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uedi Zurbrügg\Dropbox (Privat)\1 ZVO\1 Kunden\1 Strom\BFE, Bern\2023 Elektrizitätsbuchhaltung\4 Italienisch\"/>
    </mc:Choice>
  </mc:AlternateContent>
  <xr:revisionPtr revIDLastSave="0" documentId="13_ncr:1_{25327F6C-0602-4B92-8448-92D3A6551C6B}" xr6:coauthVersionLast="36" xr6:coauthVersionMax="36" xr10:uidLastSave="{00000000-0000-0000-0000-000000000000}"/>
  <bookViews>
    <workbookView xWindow="13875" yWindow="15" windowWidth="11310" windowHeight="12375" xr2:uid="{00000000-000D-0000-FFFF-FFFF00000000}"/>
  </bookViews>
  <sheets>
    <sheet name="Contabilità light" sheetId="9" r:id="rId1"/>
    <sheet name="Appendice light" sheetId="10" r:id="rId2"/>
  </sheets>
  <externalReferences>
    <externalReference r:id="rId3"/>
  </externalReferences>
  <definedNames>
    <definedName name="_xlnm.Print_Area" localSheetId="1">'[1]Anhang light'!$A$1:$R$38</definedName>
    <definedName name="_xlnm.Print_Area" localSheetId="0">'Contabilità light'!$A$1:$L$42</definedName>
  </definedNames>
  <calcPr calcId="191029"/>
</workbook>
</file>

<file path=xl/calcChain.xml><?xml version="1.0" encoding="utf-8"?>
<calcChain xmlns="http://schemas.openxmlformats.org/spreadsheetml/2006/main">
  <c r="K24" i="9" l="1"/>
  <c r="J24" i="9"/>
  <c r="F28" i="9" l="1"/>
  <c r="B13" i="10" l="1"/>
  <c r="H22" i="10" l="1"/>
  <c r="G22" i="10"/>
  <c r="E22" i="10"/>
  <c r="D22" i="10"/>
  <c r="H38" i="10" l="1"/>
  <c r="G38" i="10"/>
  <c r="E38" i="10"/>
  <c r="D38" i="10"/>
  <c r="E37" i="10" l="1"/>
  <c r="D37" i="10"/>
  <c r="E36" i="10"/>
  <c r="D36" i="10"/>
  <c r="E35" i="10"/>
  <c r="D35" i="10"/>
  <c r="E33" i="10"/>
  <c r="D33" i="10"/>
  <c r="E32" i="10"/>
  <c r="D32" i="10"/>
  <c r="E26" i="10"/>
  <c r="D26" i="10"/>
  <c r="E24" i="10"/>
  <c r="D24" i="10"/>
  <c r="E21" i="10"/>
  <c r="D21" i="10"/>
  <c r="E19" i="10"/>
  <c r="D19" i="10"/>
  <c r="E18" i="10"/>
  <c r="D18" i="10"/>
  <c r="E16" i="10"/>
  <c r="D16" i="10"/>
  <c r="E15" i="10"/>
  <c r="D15" i="10"/>
  <c r="E14" i="10"/>
  <c r="D14" i="10"/>
  <c r="E12" i="10"/>
  <c r="D12" i="10"/>
  <c r="E11" i="10"/>
  <c r="D11" i="10"/>
  <c r="E10" i="10"/>
  <c r="D10" i="10"/>
  <c r="H37" i="10"/>
  <c r="G37" i="10"/>
  <c r="H36" i="10"/>
  <c r="G36" i="10"/>
  <c r="H35" i="10"/>
  <c r="G35" i="10"/>
  <c r="H33" i="10"/>
  <c r="G33" i="10"/>
  <c r="H32" i="10"/>
  <c r="G32" i="10"/>
  <c r="H26" i="10"/>
  <c r="G26" i="10"/>
  <c r="H24" i="10"/>
  <c r="M15" i="10" s="1"/>
  <c r="G24" i="10"/>
  <c r="L15" i="10" s="1"/>
  <c r="H21" i="10"/>
  <c r="G21" i="10"/>
  <c r="H19" i="10"/>
  <c r="G19" i="10"/>
  <c r="H18" i="10"/>
  <c r="G18" i="10"/>
  <c r="G15" i="10"/>
  <c r="H15" i="10"/>
  <c r="G16" i="10"/>
  <c r="H16" i="10"/>
  <c r="H14" i="10"/>
  <c r="G14" i="10"/>
  <c r="G11" i="10"/>
  <c r="H11" i="10"/>
  <c r="G12" i="10"/>
  <c r="H12" i="10"/>
  <c r="H10" i="10"/>
  <c r="G10" i="10"/>
  <c r="G28" i="10"/>
  <c r="L17" i="10" s="1"/>
  <c r="K15" i="10" l="1"/>
  <c r="L14" i="10"/>
  <c r="M14" i="10"/>
  <c r="D40" i="10"/>
  <c r="E40" i="10"/>
  <c r="H40" i="10"/>
  <c r="G40" i="10"/>
  <c r="G41" i="10"/>
  <c r="D41" i="10" l="1"/>
  <c r="L27" i="10"/>
  <c r="D38" i="9"/>
  <c r="C38" i="9"/>
  <c r="R15" i="10" l="1"/>
  <c r="Q15" i="10"/>
  <c r="C39" i="9"/>
  <c r="C40" i="9" s="1"/>
  <c r="D40" i="9" s="1"/>
  <c r="M24" i="10"/>
  <c r="R24" i="10" s="1"/>
  <c r="L24" i="10"/>
  <c r="Q24" i="10" s="1"/>
  <c r="K33" i="9" s="1"/>
  <c r="M23" i="10"/>
  <c r="R23" i="10" s="1"/>
  <c r="L23" i="10"/>
  <c r="Q23" i="10" s="1"/>
  <c r="K32" i="9" s="1"/>
  <c r="M22" i="10"/>
  <c r="R22" i="10" s="1"/>
  <c r="L22" i="10"/>
  <c r="Q22" i="10" s="1"/>
  <c r="K31" i="9" s="1"/>
  <c r="M21" i="10"/>
  <c r="L21" i="10"/>
  <c r="L16" i="10"/>
  <c r="Q16" i="10" s="1"/>
  <c r="K25" i="9" s="1"/>
  <c r="M16" i="10"/>
  <c r="R16" i="10" s="1"/>
  <c r="B26" i="10"/>
  <c r="J14" i="9"/>
  <c r="P15" i="10" l="1"/>
  <c r="R21" i="10"/>
  <c r="R20" i="10" s="1"/>
  <c r="M20" i="10"/>
  <c r="Q21" i="10"/>
  <c r="L20" i="10"/>
  <c r="D10" i="9"/>
  <c r="C10" i="9"/>
  <c r="M27" i="10"/>
  <c r="K17" i="10"/>
  <c r="M12" i="10"/>
  <c r="R12" i="10" s="1"/>
  <c r="R14" i="10"/>
  <c r="L13" i="10"/>
  <c r="Q13" i="10" s="1"/>
  <c r="K22" i="9" s="1"/>
  <c r="L19" i="10"/>
  <c r="M13" i="10"/>
  <c r="R13" i="10" s="1"/>
  <c r="M19" i="10"/>
  <c r="L12" i="10"/>
  <c r="Q14" i="10"/>
  <c r="K23" i="9" s="1"/>
  <c r="F38" i="9"/>
  <c r="G38" i="9"/>
  <c r="P16" i="10"/>
  <c r="J25" i="9" s="1"/>
  <c r="L18" i="10" l="1"/>
  <c r="M18" i="10"/>
  <c r="K30" i="9"/>
  <c r="Q20" i="10"/>
  <c r="K29" i="9" s="1"/>
  <c r="Q17" i="10"/>
  <c r="P17" i="10" s="1"/>
  <c r="J26" i="9" s="1"/>
  <c r="F39" i="9"/>
  <c r="F40" i="9" s="1"/>
  <c r="G40" i="9" s="1"/>
  <c r="P14" i="10"/>
  <c r="J23" i="9" s="1"/>
  <c r="P13" i="10"/>
  <c r="J22" i="9" s="1"/>
  <c r="Q19" i="10"/>
  <c r="Q12" i="10"/>
  <c r="P12" i="10" s="1"/>
  <c r="J21" i="9" s="1"/>
  <c r="L11" i="10"/>
  <c r="R19" i="10"/>
  <c r="R18" i="10" s="1"/>
  <c r="M11" i="10"/>
  <c r="R11" i="10"/>
  <c r="L10" i="10"/>
  <c r="M10" i="10"/>
  <c r="P21" i="10"/>
  <c r="J30" i="9" s="1"/>
  <c r="P23" i="10"/>
  <c r="J32" i="9" s="1"/>
  <c r="P22" i="10"/>
  <c r="J31" i="9" s="1"/>
  <c r="P24" i="10"/>
  <c r="J33" i="9" s="1"/>
  <c r="K28" i="9" l="1"/>
  <c r="Q18" i="10"/>
  <c r="K27" i="9" s="1"/>
  <c r="K26" i="9"/>
  <c r="P19" i="10"/>
  <c r="J28" i="9" s="1"/>
  <c r="Q11" i="10"/>
  <c r="K21" i="9"/>
  <c r="K10" i="10"/>
  <c r="R10" i="10"/>
  <c r="R9" i="10" s="1"/>
  <c r="M9" i="10"/>
  <c r="L9" i="10"/>
  <c r="Q10" i="10"/>
  <c r="P20" i="10"/>
  <c r="J29" i="9" s="1"/>
  <c r="P18" i="10" l="1"/>
  <c r="J27" i="9" s="1"/>
  <c r="R25" i="10"/>
  <c r="K20" i="9"/>
  <c r="P11" i="10"/>
  <c r="J20" i="9" s="1"/>
  <c r="K9" i="10"/>
  <c r="K19" i="9"/>
  <c r="Q9" i="10"/>
  <c r="Q25" i="10" s="1"/>
  <c r="P10" i="10"/>
  <c r="J19" i="9" s="1"/>
  <c r="K18" i="9" l="1"/>
  <c r="P9" i="10"/>
  <c r="J18" i="9" s="1"/>
  <c r="K34" i="9" l="1"/>
  <c r="P25" i="10"/>
  <c r="J34" i="9" s="1"/>
  <c r="K11" i="10"/>
  <c r="K22" i="10"/>
  <c r="K24" i="10"/>
  <c r="K19" i="10"/>
  <c r="K14" i="10" l="1"/>
  <c r="K16" i="10"/>
  <c r="K13" i="10"/>
  <c r="M25" i="10"/>
  <c r="K21" i="10"/>
  <c r="K12" i="10"/>
  <c r="L25" i="10"/>
  <c r="K23" i="10"/>
  <c r="K18" i="10" l="1"/>
  <c r="K20" i="10"/>
  <c r="K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Ruedi Zurbrügg</author>
  </authors>
  <commentList>
    <comment ref="D4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Sono ammesse GO in eccesso.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ce ne sono troppo poche, occorre acquistare GO.</t>
        </r>
      </text>
    </comment>
  </commentList>
</comments>
</file>

<file path=xl/sharedStrings.xml><?xml version="1.0" encoding="utf-8"?>
<sst xmlns="http://schemas.openxmlformats.org/spreadsheetml/2006/main" count="152" uniqueCount="142">
  <si>
    <r>
      <rPr>
        <sz val="10"/>
        <rFont val="Arial"/>
        <family val="2"/>
      </rPr>
      <t>Contabilità dell</t>
    </r>
    <r>
      <rPr>
        <sz val="10"/>
        <rFont val="Arial"/>
        <family val="2"/>
      </rPr>
      <t>'elettricità per l</t>
    </r>
    <r>
      <rPr>
        <sz val="10"/>
        <rFont val="Arial"/>
        <family val="2"/>
      </rPr>
      <t>'anno civile</t>
    </r>
  </si>
  <si>
    <r>
      <rPr>
        <sz val="10"/>
        <rFont val="Arial"/>
        <family val="2"/>
      </rPr>
      <t>Unità per la contabilità dell</t>
    </r>
    <r>
      <rPr>
        <sz val="10"/>
        <rFont val="Arial"/>
        <family val="2"/>
      </rPr>
      <t>'elettricità</t>
    </r>
  </si>
  <si>
    <r>
      <rPr>
        <b/>
        <sz val="10"/>
        <rFont val="Arial"/>
        <family val="2"/>
      </rPr>
      <t>1. GO figuranti sui conti Pronovo</t>
    </r>
  </si>
  <si>
    <r>
      <rPr>
        <b/>
        <sz val="10"/>
        <rFont val="Arial"/>
        <family val="2"/>
      </rPr>
      <t>3. Etichettatura dell</t>
    </r>
    <r>
      <rPr>
        <b/>
        <sz val="10"/>
        <rFont val="Arial"/>
        <family val="2"/>
      </rPr>
      <t>'elettricità in percentuale -</t>
    </r>
    <r>
      <rPr>
        <b/>
        <sz val="10"/>
        <rFont val="Arial"/>
        <family val="2"/>
      </rPr>
      <t>&gt; mix del fornitore</t>
    </r>
  </si>
  <si>
    <r>
      <rPr>
        <b/>
        <sz val="10"/>
        <rFont val="Arial"/>
        <family val="2"/>
      </rPr>
      <t>Descrizione fornitore GO / contratto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</si>
  <si>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</si>
  <si>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</si>
  <si>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</si>
  <si>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</si>
  <si>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Etichettatura dell</t>
    </r>
    <r>
      <rPr>
        <b/>
        <sz val="10"/>
        <rFont val="Arial"/>
        <family val="2"/>
      </rPr>
      <t>'elettricità</t>
    </r>
  </si>
  <si>
    <r>
      <rPr>
        <b/>
        <sz val="10"/>
        <rFont val="Arial"/>
        <family val="2"/>
      </rPr>
      <t>Energia idroelettrica</t>
    </r>
  </si>
  <si>
    <r>
      <rPr>
        <b/>
        <sz val="10"/>
        <rFont val="Arial"/>
        <family val="2"/>
      </rPr>
      <t>Energia idroelettrica</t>
    </r>
  </si>
  <si>
    <r>
      <rPr>
        <sz val="10"/>
        <rFont val="Arial"/>
        <family val="2"/>
      </rPr>
      <t>Il vostro fornitore di elettricità:</t>
    </r>
  </si>
  <si>
    <r>
      <rPr>
        <sz val="10"/>
        <rFont val="Arial"/>
        <family val="2"/>
      </rPr>
      <t>EW Muster SA</t>
    </r>
  </si>
  <si>
    <r>
      <rPr>
        <sz val="10"/>
        <rFont val="Arial"/>
        <family val="2"/>
      </rPr>
      <t>Contatto:</t>
    </r>
  </si>
  <si>
    <r>
      <rPr>
        <sz val="10"/>
        <rFont val="Arial"/>
        <family val="2"/>
      </rPr>
      <t>Tel. 055 555 55 55</t>
    </r>
  </si>
  <si>
    <r>
      <rPr>
        <sz val="10"/>
        <rFont val="Arial"/>
        <family val="2"/>
      </rPr>
      <t>Debora Muster</t>
    </r>
  </si>
  <si>
    <r>
      <rPr>
        <b/>
        <sz val="10"/>
        <rFont val="Arial"/>
        <family val="2"/>
      </rPr>
      <t>Energia solare</t>
    </r>
  </si>
  <si>
    <r>
      <rPr>
        <b/>
        <sz val="10"/>
        <rFont val="Arial"/>
        <family val="2"/>
      </rPr>
      <t>Energia solare</t>
    </r>
  </si>
  <si>
    <r>
      <rPr>
        <sz val="10"/>
        <rFont val="Arial"/>
        <family val="2"/>
      </rPr>
      <t>Anno di acquisto:</t>
    </r>
  </si>
  <si>
    <r>
      <rPr>
        <sz val="10"/>
        <rFont val="Arial"/>
        <family val="2"/>
      </rPr>
      <t>L</t>
    </r>
    <r>
      <rPr>
        <sz val="10"/>
        <rFont val="Arial"/>
        <family val="2"/>
      </rPr>
      <t>'elettricità fornita ai nostri clienti proviene da:</t>
    </r>
  </si>
  <si>
    <r>
      <rPr>
        <b/>
        <sz val="10"/>
        <rFont val="Arial"/>
        <family val="2"/>
      </rPr>
      <t>Energia eolica</t>
    </r>
  </si>
  <si>
    <r>
      <rPr>
        <b/>
        <sz val="10"/>
        <rFont val="Arial"/>
        <family val="2"/>
      </rPr>
      <t>Energia eolica</t>
    </r>
  </si>
  <si>
    <r>
      <rPr>
        <sz val="10"/>
        <rFont val="Arial"/>
        <family val="2"/>
      </rPr>
      <t>in %</t>
    </r>
  </si>
  <si>
    <r>
      <rPr>
        <sz val="10"/>
        <rFont val="Arial"/>
        <family val="2"/>
      </rPr>
      <t>totale</t>
    </r>
  </si>
  <si>
    <r>
      <rPr>
        <sz val="10"/>
        <rFont val="Arial"/>
        <family val="2"/>
      </rPr>
      <t>dalla Svizzera</t>
    </r>
  </si>
  <si>
    <r>
      <rPr>
        <b/>
        <sz val="10"/>
        <rFont val="Arial"/>
        <family val="2"/>
      </rPr>
      <t>Energie rinnovabili</t>
    </r>
  </si>
  <si>
    <r>
      <rPr>
        <sz val="10"/>
        <rFont val="Arial"/>
        <family val="2"/>
      </rPr>
      <t>Energia idroelettrica</t>
    </r>
  </si>
  <si>
    <r>
      <rPr>
        <i/>
        <sz val="10"/>
        <rFont val="Arial"/>
        <family val="2"/>
      </rPr>
      <t>Altre energie rinnovabili</t>
    </r>
  </si>
  <si>
    <r>
      <rPr>
        <b/>
        <sz val="10"/>
        <rFont val="Arial"/>
        <family val="2"/>
      </rPr>
      <t>Biomassa</t>
    </r>
  </si>
  <si>
    <r>
      <rPr>
        <b/>
        <sz val="10"/>
        <rFont val="Arial"/>
        <family val="2"/>
      </rPr>
      <t>Biomassa</t>
    </r>
  </si>
  <si>
    <r>
      <rPr>
        <i/>
        <sz val="10"/>
        <rFont val="Arial"/>
        <family val="2"/>
      </rPr>
      <t>Energia solare</t>
    </r>
  </si>
  <si>
    <r>
      <rPr>
        <i/>
        <sz val="10"/>
        <rFont val="Arial"/>
        <family val="2"/>
      </rPr>
      <t>Energia eolica</t>
    </r>
  </si>
  <si>
    <r>
      <rPr>
        <i/>
        <sz val="10"/>
        <rFont val="Arial"/>
        <family val="2"/>
      </rPr>
      <t>Biomassa</t>
    </r>
  </si>
  <si>
    <r>
      <rPr>
        <i/>
        <sz val="10"/>
        <rFont val="Arial"/>
        <family val="2"/>
      </rPr>
      <t>Geotermia</t>
    </r>
  </si>
  <si>
    <r>
      <rPr>
        <b/>
        <sz val="10"/>
        <rFont val="Arial"/>
        <family val="2"/>
      </rPr>
      <t>Geotermia</t>
    </r>
  </si>
  <si>
    <r>
      <rPr>
        <sz val="10"/>
        <rFont val="Arial"/>
        <family val="2"/>
      </rPr>
      <t>Elettricità beneficiaria di misure di promozione</t>
    </r>
    <r>
      <rPr>
        <vertAlign val="superscript"/>
        <sz val="10"/>
        <rFont val="Arial"/>
        <family val="2"/>
      </rPr>
      <t>1</t>
    </r>
  </si>
  <si>
    <r>
      <rPr>
        <b/>
        <sz val="10"/>
        <rFont val="Arial"/>
        <family val="2"/>
      </rPr>
      <t>Energie non rinnovabili</t>
    </r>
  </si>
  <si>
    <r>
      <rPr>
        <sz val="10"/>
        <rFont val="Arial"/>
        <family val="2"/>
      </rPr>
      <t>Energia nucleare</t>
    </r>
  </si>
  <si>
    <r>
      <rPr>
        <sz val="10"/>
        <rFont val="Arial"/>
        <family val="2"/>
      </rPr>
      <t>Elettricità beneficiaria di misure di promozione</t>
    </r>
  </si>
  <si>
    <r>
      <rPr>
        <i/>
        <sz val="10"/>
        <rFont val="Arial"/>
        <family val="2"/>
      </rPr>
      <t>Vettori energetici fossili</t>
    </r>
  </si>
  <si>
    <r>
      <rPr>
        <b/>
        <sz val="10"/>
        <rFont val="Arial"/>
        <family val="2"/>
      </rPr>
      <t>Energia nucleare</t>
    </r>
  </si>
  <si>
    <r>
      <rPr>
        <b/>
        <sz val="10"/>
        <rFont val="Arial"/>
        <family val="2"/>
      </rPr>
      <t>Energia nucleare</t>
    </r>
  </si>
  <si>
    <r>
      <rPr>
        <i/>
        <sz val="10"/>
        <rFont val="Arial"/>
        <family val="2"/>
      </rPr>
      <t>Petrolio</t>
    </r>
  </si>
  <si>
    <r>
      <rPr>
        <i/>
        <sz val="10"/>
        <rFont val="Arial"/>
        <family val="2"/>
      </rPr>
      <t>Gas naturale</t>
    </r>
  </si>
  <si>
    <r>
      <rPr>
        <i/>
        <sz val="10"/>
        <rFont val="Arial"/>
        <family val="2"/>
      </rPr>
      <t>Carbone</t>
    </r>
  </si>
  <si>
    <r>
      <rPr>
        <b/>
        <sz val="10"/>
        <rFont val="Arial"/>
        <family val="2"/>
      </rPr>
      <t>Vettori energetici fossili</t>
    </r>
  </si>
  <si>
    <r>
      <rPr>
        <b/>
        <sz val="10"/>
        <rFont val="Arial"/>
        <family val="2"/>
      </rPr>
      <t>Vettori energetici fossili</t>
    </r>
  </si>
  <si>
    <r>
      <rPr>
        <sz val="10"/>
        <rFont val="Arial"/>
        <family val="2"/>
      </rPr>
      <t>Petrolio</t>
    </r>
  </si>
  <si>
    <r>
      <rPr>
        <b/>
        <sz val="10"/>
        <rFont val="Arial"/>
        <family val="2"/>
      </rPr>
      <t>Totale</t>
    </r>
  </si>
  <si>
    <r>
      <rPr>
        <sz val="10"/>
        <rFont val="Arial"/>
        <family val="2"/>
      </rPr>
      <t xml:space="preserve">
</t>
    </r>
    <r>
      <rPr>
        <sz val="10"/>
        <rFont val="Arial"/>
        <family val="2"/>
      </rPr>
      <t>Gas naturale</t>
    </r>
  </si>
  <si>
    <r>
      <rPr>
        <sz val="10"/>
        <rFont val="Arial"/>
        <family val="2"/>
      </rPr>
      <t>Carbone</t>
    </r>
  </si>
  <si>
    <r>
      <rPr>
        <sz val="10"/>
        <rFont val="Arial"/>
        <family val="2"/>
      </rPr>
      <t>Totale Svizzera / Totale estero</t>
    </r>
  </si>
  <si>
    <r>
      <rPr>
        <sz val="10"/>
        <rFont val="Arial"/>
        <family val="2"/>
      </rPr>
      <t>Totale Svizzera e estero</t>
    </r>
  </si>
  <si>
    <r>
      <rPr>
        <b/>
        <sz val="15"/>
        <rFont val="Arial"/>
        <family val="2"/>
      </rPr>
      <t>Tabella ausiliaria - non compilare</t>
    </r>
  </si>
  <si>
    <r>
      <rPr>
        <b/>
        <sz val="10"/>
        <color rgb="FFFF0000"/>
        <rFont val="Arial"/>
        <family val="2"/>
      </rPr>
      <t>Modelli</t>
    </r>
  </si>
  <si>
    <r>
      <rPr>
        <b/>
        <sz val="10"/>
        <color rgb="FFFF0000"/>
        <rFont val="Arial"/>
        <family val="2"/>
      </rPr>
      <t>Copia: 1. GO presenti</t>
    </r>
  </si>
  <si>
    <r>
      <rPr>
        <b/>
        <sz val="10"/>
        <color rgb="FFFF0000"/>
        <rFont val="Arial"/>
        <family val="2"/>
      </rPr>
      <t xml:space="preserve">Copia: 2. GO utilizzate </t>
    </r>
  </si>
  <si>
    <r>
      <rPr>
        <b/>
        <sz val="10"/>
        <color indexed="10"/>
        <rFont val="Arial"/>
        <family val="2"/>
      </rPr>
      <t xml:space="preserve">Tabella: </t>
    </r>
  </si>
  <si>
    <r>
      <rPr>
        <b/>
        <sz val="10"/>
        <color indexed="10"/>
        <rFont val="Arial"/>
        <family val="2"/>
      </rPr>
      <t xml:space="preserve">Tabella: </t>
    </r>
  </si>
  <si>
    <r>
      <rPr>
        <b/>
        <sz val="10"/>
        <color rgb="FFFF0000"/>
        <rFont val="Arial"/>
        <family val="2"/>
      </rPr>
      <t>per elementi di guida:</t>
    </r>
  </si>
  <si>
    <r>
      <rPr>
        <b/>
        <sz val="10"/>
        <color rgb="FFFF0000"/>
        <rFont val="Arial"/>
        <family val="2"/>
      </rPr>
      <t>sui conti Pronovo</t>
    </r>
  </si>
  <si>
    <r>
      <rPr>
        <b/>
        <sz val="10"/>
        <color rgb="FFFF0000"/>
        <rFont val="Arial"/>
        <family val="2"/>
      </rPr>
      <t xml:space="preserve">per clienti finali </t>
    </r>
  </si>
  <si>
    <r>
      <rPr>
        <b/>
        <sz val="10"/>
        <color indexed="10"/>
        <rFont val="Arial"/>
        <family val="2"/>
      </rPr>
      <t>Etichettatura dell</t>
    </r>
    <r>
      <rPr>
        <b/>
        <sz val="10"/>
        <color indexed="10"/>
        <rFont val="Arial"/>
        <family val="2"/>
      </rPr>
      <t>'elettricità in volume</t>
    </r>
  </si>
  <si>
    <r>
      <rPr>
        <b/>
        <sz val="10"/>
        <color indexed="10"/>
        <rFont val="Arial"/>
        <family val="2"/>
      </rPr>
      <t>Etichettatura dell</t>
    </r>
    <r>
      <rPr>
        <b/>
        <sz val="10"/>
        <color indexed="10"/>
        <rFont val="Arial"/>
        <family val="2"/>
      </rPr>
      <t>'elettricità in percentuale</t>
    </r>
  </si>
  <si>
    <r>
      <rPr>
        <b/>
        <sz val="10"/>
        <rFont val="Arial"/>
        <family val="2"/>
      </rPr>
      <t>Anno civile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</si>
  <si>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</si>
  <si>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</si>
  <si>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</si>
  <si>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</si>
  <si>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in quantità di energia</t>
    </r>
  </si>
  <si>
    <r>
      <rPr>
        <b/>
        <sz val="10"/>
        <rFont val="Arial"/>
        <family val="2"/>
      </rPr>
      <t>Totale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</si>
  <si>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</si>
  <si>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</si>
  <si>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in quantità di energia</t>
    </r>
  </si>
  <si>
    <r>
      <rPr>
        <b/>
        <sz val="10"/>
        <rFont val="Arial"/>
        <family val="2"/>
      </rPr>
      <t>Totale</t>
    </r>
  </si>
  <si>
    <r>
      <rPr>
        <b/>
        <sz val="10"/>
        <rFont val="Arial"/>
        <family val="2"/>
      </rPr>
      <t>Svizzera</t>
    </r>
  </si>
  <si>
    <r>
      <rPr>
        <b/>
        <sz val="10"/>
        <rFont val="Arial"/>
        <family val="2"/>
      </rPr>
      <t>estero</t>
    </r>
  </si>
  <si>
    <r>
      <rPr>
        <b/>
        <sz val="10"/>
        <rFont val="Arial"/>
        <family val="2"/>
      </rPr>
      <t>Energia idroelettrica</t>
    </r>
  </si>
  <si>
    <r>
      <rPr>
        <b/>
        <sz val="10"/>
        <rFont val="Arial"/>
        <family val="2"/>
      </rPr>
      <t>Energia idroelettrica</t>
    </r>
  </si>
  <si>
    <r>
      <rPr>
        <b/>
        <sz val="10"/>
        <rFont val="Arial"/>
        <family val="2"/>
      </rPr>
      <t>Energie rinnovabili</t>
    </r>
  </si>
  <si>
    <r>
      <rPr>
        <b/>
        <sz val="10"/>
        <rFont val="Arial"/>
        <family val="2"/>
      </rPr>
      <t>Energie rinnovabili</t>
    </r>
  </si>
  <si>
    <r>
      <rPr>
        <sz val="10"/>
        <rFont val="Arial"/>
        <family val="2"/>
      </rPr>
      <t>Energia idroelettrica</t>
    </r>
  </si>
  <si>
    <r>
      <rPr>
        <sz val="10"/>
        <rFont val="Arial"/>
        <family val="2"/>
      </rPr>
      <t>Energia idroelettrica</t>
    </r>
  </si>
  <si>
    <r>
      <rPr>
        <sz val="10"/>
        <rFont val="Arial"/>
        <family val="2"/>
      </rPr>
      <t>Altre energie rinnovabili</t>
    </r>
  </si>
  <si>
    <r>
      <rPr>
        <sz val="10"/>
        <rFont val="Arial"/>
        <family val="2"/>
      </rPr>
      <t>Altre energie rinnovabili</t>
    </r>
  </si>
  <si>
    <r>
      <rPr>
        <sz val="10"/>
        <rFont val="Arial"/>
        <family val="2"/>
      </rPr>
      <t>Energia solare</t>
    </r>
  </si>
  <si>
    <r>
      <rPr>
        <sz val="10"/>
        <rFont val="Arial"/>
        <family val="2"/>
      </rPr>
      <t>Energia solare</t>
    </r>
  </si>
  <si>
    <r>
      <rPr>
        <b/>
        <sz val="10"/>
        <rFont val="Arial"/>
        <family val="2"/>
      </rPr>
      <t>Energia solare</t>
    </r>
  </si>
  <si>
    <r>
      <rPr>
        <b/>
        <sz val="10"/>
        <rFont val="Arial"/>
        <family val="2"/>
      </rPr>
      <t>Energia solare</t>
    </r>
  </si>
  <si>
    <r>
      <rPr>
        <sz val="10"/>
        <rFont val="Arial"/>
        <family val="2"/>
      </rPr>
      <t>Energia eolica</t>
    </r>
  </si>
  <si>
    <r>
      <rPr>
        <sz val="10"/>
        <rFont val="Arial"/>
        <family val="2"/>
      </rPr>
      <t>Energia eolica</t>
    </r>
  </si>
  <si>
    <r>
      <rPr>
        <sz val="10"/>
        <rFont val="Arial"/>
        <family val="2"/>
      </rPr>
      <t>Risultato</t>
    </r>
  </si>
  <si>
    <r>
      <rPr>
        <sz val="10"/>
        <rFont val="Arial"/>
        <family val="2"/>
      </rPr>
      <t>Biomassa</t>
    </r>
  </si>
  <si>
    <r>
      <rPr>
        <sz val="10"/>
        <rFont val="Arial"/>
        <family val="2"/>
      </rPr>
      <t>Biomassa</t>
    </r>
  </si>
  <si>
    <r>
      <rPr>
        <sz val="10"/>
        <rFont val="Arial"/>
        <family val="2"/>
      </rPr>
      <t>Selezione</t>
    </r>
  </si>
  <si>
    <r>
      <rPr>
        <sz val="10"/>
        <rFont val="Arial"/>
        <family val="2"/>
      </rPr>
      <t>Geotermia</t>
    </r>
  </si>
  <si>
    <r>
      <rPr>
        <sz val="10"/>
        <rFont val="Arial"/>
        <family val="2"/>
      </rPr>
      <t>Geotermia</t>
    </r>
  </si>
  <si>
    <r>
      <rPr>
        <b/>
        <sz val="10"/>
        <rFont val="Arial"/>
        <family val="2"/>
      </rPr>
      <t>Energia eolica</t>
    </r>
  </si>
  <si>
    <r>
      <rPr>
        <b/>
        <sz val="10"/>
        <rFont val="Arial"/>
        <family val="2"/>
      </rPr>
      <t>Energia eolica</t>
    </r>
  </si>
  <si>
    <r>
      <rPr>
        <sz val="10"/>
        <rFont val="Arial"/>
        <family val="2"/>
      </rPr>
      <t xml:space="preserve">Elettricità beneficiaria di misure di promozione </t>
    </r>
  </si>
  <si>
    <r>
      <rPr>
        <sz val="10"/>
        <rFont val="Arial"/>
        <family val="2"/>
      </rPr>
      <t xml:space="preserve">Elettricità beneficiaria di misure di promozione </t>
    </r>
  </si>
  <si>
    <r>
      <rPr>
        <b/>
        <sz val="10"/>
        <rFont val="Arial"/>
        <family val="2"/>
      </rPr>
      <t>Energie non rinnovabili</t>
    </r>
  </si>
  <si>
    <r>
      <rPr>
        <b/>
        <sz val="10"/>
        <rFont val="Arial"/>
        <family val="2"/>
      </rPr>
      <t>Energie non rinnovabili</t>
    </r>
  </si>
  <si>
    <r>
      <rPr>
        <sz val="10"/>
        <rFont val="Arial"/>
        <family val="2"/>
      </rPr>
      <t>Energia nucleare</t>
    </r>
  </si>
  <si>
    <r>
      <rPr>
        <sz val="10"/>
        <rFont val="Arial"/>
        <family val="2"/>
      </rPr>
      <t>Energia nucleare</t>
    </r>
  </si>
  <si>
    <r>
      <rPr>
        <sz val="10"/>
        <rFont val="Arial"/>
        <family val="2"/>
      </rPr>
      <t>Vettori energetici fossili</t>
    </r>
  </si>
  <si>
    <r>
      <rPr>
        <sz val="10"/>
        <rFont val="Arial"/>
        <family val="2"/>
      </rPr>
      <t>Vettori energetici fossili</t>
    </r>
  </si>
  <si>
    <r>
      <rPr>
        <b/>
        <sz val="10"/>
        <rFont val="Arial"/>
        <family val="2"/>
      </rPr>
      <t>Unità</t>
    </r>
  </si>
  <si>
    <r>
      <rPr>
        <b/>
        <sz val="10"/>
        <rFont val="Arial"/>
        <family val="2"/>
      </rPr>
      <t>Biomassa</t>
    </r>
  </si>
  <si>
    <r>
      <rPr>
        <b/>
        <sz val="10"/>
        <rFont val="Arial"/>
        <family val="2"/>
      </rPr>
      <t>Biomassa</t>
    </r>
  </si>
  <si>
    <r>
      <rPr>
        <sz val="10"/>
        <rFont val="Arial"/>
        <family val="2"/>
      </rPr>
      <t>Petrolio</t>
    </r>
  </si>
  <si>
    <r>
      <rPr>
        <sz val="10"/>
        <rFont val="Arial"/>
        <family val="2"/>
      </rPr>
      <t>Petrolio</t>
    </r>
  </si>
  <si>
    <r>
      <rPr>
        <sz val="10"/>
        <rFont val="Arial"/>
        <family val="2"/>
      </rPr>
      <t>kWh</t>
    </r>
  </si>
  <si>
    <r>
      <rPr>
        <sz val="10"/>
        <rFont val="Arial"/>
        <family val="2"/>
      </rPr>
      <t>Gas naturale</t>
    </r>
  </si>
  <si>
    <r>
      <rPr>
        <sz val="10"/>
        <rFont val="Arial"/>
        <family val="2"/>
      </rPr>
      <t>Gas naturale</t>
    </r>
  </si>
  <si>
    <r>
      <rPr>
        <sz val="10"/>
        <rFont val="Arial"/>
        <family val="2"/>
      </rPr>
      <t>MWh</t>
    </r>
  </si>
  <si>
    <r>
      <rPr>
        <sz val="10"/>
        <rFont val="Arial"/>
        <family val="2"/>
      </rPr>
      <t>Carbone</t>
    </r>
  </si>
  <si>
    <r>
      <rPr>
        <sz val="10"/>
        <rFont val="Arial"/>
        <family val="2"/>
      </rPr>
      <t>Carbone</t>
    </r>
  </si>
  <si>
    <r>
      <rPr>
        <sz val="10"/>
        <rFont val="Arial"/>
        <family val="2"/>
      </rPr>
      <t>GWh</t>
    </r>
  </si>
  <si>
    <r>
      <rPr>
        <sz val="10"/>
        <rFont val="Arial"/>
        <family val="2"/>
      </rPr>
      <t>Risultato</t>
    </r>
  </si>
  <si>
    <r>
      <rPr>
        <b/>
        <sz val="10"/>
        <rFont val="Arial"/>
        <family val="2"/>
      </rPr>
      <t>Geotermia</t>
    </r>
  </si>
  <si>
    <r>
      <rPr>
        <b/>
        <sz val="10"/>
        <rFont val="Arial"/>
        <family val="2"/>
      </rPr>
      <t>Geotermia</t>
    </r>
  </si>
  <si>
    <r>
      <rPr>
        <b/>
        <sz val="10"/>
        <rFont val="Arial"/>
        <family val="2"/>
      </rPr>
      <t>Totale</t>
    </r>
  </si>
  <si>
    <r>
      <rPr>
        <b/>
        <sz val="10"/>
        <rFont val="Arial"/>
        <family val="2"/>
      </rPr>
      <t>Totale</t>
    </r>
  </si>
  <si>
    <r>
      <rPr>
        <sz val="10"/>
        <rFont val="Arial"/>
        <family val="2"/>
      </rPr>
      <t>Selezione</t>
    </r>
  </si>
  <si>
    <r>
      <rPr>
        <b/>
        <sz val="10"/>
        <color indexed="10"/>
        <rFont val="Arial"/>
        <family val="2"/>
      </rPr>
      <t>Quantità di elettricità venduta ai clienti finali</t>
    </r>
  </si>
  <si>
    <r>
      <rPr>
        <b/>
        <sz val="10"/>
        <rFont val="Arial"/>
        <family val="2"/>
      </rPr>
      <t>Energia nucleare</t>
    </r>
  </si>
  <si>
    <r>
      <rPr>
        <b/>
        <sz val="10"/>
        <rFont val="Arial"/>
        <family val="2"/>
      </rPr>
      <t>Energia nucleare</t>
    </r>
  </si>
  <si>
    <r>
      <rPr>
        <b/>
        <sz val="10"/>
        <rFont val="Arial"/>
        <family val="2"/>
      </rPr>
      <t>Vettori energetici fossili</t>
    </r>
  </si>
  <si>
    <r>
      <rPr>
        <b/>
        <sz val="10"/>
        <rFont val="Arial"/>
        <family val="2"/>
      </rPr>
      <t>Vettori energetici fossili</t>
    </r>
  </si>
  <si>
    <r>
      <rPr>
        <sz val="10"/>
        <rFont val="Arial"/>
        <family val="2"/>
      </rPr>
      <t>Petrolio</t>
    </r>
  </si>
  <si>
    <r>
      <rPr>
        <sz val="10"/>
        <rFont val="Arial"/>
        <family val="2"/>
      </rPr>
      <t>Gas naturale</t>
    </r>
  </si>
  <si>
    <r>
      <rPr>
        <sz val="10"/>
        <rFont val="Arial"/>
        <family val="2"/>
      </rPr>
      <t>Carbone</t>
    </r>
  </si>
  <si>
    <t>Quantità di elettricità venduta ai clienti finali</t>
  </si>
  <si>
    <t xml:space="preserve">Elettricità beneficiaria di misure di promozione </t>
  </si>
  <si>
    <t xml:space="preserve"> 2. GO utilizzate per i clienti finali</t>
  </si>
  <si>
    <t>Elettricità beneficiaria di misure di promozione in %</t>
  </si>
  <si>
    <t>Rifiuti urbani</t>
  </si>
  <si>
    <r>
      <rPr>
        <sz val="10"/>
        <rFont val="Arial"/>
        <family val="2"/>
      </rPr>
      <t>Rifiuti</t>
    </r>
    <r>
      <rPr>
        <sz val="10"/>
        <rFont val="Arial"/>
        <family val="2"/>
      </rPr>
      <t xml:space="preserve"> urbani</t>
    </r>
  </si>
  <si>
    <t>Contabilità elettricità light UFE, versione 2023.1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</si>
  <si>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Elettricità che beneficia di misure di promozione: 47,1 % forza idrica, 20,0 % energia solare, 3,6 % ener-gia eolica, 22,4 % biomassa, 6,9 % rifiuti urbani rinnovabili, 0 % geotermia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</si>
</sst>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C_H_F_-;\-* #,##0.00\ _C_H_F_-;_-* &quot;-&quot;??\ _C_H_F_-;_-@_-"/>
    <numFmt numFmtId="165" formatCode="0.0%"/>
    <numFmt numFmtId="166" formatCode="_ [$€]\ * #,##0.00_ ;_ [$€]\ * \-#,##0.00_ ;_ [$€]\ * &quot;-&quot;??_ ;_ @_ "/>
    <numFmt numFmtId="167" formatCode="#,##0.0"/>
    <numFmt numFmtId="168" formatCode="_-* #,##0.0\ _C_H_F_-;\-* #,##0.0\ _C_H_F_-;_-* &quot;-&quot;??\ _C_H_F_-;_-@_-"/>
    <numFmt numFmtId="169" formatCode="#,##0.0_ ;[Red]\-#,##0.0\ "/>
    <numFmt numFmtId="170" formatCode="#,##0.0_ ;\-#,##0.0\ "/>
    <numFmt numFmtId="171" formatCode="#,##0.00_ ;[Red]\-#,##0.00\ "/>
  </numFmts>
  <fonts count="2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Frutiger 45 Light"/>
      <family val="2"/>
    </font>
    <font>
      <b/>
      <sz val="10"/>
      <name val="Frutiger 45 Light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vertAlign val="superscript"/>
      <sz val="10"/>
      <name val="Arial"/>
      <family val="2"/>
    </font>
    <font>
      <b/>
      <sz val="10"/>
      <name val="Frutiger 45 Light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78">
    <xf numFmtId="0" fontId="0" fillId="0" borderId="0" xfId="0"/>
    <xf numFmtId="0" fontId="0" fillId="0" borderId="3" xfId="0" applyBorder="1"/>
    <xf numFmtId="0" fontId="5" fillId="0" borderId="3" xfId="0" applyFont="1" applyBorder="1"/>
    <xf numFmtId="0" fontId="6" fillId="0" borderId="0" xfId="0" applyFont="1"/>
    <xf numFmtId="0" fontId="7" fillId="2" borderId="1" xfId="0" applyFont="1" applyFill="1" applyBorder="1" applyAlignment="1">
      <alignment horizontal="right" vertical="center"/>
    </xf>
    <xf numFmtId="0" fontId="6" fillId="0" borderId="0" xfId="0" applyFont="1" applyBorder="1"/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0" borderId="4" xfId="0" applyFont="1" applyBorder="1" applyAlignment="1"/>
    <xf numFmtId="0" fontId="6" fillId="0" borderId="10" xfId="0" applyFont="1" applyBorder="1" applyAlignment="1">
      <alignment horizontal="left" indent="2"/>
    </xf>
    <xf numFmtId="2" fontId="6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0" fontId="2" fillId="0" borderId="0" xfId="2" applyFont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1"/>
    </xf>
    <xf numFmtId="0" fontId="11" fillId="3" borderId="14" xfId="0" applyFont="1" applyFill="1" applyBorder="1" applyAlignment="1">
      <alignment horizontal="left" vertical="center" indent="1"/>
    </xf>
    <xf numFmtId="0" fontId="11" fillId="3" borderId="13" xfId="0" applyFont="1" applyFill="1" applyBorder="1" applyAlignment="1">
      <alignment horizontal="left" vertical="center" indent="2"/>
    </xf>
    <xf numFmtId="0" fontId="11" fillId="3" borderId="10" xfId="0" applyFont="1" applyFill="1" applyBorder="1" applyAlignment="1">
      <alignment horizontal="left" vertical="center" indent="2"/>
    </xf>
    <xf numFmtId="0" fontId="11" fillId="3" borderId="14" xfId="0" applyFont="1" applyFill="1" applyBorder="1" applyAlignment="1">
      <alignment horizontal="left" vertical="center" indent="2"/>
    </xf>
    <xf numFmtId="0" fontId="1" fillId="3" borderId="14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left" vertical="center"/>
    </xf>
    <xf numFmtId="167" fontId="7" fillId="0" borderId="1" xfId="0" applyNumberFormat="1" applyFont="1" applyBorder="1"/>
    <xf numFmtId="167" fontId="7" fillId="0" borderId="6" xfId="0" applyNumberFormat="1" applyFont="1" applyBorder="1"/>
    <xf numFmtId="167" fontId="6" fillId="0" borderId="1" xfId="0" applyNumberFormat="1" applyFont="1" applyBorder="1"/>
    <xf numFmtId="167" fontId="6" fillId="0" borderId="6" xfId="0" applyNumberFormat="1" applyFont="1" applyBorder="1"/>
    <xf numFmtId="167" fontId="6" fillId="0" borderId="2" xfId="0" applyNumberFormat="1" applyFont="1" applyBorder="1"/>
    <xf numFmtId="167" fontId="6" fillId="0" borderId="11" xfId="0" applyNumberFormat="1" applyFont="1" applyBorder="1"/>
    <xf numFmtId="167" fontId="7" fillId="2" borderId="1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167" fontId="1" fillId="0" borderId="6" xfId="0" applyNumberFormat="1" applyFont="1" applyBorder="1"/>
    <xf numFmtId="167" fontId="1" fillId="9" borderId="6" xfId="0" applyNumberFormat="1" applyFont="1" applyFill="1" applyBorder="1"/>
    <xf numFmtId="168" fontId="7" fillId="6" borderId="5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168" fontId="7" fillId="4" borderId="5" xfId="4" applyNumberFormat="1" applyFont="1" applyFill="1" applyBorder="1" applyAlignment="1">
      <alignment horizontal="center" vertical="center"/>
    </xf>
    <xf numFmtId="168" fontId="7" fillId="7" borderId="5" xfId="4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vertical="center"/>
    </xf>
    <xf numFmtId="165" fontId="1" fillId="3" borderId="2" xfId="3" applyNumberFormat="1" applyFont="1" applyFill="1" applyBorder="1" applyAlignment="1">
      <alignment vertical="center"/>
    </xf>
    <xf numFmtId="165" fontId="1" fillId="3" borderId="17" xfId="3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7" fontId="6" fillId="0" borderId="10" xfId="0" applyNumberFormat="1" applyFont="1" applyBorder="1"/>
    <xf numFmtId="167" fontId="6" fillId="9" borderId="6" xfId="0" applyNumberFormat="1" applyFont="1" applyFill="1" applyBorder="1"/>
    <xf numFmtId="0" fontId="1" fillId="9" borderId="0" xfId="0" applyFont="1" applyFill="1" applyAlignment="1">
      <alignment vertical="center"/>
    </xf>
    <xf numFmtId="0" fontId="1" fillId="9" borderId="0" xfId="0" applyFont="1" applyFill="1" applyAlignment="1">
      <alignment horizontal="right" vertical="center"/>
    </xf>
    <xf numFmtId="0" fontId="7" fillId="9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168" fontId="1" fillId="9" borderId="0" xfId="4" applyNumberFormat="1" applyFont="1" applyFill="1" applyAlignment="1">
      <alignment vertical="center"/>
    </xf>
    <xf numFmtId="0" fontId="1" fillId="9" borderId="0" xfId="0" applyFont="1" applyFill="1" applyBorder="1" applyAlignment="1">
      <alignment horizontal="left" vertical="center"/>
    </xf>
    <xf numFmtId="165" fontId="3" fillId="9" borderId="0" xfId="0" applyNumberFormat="1" applyFont="1" applyFill="1" applyBorder="1" applyAlignment="1">
      <alignment vertical="center"/>
    </xf>
    <xf numFmtId="165" fontId="1" fillId="8" borderId="17" xfId="3" applyNumberFormat="1" applyFont="1" applyFill="1" applyBorder="1" applyAlignment="1">
      <alignment horizontal="right" vertical="center"/>
    </xf>
    <xf numFmtId="169" fontId="1" fillId="8" borderId="1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vertical="center"/>
    </xf>
    <xf numFmtId="0" fontId="1" fillId="8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 indent="1"/>
    </xf>
    <xf numFmtId="0" fontId="1" fillId="5" borderId="1" xfId="0" applyFont="1" applyFill="1" applyBorder="1" applyAlignment="1">
      <alignment horizontal="center" vertical="center"/>
    </xf>
    <xf numFmtId="169" fontId="1" fillId="9" borderId="0" xfId="4" applyNumberFormat="1" applyFont="1" applyFill="1" applyAlignment="1">
      <alignment horizontal="right" vertical="center"/>
    </xf>
    <xf numFmtId="169" fontId="1" fillId="0" borderId="19" xfId="4" applyNumberFormat="1" applyFont="1" applyFill="1" applyBorder="1" applyAlignment="1">
      <alignment horizontal="right" vertical="center"/>
    </xf>
    <xf numFmtId="169" fontId="1" fillId="0" borderId="20" xfId="4" applyNumberFormat="1" applyFont="1" applyFill="1" applyBorder="1" applyAlignment="1">
      <alignment horizontal="right" vertical="center"/>
    </xf>
    <xf numFmtId="169" fontId="1" fillId="0" borderId="7" xfId="4" applyNumberFormat="1" applyFont="1" applyFill="1" applyBorder="1" applyAlignment="1">
      <alignment horizontal="right" vertical="center"/>
    </xf>
    <xf numFmtId="169" fontId="1" fillId="0" borderId="22" xfId="4" applyNumberFormat="1" applyFont="1" applyFill="1" applyBorder="1" applyAlignment="1">
      <alignment horizontal="right" vertical="center"/>
    </xf>
    <xf numFmtId="169" fontId="1" fillId="0" borderId="24" xfId="4" applyNumberFormat="1" applyFont="1" applyFill="1" applyBorder="1" applyAlignment="1">
      <alignment horizontal="right" vertical="center"/>
    </xf>
    <xf numFmtId="169" fontId="1" fillId="0" borderId="25" xfId="4" applyNumberFormat="1" applyFont="1" applyFill="1" applyBorder="1" applyAlignment="1">
      <alignment horizontal="right" vertical="center"/>
    </xf>
    <xf numFmtId="169" fontId="1" fillId="0" borderId="27" xfId="4" applyNumberFormat="1" applyFont="1" applyFill="1" applyBorder="1" applyAlignment="1">
      <alignment horizontal="right" vertical="center"/>
    </xf>
    <xf numFmtId="169" fontId="1" fillId="0" borderId="28" xfId="4" applyNumberFormat="1" applyFont="1" applyFill="1" applyBorder="1" applyAlignment="1">
      <alignment horizontal="right" vertical="center"/>
    </xf>
    <xf numFmtId="169" fontId="1" fillId="9" borderId="0" xfId="0" applyNumberFormat="1" applyFont="1" applyFill="1" applyAlignment="1">
      <alignment horizontal="right" vertical="center"/>
    </xf>
    <xf numFmtId="170" fontId="3" fillId="9" borderId="13" xfId="4" applyNumberFormat="1" applyFont="1" applyFill="1" applyBorder="1" applyAlignment="1">
      <alignment vertical="center"/>
    </xf>
    <xf numFmtId="170" fontId="3" fillId="9" borderId="4" xfId="4" applyNumberFormat="1" applyFont="1" applyFill="1" applyBorder="1" applyAlignment="1">
      <alignment vertical="center"/>
    </xf>
    <xf numFmtId="169" fontId="0" fillId="0" borderId="3" xfId="0" applyNumberFormat="1" applyBorder="1"/>
    <xf numFmtId="0" fontId="13" fillId="9" borderId="0" xfId="0" applyFont="1" applyFill="1" applyAlignment="1">
      <alignment horizontal="right" vertical="center"/>
    </xf>
    <xf numFmtId="0" fontId="1" fillId="10" borderId="4" xfId="0" applyFont="1" applyFill="1" applyBorder="1" applyAlignment="1">
      <alignment vertical="center"/>
    </xf>
    <xf numFmtId="0" fontId="1" fillId="10" borderId="5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170" fontId="3" fillId="9" borderId="1" xfId="4" applyNumberFormat="1" applyFont="1" applyFill="1" applyBorder="1" applyAlignment="1">
      <alignment vertical="center"/>
    </xf>
    <xf numFmtId="169" fontId="1" fillId="9" borderId="1" xfId="4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170" fontId="0" fillId="0" borderId="1" xfId="0" applyNumberFormat="1" applyBorder="1"/>
    <xf numFmtId="0" fontId="5" fillId="0" borderId="0" xfId="0" applyFont="1" applyBorder="1"/>
    <xf numFmtId="170" fontId="3" fillId="9" borderId="12" xfId="4" applyNumberFormat="1" applyFont="1" applyFill="1" applyBorder="1" applyAlignment="1">
      <alignment vertical="center"/>
    </xf>
    <xf numFmtId="169" fontId="1" fillId="0" borderId="26" xfId="4" applyNumberFormat="1" applyFont="1" applyFill="1" applyBorder="1" applyAlignment="1">
      <alignment horizontal="right" vertical="center"/>
    </xf>
    <xf numFmtId="169" fontId="1" fillId="10" borderId="17" xfId="0" applyNumberFormat="1" applyFont="1" applyFill="1" applyBorder="1" applyAlignment="1">
      <alignment vertical="center"/>
    </xf>
    <xf numFmtId="169" fontId="1" fillId="0" borderId="18" xfId="4" applyNumberFormat="1" applyFont="1" applyFill="1" applyBorder="1" applyAlignment="1">
      <alignment horizontal="right" vertical="center"/>
    </xf>
    <xf numFmtId="169" fontId="1" fillId="0" borderId="21" xfId="4" applyNumberFormat="1" applyFont="1" applyFill="1" applyBorder="1" applyAlignment="1">
      <alignment horizontal="right" vertical="center"/>
    </xf>
    <xf numFmtId="169" fontId="1" fillId="0" borderId="23" xfId="4" applyNumberFormat="1" applyFont="1" applyFill="1" applyBorder="1" applyAlignment="1">
      <alignment horizontal="right" vertical="center"/>
    </xf>
    <xf numFmtId="168" fontId="7" fillId="4" borderId="6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71" fontId="17" fillId="9" borderId="0" xfId="0" applyNumberFormat="1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7" fillId="9" borderId="0" xfId="0" applyFont="1" applyFill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169" fontId="1" fillId="0" borderId="30" xfId="4" applyNumberFormat="1" applyFont="1" applyFill="1" applyBorder="1" applyAlignment="1">
      <alignment horizontal="right" vertical="center"/>
    </xf>
    <xf numFmtId="169" fontId="1" fillId="0" borderId="29" xfId="4" applyNumberFormat="1" applyFont="1" applyFill="1" applyBorder="1" applyAlignment="1">
      <alignment horizontal="right" vertical="center"/>
    </xf>
    <xf numFmtId="169" fontId="1" fillId="0" borderId="32" xfId="4" applyNumberFormat="1" applyFont="1" applyFill="1" applyBorder="1" applyAlignment="1">
      <alignment horizontal="right" vertical="center"/>
    </xf>
    <xf numFmtId="169" fontId="1" fillId="0" borderId="31" xfId="4" applyNumberFormat="1" applyFont="1" applyFill="1" applyBorder="1" applyAlignment="1">
      <alignment horizontal="right" vertical="center"/>
    </xf>
    <xf numFmtId="169" fontId="1" fillId="0" borderId="34" xfId="4" applyNumberFormat="1" applyFont="1" applyFill="1" applyBorder="1" applyAlignment="1">
      <alignment horizontal="right" vertical="center"/>
    </xf>
    <xf numFmtId="169" fontId="1" fillId="0" borderId="33" xfId="4" applyNumberFormat="1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left" vertical="center" indent="1"/>
    </xf>
    <xf numFmtId="0" fontId="1" fillId="0" borderId="33" xfId="0" applyFont="1" applyFill="1" applyBorder="1" applyAlignment="1">
      <alignment horizontal="left" vertical="center" indent="1"/>
    </xf>
    <xf numFmtId="0" fontId="11" fillId="3" borderId="17" xfId="0" applyFont="1" applyFill="1" applyBorder="1" applyAlignment="1">
      <alignment horizontal="left" vertical="center" indent="2"/>
    </xf>
    <xf numFmtId="168" fontId="7" fillId="6" borderId="6" xfId="4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indent="2"/>
    </xf>
    <xf numFmtId="0" fontId="1" fillId="0" borderId="35" xfId="0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169" fontId="1" fillId="0" borderId="36" xfId="4" applyNumberFormat="1" applyFont="1" applyFill="1" applyBorder="1" applyAlignment="1">
      <alignment horizontal="right" vertical="center"/>
    </xf>
    <xf numFmtId="169" fontId="1" fillId="0" borderId="37" xfId="4" applyNumberFormat="1" applyFont="1" applyFill="1" applyBorder="1" applyAlignment="1">
      <alignment horizontal="right" vertical="center"/>
    </xf>
    <xf numFmtId="169" fontId="1" fillId="0" borderId="35" xfId="4" applyNumberFormat="1" applyFont="1" applyFill="1" applyBorder="1" applyAlignment="1">
      <alignment horizontal="right" vertical="center"/>
    </xf>
    <xf numFmtId="168" fontId="14" fillId="9" borderId="0" xfId="4" applyNumberFormat="1" applyFont="1" applyFill="1" applyAlignment="1">
      <alignment horizontal="center" vertical="center"/>
    </xf>
    <xf numFmtId="168" fontId="7" fillId="6" borderId="4" xfId="4" applyNumberFormat="1" applyFont="1" applyFill="1" applyBorder="1" applyAlignment="1">
      <alignment horizontal="center" vertical="center"/>
    </xf>
    <xf numFmtId="168" fontId="7" fillId="6" borderId="6" xfId="4" applyNumberFormat="1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7" fillId="9" borderId="1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9" fontId="1" fillId="9" borderId="1" xfId="0" applyNumberFormat="1" applyFont="1" applyFill="1" applyBorder="1" applyAlignment="1">
      <alignment horizontal="center" vertical="center"/>
    </xf>
    <xf numFmtId="169" fontId="1" fillId="9" borderId="1" xfId="4" applyNumberFormat="1" applyFont="1" applyFill="1" applyBorder="1" applyAlignment="1">
      <alignment horizontal="center" vertical="center"/>
    </xf>
    <xf numFmtId="168" fontId="7" fillId="4" borderId="4" xfId="4" applyNumberFormat="1" applyFont="1" applyFill="1" applyBorder="1" applyAlignment="1">
      <alignment horizontal="center" vertical="center"/>
    </xf>
    <xf numFmtId="168" fontId="7" fillId="4" borderId="6" xfId="4" applyNumberFormat="1" applyFont="1" applyFill="1" applyBorder="1" applyAlignment="1">
      <alignment horizontal="center" vertical="center"/>
    </xf>
    <xf numFmtId="168" fontId="7" fillId="7" borderId="4" xfId="4" applyNumberFormat="1" applyFont="1" applyFill="1" applyBorder="1" applyAlignment="1">
      <alignment horizontal="center" vertical="center"/>
    </xf>
    <xf numFmtId="168" fontId="7" fillId="7" borderId="6" xfId="4" applyNumberFormat="1" applyFont="1" applyFill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/>
    </xf>
    <xf numFmtId="168" fontId="19" fillId="6" borderId="4" xfId="4" applyNumberFormat="1" applyFont="1" applyFill="1" applyBorder="1" applyAlignment="1">
      <alignment horizontal="center" vertical="center"/>
    </xf>
    <xf numFmtId="168" fontId="19" fillId="6" borderId="6" xfId="4" applyNumberFormat="1" applyFont="1" applyFill="1" applyBorder="1" applyAlignment="1">
      <alignment horizontal="center" vertical="center"/>
    </xf>
    <xf numFmtId="170" fontId="7" fillId="0" borderId="4" xfId="0" applyNumberFormat="1" applyFont="1" applyBorder="1" applyAlignment="1">
      <alignment horizontal="center"/>
    </xf>
    <xf numFmtId="170" fontId="7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0" fontId="13" fillId="8" borderId="13" xfId="0" applyFont="1" applyFill="1" applyBorder="1" applyAlignment="1">
      <alignment horizontal="left"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3" fillId="8" borderId="9" xfId="0" applyFont="1" applyFill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13" fillId="8" borderId="16" xfId="0" applyFont="1" applyFill="1" applyBorder="1" applyAlignment="1">
      <alignment horizontal="left" vertical="center" wrapText="1"/>
    </xf>
  </cellXfs>
  <cellStyles count="5">
    <cellStyle name="Euro" xfId="1" xr:uid="{00000000-0005-0000-0000-000000000000}"/>
    <cellStyle name="Komma" xfId="4" builtinId="3"/>
    <cellStyle name="Link" xfId="2" builtinId="8"/>
    <cellStyle name="Prozent" xfId="3" builtinId="5"/>
    <cellStyle name="Standard" xfId="0" builtinId="0"/>
  </cellStyles>
  <dxfs count="0"/>
  <tableStyles count="0" defaultTableStyle="TableStyleMedium9" defaultPivotStyle="PivotStyleLight16"/>
  <colors>
    <mruColors>
      <color rgb="FF99CCFF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'Appendice light'!$B$25" fmlaRange="'Appendice light'!$A$22:$A$24" sel="1" val="0"/>
</file>

<file path=xl/ctrlProps/ctrlProp2.xml><?xml version="1.0" encoding="utf-8"?>
<formControlPr xmlns="http://schemas.microsoft.com/office/spreadsheetml/2009/9/main" objectType="Drop" dropStyle="combo" dx="16" fmlaLink="'Appendice light'!$B$12" fmlaRange="'Appendice light'!$A$9:$A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kaufsoptimierung.ch/sk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3</xdr:col>
          <xdr:colOff>0</xdr:colOff>
          <xdr:row>2</xdr:row>
          <xdr:rowOff>152400</xdr:rowOff>
        </xdr:to>
        <xdr:sp macro="" textlink="">
          <xdr:nvSpPr>
            <xdr:cNvPr id="11463" name="Drop Down 199" hidden="1">
              <a:extLst>
                <a:ext uri="{63B3BB69-23CF-44E3-9099-C40C66FF867C}">
                  <a14:compatExt spid="_x0000_s11463"/>
                </a:ext>
                <a:ext uri="{FF2B5EF4-FFF2-40B4-BE49-F238E27FC236}">
                  <a16:creationId xmlns:a16="http://schemas.microsoft.com/office/drawing/2014/main" id="{00000000-0008-0000-0000-0000C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9525</xdr:rowOff>
        </xdr:from>
        <xdr:to>
          <xdr:col>2</xdr:col>
          <xdr:colOff>1104900</xdr:colOff>
          <xdr:row>1</xdr:row>
          <xdr:rowOff>152400</xdr:rowOff>
        </xdr:to>
        <xdr:sp macro="" textlink="">
          <xdr:nvSpPr>
            <xdr:cNvPr id="11553" name="Drop Down 289" hidden="1">
              <a:extLst>
                <a:ext uri="{63B3BB69-23CF-44E3-9099-C40C66FF867C}">
                  <a14:compatExt spid="_x0000_s11553"/>
                </a:ext>
                <a:ext uri="{FF2B5EF4-FFF2-40B4-BE49-F238E27FC236}">
                  <a16:creationId xmlns:a16="http://schemas.microsoft.com/office/drawing/2014/main" id="{00000000-0008-0000-0000-000021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2647949</xdr:colOff>
      <xdr:row>10</xdr:row>
      <xdr:rowOff>133350</xdr:rowOff>
    </xdr:from>
    <xdr:to>
      <xdr:col>3</xdr:col>
      <xdr:colOff>466499</xdr:colOff>
      <xdr:row>21</xdr:row>
      <xdr:rowOff>47400</xdr:rowOff>
    </xdr:to>
    <xdr:sp macro="" textlink="">
      <xdr:nvSpPr>
        <xdr:cNvPr id="6" name="Ellips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43199" y="1790700"/>
          <a:ext cx="1800000" cy="1800000"/>
        </a:xfrm>
        <a:prstGeom prst="ellipse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100000" b="100000"/>
          </a:path>
          <a:tileRect t="-100000" r="-100000"/>
        </a:gradFill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2065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it-IT" sz="1800" b="1" cap="none">
              <a:latin typeface="Arial"/>
              <a:ea typeface="Arial"/>
              <a:cs typeface="Arial"/>
              <a:sym typeface="Arial"/>
            </a:rPr>
            <a:t>Breve filmato</a:t>
          </a:r>
          <a:endParaRPr lang="de-CH" sz="18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de-CH" sz="4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it-IT" sz="1100" b="0" cap="none">
              <a:latin typeface="Arial"/>
              <a:ea typeface="Arial"/>
              <a:cs typeface="Arial"/>
              <a:sym typeface="Arial"/>
            </a:rPr>
            <a:t>Desiderate informazioni preliminari?</a:t>
          </a:r>
        </a:p>
        <a:p>
          <a:pPr algn="ctr"/>
          <a:r>
            <a:rPr lang="it-IT" sz="1100" b="0" cap="none">
              <a:latin typeface="Arial"/>
              <a:ea typeface="Arial"/>
              <a:cs typeface="Arial"/>
              <a:sym typeface="Arial"/>
            </a:rPr>
            <a:t>Cliccate qui. </a:t>
          </a:r>
          <a:endParaRPr lang="de-CH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85724</xdr:colOff>
      <xdr:row>1</xdr:row>
      <xdr:rowOff>0</xdr:rowOff>
    </xdr:from>
    <xdr:to>
      <xdr:col>6</xdr:col>
      <xdr:colOff>514350</xdr:colOff>
      <xdr:row>5</xdr:row>
      <xdr:rowOff>9525</xdr:rowOff>
    </xdr:to>
    <xdr:sp macro="" textlink="">
      <xdr:nvSpPr>
        <xdr:cNvPr id="7" name="Richtungs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4162424" y="114300"/>
          <a:ext cx="2733676" cy="695325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lang="de-CH" sz="100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Compilare innanzitutto i 4 campi bianchi a sinistra e successivamente quelli sotto. </a:t>
          </a:r>
        </a:p>
      </xdr:txBody>
    </xdr:sp>
    <xdr:clientData/>
  </xdr:twoCellAnchor>
  <xdr:twoCellAnchor>
    <xdr:from>
      <xdr:col>11</xdr:col>
      <xdr:colOff>51767</xdr:colOff>
      <xdr:row>30</xdr:row>
      <xdr:rowOff>63192</xdr:rowOff>
    </xdr:from>
    <xdr:to>
      <xdr:col>16</xdr:col>
      <xdr:colOff>190500</xdr:colOff>
      <xdr:row>34</xdr:row>
      <xdr:rowOff>123826</xdr:rowOff>
    </xdr:to>
    <xdr:sp macro="" textlink="">
      <xdr:nvSpPr>
        <xdr:cNvPr id="10" name="Pfeil: Fünf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H="1">
          <a:off x="12796217" y="5149542"/>
          <a:ext cx="3329608" cy="746434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it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 l'etichettatura dell'elettricità dell'anno </a:t>
          </a:r>
          <a:br>
            <a:rPr lang="it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it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 consegna 2022, la sottocategoria "rifiuti" </a:t>
          </a:r>
          <a:br>
            <a:rPr lang="it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it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sarà rinominata "rifiuti urbani".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19047</xdr:colOff>
      <xdr:row>21</xdr:row>
      <xdr:rowOff>66675</xdr:rowOff>
    </xdr:from>
    <xdr:to>
      <xdr:col>16</xdr:col>
      <xdr:colOff>152399</xdr:colOff>
      <xdr:row>25</xdr:row>
      <xdr:rowOff>133350</xdr:rowOff>
    </xdr:to>
    <xdr:sp macro="" textlink="">
      <xdr:nvSpPr>
        <xdr:cNvPr id="11" name="Pfeil: Fünfec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12763497" y="3609975"/>
          <a:ext cx="3324227" cy="752475"/>
        </a:xfrm>
        <a:prstGeom prst="homePlat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Per l'etichettatura dell'elettricità dell'anno di 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consegna 2022, la sottocategoria "rifiuti urbani"</a:t>
          </a:r>
          <a:b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sarà elencata per la prima volta.</a:t>
          </a:r>
        </a:p>
      </xdr:txBody>
    </xdr:sp>
    <xdr:clientData/>
  </xdr:twoCellAnchor>
  <xdr:twoCellAnchor>
    <xdr:from>
      <xdr:col>11</xdr:col>
      <xdr:colOff>47624</xdr:colOff>
      <xdr:row>35</xdr:row>
      <xdr:rowOff>47625</xdr:rowOff>
    </xdr:from>
    <xdr:to>
      <xdr:col>16</xdr:col>
      <xdr:colOff>200441</xdr:colOff>
      <xdr:row>37</xdr:row>
      <xdr:rowOff>19051</xdr:rowOff>
    </xdr:to>
    <xdr:sp macro="" textlink="">
      <xdr:nvSpPr>
        <xdr:cNvPr id="8" name="Pfeil: Fünfeck 7">
          <a:extLst>
            <a:ext uri="{FF2B5EF4-FFF2-40B4-BE49-F238E27FC236}">
              <a16:creationId xmlns:a16="http://schemas.microsoft.com/office/drawing/2014/main" id="{5F670CDA-E156-49CF-9A41-E5542C96DBF1}"/>
            </a:ext>
          </a:extLst>
        </xdr:cNvPr>
        <xdr:cNvSpPr/>
      </xdr:nvSpPr>
      <xdr:spPr>
        <a:xfrm flipH="1">
          <a:off x="12792074" y="5991225"/>
          <a:ext cx="3343692" cy="314326"/>
        </a:xfrm>
        <a:prstGeom prst="homePlate">
          <a:avLst/>
        </a:prstGeom>
        <a:solidFill>
          <a:schemeClr val="accent2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r"/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Categoria supplementare Rifiuti urbani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hang%20ligh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hang ligh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  <pageSetUpPr fitToPage="1"/>
  </sheetPr>
  <dimension ref="A1:R146"/>
  <sheetViews>
    <sheetView tabSelected="1" zoomScaleNormal="100" workbookViewId="0">
      <selection activeCell="I36" sqref="I36:K37"/>
    </sheetView>
  </sheetViews>
  <sheetFormatPr baseColWidth="10" defaultColWidth="11.42578125" defaultRowHeight="12.75"/>
  <cols>
    <col min="1" max="1" width="1.42578125" style="17" customWidth="1"/>
    <col min="2" max="2" width="43" style="17" customWidth="1"/>
    <col min="3" max="4" width="16.7109375" style="17" customWidth="1"/>
    <col min="5" max="5" width="1.140625" style="17" customWidth="1"/>
    <col min="6" max="7" width="16.7109375" style="17" customWidth="1"/>
    <col min="8" max="8" width="3.7109375" style="17" customWidth="1"/>
    <col min="9" max="9" width="43.42578125" style="17" customWidth="1"/>
    <col min="10" max="10" width="15.5703125" style="17" customWidth="1"/>
    <col min="11" max="11" width="16" style="17" customWidth="1"/>
    <col min="12" max="12" width="2.140625" style="17" customWidth="1"/>
    <col min="13" max="16384" width="11.42578125" style="17"/>
  </cols>
  <sheetData>
    <row r="1" spans="1:18" ht="9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8" ht="14.1" customHeight="1">
      <c r="A2" s="70"/>
      <c r="B2" s="70" t="s">
        <v>0</v>
      </c>
      <c r="C2" s="70">
        <v>1</v>
      </c>
      <c r="D2" s="70"/>
      <c r="E2" s="70"/>
      <c r="F2" s="70"/>
      <c r="G2" s="70"/>
      <c r="H2" s="70"/>
      <c r="I2" s="70"/>
      <c r="J2" s="70"/>
      <c r="K2" s="70"/>
      <c r="L2" s="70"/>
    </row>
    <row r="3" spans="1:18" ht="14.1" customHeight="1">
      <c r="A3" s="70"/>
      <c r="B3" s="70" t="s">
        <v>1</v>
      </c>
      <c r="C3" s="70">
        <v>1</v>
      </c>
      <c r="D3" s="70"/>
      <c r="E3" s="70"/>
      <c r="F3" s="70"/>
      <c r="G3" s="70"/>
      <c r="H3" s="70"/>
      <c r="I3" s="70"/>
      <c r="J3" s="70"/>
      <c r="K3" s="70"/>
      <c r="L3" s="70"/>
    </row>
    <row r="4" spans="1:18" ht="14.1" customHeight="1">
      <c r="A4" s="70"/>
      <c r="B4" s="70" t="s">
        <v>134</v>
      </c>
      <c r="C4" s="81">
        <v>100</v>
      </c>
      <c r="D4" s="70"/>
      <c r="E4" s="70"/>
      <c r="F4" s="70"/>
      <c r="G4" s="70"/>
      <c r="H4" s="70"/>
      <c r="I4" s="70"/>
      <c r="J4" s="70"/>
      <c r="K4" s="70"/>
      <c r="L4" s="70"/>
    </row>
    <row r="5" spans="1:18" ht="14.1" customHeight="1">
      <c r="A5" s="70"/>
      <c r="B5" s="70" t="s">
        <v>137</v>
      </c>
      <c r="C5" s="80">
        <v>6.0999999999999999E-2</v>
      </c>
      <c r="D5" s="70"/>
      <c r="E5" s="70"/>
      <c r="F5" s="70"/>
      <c r="G5" s="70"/>
      <c r="H5" s="70"/>
      <c r="I5" s="70"/>
      <c r="J5" s="70"/>
      <c r="K5" s="70"/>
      <c r="L5" s="70"/>
    </row>
    <row r="6" spans="1:18" ht="14.1" customHeight="1">
      <c r="A6" s="70"/>
      <c r="B6" s="70"/>
      <c r="C6" s="71"/>
      <c r="D6" s="70"/>
      <c r="E6" s="70"/>
      <c r="F6" s="146"/>
      <c r="G6" s="146"/>
      <c r="H6" s="70"/>
      <c r="I6" s="70"/>
      <c r="J6" s="70"/>
      <c r="K6" s="70"/>
      <c r="L6" s="70"/>
      <c r="N6" s="16"/>
      <c r="O6" s="15"/>
      <c r="P6" s="14"/>
      <c r="Q6" s="15"/>
    </row>
    <row r="7" spans="1:18" ht="14.1" customHeight="1">
      <c r="A7" s="70"/>
      <c r="B7" s="72" t="s">
        <v>2</v>
      </c>
      <c r="C7" s="73"/>
      <c r="D7" s="73"/>
      <c r="E7" s="70"/>
      <c r="F7" s="149" t="s">
        <v>136</v>
      </c>
      <c r="G7" s="149"/>
      <c r="H7" s="74"/>
      <c r="I7" s="75" t="s">
        <v>3</v>
      </c>
      <c r="J7" s="70"/>
      <c r="K7" s="70"/>
      <c r="L7" s="70"/>
      <c r="N7" s="15"/>
      <c r="O7" s="15"/>
      <c r="P7" s="15"/>
      <c r="Q7" s="15"/>
      <c r="R7" s="30"/>
    </row>
    <row r="8" spans="1:18" ht="14.1" customHeight="1">
      <c r="A8" s="70"/>
      <c r="B8" s="73"/>
      <c r="C8" s="73"/>
      <c r="D8" s="73"/>
      <c r="E8" s="70"/>
      <c r="F8" s="150"/>
      <c r="G8" s="150"/>
      <c r="H8" s="76"/>
      <c r="I8" s="70"/>
      <c r="J8" s="70"/>
      <c r="K8" s="70"/>
      <c r="L8" s="70"/>
      <c r="N8" s="15"/>
      <c r="O8" s="15"/>
      <c r="P8" s="15"/>
      <c r="Q8" s="15"/>
      <c r="R8" s="30"/>
    </row>
    <row r="9" spans="1:18" ht="14.1" customHeight="1">
      <c r="A9" s="70"/>
      <c r="B9" s="23" t="s">
        <v>4</v>
      </c>
      <c r="C9" s="24" t="s">
        <v>5</v>
      </c>
      <c r="D9" s="24" t="s">
        <v>6</v>
      </c>
      <c r="E9" s="70"/>
      <c r="F9" s="24" t="s">
        <v>7</v>
      </c>
      <c r="G9" s="24" t="s">
        <v>8</v>
      </c>
      <c r="H9" s="70"/>
      <c r="I9" s="154" t="s">
        <v>9</v>
      </c>
      <c r="J9" s="155"/>
      <c r="K9" s="156"/>
      <c r="L9" s="73"/>
      <c r="M9" s="15"/>
      <c r="N9" s="15"/>
      <c r="O9" s="15"/>
      <c r="P9" s="15"/>
      <c r="Q9" s="15"/>
      <c r="R9" s="30"/>
    </row>
    <row r="10" spans="1:18" ht="14.1" customHeight="1">
      <c r="A10" s="70"/>
      <c r="B10" s="25" t="s">
        <v>10</v>
      </c>
      <c r="C10" s="94" t="str">
        <f>+'Appendice light'!B26</f>
        <v>kWh</v>
      </c>
      <c r="D10" s="94" t="str">
        <f>+'Appendice light'!B26</f>
        <v>kWh</v>
      </c>
      <c r="E10" s="70"/>
      <c r="F10" s="151" t="s">
        <v>11</v>
      </c>
      <c r="G10" s="152"/>
      <c r="H10" s="70"/>
      <c r="I10" s="82" t="s">
        <v>12</v>
      </c>
      <c r="J10" s="48" t="s">
        <v>13</v>
      </c>
      <c r="K10" s="83"/>
      <c r="L10" s="78"/>
      <c r="M10" s="31"/>
      <c r="N10" s="15"/>
      <c r="O10" s="15"/>
      <c r="P10" s="15"/>
      <c r="Q10" s="15"/>
      <c r="R10" s="30"/>
    </row>
    <row r="11" spans="1:18" ht="14.1" customHeight="1">
      <c r="A11" s="70"/>
      <c r="B11" s="89"/>
      <c r="C11" s="96"/>
      <c r="D11" s="97"/>
      <c r="E11" s="95"/>
      <c r="F11" s="120"/>
      <c r="G11" s="97"/>
      <c r="H11" s="95"/>
      <c r="I11" s="82" t="s">
        <v>14</v>
      </c>
      <c r="J11" s="48" t="s">
        <v>15</v>
      </c>
      <c r="K11" s="83"/>
      <c r="L11" s="78"/>
      <c r="M11" s="31"/>
      <c r="N11" s="15"/>
      <c r="O11" s="15"/>
      <c r="P11" s="15"/>
      <c r="Q11" s="15"/>
      <c r="R11" s="30"/>
    </row>
    <row r="12" spans="1:18" ht="14.1" customHeight="1">
      <c r="A12" s="70"/>
      <c r="B12" s="90"/>
      <c r="C12" s="98"/>
      <c r="D12" s="99"/>
      <c r="E12" s="95"/>
      <c r="F12" s="121"/>
      <c r="G12" s="99"/>
      <c r="H12" s="95"/>
      <c r="I12" s="82"/>
      <c r="J12" s="48" t="s">
        <v>16</v>
      </c>
      <c r="K12" s="83"/>
      <c r="L12" s="78"/>
      <c r="M12" s="31"/>
      <c r="N12" s="15"/>
      <c r="O12" s="15"/>
      <c r="P12" s="15"/>
      <c r="Q12" s="15"/>
      <c r="R12" s="30"/>
    </row>
    <row r="13" spans="1:18" ht="14.1" customHeight="1">
      <c r="A13" s="70"/>
      <c r="B13" s="91"/>
      <c r="C13" s="100"/>
      <c r="D13" s="101"/>
      <c r="E13" s="95"/>
      <c r="F13" s="122"/>
      <c r="G13" s="101"/>
      <c r="H13" s="95"/>
      <c r="I13" s="82"/>
      <c r="J13" s="38"/>
      <c r="K13" s="84"/>
      <c r="L13" s="78"/>
      <c r="M13" s="31"/>
      <c r="N13" s="15"/>
      <c r="O13" s="15"/>
      <c r="P13" s="15"/>
      <c r="Q13" s="15"/>
      <c r="R13" s="30"/>
    </row>
    <row r="14" spans="1:18" ht="14.1" customHeight="1">
      <c r="A14" s="70"/>
      <c r="B14" s="26" t="s">
        <v>17</v>
      </c>
      <c r="C14" s="60"/>
      <c r="D14" s="61"/>
      <c r="E14" s="77"/>
      <c r="F14" s="147" t="s">
        <v>18</v>
      </c>
      <c r="G14" s="148"/>
      <c r="H14" s="77"/>
      <c r="I14" s="82" t="s">
        <v>19</v>
      </c>
      <c r="J14" s="39" t="str">
        <f>+'Appendice light'!B13</f>
        <v>2022</v>
      </c>
      <c r="K14" s="85"/>
      <c r="L14" s="73"/>
      <c r="M14" s="15"/>
      <c r="N14" s="15"/>
      <c r="O14" s="15"/>
      <c r="P14" s="15"/>
      <c r="Q14" s="15"/>
      <c r="R14" s="30"/>
    </row>
    <row r="15" spans="1:18" ht="14.1" customHeight="1">
      <c r="A15" s="70"/>
      <c r="B15" s="89"/>
      <c r="C15" s="96"/>
      <c r="D15" s="97"/>
      <c r="E15" s="95"/>
      <c r="F15" s="120"/>
      <c r="G15" s="97"/>
      <c r="H15" s="95"/>
      <c r="I15" s="82"/>
      <c r="J15" s="38"/>
      <c r="K15" s="84"/>
      <c r="L15" s="73"/>
      <c r="M15" s="15"/>
      <c r="N15" s="15"/>
      <c r="O15" s="15"/>
      <c r="P15" s="15"/>
      <c r="Q15" s="15"/>
      <c r="R15" s="30"/>
    </row>
    <row r="16" spans="1:18" ht="14.1" customHeight="1">
      <c r="A16" s="70"/>
      <c r="B16" s="90"/>
      <c r="C16" s="98"/>
      <c r="D16" s="99"/>
      <c r="E16" s="95"/>
      <c r="F16" s="121"/>
      <c r="G16" s="99"/>
      <c r="H16" s="95"/>
      <c r="I16" s="82" t="s">
        <v>20</v>
      </c>
      <c r="J16" s="38"/>
      <c r="K16" s="84"/>
      <c r="L16" s="73"/>
      <c r="M16" s="15"/>
      <c r="N16" s="15"/>
      <c r="O16" s="15"/>
      <c r="P16" s="15"/>
      <c r="Q16" s="15"/>
      <c r="R16" s="30"/>
    </row>
    <row r="17" spans="1:18" ht="14.1" customHeight="1">
      <c r="A17" s="70"/>
      <c r="B17" s="91"/>
      <c r="C17" s="100"/>
      <c r="D17" s="101"/>
      <c r="E17" s="95"/>
      <c r="F17" s="122"/>
      <c r="G17" s="101"/>
      <c r="H17" s="95"/>
      <c r="I17" s="86" t="s">
        <v>23</v>
      </c>
      <c r="J17" s="87" t="s">
        <v>24</v>
      </c>
      <c r="K17" s="88" t="s">
        <v>25</v>
      </c>
      <c r="L17" s="73"/>
      <c r="M17" s="15"/>
      <c r="N17" s="15"/>
      <c r="O17" s="15"/>
      <c r="P17" s="15"/>
      <c r="Q17" s="15"/>
      <c r="R17" s="30"/>
    </row>
    <row r="18" spans="1:18" ht="14.1" customHeight="1">
      <c r="A18" s="70"/>
      <c r="B18" s="26" t="s">
        <v>21</v>
      </c>
      <c r="C18" s="60"/>
      <c r="D18" s="61"/>
      <c r="E18" s="77"/>
      <c r="F18" s="147" t="s">
        <v>22</v>
      </c>
      <c r="G18" s="148"/>
      <c r="H18" s="77"/>
      <c r="I18" s="40" t="s">
        <v>26</v>
      </c>
      <c r="J18" s="64">
        <f>+'Appendice light'!P9/100</f>
        <v>6.0999999999999999E-2</v>
      </c>
      <c r="K18" s="64">
        <f>+'Appendice light'!Q9/100</f>
        <v>6.0999999999999999E-2</v>
      </c>
      <c r="L18" s="73"/>
      <c r="M18" s="15"/>
      <c r="N18" s="15"/>
      <c r="O18" s="15"/>
      <c r="P18" s="15"/>
      <c r="Q18" s="15"/>
      <c r="R18" s="30"/>
    </row>
    <row r="19" spans="1:18" ht="14.1" customHeight="1">
      <c r="A19" s="70"/>
      <c r="B19" s="89"/>
      <c r="C19" s="96"/>
      <c r="D19" s="97"/>
      <c r="E19" s="95"/>
      <c r="F19" s="120"/>
      <c r="G19" s="97"/>
      <c r="H19" s="95"/>
      <c r="I19" s="41" t="s">
        <v>27</v>
      </c>
      <c r="J19" s="65">
        <f>+'Appendice light'!P10/100</f>
        <v>0</v>
      </c>
      <c r="K19" s="65">
        <f>+'Appendice light'!Q10/100</f>
        <v>0</v>
      </c>
      <c r="L19" s="73"/>
      <c r="M19" s="15"/>
      <c r="N19" s="15"/>
      <c r="O19" s="15"/>
      <c r="P19" s="15"/>
      <c r="Q19" s="15"/>
      <c r="R19" s="30"/>
    </row>
    <row r="20" spans="1:18" ht="14.1" customHeight="1">
      <c r="A20" s="70"/>
      <c r="B20" s="90"/>
      <c r="C20" s="98"/>
      <c r="D20" s="99"/>
      <c r="E20" s="95"/>
      <c r="F20" s="121"/>
      <c r="G20" s="99"/>
      <c r="H20" s="95"/>
      <c r="I20" s="42" t="s">
        <v>28</v>
      </c>
      <c r="J20" s="66">
        <f>+'Appendice light'!P11/100</f>
        <v>0</v>
      </c>
      <c r="K20" s="66">
        <f>+'Appendice light'!Q11/100</f>
        <v>0</v>
      </c>
      <c r="L20" s="73"/>
      <c r="M20" s="15"/>
      <c r="N20" s="15"/>
      <c r="O20" s="15"/>
      <c r="P20" s="15"/>
      <c r="Q20" s="15"/>
      <c r="R20" s="30"/>
    </row>
    <row r="21" spans="1:18" ht="14.1" customHeight="1">
      <c r="A21" s="70"/>
      <c r="B21" s="26" t="s">
        <v>29</v>
      </c>
      <c r="C21" s="60"/>
      <c r="D21" s="139"/>
      <c r="E21" s="77"/>
      <c r="F21" s="147" t="s">
        <v>30</v>
      </c>
      <c r="G21" s="148"/>
      <c r="H21" s="95"/>
      <c r="I21" s="43" t="s">
        <v>31</v>
      </c>
      <c r="J21" s="65">
        <f>+'Appendice light'!P12/100</f>
        <v>0</v>
      </c>
      <c r="K21" s="65">
        <f>+'Appendice light'!Q12/100</f>
        <v>0</v>
      </c>
      <c r="L21" s="73"/>
      <c r="M21" s="15"/>
      <c r="N21" s="15"/>
      <c r="O21" s="15"/>
      <c r="P21" s="15"/>
      <c r="Q21" s="15"/>
      <c r="R21" s="30"/>
    </row>
    <row r="22" spans="1:18" ht="14.1" customHeight="1">
      <c r="A22" s="70"/>
      <c r="B22" s="141"/>
      <c r="C22" s="143"/>
      <c r="D22" s="144"/>
      <c r="E22" s="95"/>
      <c r="F22" s="145"/>
      <c r="G22" s="144"/>
      <c r="H22" s="77"/>
      <c r="I22" s="44" t="s">
        <v>32</v>
      </c>
      <c r="J22" s="65">
        <f>+'Appendice light'!P13/100</f>
        <v>0</v>
      </c>
      <c r="K22" s="65">
        <f>+'Appendice light'!Q13/100</f>
        <v>0</v>
      </c>
      <c r="L22" s="73"/>
      <c r="M22" s="15"/>
      <c r="N22" s="15"/>
      <c r="O22" s="15"/>
      <c r="P22" s="15"/>
      <c r="Q22" s="15"/>
      <c r="R22" s="30"/>
    </row>
    <row r="23" spans="1:18" ht="14.1" customHeight="1">
      <c r="A23" s="70"/>
      <c r="B23" s="142"/>
      <c r="C23" s="131"/>
      <c r="D23" s="133"/>
      <c r="E23" s="95"/>
      <c r="F23" s="135"/>
      <c r="G23" s="133"/>
      <c r="H23" s="95"/>
      <c r="I23" s="44" t="s">
        <v>33</v>
      </c>
      <c r="J23" s="65">
        <f>+'Appendice light'!P14/100</f>
        <v>0</v>
      </c>
      <c r="K23" s="65">
        <f>+'Appendice light'!Q14/100</f>
        <v>0</v>
      </c>
      <c r="L23" s="73"/>
      <c r="M23" s="15"/>
      <c r="N23" s="15"/>
      <c r="O23" s="15"/>
      <c r="P23" s="15"/>
      <c r="Q23" s="15"/>
      <c r="R23" s="30"/>
    </row>
    <row r="24" spans="1:18" ht="14.1" customHeight="1">
      <c r="A24" s="70"/>
      <c r="B24" s="26" t="s">
        <v>138</v>
      </c>
      <c r="C24" s="60"/>
      <c r="D24" s="139"/>
      <c r="E24" s="77"/>
      <c r="F24" s="147" t="s">
        <v>138</v>
      </c>
      <c r="G24" s="148"/>
      <c r="H24" s="95"/>
      <c r="I24" s="44" t="s">
        <v>138</v>
      </c>
      <c r="J24" s="65">
        <f>+'Appendice light'!P15/100</f>
        <v>0</v>
      </c>
      <c r="K24" s="65">
        <f>+'Appendice light'!Q15/100</f>
        <v>0</v>
      </c>
      <c r="L24" s="73"/>
      <c r="M24" s="15"/>
      <c r="N24" s="15"/>
      <c r="O24" s="15"/>
      <c r="P24" s="15"/>
      <c r="Q24" s="15"/>
      <c r="R24" s="30"/>
    </row>
    <row r="25" spans="1:18" ht="14.1" customHeight="1">
      <c r="A25" s="70"/>
      <c r="B25" s="142"/>
      <c r="C25" s="131"/>
      <c r="D25" s="133"/>
      <c r="E25" s="95"/>
      <c r="F25" s="135"/>
      <c r="G25" s="133"/>
      <c r="H25" s="95"/>
      <c r="I25" s="45" t="s">
        <v>34</v>
      </c>
      <c r="J25" s="66">
        <f>+'Appendice light'!P16/100</f>
        <v>0</v>
      </c>
      <c r="K25" s="66">
        <f>+'Appendice light'!Q16/100</f>
        <v>0</v>
      </c>
      <c r="L25" s="73"/>
      <c r="M25" s="15"/>
      <c r="N25" s="15"/>
      <c r="O25" s="15"/>
      <c r="P25" s="15"/>
      <c r="Q25" s="15"/>
      <c r="R25" s="30"/>
    </row>
    <row r="26" spans="1:18" ht="14.1" customHeight="1">
      <c r="A26" s="70"/>
      <c r="B26" s="26" t="s">
        <v>35</v>
      </c>
      <c r="C26" s="60"/>
      <c r="D26" s="61"/>
      <c r="E26" s="77"/>
      <c r="F26" s="147"/>
      <c r="G26" s="148"/>
      <c r="H26" s="77"/>
      <c r="I26" s="46" t="s">
        <v>36</v>
      </c>
      <c r="J26" s="65">
        <f>+'Appendice light'!P17/100</f>
        <v>6.0999999999999999E-2</v>
      </c>
      <c r="K26" s="65">
        <f>+'Appendice light'!Q17/100</f>
        <v>6.0999999999999999E-2</v>
      </c>
      <c r="L26" s="73"/>
      <c r="M26" s="15"/>
      <c r="N26" s="15"/>
      <c r="O26" s="15"/>
      <c r="P26" s="15"/>
      <c r="Q26" s="15"/>
      <c r="R26" s="30"/>
    </row>
    <row r="27" spans="1:18" ht="14.1" customHeight="1">
      <c r="A27" s="70"/>
      <c r="B27" s="92"/>
      <c r="C27" s="102"/>
      <c r="D27" s="103"/>
      <c r="E27" s="95"/>
      <c r="F27" s="118"/>
      <c r="G27" s="103"/>
      <c r="H27" s="95"/>
      <c r="I27" s="40" t="s">
        <v>37</v>
      </c>
      <c r="J27" s="64">
        <f>+'Appendice light'!P18/100</f>
        <v>0</v>
      </c>
      <c r="K27" s="64">
        <f>+'Appendice light'!Q18/100</f>
        <v>0</v>
      </c>
      <c r="L27" s="73"/>
      <c r="M27" s="15"/>
      <c r="N27" s="15"/>
      <c r="O27" s="15"/>
      <c r="P27" s="15"/>
      <c r="Q27" s="15"/>
      <c r="R27" s="30"/>
    </row>
    <row r="28" spans="1:18" ht="14.1" customHeight="1">
      <c r="A28" s="70"/>
      <c r="B28" s="109" t="s">
        <v>39</v>
      </c>
      <c r="C28" s="110"/>
      <c r="D28" s="111"/>
      <c r="E28" s="70"/>
      <c r="F28" s="119">
        <f>ROUND((+C4*C5),1)</f>
        <v>6.1</v>
      </c>
      <c r="G28" s="73"/>
      <c r="H28" s="77"/>
      <c r="I28" s="41" t="s">
        <v>38</v>
      </c>
      <c r="J28" s="65">
        <f>+'Appendice light'!P19/100</f>
        <v>0</v>
      </c>
      <c r="K28" s="65">
        <f>+'Appendice light'!Q19/100</f>
        <v>0</v>
      </c>
      <c r="L28" s="73"/>
      <c r="M28" s="15"/>
      <c r="N28" s="15"/>
      <c r="O28" s="15"/>
      <c r="P28" s="15"/>
      <c r="Q28" s="15"/>
      <c r="R28" s="30"/>
    </row>
    <row r="29" spans="1:18" ht="14.1" customHeight="1">
      <c r="A29" s="70"/>
      <c r="B29" s="27" t="s">
        <v>41</v>
      </c>
      <c r="C29" s="62"/>
      <c r="D29" s="123"/>
      <c r="E29" s="77"/>
      <c r="F29" s="159" t="s">
        <v>42</v>
      </c>
      <c r="G29" s="160"/>
      <c r="H29" s="95"/>
      <c r="I29" s="42" t="s">
        <v>40</v>
      </c>
      <c r="J29" s="66">
        <f>+'Appendice light'!P20/100</f>
        <v>0</v>
      </c>
      <c r="K29" s="66">
        <f>+'Appendice light'!Q20/100</f>
        <v>0</v>
      </c>
      <c r="L29" s="73"/>
      <c r="M29" s="15"/>
      <c r="N29" s="15"/>
      <c r="O29" s="15"/>
      <c r="P29" s="15"/>
      <c r="Q29" s="15"/>
      <c r="R29" s="30"/>
    </row>
    <row r="30" spans="1:18" ht="14.1" customHeight="1">
      <c r="A30" s="70"/>
      <c r="B30" s="89"/>
      <c r="C30" s="96"/>
      <c r="D30" s="97"/>
      <c r="E30" s="95"/>
      <c r="F30" s="120"/>
      <c r="G30" s="97"/>
      <c r="H30" s="70"/>
      <c r="I30" s="43" t="s">
        <v>43</v>
      </c>
      <c r="J30" s="65">
        <f>+'Appendice light'!P21/100</f>
        <v>0</v>
      </c>
      <c r="K30" s="65">
        <f>+'Appendice light'!Q21/100</f>
        <v>0</v>
      </c>
      <c r="L30" s="73"/>
      <c r="M30" s="32"/>
      <c r="N30" s="15"/>
      <c r="O30" s="15"/>
      <c r="P30" s="15"/>
      <c r="Q30" s="15"/>
    </row>
    <row r="31" spans="1:18" ht="14.1" customHeight="1">
      <c r="A31" s="70"/>
      <c r="B31" s="91"/>
      <c r="C31" s="100"/>
      <c r="D31" s="101"/>
      <c r="E31" s="95"/>
      <c r="F31" s="121"/>
      <c r="G31" s="99"/>
      <c r="H31" s="77"/>
      <c r="I31" s="44" t="s">
        <v>44</v>
      </c>
      <c r="J31" s="65">
        <f>+'Appendice light'!P22/100</f>
        <v>0</v>
      </c>
      <c r="K31" s="65">
        <f>+'Appendice light'!Q22/100</f>
        <v>0</v>
      </c>
      <c r="L31" s="73"/>
      <c r="M31" s="15"/>
      <c r="N31" s="15"/>
      <c r="O31" s="15"/>
      <c r="P31" s="15"/>
      <c r="Q31" s="15"/>
    </row>
    <row r="32" spans="1:18" ht="14.1" customHeight="1">
      <c r="A32" s="70"/>
      <c r="B32" s="28" t="s">
        <v>46</v>
      </c>
      <c r="C32" s="63"/>
      <c r="D32" s="124"/>
      <c r="E32" s="77"/>
      <c r="F32" s="161" t="s">
        <v>47</v>
      </c>
      <c r="G32" s="162"/>
      <c r="H32" s="95"/>
      <c r="I32" s="44" t="s">
        <v>45</v>
      </c>
      <c r="J32" s="65">
        <f>+'Appendice light'!P23/100</f>
        <v>0</v>
      </c>
      <c r="K32" s="65">
        <f>+'Appendice light'!Q23/100</f>
        <v>0</v>
      </c>
      <c r="L32" s="73"/>
      <c r="M32" s="15"/>
      <c r="N32" s="16"/>
      <c r="O32" s="16"/>
      <c r="P32" s="16"/>
      <c r="Q32" s="16"/>
    </row>
    <row r="33" spans="1:17" ht="14.1" customHeight="1">
      <c r="A33" s="70"/>
      <c r="B33" s="93" t="s">
        <v>48</v>
      </c>
      <c r="C33" s="96"/>
      <c r="D33" s="97"/>
      <c r="E33" s="95"/>
      <c r="F33" s="120"/>
      <c r="G33" s="97"/>
      <c r="H33" s="95"/>
      <c r="I33" s="138" t="s">
        <v>138</v>
      </c>
      <c r="J33" s="65">
        <f>+'Appendice light'!P24/100</f>
        <v>0</v>
      </c>
      <c r="K33" s="65">
        <f>+'Appendice light'!Q24/100</f>
        <v>0</v>
      </c>
      <c r="L33" s="73"/>
      <c r="M33" s="15"/>
      <c r="N33" s="16"/>
      <c r="O33" s="16"/>
      <c r="P33" s="16"/>
      <c r="Q33" s="16"/>
    </row>
    <row r="34" spans="1:17" ht="14.1" customHeight="1">
      <c r="A34" s="70"/>
      <c r="B34" s="129" t="s">
        <v>50</v>
      </c>
      <c r="C34" s="98"/>
      <c r="D34" s="99"/>
      <c r="E34" s="95"/>
      <c r="F34" s="121"/>
      <c r="G34" s="99"/>
      <c r="H34" s="77"/>
      <c r="I34" s="47" t="s">
        <v>49</v>
      </c>
      <c r="J34" s="67">
        <f>+'Appendice light'!P25/100</f>
        <v>6.0999999999999999E-2</v>
      </c>
      <c r="K34" s="67">
        <f>+'Appendice light'!Q25/100</f>
        <v>6.0999999999999999E-2</v>
      </c>
      <c r="L34" s="73"/>
      <c r="M34" s="15"/>
      <c r="N34" s="15"/>
      <c r="O34" s="15"/>
    </row>
    <row r="35" spans="1:17" ht="14.1" customHeight="1">
      <c r="A35" s="70"/>
      <c r="B35" s="136" t="s">
        <v>51</v>
      </c>
      <c r="C35" s="130"/>
      <c r="D35" s="132"/>
      <c r="E35" s="95"/>
      <c r="F35" s="134"/>
      <c r="G35" s="132"/>
      <c r="H35" s="95"/>
      <c r="I35" s="70"/>
      <c r="J35" s="70"/>
      <c r="K35" s="70"/>
      <c r="L35" s="70"/>
      <c r="M35" s="16"/>
      <c r="N35" s="15"/>
      <c r="O35" s="15"/>
    </row>
    <row r="36" spans="1:17" ht="14.1" customHeight="1">
      <c r="A36" s="70"/>
      <c r="B36" s="137" t="s">
        <v>138</v>
      </c>
      <c r="C36" s="131"/>
      <c r="D36" s="133"/>
      <c r="E36" s="95"/>
      <c r="F36" s="135"/>
      <c r="G36" s="133"/>
      <c r="H36" s="95"/>
      <c r="I36" s="172" t="s">
        <v>141</v>
      </c>
      <c r="J36" s="173"/>
      <c r="K36" s="174"/>
      <c r="L36" s="70"/>
      <c r="M36" s="16"/>
    </row>
    <row r="37" spans="1:17" ht="14.1" customHeight="1">
      <c r="A37" s="70"/>
      <c r="B37" s="73"/>
      <c r="C37" s="77"/>
      <c r="D37" s="77"/>
      <c r="E37" s="77"/>
      <c r="F37" s="128"/>
      <c r="G37" s="128"/>
      <c r="H37" s="95"/>
      <c r="I37" s="175"/>
      <c r="J37" s="176"/>
      <c r="K37" s="177"/>
      <c r="L37" s="79"/>
    </row>
    <row r="38" spans="1:17" ht="14.1" customHeight="1">
      <c r="A38" s="70"/>
      <c r="B38" s="114" t="s">
        <v>52</v>
      </c>
      <c r="C38" s="113">
        <f>SUM(C11:C37)</f>
        <v>0</v>
      </c>
      <c r="D38" s="113">
        <f>SUM(D11:D37)</f>
        <v>0</v>
      </c>
      <c r="E38" s="95"/>
      <c r="F38" s="113">
        <f>SUM(F11:F37)</f>
        <v>6.1</v>
      </c>
      <c r="G38" s="113">
        <f>SUM(G11:G37)</f>
        <v>0</v>
      </c>
      <c r="H38" s="95"/>
      <c r="I38" s="70"/>
      <c r="J38" s="70"/>
      <c r="K38" s="70"/>
      <c r="L38" s="70"/>
    </row>
    <row r="39" spans="1:17" ht="14.1" customHeight="1">
      <c r="A39" s="70"/>
      <c r="B39" s="114" t="s">
        <v>53</v>
      </c>
      <c r="C39" s="158">
        <f>+C38+D38</f>
        <v>0</v>
      </c>
      <c r="D39" s="158"/>
      <c r="E39" s="104"/>
      <c r="F39" s="157">
        <f>+F38+G38</f>
        <v>6.1</v>
      </c>
      <c r="G39" s="157"/>
      <c r="H39" s="77"/>
      <c r="I39" s="70"/>
      <c r="J39" s="70"/>
      <c r="K39" s="108" t="s">
        <v>140</v>
      </c>
      <c r="L39" s="70"/>
    </row>
    <row r="40" spans="1:17" ht="14.1" customHeight="1">
      <c r="A40" s="70"/>
      <c r="B40" s="70"/>
      <c r="C40" s="125">
        <f>+C39+F28-C4</f>
        <v>-93.9</v>
      </c>
      <c r="D40" s="126" t="str">
        <f>IF(C40&lt;0,"troppo poco",IF(C40&gt;0,"troppo, se necessario",IF(C40=0,"corretto")))</f>
        <v>troppo poco</v>
      </c>
      <c r="E40" s="127"/>
      <c r="F40" s="125">
        <f>+F39-C4</f>
        <v>-93.9</v>
      </c>
      <c r="G40" s="126" t="str">
        <f>IF(F40&lt;0,"sottoutilizzate",IF(F40&gt;0,"sovrasfruttato",IF(F40=0,"corretto")))</f>
        <v>sottoutilizzate</v>
      </c>
      <c r="H40" s="95"/>
      <c r="I40" s="70"/>
      <c r="J40" s="70"/>
      <c r="K40" s="71"/>
      <c r="L40" s="70"/>
    </row>
    <row r="41" spans="1:17" ht="12.75" customHeight="1"/>
    <row r="42" spans="1:17" ht="12.75" customHeight="1"/>
    <row r="43" spans="1:17" ht="12.75" customHeight="1">
      <c r="J43" s="29"/>
      <c r="K43" s="33"/>
      <c r="L43" s="33"/>
    </row>
    <row r="44" spans="1:17" ht="12.75" customHeight="1">
      <c r="J44" s="29"/>
      <c r="K44" s="33"/>
      <c r="L44" s="33"/>
    </row>
    <row r="45" spans="1:17" ht="12.75" customHeight="1">
      <c r="J45" s="34"/>
      <c r="K45" s="33"/>
      <c r="L45" s="35"/>
    </row>
    <row r="46" spans="1:17" ht="12.75" customHeight="1">
      <c r="J46" s="29"/>
      <c r="K46" s="36"/>
      <c r="L46" s="36"/>
    </row>
    <row r="47" spans="1:17" ht="12.75" customHeight="1">
      <c r="J47" s="15"/>
      <c r="K47" s="15"/>
      <c r="L47" s="15"/>
      <c r="M47" s="15"/>
    </row>
    <row r="48" spans="1:17" ht="12.75" customHeight="1">
      <c r="J48" s="15"/>
      <c r="K48" s="15"/>
      <c r="L48" s="15"/>
      <c r="M48" s="15"/>
    </row>
    <row r="49" spans="10:13" ht="12.75" customHeight="1">
      <c r="J49" s="153"/>
      <c r="K49" s="153"/>
      <c r="L49" s="153"/>
      <c r="M49" s="153"/>
    </row>
    <row r="50" spans="10:13" ht="12.75" customHeight="1">
      <c r="J50" s="29"/>
      <c r="K50" s="15"/>
      <c r="L50" s="15"/>
      <c r="M50" s="15"/>
    </row>
    <row r="51" spans="10:13" ht="12.75" customHeight="1"/>
    <row r="52" spans="10:13" ht="12.75" customHeight="1"/>
    <row r="53" spans="10:13" ht="12.75" customHeight="1"/>
    <row r="54" spans="10:13" ht="12.75" customHeight="1"/>
    <row r="55" spans="10:13" ht="12.75" customHeight="1"/>
    <row r="56" spans="10:13" ht="12.75" customHeight="1"/>
    <row r="57" spans="10:13" ht="12.75" customHeight="1"/>
    <row r="58" spans="10:13" ht="12.75" customHeight="1"/>
    <row r="59" spans="10:13" ht="12.75" customHeight="1"/>
    <row r="60" spans="10:13" ht="12.75" customHeight="1"/>
    <row r="61" spans="10:13" ht="12.75" customHeight="1"/>
    <row r="62" spans="10:13" ht="12.75" customHeight="1"/>
    <row r="63" spans="10:13" ht="12.75" customHeight="1"/>
    <row r="64" spans="10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spans="6:6" ht="12.75" customHeight="1"/>
    <row r="98" spans="6:6" ht="12.75" customHeight="1"/>
    <row r="99" spans="6:6" ht="12.75" customHeight="1"/>
    <row r="100" spans="6:6" ht="12.75" customHeight="1"/>
    <row r="101" spans="6:6" ht="12.75" customHeight="1"/>
    <row r="102" spans="6:6" ht="12.75" customHeight="1"/>
    <row r="103" spans="6:6" ht="12.75" customHeight="1"/>
    <row r="104" spans="6:6" ht="12.75" customHeight="1"/>
    <row r="105" spans="6:6" ht="12.75" customHeight="1"/>
    <row r="106" spans="6:6" ht="12.75" customHeight="1"/>
    <row r="107" spans="6:6" ht="12.75" customHeight="1">
      <c r="F107" s="37"/>
    </row>
    <row r="108" spans="6:6" ht="12.75" customHeight="1"/>
    <row r="109" spans="6:6" ht="12.75" customHeight="1"/>
    <row r="110" spans="6:6" ht="12.75" customHeight="1"/>
    <row r="111" spans="6:6" ht="12.75" customHeight="1"/>
    <row r="112" spans="6:6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5.9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</sheetData>
  <mergeCells count="16">
    <mergeCell ref="J49:M49"/>
    <mergeCell ref="I9:K9"/>
    <mergeCell ref="F39:G39"/>
    <mergeCell ref="C39:D39"/>
    <mergeCell ref="F29:G29"/>
    <mergeCell ref="F32:G32"/>
    <mergeCell ref="I36:K37"/>
    <mergeCell ref="F6:G6"/>
    <mergeCell ref="F26:G26"/>
    <mergeCell ref="F7:G7"/>
    <mergeCell ref="F8:G8"/>
    <mergeCell ref="F10:G10"/>
    <mergeCell ref="F14:G14"/>
    <mergeCell ref="F18:G18"/>
    <mergeCell ref="F21:G21"/>
    <mergeCell ref="F24:G24"/>
  </mergeCells>
  <phoneticPr fontId="0" type="noConversion"/>
  <pageMargins left="0.25" right="0.25" top="0.75" bottom="0.75" header="0.3" footer="0.3"/>
  <pageSetup paperSize="9" scale="79" orientation="landscape" r:id="rId1"/>
  <headerFooter alignWithMargins="0">
    <oddFooter>&amp;L" "&amp;8&amp;B&amp;"Arial"Ufficio federale dell'energia UFETel. 031 322 56 11&amp;"-,Regular"&amp;C&amp;A&amp;R&amp;D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3" r:id="rId4" name="Drop Down 199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3</xdr:col>
                    <xdr:colOff>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3" r:id="rId5" name="Drop Down 289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9525</xdr:rowOff>
                  </from>
                  <to>
                    <xdr:col>2</xdr:col>
                    <xdr:colOff>1104900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pageSetUpPr fitToPage="1"/>
  </sheetPr>
  <dimension ref="A1:R41"/>
  <sheetViews>
    <sheetView zoomScaleNormal="100" workbookViewId="0">
      <selection activeCell="B14" sqref="B14"/>
    </sheetView>
  </sheetViews>
  <sheetFormatPr baseColWidth="10" defaultColWidth="11.42578125" defaultRowHeight="12.75"/>
  <cols>
    <col min="1" max="1" width="30.85546875" customWidth="1"/>
    <col min="2" max="2" width="11.140625" customWidth="1"/>
    <col min="3" max="3" width="11.28515625" customWidth="1"/>
    <col min="4" max="5" width="14.7109375" customWidth="1"/>
    <col min="6" max="6" width="6" customWidth="1"/>
    <col min="7" max="8" width="14.7109375" customWidth="1"/>
    <col min="9" max="9" width="5.7109375" customWidth="1"/>
    <col min="10" max="10" width="27.28515625" customWidth="1"/>
    <col min="11" max="13" width="12.7109375" customWidth="1"/>
    <col min="14" max="14" width="5.140625" customWidth="1"/>
    <col min="15" max="15" width="26.7109375" customWidth="1"/>
    <col min="16" max="18" width="12.7109375" customWidth="1"/>
  </cols>
  <sheetData>
    <row r="1" spans="1:18">
      <c r="A1" s="3"/>
      <c r="B1" s="3"/>
      <c r="C1" s="3"/>
      <c r="D1" s="3"/>
      <c r="E1" s="3"/>
      <c r="F1" s="3"/>
      <c r="G1" s="3"/>
      <c r="H1" s="3"/>
      <c r="I1" s="3"/>
    </row>
    <row r="2" spans="1:18">
      <c r="A2" s="3"/>
      <c r="B2" s="3"/>
      <c r="C2" s="3"/>
      <c r="D2" s="3"/>
      <c r="E2" s="3"/>
      <c r="F2" s="3"/>
      <c r="G2" s="3"/>
      <c r="H2" s="3"/>
      <c r="I2" s="3"/>
    </row>
    <row r="3" spans="1:18" ht="19.5">
      <c r="A3" s="12" t="s">
        <v>54</v>
      </c>
      <c r="B3" s="12"/>
      <c r="C3" s="3"/>
      <c r="D3" s="3"/>
      <c r="E3" s="3"/>
      <c r="F3" s="3"/>
      <c r="G3" s="3"/>
      <c r="H3" s="3"/>
      <c r="I3" s="3"/>
    </row>
    <row r="4" spans="1:18" ht="19.5">
      <c r="A4" s="12"/>
      <c r="B4" s="12"/>
      <c r="C4" s="3"/>
      <c r="D4" s="3"/>
      <c r="E4" s="3"/>
      <c r="F4" s="3"/>
      <c r="G4" s="3"/>
      <c r="H4" s="3"/>
      <c r="I4" s="3"/>
    </row>
    <row r="5" spans="1:18">
      <c r="A5" s="168" t="s">
        <v>55</v>
      </c>
      <c r="B5" s="168"/>
      <c r="C5" s="3"/>
      <c r="D5" s="170" t="s">
        <v>56</v>
      </c>
      <c r="E5" s="170"/>
      <c r="F5" s="3"/>
      <c r="G5" s="170" t="s">
        <v>57</v>
      </c>
      <c r="H5" s="170"/>
      <c r="I5" s="3"/>
      <c r="J5" s="116" t="s">
        <v>58</v>
      </c>
      <c r="O5" s="116" t="s">
        <v>59</v>
      </c>
    </row>
    <row r="6" spans="1:18" ht="13.5" thickBot="1">
      <c r="A6" s="169" t="s">
        <v>60</v>
      </c>
      <c r="B6" s="169"/>
      <c r="C6" s="5"/>
      <c r="D6" s="171" t="s">
        <v>61</v>
      </c>
      <c r="E6" s="171"/>
      <c r="F6" s="5"/>
      <c r="G6" s="171" t="s">
        <v>62</v>
      </c>
      <c r="H6" s="171"/>
      <c r="J6" s="2" t="s">
        <v>63</v>
      </c>
      <c r="K6" s="1"/>
      <c r="L6" s="1"/>
      <c r="M6" s="1"/>
      <c r="N6" s="3"/>
      <c r="O6" s="2" t="s">
        <v>64</v>
      </c>
      <c r="P6" s="1"/>
      <c r="Q6" s="1"/>
      <c r="R6" s="1"/>
    </row>
    <row r="7" spans="1:18">
      <c r="C7" s="3"/>
      <c r="D7" s="3"/>
      <c r="E7" s="3"/>
      <c r="F7" s="3"/>
      <c r="J7" s="3"/>
      <c r="K7" s="3"/>
      <c r="L7" s="3"/>
      <c r="M7" s="3"/>
      <c r="N7" s="3"/>
      <c r="O7" s="3"/>
      <c r="P7" s="3"/>
      <c r="Q7" s="3"/>
      <c r="R7" s="3"/>
    </row>
    <row r="8" spans="1:18">
      <c r="A8" s="13" t="s">
        <v>65</v>
      </c>
      <c r="C8" s="3"/>
      <c r="D8" s="24" t="s">
        <v>66</v>
      </c>
      <c r="E8" s="24" t="s">
        <v>67</v>
      </c>
      <c r="F8" s="3"/>
      <c r="G8" s="24" t="s">
        <v>68</v>
      </c>
      <c r="H8" s="24" t="s">
        <v>69</v>
      </c>
      <c r="J8" s="6" t="s">
        <v>70</v>
      </c>
      <c r="K8" s="4" t="s">
        <v>71</v>
      </c>
      <c r="L8" s="7" t="s">
        <v>72</v>
      </c>
      <c r="M8" s="4" t="s">
        <v>73</v>
      </c>
      <c r="N8" s="3"/>
      <c r="O8" s="6" t="s">
        <v>74</v>
      </c>
      <c r="P8" s="4" t="s">
        <v>75</v>
      </c>
      <c r="Q8" s="7" t="s">
        <v>76</v>
      </c>
      <c r="R8" s="4" t="s">
        <v>77</v>
      </c>
    </row>
    <row r="9" spans="1:18">
      <c r="A9">
        <v>2021</v>
      </c>
      <c r="C9" s="3"/>
      <c r="D9" s="151" t="s">
        <v>78</v>
      </c>
      <c r="E9" s="152"/>
      <c r="F9" s="3"/>
      <c r="G9" s="151" t="s">
        <v>79</v>
      </c>
      <c r="H9" s="152"/>
      <c r="J9" s="8" t="s">
        <v>80</v>
      </c>
      <c r="K9" s="49">
        <f t="shared" ref="K9:K14" si="0">SUM(L9:M9)</f>
        <v>6.1</v>
      </c>
      <c r="L9" s="50">
        <f>+L10+L11+L17</f>
        <v>6.1</v>
      </c>
      <c r="M9" s="49">
        <f>+M10+M11</f>
        <v>0</v>
      </c>
      <c r="N9" s="3"/>
      <c r="O9" s="8" t="s">
        <v>81</v>
      </c>
      <c r="P9" s="49">
        <f>SUM(Q9:R9)</f>
        <v>6.1</v>
      </c>
      <c r="Q9" s="50">
        <f>+Q10+Q11+Q17</f>
        <v>6.1</v>
      </c>
      <c r="R9" s="49">
        <f>+R10+R11</f>
        <v>0</v>
      </c>
    </row>
    <row r="10" spans="1:18">
      <c r="A10">
        <v>2022</v>
      </c>
      <c r="C10" s="3"/>
      <c r="D10" s="105">
        <f>+'Contabilità light'!C11</f>
        <v>0</v>
      </c>
      <c r="E10" s="117">
        <f>+'Contabilità light'!D11</f>
        <v>0</v>
      </c>
      <c r="F10" s="3"/>
      <c r="G10" s="105">
        <f>+'Contabilità light'!F11</f>
        <v>0</v>
      </c>
      <c r="H10" s="117">
        <f>+'Contabilità light'!G11</f>
        <v>0</v>
      </c>
      <c r="J10" s="57" t="s">
        <v>82</v>
      </c>
      <c r="K10" s="51">
        <f t="shared" si="0"/>
        <v>0</v>
      </c>
      <c r="L10" s="52">
        <f>SUM(G10:G12)</f>
        <v>0</v>
      </c>
      <c r="M10" s="51">
        <f>SUM(H10:H12)</f>
        <v>0</v>
      </c>
      <c r="N10" s="3"/>
      <c r="O10" s="57" t="s">
        <v>83</v>
      </c>
      <c r="P10" s="51">
        <f t="shared" ref="P10:P14" si="1">SUM(Q10:R10)</f>
        <v>0</v>
      </c>
      <c r="Q10" s="52">
        <f>100/$L$27*L10</f>
        <v>0</v>
      </c>
      <c r="R10" s="52">
        <f>100/$L$27*M10</f>
        <v>0</v>
      </c>
    </row>
    <row r="11" spans="1:18">
      <c r="A11">
        <v>2023</v>
      </c>
      <c r="C11" s="3"/>
      <c r="D11" s="105">
        <f>+'Contabilità light'!C12</f>
        <v>0</v>
      </c>
      <c r="E11" s="117">
        <f>+'Contabilità light'!D12</f>
        <v>0</v>
      </c>
      <c r="F11" s="3"/>
      <c r="G11" s="105">
        <f>+'Contabilità light'!F12</f>
        <v>0</v>
      </c>
      <c r="H11" s="117">
        <f>+'Contabilità light'!G12</f>
        <v>0</v>
      </c>
      <c r="J11" s="57" t="s">
        <v>84</v>
      </c>
      <c r="K11" s="51">
        <f t="shared" si="0"/>
        <v>0</v>
      </c>
      <c r="L11" s="52">
        <f>SUM(L12:L16)</f>
        <v>0</v>
      </c>
      <c r="M11" s="51">
        <f>SUM(M12:M16)</f>
        <v>0</v>
      </c>
      <c r="N11" s="3"/>
      <c r="O11" s="57" t="s">
        <v>85</v>
      </c>
      <c r="P11" s="51">
        <f t="shared" si="1"/>
        <v>0</v>
      </c>
      <c r="Q11" s="51">
        <f>SUM(Q12:Q16)</f>
        <v>0</v>
      </c>
      <c r="R11" s="51">
        <f>SUM(R12:R16)</f>
        <v>0</v>
      </c>
    </row>
    <row r="12" spans="1:18">
      <c r="A12" s="18" t="s">
        <v>92</v>
      </c>
      <c r="B12" s="22">
        <v>2</v>
      </c>
      <c r="C12" s="3"/>
      <c r="D12" s="105">
        <f>+'Contabilità light'!C13</f>
        <v>0</v>
      </c>
      <c r="E12" s="117">
        <f>+'Contabilità light'!D13</f>
        <v>0</v>
      </c>
      <c r="F12" s="3"/>
      <c r="G12" s="105">
        <f>+'Contabilità light'!F13</f>
        <v>0</v>
      </c>
      <c r="H12" s="117">
        <f>+'Contabilità light'!G13</f>
        <v>0</v>
      </c>
      <c r="J12" s="9" t="s">
        <v>86</v>
      </c>
      <c r="K12" s="53">
        <f t="shared" si="0"/>
        <v>0</v>
      </c>
      <c r="L12" s="54">
        <f>SUM(G14:G16)</f>
        <v>0</v>
      </c>
      <c r="M12" s="53">
        <f>SUM(H14:H16)</f>
        <v>0</v>
      </c>
      <c r="N12" s="3"/>
      <c r="O12" s="9" t="s">
        <v>87</v>
      </c>
      <c r="P12" s="68">
        <f t="shared" si="1"/>
        <v>0</v>
      </c>
      <c r="Q12" s="53">
        <f t="shared" ref="Q12:R14" si="2">100/$L$27*L12</f>
        <v>0</v>
      </c>
      <c r="R12" s="54">
        <f t="shared" si="2"/>
        <v>0</v>
      </c>
    </row>
    <row r="13" spans="1:18">
      <c r="A13" s="18" t="s">
        <v>95</v>
      </c>
      <c r="B13" s="22" t="str">
        <f>IF(B12=1,"2021",IF(B12=2,"2022",IF(B12=3,"2023")))</f>
        <v>2022</v>
      </c>
      <c r="C13" s="3"/>
      <c r="D13" s="147" t="s">
        <v>88</v>
      </c>
      <c r="E13" s="148"/>
      <c r="F13" s="3"/>
      <c r="G13" s="147" t="s">
        <v>89</v>
      </c>
      <c r="H13" s="148"/>
      <c r="J13" s="9" t="s">
        <v>90</v>
      </c>
      <c r="K13" s="53">
        <f t="shared" si="0"/>
        <v>0</v>
      </c>
      <c r="L13" s="54">
        <f>SUM(G18:G19)</f>
        <v>0</v>
      </c>
      <c r="M13" s="53">
        <f>SUM(H18:H19)</f>
        <v>0</v>
      </c>
      <c r="N13" s="3"/>
      <c r="O13" s="9" t="s">
        <v>91</v>
      </c>
      <c r="P13" s="68">
        <f t="shared" si="1"/>
        <v>0</v>
      </c>
      <c r="Q13" s="53">
        <f t="shared" si="2"/>
        <v>0</v>
      </c>
      <c r="R13" s="54">
        <f t="shared" si="2"/>
        <v>0</v>
      </c>
    </row>
    <row r="14" spans="1:18">
      <c r="C14" s="3"/>
      <c r="D14" s="105">
        <f>+'Contabilità light'!C15</f>
        <v>0</v>
      </c>
      <c r="E14" s="117">
        <f>+'Contabilità light'!D15</f>
        <v>0</v>
      </c>
      <c r="F14" s="3"/>
      <c r="G14" s="105">
        <f>+'Contabilità light'!F15</f>
        <v>0</v>
      </c>
      <c r="H14" s="117">
        <f>+'Contabilità light'!G15</f>
        <v>0</v>
      </c>
      <c r="J14" s="9" t="s">
        <v>93</v>
      </c>
      <c r="K14" s="53">
        <f t="shared" si="0"/>
        <v>0</v>
      </c>
      <c r="L14" s="54">
        <f>SUM(G21:G22)</f>
        <v>0</v>
      </c>
      <c r="M14" s="53">
        <f>SUM(H21:H22)</f>
        <v>0</v>
      </c>
      <c r="N14" s="3"/>
      <c r="O14" s="9" t="s">
        <v>94</v>
      </c>
      <c r="P14" s="68">
        <f t="shared" si="1"/>
        <v>0</v>
      </c>
      <c r="Q14" s="53">
        <f t="shared" si="2"/>
        <v>0</v>
      </c>
      <c r="R14" s="54">
        <f t="shared" si="2"/>
        <v>0</v>
      </c>
    </row>
    <row r="15" spans="1:18">
      <c r="C15" s="3"/>
      <c r="D15" s="105">
        <f>+'Contabilità light'!C16</f>
        <v>0</v>
      </c>
      <c r="E15" s="117">
        <f>+'Contabilità light'!D16</f>
        <v>0</v>
      </c>
      <c r="F15" s="3"/>
      <c r="G15" s="105">
        <f>+'Contabilità light'!F16</f>
        <v>0</v>
      </c>
      <c r="H15" s="117">
        <f>+'Contabilità light'!G16</f>
        <v>0</v>
      </c>
      <c r="J15" s="140" t="s">
        <v>138</v>
      </c>
      <c r="K15" s="53">
        <f t="shared" ref="K15" si="3">SUM(L15:M15)</f>
        <v>0</v>
      </c>
      <c r="L15" s="54">
        <f>SUM(G24)</f>
        <v>0</v>
      </c>
      <c r="M15" s="53">
        <f>SUM(H24)</f>
        <v>0</v>
      </c>
      <c r="N15" s="3"/>
      <c r="O15" s="140" t="s">
        <v>138</v>
      </c>
      <c r="P15" s="68">
        <f t="shared" ref="P15" si="4">SUM(Q15:R15)</f>
        <v>0</v>
      </c>
      <c r="Q15" s="53">
        <f t="shared" ref="Q15" si="5">100/$L$27*L15</f>
        <v>0</v>
      </c>
      <c r="R15" s="54">
        <f t="shared" ref="R15" si="6">100/$L$27*M15</f>
        <v>0</v>
      </c>
    </row>
    <row r="16" spans="1:18">
      <c r="C16" s="3"/>
      <c r="D16" s="105">
        <f>+'Contabilità light'!C17</f>
        <v>0</v>
      </c>
      <c r="E16" s="117">
        <f>+'Contabilità light'!D17</f>
        <v>0</v>
      </c>
      <c r="F16" s="3"/>
      <c r="G16" s="105">
        <f>+'Contabilità light'!F17</f>
        <v>0</v>
      </c>
      <c r="H16" s="117">
        <f>+'Contabilità light'!G17</f>
        <v>0</v>
      </c>
      <c r="J16" s="9" t="s">
        <v>96</v>
      </c>
      <c r="K16" s="53">
        <f>SUM(L16:M16)</f>
        <v>0</v>
      </c>
      <c r="L16" s="54">
        <f>+G26</f>
        <v>0</v>
      </c>
      <c r="M16" s="54">
        <f>+H26</f>
        <v>0</v>
      </c>
      <c r="N16" s="3"/>
      <c r="O16" s="9" t="s">
        <v>97</v>
      </c>
      <c r="P16" s="68">
        <f>SUM(Q16:R16)</f>
        <v>0</v>
      </c>
      <c r="Q16" s="53">
        <f>100/$L$27*L16</f>
        <v>0</v>
      </c>
      <c r="R16" s="54">
        <f>100/$L$27*M16</f>
        <v>0</v>
      </c>
    </row>
    <row r="17" spans="1:18">
      <c r="C17" s="3"/>
      <c r="D17" s="147" t="s">
        <v>98</v>
      </c>
      <c r="E17" s="148"/>
      <c r="F17" s="3"/>
      <c r="G17" s="147" t="s">
        <v>99</v>
      </c>
      <c r="H17" s="148"/>
      <c r="J17" s="57" t="s">
        <v>100</v>
      </c>
      <c r="K17" s="51">
        <f t="shared" ref="K17" si="7">SUM(L17:M17)</f>
        <v>6.1</v>
      </c>
      <c r="L17" s="58">
        <f>+G28</f>
        <v>6.1</v>
      </c>
      <c r="M17" s="59"/>
      <c r="N17" s="3"/>
      <c r="O17" s="57" t="s">
        <v>101</v>
      </c>
      <c r="P17" s="51">
        <f t="shared" ref="P17:P24" si="8">SUM(Q17:R17)</f>
        <v>6.1</v>
      </c>
      <c r="Q17" s="52">
        <f>100/$L$27*L17</f>
        <v>6.1</v>
      </c>
      <c r="R17" s="69"/>
    </row>
    <row r="18" spans="1:18">
      <c r="C18" s="3"/>
      <c r="D18" s="105">
        <f>+'Contabilità light'!C19</f>
        <v>0</v>
      </c>
      <c r="E18" s="117">
        <f>+'Contabilità light'!D19</f>
        <v>0</v>
      </c>
      <c r="F18" s="3"/>
      <c r="G18" s="105">
        <f>+'Contabilità light'!F19</f>
        <v>0</v>
      </c>
      <c r="H18" s="117">
        <f>+'Contabilità light'!G19</f>
        <v>0</v>
      </c>
      <c r="J18" s="8" t="s">
        <v>102</v>
      </c>
      <c r="K18" s="49">
        <f t="shared" ref="K18:K25" si="9">SUM(L18:M18)</f>
        <v>0</v>
      </c>
      <c r="L18" s="49">
        <f>+L19+L20</f>
        <v>0</v>
      </c>
      <c r="M18" s="49">
        <f>+M19+M20</f>
        <v>0</v>
      </c>
      <c r="N18" s="3"/>
      <c r="O18" s="8" t="s">
        <v>103</v>
      </c>
      <c r="P18" s="49">
        <f t="shared" si="8"/>
        <v>0</v>
      </c>
      <c r="Q18" s="49">
        <f>+Q19+Q20</f>
        <v>0</v>
      </c>
      <c r="R18" s="49">
        <f>+R19+R20</f>
        <v>0</v>
      </c>
    </row>
    <row r="19" spans="1:18">
      <c r="A19" s="3"/>
      <c r="B19" s="3"/>
      <c r="C19" s="3"/>
      <c r="D19" s="105">
        <f>+'Contabilità light'!C20</f>
        <v>0</v>
      </c>
      <c r="E19" s="117">
        <f>+'Contabilità light'!D20</f>
        <v>0</v>
      </c>
      <c r="F19" s="3"/>
      <c r="G19" s="105">
        <f>+'Contabilità light'!F20</f>
        <v>0</v>
      </c>
      <c r="H19" s="117">
        <f>+'Contabilità light'!G20</f>
        <v>0</v>
      </c>
      <c r="J19" s="56" t="s">
        <v>104</v>
      </c>
      <c r="K19" s="53">
        <f t="shared" si="9"/>
        <v>0</v>
      </c>
      <c r="L19" s="54">
        <f>SUM(G32:G33)</f>
        <v>0</v>
      </c>
      <c r="M19" s="53">
        <f>SUM(H32:H33)</f>
        <v>0</v>
      </c>
      <c r="N19" s="3"/>
      <c r="O19" s="56" t="s">
        <v>105</v>
      </c>
      <c r="P19" s="53">
        <f t="shared" si="8"/>
        <v>0</v>
      </c>
      <c r="Q19" s="52">
        <f>100/$L$27*L19</f>
        <v>0</v>
      </c>
      <c r="R19" s="52">
        <f>100/$L$27*M19</f>
        <v>0</v>
      </c>
    </row>
    <row r="20" spans="1:18">
      <c r="A20" s="3"/>
      <c r="B20" s="3"/>
      <c r="C20" s="3"/>
      <c r="D20" s="147" t="s">
        <v>109</v>
      </c>
      <c r="E20" s="148"/>
      <c r="F20" s="3"/>
      <c r="G20" s="147" t="s">
        <v>110</v>
      </c>
      <c r="H20" s="148"/>
      <c r="J20" s="57" t="s">
        <v>106</v>
      </c>
      <c r="K20" s="51">
        <f t="shared" si="9"/>
        <v>0</v>
      </c>
      <c r="L20" s="52">
        <f>SUM(L21:L24)</f>
        <v>0</v>
      </c>
      <c r="M20" s="51">
        <f>SUM(M21:M24)</f>
        <v>0</v>
      </c>
      <c r="N20" s="3"/>
      <c r="O20" s="57" t="s">
        <v>107</v>
      </c>
      <c r="P20" s="51">
        <f t="shared" si="8"/>
        <v>0</v>
      </c>
      <c r="Q20" s="52">
        <f>SUM(Q21:Q24)</f>
        <v>0</v>
      </c>
      <c r="R20" s="51">
        <f>SUM(R21:R24)</f>
        <v>0</v>
      </c>
    </row>
    <row r="21" spans="1:18" ht="12" customHeight="1">
      <c r="A21" s="13" t="s">
        <v>108</v>
      </c>
      <c r="C21" s="3"/>
      <c r="D21" s="105">
        <f>+'Contabilità light'!C22</f>
        <v>0</v>
      </c>
      <c r="E21" s="117">
        <f>+'Contabilità light'!D22</f>
        <v>0</v>
      </c>
      <c r="F21" s="3"/>
      <c r="G21" s="105">
        <f>+'Contabilità light'!F22</f>
        <v>0</v>
      </c>
      <c r="H21" s="117">
        <f>+'Contabilità light'!G22</f>
        <v>0</v>
      </c>
      <c r="J21" s="9" t="s">
        <v>111</v>
      </c>
      <c r="K21" s="53">
        <f t="shared" si="9"/>
        <v>0</v>
      </c>
      <c r="L21" s="54">
        <f t="shared" ref="L21:M23" si="10">+G35</f>
        <v>0</v>
      </c>
      <c r="M21" s="53">
        <f t="shared" si="10"/>
        <v>0</v>
      </c>
      <c r="N21" s="3"/>
      <c r="O21" s="9" t="s">
        <v>112</v>
      </c>
      <c r="P21" s="53">
        <f t="shared" si="8"/>
        <v>0</v>
      </c>
      <c r="Q21" s="53">
        <f t="shared" ref="Q21:R24" si="11">100/$L$27*L21</f>
        <v>0</v>
      </c>
      <c r="R21" s="54">
        <f t="shared" si="11"/>
        <v>0</v>
      </c>
    </row>
    <row r="22" spans="1:18">
      <c r="A22" s="19" t="s">
        <v>113</v>
      </c>
      <c r="C22" s="3"/>
      <c r="D22" s="105">
        <f>+'Contabilità light'!C23</f>
        <v>0</v>
      </c>
      <c r="E22" s="117">
        <f>+'Contabilità light'!D23</f>
        <v>0</v>
      </c>
      <c r="F22" s="3"/>
      <c r="G22" s="105">
        <f>+'Contabilità light'!F23</f>
        <v>0</v>
      </c>
      <c r="H22" s="117">
        <f>+'Contabilità light'!G23</f>
        <v>0</v>
      </c>
      <c r="J22" s="9" t="s">
        <v>114</v>
      </c>
      <c r="K22" s="53">
        <f t="shared" si="9"/>
        <v>0</v>
      </c>
      <c r="L22" s="54">
        <f t="shared" si="10"/>
        <v>0</v>
      </c>
      <c r="M22" s="53">
        <f t="shared" si="10"/>
        <v>0</v>
      </c>
      <c r="N22" s="3"/>
      <c r="O22" s="9" t="s">
        <v>115</v>
      </c>
      <c r="P22" s="53">
        <f t="shared" si="8"/>
        <v>0</v>
      </c>
      <c r="Q22" s="53">
        <f t="shared" si="11"/>
        <v>0</v>
      </c>
      <c r="R22" s="54">
        <f t="shared" si="11"/>
        <v>0</v>
      </c>
    </row>
    <row r="23" spans="1:18">
      <c r="A23" s="19" t="s">
        <v>116</v>
      </c>
      <c r="C23" s="3"/>
      <c r="D23" s="147" t="s">
        <v>138</v>
      </c>
      <c r="E23" s="148"/>
      <c r="F23" s="3"/>
      <c r="G23" s="147" t="s">
        <v>138</v>
      </c>
      <c r="H23" s="148"/>
      <c r="J23" s="9" t="s">
        <v>117</v>
      </c>
      <c r="K23" s="53">
        <f t="shared" si="9"/>
        <v>0</v>
      </c>
      <c r="L23" s="54">
        <f t="shared" si="10"/>
        <v>0</v>
      </c>
      <c r="M23" s="53">
        <f t="shared" si="10"/>
        <v>0</v>
      </c>
      <c r="N23" s="3"/>
      <c r="O23" s="9" t="s">
        <v>118</v>
      </c>
      <c r="P23" s="53">
        <f t="shared" si="8"/>
        <v>0</v>
      </c>
      <c r="Q23" s="53">
        <f t="shared" si="11"/>
        <v>0</v>
      </c>
      <c r="R23" s="54">
        <f t="shared" si="11"/>
        <v>0</v>
      </c>
    </row>
    <row r="24" spans="1:18">
      <c r="A24" s="19" t="s">
        <v>119</v>
      </c>
      <c r="C24" s="3"/>
      <c r="D24" s="105">
        <f>+'Contabilità light'!C25</f>
        <v>0</v>
      </c>
      <c r="E24" s="117">
        <f>+'Contabilità light'!D25</f>
        <v>0</v>
      </c>
      <c r="F24" s="3"/>
      <c r="G24" s="105">
        <f>+'Contabilità light'!F25</f>
        <v>0</v>
      </c>
      <c r="H24" s="117">
        <f>+'Contabilità light'!G25</f>
        <v>0</v>
      </c>
      <c r="J24" s="140" t="s">
        <v>139</v>
      </c>
      <c r="K24" s="53">
        <f t="shared" si="9"/>
        <v>0</v>
      </c>
      <c r="L24" s="54">
        <f>+G38</f>
        <v>0</v>
      </c>
      <c r="M24" s="53">
        <f>+H38</f>
        <v>0</v>
      </c>
      <c r="N24" s="3"/>
      <c r="O24" s="140" t="s">
        <v>139</v>
      </c>
      <c r="P24" s="53">
        <f t="shared" si="8"/>
        <v>0</v>
      </c>
      <c r="Q24" s="53">
        <f t="shared" si="11"/>
        <v>0</v>
      </c>
      <c r="R24" s="54">
        <f t="shared" si="11"/>
        <v>0</v>
      </c>
    </row>
    <row r="25" spans="1:18">
      <c r="A25" s="20" t="s">
        <v>120</v>
      </c>
      <c r="B25" s="21">
        <v>1</v>
      </c>
      <c r="C25" s="3"/>
      <c r="D25" s="147" t="s">
        <v>121</v>
      </c>
      <c r="E25" s="148"/>
      <c r="F25" s="3"/>
      <c r="G25" s="147" t="s">
        <v>122</v>
      </c>
      <c r="H25" s="148"/>
      <c r="J25" s="6" t="s">
        <v>123</v>
      </c>
      <c r="K25" s="55">
        <f t="shared" si="9"/>
        <v>6.1</v>
      </c>
      <c r="L25" s="55">
        <f>SUM(L9,L18)</f>
        <v>6.1</v>
      </c>
      <c r="M25" s="55">
        <f>SUM(M9,M18)</f>
        <v>0</v>
      </c>
      <c r="O25" s="6" t="s">
        <v>124</v>
      </c>
      <c r="P25" s="55">
        <f>SUM(Q25,R25)</f>
        <v>6.1</v>
      </c>
      <c r="Q25" s="55">
        <f>SUM(Q9,Q18)</f>
        <v>6.1</v>
      </c>
      <c r="R25" s="55">
        <f>SUM(R9,R18)</f>
        <v>0</v>
      </c>
    </row>
    <row r="26" spans="1:18">
      <c r="A26" s="20" t="s">
        <v>125</v>
      </c>
      <c r="B26" s="22" t="str">
        <f>IF(B25=1,"kWh",IF(B25=2,"MWh",IF(B25=3,"GWh")))</f>
        <v>kWh</v>
      </c>
      <c r="C26" s="3"/>
      <c r="D26" s="106">
        <f>+'Contabilità light'!C27</f>
        <v>0</v>
      </c>
      <c r="E26" s="112">
        <f>+'Contabilità light'!D27</f>
        <v>0</v>
      </c>
      <c r="F26" s="3"/>
      <c r="G26" s="106">
        <f>+'Contabilità light'!F27</f>
        <v>0</v>
      </c>
      <c r="H26" s="112">
        <f>+'Contabilità light'!G27</f>
        <v>0</v>
      </c>
      <c r="I26" s="10"/>
    </row>
    <row r="27" spans="1:18" ht="13.5" thickBot="1">
      <c r="C27" s="3"/>
      <c r="G27" s="164" t="s">
        <v>135</v>
      </c>
      <c r="H27" s="165"/>
      <c r="J27" s="2" t="s">
        <v>126</v>
      </c>
      <c r="K27" s="1"/>
      <c r="L27" s="107">
        <f>+'Contabilità light'!C4</f>
        <v>100</v>
      </c>
      <c r="M27" s="1" t="str">
        <f>+B26</f>
        <v>kWh</v>
      </c>
    </row>
    <row r="28" spans="1:18">
      <c r="C28" s="3"/>
      <c r="G28" s="106">
        <f>+'Contabilità light'!F28</f>
        <v>6.1</v>
      </c>
      <c r="H28" s="112"/>
    </row>
    <row r="29" spans="1:18">
      <c r="C29" s="3"/>
      <c r="F29" s="3"/>
    </row>
    <row r="30" spans="1:18">
      <c r="C30" s="3"/>
      <c r="F30" s="3"/>
    </row>
    <row r="31" spans="1:18">
      <c r="C31" s="3"/>
      <c r="D31" s="159" t="s">
        <v>127</v>
      </c>
      <c r="E31" s="160"/>
      <c r="F31" s="3"/>
      <c r="G31" s="159" t="s">
        <v>128</v>
      </c>
      <c r="H31" s="160"/>
    </row>
    <row r="32" spans="1:18">
      <c r="C32" s="3"/>
      <c r="D32" s="105">
        <f>+'Contabilità light'!C30</f>
        <v>0</v>
      </c>
      <c r="E32" s="117">
        <f>+'Contabilità light'!D30</f>
        <v>0</v>
      </c>
      <c r="F32" s="3"/>
      <c r="G32" s="105">
        <f>+'Contabilità light'!F30</f>
        <v>0</v>
      </c>
      <c r="H32" s="117">
        <f>+'Contabilità light'!G30</f>
        <v>0</v>
      </c>
    </row>
    <row r="33" spans="3:8">
      <c r="D33" s="105">
        <f>+'Contabilità light'!C31</f>
        <v>0</v>
      </c>
      <c r="E33" s="117">
        <f>+'Contabilità light'!D31</f>
        <v>0</v>
      </c>
      <c r="F33" s="11"/>
      <c r="G33" s="105">
        <f>+'Contabilità light'!F31</f>
        <v>0</v>
      </c>
      <c r="H33" s="117">
        <f>+'Contabilità light'!G31</f>
        <v>0</v>
      </c>
    </row>
    <row r="34" spans="3:8">
      <c r="D34" s="161" t="s">
        <v>129</v>
      </c>
      <c r="E34" s="162"/>
      <c r="F34" s="11"/>
      <c r="G34" s="161" t="s">
        <v>130</v>
      </c>
      <c r="H34" s="162"/>
    </row>
    <row r="35" spans="3:8">
      <c r="C35" s="18" t="s">
        <v>131</v>
      </c>
      <c r="D35" s="105">
        <f>+'Contabilità light'!C33</f>
        <v>0</v>
      </c>
      <c r="E35" s="117">
        <f>+'Contabilità light'!D33</f>
        <v>0</v>
      </c>
      <c r="F35" s="11"/>
      <c r="G35" s="105">
        <f>+'Contabilità light'!F33</f>
        <v>0</v>
      </c>
      <c r="H35" s="117">
        <f>+'Contabilità light'!G33</f>
        <v>0</v>
      </c>
    </row>
    <row r="36" spans="3:8">
      <c r="C36" s="18" t="s">
        <v>132</v>
      </c>
      <c r="D36" s="105">
        <f>+'Contabilità light'!C34</f>
        <v>0</v>
      </c>
      <c r="E36" s="117">
        <f>+'Contabilità light'!D34</f>
        <v>0</v>
      </c>
      <c r="F36" s="3"/>
      <c r="G36" s="105">
        <f>+'Contabilità light'!F34</f>
        <v>0</v>
      </c>
      <c r="H36" s="117">
        <f>+'Contabilità light'!G34</f>
        <v>0</v>
      </c>
    </row>
    <row r="37" spans="3:8">
      <c r="C37" s="18" t="s">
        <v>133</v>
      </c>
      <c r="D37" s="105">
        <f>+'Contabilità light'!C35</f>
        <v>0</v>
      </c>
      <c r="E37" s="117">
        <f>+'Contabilità light'!D35</f>
        <v>0</v>
      </c>
      <c r="F37" s="3"/>
      <c r="G37" s="105">
        <f>+'Contabilità light'!F35</f>
        <v>0</v>
      </c>
      <c r="H37" s="117">
        <f>+'Contabilità light'!G35</f>
        <v>0</v>
      </c>
    </row>
    <row r="38" spans="3:8">
      <c r="C38" s="18" t="s">
        <v>138</v>
      </c>
      <c r="D38" s="106">
        <f>+'Contabilità light'!C36</f>
        <v>0</v>
      </c>
      <c r="E38" s="112">
        <f>+'Contabilità light'!D36</f>
        <v>0</v>
      </c>
      <c r="F38" s="3"/>
      <c r="G38" s="106">
        <f>+'Contabilità light'!F36</f>
        <v>0</v>
      </c>
      <c r="H38" s="112">
        <f>+'Contabilità light'!G36</f>
        <v>0</v>
      </c>
    </row>
    <row r="40" spans="3:8">
      <c r="C40" s="11"/>
      <c r="D40" s="115">
        <f>SUM(D10:D38)</f>
        <v>0</v>
      </c>
      <c r="E40" s="115">
        <f>SUM(E10:E38)</f>
        <v>0</v>
      </c>
      <c r="F40" s="11"/>
      <c r="G40" s="115">
        <f>SUM(G10:G38)</f>
        <v>6.1</v>
      </c>
      <c r="H40" s="115">
        <f>SUM(H10:H38)</f>
        <v>0</v>
      </c>
    </row>
    <row r="41" spans="3:8">
      <c r="D41" s="163">
        <f>+D40+E40</f>
        <v>0</v>
      </c>
      <c r="E41" s="163"/>
      <c r="G41" s="166">
        <f>SUM(G10:H38)</f>
        <v>6.1</v>
      </c>
      <c r="H41" s="167"/>
    </row>
  </sheetData>
  <mergeCells count="25">
    <mergeCell ref="A5:B5"/>
    <mergeCell ref="A6:B6"/>
    <mergeCell ref="D23:E23"/>
    <mergeCell ref="G23:H23"/>
    <mergeCell ref="D25:E25"/>
    <mergeCell ref="G25:H25"/>
    <mergeCell ref="D5:E5"/>
    <mergeCell ref="D6:E6"/>
    <mergeCell ref="D9:E9"/>
    <mergeCell ref="D13:E13"/>
    <mergeCell ref="D17:E17"/>
    <mergeCell ref="G5:H5"/>
    <mergeCell ref="G6:H6"/>
    <mergeCell ref="G9:H9"/>
    <mergeCell ref="D20:E20"/>
    <mergeCell ref="G20:H20"/>
    <mergeCell ref="G13:H13"/>
    <mergeCell ref="G17:H17"/>
    <mergeCell ref="D41:E41"/>
    <mergeCell ref="G31:H31"/>
    <mergeCell ref="G34:H34"/>
    <mergeCell ref="G27:H27"/>
    <mergeCell ref="G41:H41"/>
    <mergeCell ref="D31:E31"/>
    <mergeCell ref="D34:E34"/>
  </mergeCells>
  <phoneticPr fontId="0" type="noConversion"/>
  <pageMargins left="0.25" right="0.25" top="0.75" bottom="0.75" header="0.3" footer="0.3"/>
  <pageSetup paperSize="9" scale="61" orientation="landscape" r:id="rId1"/>
  <headerFooter alignWithMargins="0">
    <oddFooter>&amp;L&amp;8&amp;B&amp;"Arial"Ufficio federale dell'energia UFE
&amp;"-,Regular"&amp;8&amp;"Arial"Tel. 031 322 56 11, Fax 031 323 25 00, www.stromkennzeichnung.ch&amp;C&amp;A&amp;R&amp;D</oddFooter>
  </headerFooter>
  <ignoredErrors>
    <ignoredError sqref="Q11:R14 Q17:R17 Q19:R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Contabilità light</vt:lpstr>
      <vt:lpstr>Appendice light</vt:lpstr>
      <vt:lpstr>'Contabilità light'!Druckbereich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Elektrizitätsbuchhaltung light</dc:title>
  <dc:creator>Ruedi Zurbrügg, www.VerkaufsOptimierung.ch</dc:creator>
  <cp:lastModifiedBy>Ruedi Zurbrügg</cp:lastModifiedBy>
  <cp:lastPrinted>2018-11-07T10:25:29Z</cp:lastPrinted>
  <dcterms:created xsi:type="dcterms:W3CDTF">2004-01-16T13:30:48Z</dcterms:created>
  <dcterms:modified xsi:type="dcterms:W3CDTF">2023-03-07T11:44:37Z</dcterms:modified>
</cp:coreProperties>
</file>