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4 Italienisch\"/>
    </mc:Choice>
  </mc:AlternateContent>
  <xr:revisionPtr revIDLastSave="0" documentId="13_ncr:1_{7EC5BC1A-170C-44EE-9EAA-66610C55D369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Contabilità pro" sheetId="3" r:id="rId1"/>
    <sheet name="ausiliaria" sheetId="4" r:id="rId2"/>
  </sheets>
  <externalReferences>
    <externalReference r:id="rId3"/>
  </externalReferences>
  <definedNames>
    <definedName name="_xlnm.Print_Area" localSheetId="0">'[1]Buchhaltung pro'!$B$1:$BB$36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8" i="3" l="1"/>
  <c r="AS18" i="3"/>
  <c r="AQ18" i="3" l="1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 l="1"/>
  <c r="AX18" i="3" s="1"/>
  <c r="T38" i="3"/>
  <c r="AW18" i="3" s="1"/>
  <c r="U19" i="3"/>
  <c r="T19" i="3"/>
  <c r="AV18" i="3" l="1"/>
  <c r="U39" i="3"/>
  <c r="T39" i="3"/>
  <c r="E13" i="4" l="1"/>
  <c r="B8" i="4" l="1"/>
  <c r="B13" i="3" l="1"/>
  <c r="BA8" i="3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X19" i="3"/>
  <c r="W19" i="3"/>
  <c r="R19" i="3"/>
  <c r="Q19" i="3"/>
  <c r="O19" i="3"/>
  <c r="O39" i="3" s="1"/>
  <c r="N19" i="3"/>
  <c r="L19" i="3"/>
  <c r="K19" i="3"/>
  <c r="H19" i="3"/>
  <c r="I19" i="3"/>
  <c r="I38" i="3"/>
  <c r="AX13" i="3" s="1"/>
  <c r="H38" i="3"/>
  <c r="AW13" i="3" s="1"/>
  <c r="AX23" i="3" l="1"/>
  <c r="AX21" i="3" s="1"/>
  <c r="H39" i="3"/>
  <c r="N39" i="3"/>
  <c r="AW23" i="3"/>
  <c r="AW21" i="3" s="1"/>
  <c r="Q39" i="3"/>
  <c r="X39" i="3"/>
  <c r="W39" i="3"/>
  <c r="R39" i="3"/>
  <c r="L39" i="3"/>
  <c r="K39" i="3"/>
  <c r="I39" i="3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29" i="3"/>
  <c r="AQ17" i="3"/>
  <c r="AQ14" i="3"/>
  <c r="AQ35" i="3"/>
  <c r="AQ31" i="3"/>
  <c r="AQ36" i="3"/>
  <c r="AQ27" i="3"/>
  <c r="AQ28" i="3"/>
  <c r="B9" i="4" l="1"/>
  <c r="AU11" i="3" l="1"/>
  <c r="B24" i="3"/>
  <c r="B27" i="3"/>
  <c r="B30" i="3"/>
  <c r="B33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Q7" i="3"/>
  <c r="AQ12" i="3"/>
  <c r="AR38" i="3"/>
  <c r="AS38" i="3"/>
  <c r="AQ26" i="3"/>
  <c r="AQ10" i="3"/>
  <c r="AQ8" i="3"/>
  <c r="AQ25" i="3"/>
  <c r="AQ6" i="3"/>
  <c r="AQ38" i="3" l="1"/>
  <c r="B34" i="3" s="1"/>
  <c r="B35" i="3" s="1"/>
  <c r="C35" i="3" s="1"/>
  <c r="BA20" i="3" l="1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14" i="3" l="1"/>
  <c r="BA12" i="3" s="1"/>
  <c r="BB14" i="3"/>
  <c r="BB12" i="3" s="1"/>
  <c r="BB23" i="3"/>
  <c r="BB21" i="3" s="1"/>
  <c r="BA23" i="3"/>
  <c r="BA21" i="3" s="1"/>
  <c r="BB28" i="3" l="1"/>
  <c r="BA28" i="3"/>
  <c r="AH19" i="3" l="1"/>
  <c r="AH39" i="3"/>
  <c r="AC19" i="3"/>
  <c r="AC39" i="3" s="1"/>
  <c r="AK19" i="3"/>
  <c r="AK39" i="3" s="1"/>
  <c r="AR19" i="3"/>
  <c r="AE19" i="3"/>
  <c r="AE39" i="3" s="1"/>
  <c r="AI19" i="3"/>
  <c r="AI39" i="3"/>
  <c r="AL19" i="3"/>
  <c r="AL39" i="3" s="1"/>
  <c r="AN19" i="3"/>
  <c r="AN39" i="3" s="1"/>
  <c r="AO19" i="3"/>
  <c r="AO39" i="3" s="1"/>
  <c r="AF19" i="3"/>
  <c r="AF39" i="3" s="1"/>
  <c r="AS19" i="3"/>
  <c r="AB19" i="3"/>
  <c r="AB39" i="3" s="1"/>
  <c r="AQ19" i="3"/>
  <c r="B25" i="3" s="1"/>
  <c r="B31" i="3" s="1"/>
</calcChain>
</file>

<file path=xl/sharedStrings.xml><?xml version="1.0" encoding="utf-8"?>
<sst xmlns="http://schemas.openxmlformats.org/spreadsheetml/2006/main" count="156" uniqueCount="145">
  <si>
    <r>
      <rPr>
        <b/>
        <sz val="14"/>
        <rFont val="Arial"/>
        <family val="2"/>
      </rPr>
      <t>4. Etichettatura dell</t>
    </r>
    <r>
      <rPr>
        <b/>
        <sz val="14"/>
        <rFont val="Arial"/>
        <family val="2"/>
      </rPr>
      <t>'elettricità / mix del fornitore in percentuale</t>
    </r>
  </si>
  <si>
    <r>
      <rPr>
        <b/>
        <sz val="14"/>
        <rFont val="Arial"/>
        <family val="2"/>
      </rPr>
      <t>Dati di base</t>
    </r>
  </si>
  <si>
    <r>
      <rPr>
        <b/>
        <sz val="14"/>
        <rFont val="Arial"/>
        <family val="2"/>
      </rPr>
      <t>1. GO figurante sui conti Pronovo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</si>
  <si>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</si>
  <si>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</si>
  <si>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</si>
  <si>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</si>
  <si>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</si>
  <si>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</si>
  <si>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</si>
  <si>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</si>
  <si>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</si>
  <si>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b/>
        <sz val="11"/>
        <rFont val="Arial"/>
        <family val="2"/>
      </rPr>
      <t>Totale GO presenti</t>
    </r>
  </si>
  <si>
    <r>
      <rPr>
        <b/>
        <sz val="13"/>
        <rFont val="Arial"/>
        <family val="2"/>
      </rPr>
      <t>Etichettatura dell</t>
    </r>
    <r>
      <rPr>
        <b/>
        <sz val="13"/>
        <rFont val="Arial"/>
        <family val="2"/>
      </rPr>
      <t>'elettricità</t>
    </r>
  </si>
  <si>
    <r>
      <rPr>
        <sz val="10"/>
        <rFont val="Arial"/>
        <family val="2"/>
      </rPr>
      <t>Per quale anno viene effettuata l</t>
    </r>
    <r>
      <rPr>
        <sz val="10"/>
        <rFont val="Arial"/>
        <family val="2"/>
      </rPr>
      <t>'etichettatura dell</t>
    </r>
    <r>
      <rPr>
        <sz val="10"/>
        <rFont val="Arial"/>
        <family val="2"/>
      </rPr>
      <t>'elettricità?</t>
    </r>
  </si>
  <si>
    <r>
      <rPr>
        <b/>
        <sz val="12"/>
        <rFont val="Arial"/>
        <family val="2"/>
      </rPr>
      <t>Descrizione fornitore GO / contratto / riferimento sistema GO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</si>
  <si>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</si>
  <si>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</si>
  <si>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</si>
  <si>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</si>
  <si>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</si>
  <si>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</si>
  <si>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</si>
  <si>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</si>
  <si>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</si>
  <si>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</si>
  <si>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</si>
  <si>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</si>
  <si>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</si>
  <si>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</si>
  <si>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</si>
  <si>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</si>
  <si>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</si>
  <si>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</si>
  <si>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</si>
  <si>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</si>
  <si>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</si>
  <si>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</si>
  <si>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</si>
  <si>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1"/>
        <rFont val="Arial"/>
        <family val="2"/>
      </rPr>
      <t>Il vostro fornitore di elettricità:</t>
    </r>
  </si>
  <si>
    <r>
      <rPr>
        <sz val="11"/>
        <rFont val="Arial"/>
        <family val="2"/>
      </rPr>
      <t>EW Muster SA</t>
    </r>
  </si>
  <si>
    <r>
      <rPr>
        <b/>
        <sz val="11"/>
        <rFont val="Arial"/>
        <family val="2"/>
      </rPr>
      <t>Contatto:</t>
    </r>
  </si>
  <si>
    <r>
      <rPr>
        <sz val="11"/>
        <rFont val="Arial"/>
        <family val="2"/>
      </rPr>
      <t>Tel. 055 555 55 55</t>
    </r>
  </si>
  <si>
    <r>
      <rPr>
        <sz val="11"/>
        <rFont val="Arial"/>
        <family val="2"/>
      </rPr>
      <t>Debora Muster</t>
    </r>
  </si>
  <si>
    <r>
      <rPr>
        <b/>
        <sz val="11"/>
        <rFont val="Arial"/>
        <family val="2"/>
      </rPr>
      <t>Anno di acquisto:</t>
    </r>
  </si>
  <si>
    <r>
      <rPr>
        <sz val="10"/>
        <rFont val="Arial"/>
        <family val="2"/>
      </rPr>
      <t>In quale unità è tenuta la contabilità dell</t>
    </r>
    <r>
      <rPr>
        <sz val="10"/>
        <rFont val="Arial"/>
        <family val="2"/>
      </rPr>
      <t>'elettricità?</t>
    </r>
  </si>
  <si>
    <r>
      <rPr>
        <sz val="11"/>
        <rFont val="Arial"/>
        <family val="2"/>
      </rPr>
      <t>L</t>
    </r>
    <r>
      <rPr>
        <sz val="11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</si>
  <si>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</si>
  <si>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</si>
  <si>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</si>
  <si>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sz val="11"/>
        <rFont val="Arial"/>
        <family val="2"/>
      </rPr>
      <t>in %</t>
    </r>
  </si>
  <si>
    <r>
      <rPr>
        <b/>
        <sz val="11"/>
        <rFont val="Arial"/>
        <family val="2"/>
      </rPr>
      <t>Totale</t>
    </r>
  </si>
  <si>
    <r>
      <rPr>
        <b/>
        <sz val="11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</si>
  <si>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</si>
  <si>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b/>
        <sz val="11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</si>
  <si>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</si>
  <si>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1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</si>
  <si>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</si>
  <si>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i/>
        <sz val="11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</si>
  <si>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</si>
  <si>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i/>
        <sz val="11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</si>
  <si>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</si>
  <si>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i/>
        <sz val="11"/>
        <rFont val="Arial"/>
        <family val="2"/>
      </rPr>
      <t>Energia eolica</t>
    </r>
  </si>
  <si>
    <r>
      <rPr>
        <sz val="10"/>
        <rFont val="Arial"/>
        <family val="2"/>
      </rPr>
      <t>Biomassa</t>
    </r>
  </si>
  <si>
    <r>
      <rPr>
        <i/>
        <sz val="11"/>
        <rFont val="Arial"/>
        <family val="2"/>
      </rPr>
      <t>Biomassa</t>
    </r>
  </si>
  <si>
    <r>
      <rPr>
        <sz val="10"/>
        <rFont val="Arial"/>
        <family val="2"/>
      </rPr>
      <t>Geotermia</t>
    </r>
  </si>
  <si>
    <r>
      <rPr>
        <i/>
        <sz val="11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</si>
  <si>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</si>
  <si>
    <r>
      <rPr>
        <sz val="11"/>
        <rFont val="Arial"/>
        <family val="2"/>
      </rPr>
      <t>Elettricità beneficiaria di misure di promozione</t>
    </r>
    <r>
      <rPr>
        <vertAlign val="superscript"/>
        <sz val="11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</si>
  <si>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</si>
  <si>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b/>
        <sz val="11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</si>
  <si>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</si>
  <si>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1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</si>
  <si>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</si>
  <si>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i/>
        <sz val="11"/>
        <rFont val="Arial"/>
        <family val="2"/>
      </rPr>
      <t>Vettori energetici fossili</t>
    </r>
  </si>
  <si>
    <r>
      <rPr>
        <b/>
        <sz val="14"/>
        <rFont val="Arial"/>
        <family val="2"/>
      </rPr>
      <t>Indicatori</t>
    </r>
  </si>
  <si>
    <r>
      <rPr>
        <b/>
        <sz val="14"/>
        <rFont val="Arial"/>
        <family val="2"/>
      </rPr>
      <t>2. GO utilizzate per i clienti finali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</si>
  <si>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</si>
  <si>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</si>
  <si>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</si>
  <si>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</si>
  <si>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</si>
  <si>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</si>
  <si>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</si>
  <si>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</si>
  <si>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</si>
  <si>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sz val="10"/>
        <rFont val="Arial"/>
        <family val="2"/>
      </rPr>
      <t>Petrolio</t>
    </r>
  </si>
  <si>
    <r>
      <rPr>
        <i/>
        <sz val="11"/>
        <rFont val="Arial"/>
        <family val="2"/>
      </rPr>
      <t>Petrolio</t>
    </r>
  </si>
  <si>
    <r>
      <rPr>
        <b/>
        <sz val="12"/>
        <rFont val="Arial"/>
        <family val="2"/>
      </rPr>
      <t>GO utilizzate per l</t>
    </r>
    <r>
      <rPr>
        <b/>
        <sz val="12"/>
        <rFont val="Arial"/>
        <family val="2"/>
      </rPr>
      <t>'etichettatura dell</t>
    </r>
    <r>
      <rPr>
        <b/>
        <sz val="12"/>
        <rFont val="Arial"/>
        <family val="2"/>
      </rPr>
      <t xml:space="preserve">'elettricità clienti finali propri 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</si>
  <si>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</si>
  <si>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</si>
  <si>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</si>
  <si>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</si>
  <si>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</si>
  <si>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</si>
  <si>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</si>
  <si>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</si>
  <si>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</si>
  <si>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</si>
  <si>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</si>
  <si>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</si>
  <si>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</si>
  <si>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</si>
  <si>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</si>
  <si>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</si>
  <si>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</si>
  <si>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</si>
  <si>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</si>
  <si>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</si>
  <si>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</si>
  <si>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</si>
  <si>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</si>
  <si>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</si>
  <si>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Gas naturale</t>
    </r>
  </si>
  <si>
    <r>
      <rPr>
        <i/>
        <sz val="11"/>
        <rFont val="Arial"/>
        <family val="2"/>
      </rPr>
      <t>Gas naturale</t>
    </r>
  </si>
  <si>
    <r>
      <rPr>
        <sz val="10"/>
        <rFont val="Arial"/>
        <family val="2"/>
      </rPr>
      <t>Variante 1: inserire in una riga la GO utilizzata per il mix del fornitore</t>
    </r>
  </si>
  <si>
    <r>
      <rPr>
        <sz val="10"/>
        <rFont val="Arial"/>
        <family val="2"/>
      </rPr>
      <t>Carbone</t>
    </r>
  </si>
  <si>
    <r>
      <rPr>
        <i/>
        <sz val="11"/>
        <rFont val="Arial"/>
        <family val="2"/>
      </rPr>
      <t>Carbone</t>
    </r>
  </si>
  <si>
    <r>
      <rPr>
        <sz val="10"/>
        <rFont val="Arial"/>
        <family val="2"/>
      </rPr>
      <t>Variante 2: utilizzo di GO suddiviso per prodotto per mix di prodotti</t>
    </r>
  </si>
  <si>
    <r>
      <rPr>
        <b/>
        <sz val="10"/>
        <rFont val="Arial"/>
        <family val="2"/>
      </rPr>
      <t>Totale</t>
    </r>
  </si>
  <si>
    <r>
      <rPr>
        <b/>
        <sz val="11"/>
        <rFont val="Arial"/>
        <family val="2"/>
      </rPr>
      <t>Totale</t>
    </r>
  </si>
  <si>
    <r>
      <rPr>
        <b/>
        <sz val="16"/>
        <rFont val="Arial"/>
        <family val="2"/>
      </rPr>
      <t>Tabella ausiliaria - non compilare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</si>
  <si>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</si>
  <si>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Selezione anno di acquisto</t>
    </r>
  </si>
  <si>
    <r>
      <rPr>
        <sz val="10"/>
        <color theme="6" tint="-0.249977111117893"/>
        <rFont val="Arial"/>
        <family val="2"/>
      </rPr>
      <t>kWh</t>
    </r>
  </si>
  <si>
    <r>
      <rPr>
        <sz val="10"/>
        <color theme="6" tint="-0.249977111117893"/>
        <rFont val="Arial"/>
        <family val="2"/>
      </rPr>
      <t>MWh</t>
    </r>
  </si>
  <si>
    <r>
      <rPr>
        <sz val="10"/>
        <color theme="6" tint="-0.249977111117893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</si>
  <si>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</si>
  <si>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Scelta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</si>
  <si>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</si>
  <si>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</si>
  <si>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Selezione</t>
    </r>
  </si>
  <si>
    <t>Quale volume di elettricità (unità in kWh) è stata fornita a clienti finali propri nel 2018?</t>
  </si>
  <si>
    <t>Elettricità beneficiaria di misure di promozione 2018 in percentuale</t>
  </si>
  <si>
    <t>3. GO utilizzate ed elettricità beneficiaria di misure di promozione</t>
  </si>
  <si>
    <t>Elettricità beneficiaria di misure di promozione</t>
  </si>
  <si>
    <t>Totale GO utilizzate ed energia elettrica beneficiaria di promozione</t>
  </si>
  <si>
    <t>anno 2021</t>
  </si>
  <si>
    <t>anno 2022</t>
  </si>
  <si>
    <t>anno 2023</t>
  </si>
  <si>
    <t>anno 2024</t>
  </si>
  <si>
    <t>anno 2025</t>
  </si>
  <si>
    <t>Rifiuti urbani</t>
  </si>
  <si>
    <r>
      <t>1</t>
    </r>
    <r>
      <rPr>
        <sz val="11"/>
        <rFont val="Arial"/>
        <family val="2"/>
      </rPr>
      <t xml:space="preserve"> Elettricità che beneficia di misure di promozione: 53.4% forza idrica, 18.2% energia solare, 4.3% energia eolica, 20.6% biomassa, 3.5% rifiuti urbani rinnovabili, 0 % geotermia</t>
    </r>
  </si>
  <si>
    <t>UFE contabilità elettricità pro, versione 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</si>
</sst>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7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3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8" borderId="0" xfId="0" applyFont="1" applyFill="1" applyProtection="1">
      <protection locked="0"/>
    </xf>
    <xf numFmtId="0" fontId="7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4" fillId="8" borderId="0" xfId="0" applyFont="1" applyFill="1" applyProtection="1"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indent="1"/>
      <protection locked="0"/>
    </xf>
    <xf numFmtId="0" fontId="10" fillId="8" borderId="0" xfId="0" applyFont="1" applyFill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10" fillId="8" borderId="3" xfId="0" applyNumberFormat="1" applyFont="1" applyFill="1" applyBorder="1" applyAlignment="1" applyProtection="1">
      <alignment vertical="center"/>
      <protection locked="0"/>
    </xf>
    <xf numFmtId="166" fontId="10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9" fillId="8" borderId="3" xfId="0" applyNumberFormat="1" applyFont="1" applyFill="1" applyBorder="1" applyAlignment="1" applyProtection="1">
      <alignment vertical="center"/>
      <protection locked="0"/>
    </xf>
    <xf numFmtId="166" fontId="11" fillId="2" borderId="6" xfId="0" applyNumberFormat="1" applyFont="1" applyFill="1" applyBorder="1" applyAlignment="1" applyProtection="1">
      <alignment vertical="center"/>
      <protection locked="0"/>
    </xf>
    <xf numFmtId="166" fontId="1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10" fillId="8" borderId="0" xfId="0" applyFont="1" applyFill="1" applyBorder="1" applyAlignment="1" applyProtection="1">
      <alignment vertical="center"/>
      <protection locked="0"/>
    </xf>
    <xf numFmtId="0" fontId="11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10" fillId="0" borderId="0" xfId="2" applyNumberFormat="1" applyFont="1" applyProtection="1">
      <protection locked="0"/>
    </xf>
    <xf numFmtId="10" fontId="10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10" fillId="8" borderId="3" xfId="0" applyNumberFormat="1" applyFont="1" applyFill="1" applyBorder="1" applyAlignment="1" applyProtection="1">
      <alignment horizontal="right" vertical="center"/>
      <protection locked="0"/>
    </xf>
    <xf numFmtId="166" fontId="10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1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166" fontId="11" fillId="2" borderId="1" xfId="0" applyNumberFormat="1" applyFont="1" applyFill="1" applyBorder="1" applyAlignment="1" applyProtection="1">
      <alignment vertical="center"/>
      <protection locked="0"/>
    </xf>
    <xf numFmtId="166" fontId="11" fillId="2" borderId="2" xfId="0" applyNumberFormat="1" applyFont="1" applyFill="1" applyBorder="1" applyAlignment="1" applyProtection="1">
      <alignment vertical="center"/>
      <protection locked="0"/>
    </xf>
    <xf numFmtId="166" fontId="11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0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66" fontId="10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10" fillId="8" borderId="4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10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167" fontId="16" fillId="8" borderId="0" xfId="0" applyNumberFormat="1" applyFont="1" applyFill="1" applyAlignment="1" applyProtection="1">
      <alignment vertical="center"/>
      <protection locked="0"/>
    </xf>
    <xf numFmtId="165" fontId="16" fillId="8" borderId="16" xfId="0" applyNumberFormat="1" applyFont="1" applyFill="1" applyBorder="1" applyAlignment="1" applyProtection="1">
      <alignment horizontal="left" vertical="center"/>
      <protection locked="0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2" applyNumberFormat="1" applyFont="1" applyFill="1" applyBorder="1" applyAlignment="1" applyProtection="1">
      <alignment horizontal="right" vertical="center"/>
      <protection locked="0"/>
    </xf>
    <xf numFmtId="164" fontId="3" fillId="2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" xfId="0" applyFont="1" applyFill="1" applyBorder="1" applyAlignment="1" applyProtection="1">
      <alignment vertical="center"/>
      <protection locked="0"/>
    </xf>
    <xf numFmtId="164" fontId="4" fillId="11" borderId="7" xfId="0" applyNumberFormat="1" applyFont="1" applyFill="1" applyBorder="1" applyAlignment="1" applyProtection="1">
      <alignment horizontal="right" vertical="center"/>
      <protection locked="0"/>
    </xf>
    <xf numFmtId="164" fontId="4" fillId="11" borderId="3" xfId="0" applyNumberFormat="1" applyFont="1" applyFill="1" applyBorder="1" applyAlignment="1" applyProtection="1">
      <alignment horizontal="right" vertical="center"/>
      <protection locked="0"/>
    </xf>
    <xf numFmtId="0" fontId="3" fillId="11" borderId="1" xfId="0" applyFont="1" applyFill="1" applyBorder="1" applyAlignment="1" applyProtection="1">
      <alignment horizontal="left" vertical="center"/>
      <protection locked="0"/>
    </xf>
    <xf numFmtId="164" fontId="3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/>
      <protection locked="0"/>
    </xf>
    <xf numFmtId="164" fontId="5" fillId="11" borderId="13" xfId="0" applyNumberFormat="1" applyFont="1" applyFill="1" applyBorder="1" applyAlignment="1" applyProtection="1">
      <alignment horizontal="right" vertical="center"/>
      <protection locked="0"/>
    </xf>
    <xf numFmtId="164" fontId="5" fillId="11" borderId="8" xfId="0" applyNumberFormat="1" applyFont="1" applyFill="1" applyBorder="1" applyAlignment="1" applyProtection="1">
      <alignment horizontal="right" vertical="center"/>
      <protection locked="0"/>
    </xf>
    <xf numFmtId="0" fontId="5" fillId="11" borderId="9" xfId="0" applyFont="1" applyFill="1" applyBorder="1" applyAlignment="1" applyProtection="1">
      <alignment horizontal="left" vertical="center" indent="1"/>
      <protection locked="0"/>
    </xf>
    <xf numFmtId="164" fontId="5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 indent="1"/>
      <protection locked="0"/>
    </xf>
    <xf numFmtId="0" fontId="5" fillId="11" borderId="13" xfId="0" applyFont="1" applyFill="1" applyBorder="1" applyAlignment="1" applyProtection="1">
      <alignment horizontal="left" vertical="center" indent="1"/>
      <protection locked="0"/>
    </xf>
    <xf numFmtId="164" fontId="5" fillId="11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2" xfId="0" applyFont="1" applyFill="1" applyBorder="1" applyAlignment="1" applyProtection="1">
      <alignment vertical="center"/>
      <protection locked="0"/>
    </xf>
    <xf numFmtId="164" fontId="4" fillId="11" borderId="13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 applyProtection="1">
      <alignment vertical="center"/>
      <protection locked="0"/>
    </xf>
    <xf numFmtId="166" fontId="11" fillId="11" borderId="1" xfId="0" applyNumberFormat="1" applyFont="1" applyFill="1" applyBorder="1" applyAlignment="1" applyProtection="1">
      <alignment vertical="center"/>
      <protection locked="0"/>
    </xf>
    <xf numFmtId="166" fontId="11" fillId="11" borderId="2" xfId="0" applyNumberFormat="1" applyFont="1" applyFill="1" applyBorder="1" applyAlignment="1" applyProtection="1">
      <alignment vertical="center"/>
      <protection locked="0"/>
    </xf>
    <xf numFmtId="166" fontId="11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0" fontId="11" fillId="11" borderId="12" xfId="0" applyFont="1" applyFill="1" applyBorder="1" applyAlignment="1" applyProtection="1">
      <alignment vertical="center"/>
      <protection locked="0"/>
    </xf>
    <xf numFmtId="166" fontId="11" fillId="11" borderId="13" xfId="0" applyNumberFormat="1" applyFont="1" applyFill="1" applyBorder="1" applyAlignment="1" applyProtection="1">
      <alignment vertical="center"/>
      <protection locked="0"/>
    </xf>
    <xf numFmtId="166" fontId="11" fillId="11" borderId="8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10" fillId="0" borderId="12" xfId="0" applyNumberFormat="1" applyFont="1" applyBorder="1" applyAlignment="1" applyProtection="1">
      <alignment horizontal="center" vertical="center"/>
      <protection locked="0"/>
    </xf>
    <xf numFmtId="167" fontId="10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left" vertical="center" wrapText="1" shrinkToFit="1"/>
      <protection locked="0"/>
    </xf>
    <xf numFmtId="0" fontId="6" fillId="9" borderId="16" xfId="0" applyFont="1" applyFill="1" applyBorder="1" applyAlignment="1" applyProtection="1">
      <alignment horizontal="left" vertical="center" wrapText="1" shrinkToFit="1"/>
      <protection locked="0"/>
    </xf>
    <xf numFmtId="0" fontId="6" fillId="9" borderId="10" xfId="0" applyFont="1" applyFill="1" applyBorder="1" applyAlignment="1" applyProtection="1">
      <alignment horizontal="left" vertical="center" wrapText="1" shrinkToFit="1"/>
      <protection locked="0"/>
    </xf>
    <xf numFmtId="0" fontId="6" fillId="9" borderId="12" xfId="0" applyFont="1" applyFill="1" applyBorder="1" applyAlignment="1" applyProtection="1">
      <alignment horizontal="left" vertical="center" wrapText="1" shrinkToFit="1"/>
      <protection locked="0"/>
    </xf>
    <xf numFmtId="0" fontId="6" fillId="9" borderId="14" xfId="0" applyFont="1" applyFill="1" applyBorder="1" applyAlignment="1" applyProtection="1">
      <alignment horizontal="left" vertical="center" wrapText="1" shrinkToFit="1"/>
      <protection locked="0"/>
    </xf>
    <xf numFmtId="0" fontId="6" fillId="9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11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ausiliaria!$B$7" fmlaRange="ausiliaria!$A$4:$A$6" sel="1" val="0"/>
</file>

<file path=xl/ctrlProps/ctrlProp2.xml><?xml version="1.0" encoding="utf-8"?>
<formControlPr xmlns="http://schemas.microsoft.com/office/spreadsheetml/2009/9/main" objectType="Drop" dropStyle="combo" dx="16" fmlaLink="ausiliaria!$E$12" fmlaRange="ausiliaria!$D$4:$D$1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1228725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it-IT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  <a:sym typeface="Arial"/>
            </a:rPr>
            <a:t>Compilare innanzitutto i 4 campi bianchi a sinistra In seguito continuare con il punto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20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3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167190</xdr:colOff>
      <xdr:row>25</xdr:row>
      <xdr:rowOff>37979</xdr:rowOff>
    </xdr:from>
    <xdr:to>
      <xdr:col>57</xdr:col>
      <xdr:colOff>639298</xdr:colOff>
      <xdr:row>28</xdr:row>
      <xdr:rowOff>1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2487455" y="6246038"/>
          <a:ext cx="3329608" cy="746434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 l'etichettatura dell'elettricità dell'anno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 consegna 2022, la sottocategoria "rifiuti"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sarà rinominata "rifiuti urbani".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134470</xdr:colOff>
      <xdr:row>16</xdr:row>
      <xdr:rowOff>44824</xdr:rowOff>
    </xdr:from>
    <xdr:to>
      <xdr:col>57</xdr:col>
      <xdr:colOff>601197</xdr:colOff>
      <xdr:row>19</xdr:row>
      <xdr:rowOff>12888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52454735" y="3989295"/>
          <a:ext cx="3324227" cy="75247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Per l'etichettatura dell'elettricità dell'anno di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consegna 2022, la sottocategoria "rifiuti urbani"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sarà elencata per la prima volta.</a:t>
          </a:r>
        </a:p>
      </xdr:txBody>
    </xdr:sp>
    <xdr:clientData/>
  </xdr:twoCellAnchor>
  <xdr:twoCellAnchor>
    <xdr:from>
      <xdr:col>54</xdr:col>
      <xdr:colOff>156881</xdr:colOff>
      <xdr:row>29</xdr:row>
      <xdr:rowOff>123265</xdr:rowOff>
    </xdr:from>
    <xdr:to>
      <xdr:col>57</xdr:col>
      <xdr:colOff>643073</xdr:colOff>
      <xdr:row>30</xdr:row>
      <xdr:rowOff>101415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52477146" y="7362265"/>
          <a:ext cx="334369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Categoria supplementare Rifiuti urbani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chhaltung%20p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hhaltung p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 activeCell="B15" sqref="B15:C15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6" customWidth="1"/>
    <col min="11" max="11" width="16.7109375" style="46" customWidth="1"/>
    <col min="12" max="12" width="16.7109375" style="47" customWidth="1"/>
    <col min="13" max="13" width="1.42578125" style="48" customWidth="1"/>
    <col min="14" max="15" width="16.7109375" style="48" customWidth="1"/>
    <col min="16" max="16" width="1.7109375" style="48" customWidth="1"/>
    <col min="17" max="18" width="16.7109375" style="48" customWidth="1"/>
    <col min="19" max="19" width="1.85546875" style="48" customWidth="1"/>
    <col min="20" max="21" width="16.7109375" style="48" customWidth="1"/>
    <col min="22" max="22" width="1.85546875" style="48" customWidth="1"/>
    <col min="23" max="24" width="16.7109375" style="48" customWidth="1"/>
    <col min="25" max="25" width="1.7109375" style="48" customWidth="1"/>
    <col min="26" max="26" width="19.42578125" style="48" customWidth="1"/>
    <col min="27" max="27" width="1.7109375" style="48" customWidth="1"/>
    <col min="28" max="29" width="16.7109375" style="48" customWidth="1"/>
    <col min="30" max="30" width="1.5703125" style="48" customWidth="1"/>
    <col min="31" max="32" width="16.7109375" style="48" customWidth="1"/>
    <col min="33" max="33" width="1.7109375" style="48" customWidth="1"/>
    <col min="34" max="35" width="16.7109375" style="48" customWidth="1"/>
    <col min="36" max="36" width="1.7109375" style="48" customWidth="1"/>
    <col min="37" max="38" width="16.7109375" style="48" customWidth="1"/>
    <col min="39" max="39" width="1.85546875" style="48" customWidth="1" collapsed="1"/>
    <col min="40" max="41" width="16.7109375" style="48" customWidth="1"/>
    <col min="42" max="42" width="2.5703125" style="48" customWidth="1"/>
    <col min="43" max="45" width="20.42578125" style="48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0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68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173" t="s">
        <v>1</v>
      </c>
      <c r="C4" s="173"/>
      <c r="D4" s="15"/>
      <c r="E4" s="67" t="s">
        <v>2</v>
      </c>
      <c r="F4" s="109"/>
      <c r="G4" s="22"/>
      <c r="H4" s="188" t="s">
        <v>3</v>
      </c>
      <c r="I4" s="189"/>
      <c r="J4" s="39"/>
      <c r="K4" s="192" t="s">
        <v>4</v>
      </c>
      <c r="L4" s="193"/>
      <c r="M4" s="94"/>
      <c r="N4" s="192" t="s">
        <v>5</v>
      </c>
      <c r="O4" s="193"/>
      <c r="P4" s="37"/>
      <c r="Q4" s="192" t="s">
        <v>6</v>
      </c>
      <c r="R4" s="193"/>
      <c r="S4" s="94"/>
      <c r="T4" s="192" t="s">
        <v>142</v>
      </c>
      <c r="U4" s="193"/>
      <c r="V4" s="94"/>
      <c r="W4" s="192" t="s">
        <v>7</v>
      </c>
      <c r="X4" s="193"/>
      <c r="Y4" s="37"/>
      <c r="Z4" s="25"/>
      <c r="AA4" s="37"/>
      <c r="AB4" s="209" t="s">
        <v>8</v>
      </c>
      <c r="AC4" s="210"/>
      <c r="AD4" s="39"/>
      <c r="AE4" s="201" t="s">
        <v>9</v>
      </c>
      <c r="AF4" s="202"/>
      <c r="AG4" s="94"/>
      <c r="AH4" s="201" t="s">
        <v>10</v>
      </c>
      <c r="AI4" s="202"/>
      <c r="AJ4" s="37"/>
      <c r="AK4" s="201" t="s">
        <v>11</v>
      </c>
      <c r="AL4" s="202"/>
      <c r="AM4" s="94"/>
      <c r="AN4" s="201" t="s">
        <v>142</v>
      </c>
      <c r="AO4" s="202"/>
      <c r="AP4" s="39"/>
      <c r="AQ4" s="206" t="s">
        <v>12</v>
      </c>
      <c r="AR4" s="207"/>
      <c r="AS4" s="208"/>
      <c r="AT4" s="19"/>
      <c r="AU4" s="15"/>
      <c r="AV4" s="15"/>
      <c r="AW4" s="15"/>
      <c r="AX4" s="15"/>
      <c r="AY4" s="17"/>
      <c r="AZ4" s="203" t="s">
        <v>13</v>
      </c>
      <c r="BA4" s="204"/>
      <c r="BB4" s="205"/>
      <c r="BC4" s="17"/>
    </row>
    <row r="5" spans="1:65" ht="20.100000000000001" customHeight="1" x14ac:dyDescent="0.2">
      <c r="A5" s="15"/>
      <c r="B5" s="175" t="s">
        <v>14</v>
      </c>
      <c r="C5" s="176"/>
      <c r="D5" s="15"/>
      <c r="E5" s="23" t="s">
        <v>15</v>
      </c>
      <c r="F5" s="23"/>
      <c r="G5" s="24"/>
      <c r="H5" s="95" t="s">
        <v>16</v>
      </c>
      <c r="I5" s="96" t="s">
        <v>17</v>
      </c>
      <c r="J5" s="39"/>
      <c r="K5" s="97" t="s">
        <v>18</v>
      </c>
      <c r="L5" s="98" t="s">
        <v>19</v>
      </c>
      <c r="M5" s="94"/>
      <c r="N5" s="99" t="s">
        <v>20</v>
      </c>
      <c r="O5" s="97" t="s">
        <v>21</v>
      </c>
      <c r="P5" s="39"/>
      <c r="Q5" s="99" t="s">
        <v>22</v>
      </c>
      <c r="R5" s="97" t="s">
        <v>23</v>
      </c>
      <c r="S5" s="100"/>
      <c r="T5" s="99" t="s">
        <v>16</v>
      </c>
      <c r="U5" s="97" t="s">
        <v>17</v>
      </c>
      <c r="V5" s="100"/>
      <c r="W5" s="99" t="s">
        <v>24</v>
      </c>
      <c r="X5" s="97" t="s">
        <v>25</v>
      </c>
      <c r="Y5" s="39"/>
      <c r="Z5" s="25"/>
      <c r="AA5" s="39"/>
      <c r="AB5" s="101" t="s">
        <v>26</v>
      </c>
      <c r="AC5" s="102" t="s">
        <v>27</v>
      </c>
      <c r="AD5" s="39"/>
      <c r="AE5" s="103" t="s">
        <v>28</v>
      </c>
      <c r="AF5" s="104" t="s">
        <v>29</v>
      </c>
      <c r="AG5" s="100"/>
      <c r="AH5" s="103" t="s">
        <v>30</v>
      </c>
      <c r="AI5" s="104" t="s">
        <v>31</v>
      </c>
      <c r="AJ5" s="39"/>
      <c r="AK5" s="103" t="s">
        <v>32</v>
      </c>
      <c r="AL5" s="104" t="s">
        <v>33</v>
      </c>
      <c r="AM5" s="100"/>
      <c r="AN5" s="103" t="s">
        <v>34</v>
      </c>
      <c r="AO5" s="104" t="s">
        <v>35</v>
      </c>
      <c r="AP5" s="39"/>
      <c r="AQ5" s="105" t="s">
        <v>36</v>
      </c>
      <c r="AR5" s="106" t="s">
        <v>37</v>
      </c>
      <c r="AS5" s="107" t="s">
        <v>38</v>
      </c>
      <c r="AT5" s="19"/>
      <c r="AU5" s="15"/>
      <c r="AV5" s="15"/>
      <c r="AW5" s="15"/>
      <c r="AX5" s="15"/>
      <c r="AY5" s="17"/>
      <c r="AZ5" s="89" t="s">
        <v>39</v>
      </c>
      <c r="BA5" s="219" t="s">
        <v>40</v>
      </c>
      <c r="BB5" s="220"/>
      <c r="BC5" s="17"/>
    </row>
    <row r="6" spans="1:65" ht="20.100000000000001" customHeight="1" x14ac:dyDescent="0.2">
      <c r="A6" s="15"/>
      <c r="B6" s="177"/>
      <c r="C6" s="178"/>
      <c r="D6" s="15"/>
      <c r="E6" s="190"/>
      <c r="F6" s="191"/>
      <c r="G6" s="26"/>
      <c r="H6" s="62"/>
      <c r="I6" s="63"/>
      <c r="J6" s="56"/>
      <c r="K6" s="64"/>
      <c r="L6" s="53"/>
      <c r="M6" s="54"/>
      <c r="N6" s="65"/>
      <c r="O6" s="53"/>
      <c r="P6" s="55"/>
      <c r="Q6" s="65"/>
      <c r="R6" s="53"/>
      <c r="S6" s="54"/>
      <c r="T6" s="65"/>
      <c r="U6" s="53"/>
      <c r="V6" s="54"/>
      <c r="W6" s="65"/>
      <c r="X6" s="53"/>
      <c r="Y6" s="55"/>
      <c r="Z6" s="25"/>
      <c r="AA6" s="55"/>
      <c r="AB6" s="53"/>
      <c r="AC6" s="53"/>
      <c r="AD6" s="56"/>
      <c r="AE6" s="65"/>
      <c r="AF6" s="53"/>
      <c r="AG6" s="54"/>
      <c r="AH6" s="65"/>
      <c r="AI6" s="53"/>
      <c r="AJ6" s="55"/>
      <c r="AK6" s="65"/>
      <c r="AL6" s="53"/>
      <c r="AM6" s="54"/>
      <c r="AN6" s="65"/>
      <c r="AO6" s="53"/>
      <c r="AP6" s="56"/>
      <c r="AQ6" s="57">
        <f>+AR6+AS6</f>
        <v>0</v>
      </c>
      <c r="AR6" s="58">
        <f>+AN6+AK6+AH6+AE6+AB6+Q6+N6+K6+H6+W6+T6</f>
        <v>0</v>
      </c>
      <c r="AS6" s="59">
        <f>+AO6+AL6+AI6+AF6+AC6+R6+O6+L6+I6+X6+U6</f>
        <v>0</v>
      </c>
      <c r="AT6" s="19"/>
      <c r="AU6" s="15"/>
      <c r="AV6" s="15"/>
      <c r="AW6" s="15"/>
      <c r="AX6" s="15"/>
      <c r="AY6" s="17"/>
      <c r="AZ6" s="89" t="s">
        <v>41</v>
      </c>
      <c r="BA6" s="217" t="s">
        <v>42</v>
      </c>
      <c r="BB6" s="218"/>
      <c r="BC6" s="17"/>
    </row>
    <row r="7" spans="1:65" ht="20.100000000000001" customHeight="1" x14ac:dyDescent="0.2">
      <c r="A7" s="15"/>
      <c r="B7" s="110"/>
      <c r="C7" s="114"/>
      <c r="D7" s="15"/>
      <c r="E7" s="184"/>
      <c r="F7" s="185"/>
      <c r="G7" s="26"/>
      <c r="H7" s="62"/>
      <c r="I7" s="63"/>
      <c r="J7" s="56"/>
      <c r="K7" s="64"/>
      <c r="L7" s="64"/>
      <c r="M7" s="54"/>
      <c r="N7" s="65"/>
      <c r="O7" s="64"/>
      <c r="P7" s="55"/>
      <c r="Q7" s="65"/>
      <c r="R7" s="64"/>
      <c r="S7" s="54"/>
      <c r="T7" s="65"/>
      <c r="U7" s="64"/>
      <c r="V7" s="54"/>
      <c r="W7" s="65"/>
      <c r="X7" s="64"/>
      <c r="Y7" s="55"/>
      <c r="Z7" s="25"/>
      <c r="AA7" s="55"/>
      <c r="AB7" s="64"/>
      <c r="AC7" s="64"/>
      <c r="AD7" s="56"/>
      <c r="AE7" s="65"/>
      <c r="AF7" s="64"/>
      <c r="AG7" s="54"/>
      <c r="AH7" s="65"/>
      <c r="AI7" s="64"/>
      <c r="AJ7" s="55"/>
      <c r="AK7" s="65"/>
      <c r="AL7" s="64"/>
      <c r="AM7" s="54"/>
      <c r="AN7" s="65"/>
      <c r="AO7" s="64"/>
      <c r="AP7" s="56"/>
      <c r="AQ7" s="57">
        <f t="shared" ref="AQ7:AQ10" si="0">+AR7+AS7</f>
        <v>0</v>
      </c>
      <c r="AR7" s="58">
        <f t="shared" ref="AR7:AR18" si="1">+AN7+AK7+AH7+AE7+AB7+Q7+N7+K7+H7+W7+T7</f>
        <v>0</v>
      </c>
      <c r="AS7" s="59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90"/>
      <c r="BA7" s="217" t="s">
        <v>43</v>
      </c>
      <c r="BB7" s="218"/>
      <c r="BC7" s="17"/>
    </row>
    <row r="8" spans="1:65" ht="20.100000000000001" customHeight="1" x14ac:dyDescent="0.25">
      <c r="A8" s="15"/>
      <c r="B8" s="25"/>
      <c r="C8" s="25"/>
      <c r="D8" s="15"/>
      <c r="E8" s="184"/>
      <c r="F8" s="185"/>
      <c r="G8" s="26"/>
      <c r="H8" s="62"/>
      <c r="I8" s="63"/>
      <c r="J8" s="56"/>
      <c r="K8" s="64"/>
      <c r="L8" s="64"/>
      <c r="M8" s="54"/>
      <c r="N8" s="65"/>
      <c r="O8" s="64"/>
      <c r="P8" s="55"/>
      <c r="Q8" s="65"/>
      <c r="R8" s="64"/>
      <c r="S8" s="54"/>
      <c r="T8" s="65"/>
      <c r="U8" s="64"/>
      <c r="V8" s="54"/>
      <c r="W8" s="65"/>
      <c r="X8" s="64"/>
      <c r="Y8" s="55"/>
      <c r="Z8" s="25"/>
      <c r="AA8" s="55"/>
      <c r="AB8" s="64"/>
      <c r="AC8" s="64"/>
      <c r="AD8" s="56"/>
      <c r="AE8" s="65"/>
      <c r="AF8" s="64"/>
      <c r="AG8" s="54"/>
      <c r="AH8" s="65"/>
      <c r="AI8" s="64"/>
      <c r="AJ8" s="55"/>
      <c r="AK8" s="65"/>
      <c r="AL8" s="64"/>
      <c r="AM8" s="54"/>
      <c r="AN8" s="65"/>
      <c r="AO8" s="64"/>
      <c r="AP8" s="56"/>
      <c r="AQ8" s="57">
        <f t="shared" si="0"/>
        <v>0</v>
      </c>
      <c r="AR8" s="58">
        <f t="shared" si="1"/>
        <v>0</v>
      </c>
      <c r="AS8" s="59">
        <f t="shared" si="2"/>
        <v>0</v>
      </c>
      <c r="AT8" s="19"/>
      <c r="AU8" s="21" t="s">
        <v>134</v>
      </c>
      <c r="AV8" s="15"/>
      <c r="AW8" s="15"/>
      <c r="AX8" s="15"/>
      <c r="AY8" s="17"/>
      <c r="AZ8" s="89" t="s">
        <v>44</v>
      </c>
      <c r="BA8" s="196" t="str">
        <f>+ausiliaria!E13</f>
        <v>anno 2023</v>
      </c>
      <c r="BB8" s="197"/>
      <c r="BC8" s="17"/>
    </row>
    <row r="9" spans="1:65" ht="20.100000000000001" customHeight="1" x14ac:dyDescent="0.2">
      <c r="A9" s="15"/>
      <c r="B9" s="175" t="s">
        <v>45</v>
      </c>
      <c r="C9" s="176"/>
      <c r="D9" s="15"/>
      <c r="E9" s="184"/>
      <c r="F9" s="185"/>
      <c r="G9" s="26"/>
      <c r="H9" s="62"/>
      <c r="I9" s="63"/>
      <c r="J9" s="56"/>
      <c r="K9" s="64"/>
      <c r="L9" s="64"/>
      <c r="M9" s="54"/>
      <c r="N9" s="65"/>
      <c r="O9" s="64"/>
      <c r="P9" s="55"/>
      <c r="Q9" s="65"/>
      <c r="R9" s="64"/>
      <c r="S9" s="54"/>
      <c r="T9" s="65"/>
      <c r="U9" s="64"/>
      <c r="V9" s="54"/>
      <c r="W9" s="65"/>
      <c r="X9" s="64"/>
      <c r="Y9" s="55"/>
      <c r="Z9" s="25"/>
      <c r="AA9" s="55"/>
      <c r="AB9" s="64"/>
      <c r="AC9" s="64"/>
      <c r="AD9" s="56"/>
      <c r="AE9" s="65"/>
      <c r="AF9" s="64"/>
      <c r="AG9" s="54"/>
      <c r="AH9" s="65"/>
      <c r="AI9" s="64"/>
      <c r="AJ9" s="55"/>
      <c r="AK9" s="65"/>
      <c r="AL9" s="64"/>
      <c r="AM9" s="54"/>
      <c r="AN9" s="65"/>
      <c r="AO9" s="64"/>
      <c r="AP9" s="56"/>
      <c r="AQ9" s="57">
        <f t="shared" si="0"/>
        <v>0</v>
      </c>
      <c r="AR9" s="58">
        <f t="shared" si="1"/>
        <v>0</v>
      </c>
      <c r="AS9" s="59">
        <f t="shared" si="2"/>
        <v>0</v>
      </c>
      <c r="AT9" s="19"/>
      <c r="AU9" s="17"/>
      <c r="AV9" s="17"/>
      <c r="AW9" s="17"/>
      <c r="AX9" s="17"/>
      <c r="AY9" s="17"/>
      <c r="AZ9" s="198" t="s">
        <v>46</v>
      </c>
      <c r="BA9" s="199"/>
      <c r="BB9" s="200"/>
      <c r="BC9" s="17"/>
    </row>
    <row r="10" spans="1:65" ht="20.100000000000001" customHeight="1" x14ac:dyDescent="0.2">
      <c r="A10" s="15"/>
      <c r="B10" s="177"/>
      <c r="C10" s="178"/>
      <c r="D10" s="15"/>
      <c r="E10" s="184"/>
      <c r="F10" s="185"/>
      <c r="G10" s="26"/>
      <c r="H10" s="62"/>
      <c r="I10" s="63"/>
      <c r="J10" s="56"/>
      <c r="K10" s="64"/>
      <c r="L10" s="64"/>
      <c r="M10" s="54"/>
      <c r="N10" s="65"/>
      <c r="O10" s="64"/>
      <c r="P10" s="55"/>
      <c r="Q10" s="65"/>
      <c r="R10" s="64"/>
      <c r="S10" s="54"/>
      <c r="T10" s="65"/>
      <c r="U10" s="64"/>
      <c r="V10" s="54"/>
      <c r="W10" s="65"/>
      <c r="X10" s="64"/>
      <c r="Y10" s="55"/>
      <c r="Z10" s="25"/>
      <c r="AA10" s="55"/>
      <c r="AB10" s="64"/>
      <c r="AC10" s="64"/>
      <c r="AD10" s="56"/>
      <c r="AE10" s="65"/>
      <c r="AF10" s="64"/>
      <c r="AG10" s="54"/>
      <c r="AH10" s="65"/>
      <c r="AI10" s="64"/>
      <c r="AJ10" s="55"/>
      <c r="AK10" s="65"/>
      <c r="AL10" s="64"/>
      <c r="AM10" s="54"/>
      <c r="AN10" s="65"/>
      <c r="AO10" s="64"/>
      <c r="AP10" s="56"/>
      <c r="AQ10" s="57">
        <f t="shared" si="0"/>
        <v>0</v>
      </c>
      <c r="AR10" s="58">
        <f t="shared" si="1"/>
        <v>0</v>
      </c>
      <c r="AS10" s="59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00000000000001" customHeight="1" x14ac:dyDescent="0.2">
      <c r="A11" s="15"/>
      <c r="B11" s="49"/>
      <c r="C11" s="115"/>
      <c r="D11" s="15"/>
      <c r="E11" s="184"/>
      <c r="F11" s="185"/>
      <c r="G11" s="26"/>
      <c r="H11" s="62"/>
      <c r="I11" s="63"/>
      <c r="J11" s="56"/>
      <c r="K11" s="64"/>
      <c r="L11" s="64"/>
      <c r="M11" s="54"/>
      <c r="N11" s="65"/>
      <c r="O11" s="64"/>
      <c r="P11" s="55"/>
      <c r="Q11" s="65"/>
      <c r="R11" s="64"/>
      <c r="S11" s="54"/>
      <c r="T11" s="65"/>
      <c r="U11" s="64"/>
      <c r="V11" s="54"/>
      <c r="W11" s="65"/>
      <c r="X11" s="64"/>
      <c r="Y11" s="55"/>
      <c r="Z11" s="25"/>
      <c r="AA11" s="55"/>
      <c r="AB11" s="64"/>
      <c r="AC11" s="64"/>
      <c r="AD11" s="56"/>
      <c r="AE11" s="65"/>
      <c r="AF11" s="64"/>
      <c r="AG11" s="54"/>
      <c r="AH11" s="65"/>
      <c r="AI11" s="64"/>
      <c r="AJ11" s="55"/>
      <c r="AK11" s="65"/>
      <c r="AL11" s="64"/>
      <c r="AM11" s="54"/>
      <c r="AN11" s="65"/>
      <c r="AO11" s="64"/>
      <c r="AP11" s="56"/>
      <c r="AQ11" s="57">
        <f>+AR11+AS11</f>
        <v>0</v>
      </c>
      <c r="AR11" s="58">
        <f t="shared" si="1"/>
        <v>0</v>
      </c>
      <c r="AS11" s="59">
        <f t="shared" si="2"/>
        <v>0</v>
      </c>
      <c r="AT11" s="19"/>
      <c r="AU11" s="116" t="str">
        <f xml:space="preserve"> "in " &amp;ausiliaria!B9</f>
        <v>in kWh</v>
      </c>
      <c r="AV11" s="70" t="s">
        <v>47</v>
      </c>
      <c r="AW11" s="71" t="s">
        <v>48</v>
      </c>
      <c r="AX11" s="72" t="s">
        <v>49</v>
      </c>
      <c r="AY11" s="17"/>
      <c r="AZ11" s="166" t="s">
        <v>50</v>
      </c>
      <c r="BA11" s="167" t="s">
        <v>51</v>
      </c>
      <c r="BB11" s="168" t="s">
        <v>52</v>
      </c>
      <c r="BC11" s="17"/>
    </row>
    <row r="12" spans="1:65" ht="20.100000000000001" customHeight="1" x14ac:dyDescent="0.2">
      <c r="A12" s="15"/>
      <c r="B12" s="25"/>
      <c r="C12" s="25"/>
      <c r="D12" s="15"/>
      <c r="E12" s="184"/>
      <c r="F12" s="185"/>
      <c r="G12" s="26"/>
      <c r="H12" s="62"/>
      <c r="I12" s="63"/>
      <c r="J12" s="56"/>
      <c r="K12" s="64"/>
      <c r="L12" s="64"/>
      <c r="M12" s="54"/>
      <c r="N12" s="65"/>
      <c r="O12" s="64"/>
      <c r="P12" s="55"/>
      <c r="Q12" s="65"/>
      <c r="R12" s="64"/>
      <c r="S12" s="54"/>
      <c r="T12" s="65"/>
      <c r="U12" s="64"/>
      <c r="V12" s="54"/>
      <c r="W12" s="65"/>
      <c r="X12" s="64"/>
      <c r="Y12" s="55"/>
      <c r="Z12" s="25"/>
      <c r="AA12" s="55"/>
      <c r="AB12" s="64"/>
      <c r="AC12" s="64"/>
      <c r="AD12" s="56"/>
      <c r="AE12" s="65"/>
      <c r="AF12" s="64"/>
      <c r="AG12" s="54"/>
      <c r="AH12" s="65"/>
      <c r="AI12" s="64"/>
      <c r="AJ12" s="55"/>
      <c r="AK12" s="65"/>
      <c r="AL12" s="64"/>
      <c r="AM12" s="54"/>
      <c r="AN12" s="65"/>
      <c r="AO12" s="64"/>
      <c r="AP12" s="56"/>
      <c r="AQ12" s="57">
        <f>+AR12+AS12</f>
        <v>0</v>
      </c>
      <c r="AR12" s="58">
        <f t="shared" si="1"/>
        <v>0</v>
      </c>
      <c r="AS12" s="59">
        <f t="shared" si="2"/>
        <v>0</v>
      </c>
      <c r="AT12" s="19"/>
      <c r="AU12" s="73" t="s">
        <v>53</v>
      </c>
      <c r="AV12" s="74">
        <f t="shared" ref="AV12" si="3">+AW12+AX12</f>
        <v>0</v>
      </c>
      <c r="AW12" s="75">
        <f>+AW13+AW14+AW20</f>
        <v>0</v>
      </c>
      <c r="AX12" s="76">
        <f>+AX13+AX14+AX20</f>
        <v>0</v>
      </c>
      <c r="AY12" s="17"/>
      <c r="AZ12" s="89" t="s">
        <v>54</v>
      </c>
      <c r="BA12" s="126" t="e">
        <f>+BA13+BA14+BA20</f>
        <v>#DIV/0!</v>
      </c>
      <c r="BB12" s="126" t="e">
        <f>+BB13+BB14+BB20</f>
        <v>#DIV/0!</v>
      </c>
      <c r="BC12" s="17"/>
    </row>
    <row r="13" spans="1:65" ht="20.100000000000001" customHeight="1" x14ac:dyDescent="0.2">
      <c r="A13" s="15"/>
      <c r="B13" s="175" t="str">
        <f>"Quale volume die elettricità ("&amp;ausiliaria!B8&amp;") è stata fornita a clienti finali propri nel "&amp;ausiliaria!E13&amp;""</f>
        <v>Quale volume die elettricità (unità kWh) è stata fornita a clienti finali propri nel anno 2023</v>
      </c>
      <c r="C13" s="176"/>
      <c r="D13" s="15"/>
      <c r="E13" s="184"/>
      <c r="F13" s="185"/>
      <c r="G13" s="26"/>
      <c r="H13" s="62"/>
      <c r="I13" s="63"/>
      <c r="J13" s="56"/>
      <c r="K13" s="64"/>
      <c r="L13" s="64"/>
      <c r="M13" s="54"/>
      <c r="N13" s="65"/>
      <c r="O13" s="64"/>
      <c r="P13" s="55"/>
      <c r="Q13" s="65"/>
      <c r="R13" s="64"/>
      <c r="S13" s="54"/>
      <c r="T13" s="65"/>
      <c r="U13" s="64"/>
      <c r="V13" s="54"/>
      <c r="W13" s="65"/>
      <c r="X13" s="64"/>
      <c r="Y13" s="55"/>
      <c r="Z13" s="25"/>
      <c r="AA13" s="55"/>
      <c r="AB13" s="64"/>
      <c r="AC13" s="64"/>
      <c r="AD13" s="56"/>
      <c r="AE13" s="65"/>
      <c r="AF13" s="64"/>
      <c r="AG13" s="54"/>
      <c r="AH13" s="65"/>
      <c r="AI13" s="64"/>
      <c r="AJ13" s="55"/>
      <c r="AK13" s="65"/>
      <c r="AL13" s="64"/>
      <c r="AM13" s="54"/>
      <c r="AN13" s="65"/>
      <c r="AO13" s="64"/>
      <c r="AP13" s="56"/>
      <c r="AQ13" s="57">
        <f t="shared" ref="AQ13:AQ17" si="4">+AR13+AS13</f>
        <v>0</v>
      </c>
      <c r="AR13" s="58">
        <f t="shared" si="1"/>
        <v>0</v>
      </c>
      <c r="AS13" s="59">
        <f t="shared" si="2"/>
        <v>0</v>
      </c>
      <c r="AT13" s="19"/>
      <c r="AU13" s="77" t="s">
        <v>55</v>
      </c>
      <c r="AV13" s="78">
        <f>+AW13+AX13</f>
        <v>0</v>
      </c>
      <c r="AW13" s="79">
        <f>+H38</f>
        <v>0</v>
      </c>
      <c r="AX13" s="79">
        <f>+I38</f>
        <v>0</v>
      </c>
      <c r="AY13" s="17"/>
      <c r="AZ13" s="91" t="s">
        <v>56</v>
      </c>
      <c r="BA13" s="127" t="e">
        <f>1/$AV$28*AV13</f>
        <v>#DIV/0!</v>
      </c>
      <c r="BB13" s="127" t="e">
        <f>1/$AV$28*AW13</f>
        <v>#DIV/0!</v>
      </c>
      <c r="BC13" s="17"/>
      <c r="BF13" s="31"/>
    </row>
    <row r="14" spans="1:65" ht="20.100000000000001" customHeight="1" x14ac:dyDescent="0.2">
      <c r="A14" s="15"/>
      <c r="B14" s="177"/>
      <c r="C14" s="178"/>
      <c r="D14" s="15"/>
      <c r="E14" s="184"/>
      <c r="F14" s="185"/>
      <c r="G14" s="26"/>
      <c r="H14" s="62"/>
      <c r="I14" s="63"/>
      <c r="J14" s="56"/>
      <c r="K14" s="64"/>
      <c r="L14" s="64"/>
      <c r="M14" s="54"/>
      <c r="N14" s="65"/>
      <c r="O14" s="64"/>
      <c r="P14" s="55"/>
      <c r="Q14" s="65"/>
      <c r="R14" s="64"/>
      <c r="S14" s="54"/>
      <c r="T14" s="65"/>
      <c r="U14" s="64"/>
      <c r="V14" s="54"/>
      <c r="W14" s="65"/>
      <c r="X14" s="64"/>
      <c r="Y14" s="55"/>
      <c r="Z14" s="25"/>
      <c r="AA14" s="55"/>
      <c r="AB14" s="64"/>
      <c r="AC14" s="64"/>
      <c r="AD14" s="56"/>
      <c r="AE14" s="65"/>
      <c r="AF14" s="64"/>
      <c r="AG14" s="54"/>
      <c r="AH14" s="65"/>
      <c r="AI14" s="64"/>
      <c r="AJ14" s="55"/>
      <c r="AK14" s="65"/>
      <c r="AL14" s="64"/>
      <c r="AM14" s="54"/>
      <c r="AN14" s="65"/>
      <c r="AO14" s="64"/>
      <c r="AP14" s="56"/>
      <c r="AQ14" s="57">
        <f t="shared" si="4"/>
        <v>0</v>
      </c>
      <c r="AR14" s="58">
        <f t="shared" si="1"/>
        <v>0</v>
      </c>
      <c r="AS14" s="59">
        <f t="shared" si="2"/>
        <v>0</v>
      </c>
      <c r="AT14" s="19"/>
      <c r="AU14" s="81" t="s">
        <v>57</v>
      </c>
      <c r="AV14" s="80">
        <f>+AW14+AX14</f>
        <v>0</v>
      </c>
      <c r="AW14" s="82">
        <f>SUM(AW15:AW19)</f>
        <v>0</v>
      </c>
      <c r="AX14" s="83">
        <f>SUM(AX15:AX19)</f>
        <v>0</v>
      </c>
      <c r="AY14" s="17"/>
      <c r="AZ14" s="92" t="s">
        <v>58</v>
      </c>
      <c r="BA14" s="128" t="e">
        <f>SUM(BA15:BA19)</f>
        <v>#DIV/0!</v>
      </c>
      <c r="BB14" s="128" t="e">
        <f>SUM(BB15:BB19)</f>
        <v>#DIV/0!</v>
      </c>
      <c r="BC14" s="17"/>
      <c r="BF14" s="35"/>
      <c r="BM14" s="36"/>
    </row>
    <row r="15" spans="1:65" ht="20.100000000000001" customHeight="1" x14ac:dyDescent="0.2">
      <c r="A15" s="15"/>
      <c r="B15" s="179">
        <v>0</v>
      </c>
      <c r="C15" s="180"/>
      <c r="D15" s="15"/>
      <c r="E15" s="184"/>
      <c r="F15" s="185"/>
      <c r="G15" s="26"/>
      <c r="H15" s="62"/>
      <c r="I15" s="63"/>
      <c r="J15" s="56"/>
      <c r="K15" s="64"/>
      <c r="L15" s="64"/>
      <c r="M15" s="54"/>
      <c r="N15" s="65"/>
      <c r="O15" s="64"/>
      <c r="P15" s="55"/>
      <c r="Q15" s="65"/>
      <c r="R15" s="64"/>
      <c r="S15" s="54"/>
      <c r="T15" s="65"/>
      <c r="U15" s="64"/>
      <c r="V15" s="54"/>
      <c r="W15" s="65"/>
      <c r="X15" s="64"/>
      <c r="Y15" s="55"/>
      <c r="Z15" s="25"/>
      <c r="AA15" s="55"/>
      <c r="AB15" s="64"/>
      <c r="AC15" s="64"/>
      <c r="AD15" s="56"/>
      <c r="AE15" s="65"/>
      <c r="AF15" s="64"/>
      <c r="AG15" s="54"/>
      <c r="AH15" s="65"/>
      <c r="AI15" s="64"/>
      <c r="AJ15" s="55"/>
      <c r="AK15" s="65"/>
      <c r="AL15" s="64"/>
      <c r="AM15" s="54"/>
      <c r="AN15" s="65"/>
      <c r="AO15" s="64"/>
      <c r="AP15" s="39"/>
      <c r="AQ15" s="57">
        <f t="shared" si="4"/>
        <v>0</v>
      </c>
      <c r="AR15" s="58">
        <f t="shared" si="1"/>
        <v>0</v>
      </c>
      <c r="AS15" s="59">
        <f t="shared" si="2"/>
        <v>0</v>
      </c>
      <c r="AT15" s="19"/>
      <c r="AU15" s="118" t="s">
        <v>59</v>
      </c>
      <c r="AV15" s="79">
        <f>+AW15+AX15</f>
        <v>0</v>
      </c>
      <c r="AW15" s="84">
        <f>+K38</f>
        <v>0</v>
      </c>
      <c r="AX15" s="84">
        <f>+L38</f>
        <v>0</v>
      </c>
      <c r="AY15" s="17"/>
      <c r="AZ15" s="120" t="s">
        <v>60</v>
      </c>
      <c r="BA15" s="129" t="e">
        <f t="shared" ref="BA15:BB20" si="5">1/$AV$28*AV15</f>
        <v>#DIV/0!</v>
      </c>
      <c r="BB15" s="129" t="e">
        <f t="shared" si="5"/>
        <v>#DIV/0!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84"/>
      <c r="F16" s="185"/>
      <c r="G16" s="26"/>
      <c r="H16" s="62"/>
      <c r="I16" s="63"/>
      <c r="J16" s="56"/>
      <c r="K16" s="64"/>
      <c r="L16" s="64"/>
      <c r="M16" s="54"/>
      <c r="N16" s="65"/>
      <c r="O16" s="64"/>
      <c r="P16" s="55"/>
      <c r="Q16" s="65"/>
      <c r="R16" s="64"/>
      <c r="S16" s="54"/>
      <c r="T16" s="65"/>
      <c r="U16" s="64"/>
      <c r="V16" s="54"/>
      <c r="W16" s="65"/>
      <c r="X16" s="64"/>
      <c r="Y16" s="55"/>
      <c r="Z16" s="25"/>
      <c r="AA16" s="55"/>
      <c r="AB16" s="64"/>
      <c r="AC16" s="64"/>
      <c r="AD16" s="56"/>
      <c r="AE16" s="65"/>
      <c r="AF16" s="64"/>
      <c r="AG16" s="54"/>
      <c r="AH16" s="65"/>
      <c r="AI16" s="64"/>
      <c r="AJ16" s="55"/>
      <c r="AK16" s="65"/>
      <c r="AL16" s="64"/>
      <c r="AM16" s="54"/>
      <c r="AN16" s="65"/>
      <c r="AO16" s="64"/>
      <c r="AP16" s="39"/>
      <c r="AQ16" s="57">
        <f t="shared" si="4"/>
        <v>0</v>
      </c>
      <c r="AR16" s="58">
        <f t="shared" si="1"/>
        <v>0</v>
      </c>
      <c r="AS16" s="59">
        <f t="shared" si="2"/>
        <v>0</v>
      </c>
      <c r="AT16" s="19"/>
      <c r="AU16" s="118" t="s">
        <v>61</v>
      </c>
      <c r="AV16" s="85">
        <f>+AW16+AX16</f>
        <v>0</v>
      </c>
      <c r="AW16" s="84">
        <f>+N38</f>
        <v>0</v>
      </c>
      <c r="AX16" s="84">
        <f>+O38</f>
        <v>0</v>
      </c>
      <c r="AY16" s="17"/>
      <c r="AZ16" s="120" t="s">
        <v>62</v>
      </c>
      <c r="BA16" s="129" t="e">
        <f t="shared" si="5"/>
        <v>#DIV/0!</v>
      </c>
      <c r="BB16" s="129" t="e">
        <f t="shared" si="5"/>
        <v>#DIV/0!</v>
      </c>
      <c r="BC16" s="17"/>
      <c r="BF16" s="35"/>
      <c r="BM16" s="36"/>
    </row>
    <row r="17" spans="1:65" ht="23.25" customHeight="1" x14ac:dyDescent="0.2">
      <c r="A17" s="15"/>
      <c r="B17" s="169" t="s">
        <v>133</v>
      </c>
      <c r="C17" s="170"/>
      <c r="D17" s="15"/>
      <c r="E17" s="184"/>
      <c r="F17" s="185"/>
      <c r="G17" s="26"/>
      <c r="H17" s="62"/>
      <c r="I17" s="63"/>
      <c r="J17" s="56"/>
      <c r="K17" s="64"/>
      <c r="L17" s="64"/>
      <c r="M17" s="54"/>
      <c r="N17" s="65"/>
      <c r="O17" s="64"/>
      <c r="P17" s="55"/>
      <c r="Q17" s="65"/>
      <c r="R17" s="64"/>
      <c r="S17" s="54"/>
      <c r="T17" s="65"/>
      <c r="U17" s="64"/>
      <c r="V17" s="54"/>
      <c r="W17" s="65"/>
      <c r="X17" s="64"/>
      <c r="Y17" s="55"/>
      <c r="Z17" s="25"/>
      <c r="AA17" s="55"/>
      <c r="AB17" s="64"/>
      <c r="AC17" s="64"/>
      <c r="AD17" s="56"/>
      <c r="AE17" s="65"/>
      <c r="AF17" s="64"/>
      <c r="AG17" s="54"/>
      <c r="AH17" s="65"/>
      <c r="AI17" s="64"/>
      <c r="AJ17" s="55"/>
      <c r="AK17" s="65"/>
      <c r="AL17" s="64"/>
      <c r="AM17" s="54"/>
      <c r="AN17" s="65"/>
      <c r="AO17" s="64"/>
      <c r="AP17" s="37"/>
      <c r="AQ17" s="57">
        <f t="shared" si="4"/>
        <v>0</v>
      </c>
      <c r="AR17" s="58">
        <f t="shared" si="1"/>
        <v>0</v>
      </c>
      <c r="AS17" s="59">
        <f t="shared" si="2"/>
        <v>0</v>
      </c>
      <c r="AT17" s="19"/>
      <c r="AU17" s="118" t="s">
        <v>63</v>
      </c>
      <c r="AV17" s="85">
        <f t="shared" ref="AV17" si="6">+AW17+AX17</f>
        <v>0</v>
      </c>
      <c r="AW17" s="84">
        <f>+Q38</f>
        <v>0</v>
      </c>
      <c r="AX17" s="84">
        <f>+R38</f>
        <v>0</v>
      </c>
      <c r="AY17" s="38"/>
      <c r="AZ17" s="120" t="s">
        <v>64</v>
      </c>
      <c r="BA17" s="129" t="e">
        <f t="shared" si="5"/>
        <v>#DIV/0!</v>
      </c>
      <c r="BB17" s="129" t="e">
        <f t="shared" si="5"/>
        <v>#DIV/0!</v>
      </c>
      <c r="BC17" s="17"/>
    </row>
    <row r="18" spans="1:65" ht="20.100000000000001" customHeight="1" x14ac:dyDescent="0.2">
      <c r="A18" s="15"/>
      <c r="B18" s="181">
        <v>0.06</v>
      </c>
      <c r="C18" s="182"/>
      <c r="D18" s="15"/>
      <c r="E18" s="186"/>
      <c r="F18" s="187"/>
      <c r="G18" s="26"/>
      <c r="H18" s="62"/>
      <c r="I18" s="63"/>
      <c r="J18" s="56"/>
      <c r="K18" s="64"/>
      <c r="L18" s="64"/>
      <c r="M18" s="54"/>
      <c r="N18" s="65"/>
      <c r="O18" s="64"/>
      <c r="P18" s="55"/>
      <c r="Q18" s="65"/>
      <c r="R18" s="64"/>
      <c r="S18" s="54"/>
      <c r="T18" s="65"/>
      <c r="U18" s="64"/>
      <c r="V18" s="54"/>
      <c r="W18" s="65"/>
      <c r="X18" s="64"/>
      <c r="Y18" s="55"/>
      <c r="Z18" s="25"/>
      <c r="AA18" s="55"/>
      <c r="AB18" s="64"/>
      <c r="AC18" s="64"/>
      <c r="AD18" s="56"/>
      <c r="AE18" s="65"/>
      <c r="AF18" s="64"/>
      <c r="AG18" s="54"/>
      <c r="AH18" s="65"/>
      <c r="AI18" s="64"/>
      <c r="AJ18" s="55"/>
      <c r="AK18" s="65"/>
      <c r="AL18" s="64"/>
      <c r="AM18" s="54"/>
      <c r="AN18" s="65"/>
      <c r="AO18" s="64"/>
      <c r="AP18" s="39"/>
      <c r="AQ18" s="57">
        <f t="shared" ref="AQ18" si="7">+AR18+AS18</f>
        <v>0</v>
      </c>
      <c r="AR18" s="58">
        <f t="shared" si="1"/>
        <v>0</v>
      </c>
      <c r="AS18" s="59">
        <f t="shared" si="2"/>
        <v>0</v>
      </c>
      <c r="AT18" s="19"/>
      <c r="AU18" s="118" t="s">
        <v>142</v>
      </c>
      <c r="AV18" s="85">
        <f t="shared" ref="AV18" si="8">+AW18+AX18</f>
        <v>0</v>
      </c>
      <c r="AW18" s="84">
        <f>+T38</f>
        <v>0</v>
      </c>
      <c r="AX18" s="84">
        <f>+U38</f>
        <v>0</v>
      </c>
      <c r="AY18" s="17"/>
      <c r="AZ18" s="120" t="s">
        <v>142</v>
      </c>
      <c r="BA18" s="129" t="e">
        <f t="shared" si="5"/>
        <v>#DIV/0!</v>
      </c>
      <c r="BB18" s="129" t="e">
        <f t="shared" si="5"/>
        <v>#DIV/0!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1"/>
      <c r="F19" s="52"/>
      <c r="G19" s="15"/>
      <c r="H19" s="112">
        <f>SUM(H6:H18)</f>
        <v>0</v>
      </c>
      <c r="I19" s="66">
        <f>SUM(I6:I18)</f>
        <v>0</v>
      </c>
      <c r="J19" s="56"/>
      <c r="K19" s="112">
        <f>SUM(K6:K18)</f>
        <v>0</v>
      </c>
      <c r="L19" s="66">
        <f>SUM(L6:L18)</f>
        <v>0</v>
      </c>
      <c r="M19" s="54"/>
      <c r="N19" s="112">
        <f>SUM(N6:N18)</f>
        <v>0</v>
      </c>
      <c r="O19" s="66">
        <f>SUM(O6:O18)</f>
        <v>0</v>
      </c>
      <c r="P19" s="54"/>
      <c r="Q19" s="112">
        <f>SUM(Q6:Q18)</f>
        <v>0</v>
      </c>
      <c r="R19" s="66">
        <f>SUM(R6:R18)</f>
        <v>0</v>
      </c>
      <c r="S19" s="54"/>
      <c r="T19" s="112">
        <f>SUM(T6:T18)</f>
        <v>0</v>
      </c>
      <c r="U19" s="66">
        <f>SUM(U6:U18)</f>
        <v>0</v>
      </c>
      <c r="V19" s="54"/>
      <c r="W19" s="112">
        <f>SUM(W6:W18)</f>
        <v>0</v>
      </c>
      <c r="X19" s="66">
        <f>SUM(X6:X18)</f>
        <v>0</v>
      </c>
      <c r="Y19" s="55"/>
      <c r="Z19" s="25"/>
      <c r="AA19" s="55"/>
      <c r="AB19" s="112">
        <f>SUM(AB6:AB18)</f>
        <v>0</v>
      </c>
      <c r="AC19" s="66">
        <f>SUM(AC6:AC18)</f>
        <v>0</v>
      </c>
      <c r="AD19" s="56"/>
      <c r="AE19" s="112">
        <f>SUM(AE6:AE18)</f>
        <v>0</v>
      </c>
      <c r="AF19" s="66">
        <f>SUM(AF6:AF18)</f>
        <v>0</v>
      </c>
      <c r="AG19" s="54"/>
      <c r="AH19" s="112">
        <f>SUM(AH6:AH18)</f>
        <v>0</v>
      </c>
      <c r="AI19" s="112">
        <f>SUM(AI6:AI18)</f>
        <v>0</v>
      </c>
      <c r="AJ19" s="54"/>
      <c r="AK19" s="112">
        <f>SUM(AK6:AK18)</f>
        <v>0</v>
      </c>
      <c r="AL19" s="66">
        <f>SUM(AL6:AL18)</f>
        <v>0</v>
      </c>
      <c r="AM19" s="54"/>
      <c r="AN19" s="112">
        <f>SUM(AN6:AN18)</f>
        <v>0</v>
      </c>
      <c r="AO19" s="66">
        <f>SUM(AO6:AO18)</f>
        <v>0</v>
      </c>
      <c r="AP19" s="39"/>
      <c r="AQ19" s="60">
        <f>SUM(AQ6:AQ18)</f>
        <v>0</v>
      </c>
      <c r="AR19" s="61">
        <f>SUM(AR6:AR18)</f>
        <v>0</v>
      </c>
      <c r="AS19" s="60">
        <f>SUM(AS6:AS18)</f>
        <v>0</v>
      </c>
      <c r="AT19" s="19"/>
      <c r="AU19" s="119" t="s">
        <v>65</v>
      </c>
      <c r="AV19" s="87">
        <f>+AW19+AX19</f>
        <v>0</v>
      </c>
      <c r="AW19" s="88">
        <f>+W38</f>
        <v>0</v>
      </c>
      <c r="AX19" s="88">
        <f>+X38</f>
        <v>0</v>
      </c>
      <c r="AY19" s="17"/>
      <c r="AZ19" s="121" t="s">
        <v>66</v>
      </c>
      <c r="BA19" s="130" t="e">
        <f t="shared" si="5"/>
        <v>#DIV/0!</v>
      </c>
      <c r="BB19" s="130" t="e">
        <f t="shared" si="5"/>
        <v>#DIV/0!</v>
      </c>
      <c r="BC19" s="17"/>
    </row>
    <row r="20" spans="1:65" ht="20.100000000000001" customHeight="1" x14ac:dyDescent="0.2">
      <c r="A20" s="15"/>
      <c r="B20" s="15" t="s">
        <v>132</v>
      </c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6" t="s">
        <v>67</v>
      </c>
      <c r="AV20" s="87">
        <f>+AW20</f>
        <v>0</v>
      </c>
      <c r="AW20" s="88">
        <f>+B28</f>
        <v>0</v>
      </c>
      <c r="AX20" s="25"/>
      <c r="AY20" s="17"/>
      <c r="AZ20" s="93" t="s">
        <v>68</v>
      </c>
      <c r="BA20" s="131" t="e">
        <f t="shared" si="5"/>
        <v>#DIV/0!</v>
      </c>
      <c r="BB20" s="131" t="e">
        <f t="shared" si="5"/>
        <v>#DIV/0!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47" t="s">
        <v>69</v>
      </c>
      <c r="AV21" s="148">
        <f t="shared" ref="AV21:AV27" si="9">+AW21+AX21</f>
        <v>0</v>
      </c>
      <c r="AW21" s="149">
        <f>+AW22+AW23</f>
        <v>0</v>
      </c>
      <c r="AX21" s="150">
        <f>+AX22+AX23</f>
        <v>0</v>
      </c>
      <c r="AY21" s="17"/>
      <c r="AZ21" s="132" t="s">
        <v>70</v>
      </c>
      <c r="BA21" s="133" t="e">
        <f>+BA22+BA23</f>
        <v>#DIV/0!</v>
      </c>
      <c r="BB21" s="134" t="e">
        <f>+BB22+BB23</f>
        <v>#DIV/0!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194" t="s">
        <v>135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51" t="s">
        <v>71</v>
      </c>
      <c r="AV22" s="152">
        <f t="shared" si="9"/>
        <v>0</v>
      </c>
      <c r="AW22" s="153">
        <f>+AB38</f>
        <v>0</v>
      </c>
      <c r="AX22" s="153">
        <f>+AC38</f>
        <v>0</v>
      </c>
      <c r="AY22" s="17"/>
      <c r="AZ22" s="135" t="s">
        <v>72</v>
      </c>
      <c r="BA22" s="136" t="e">
        <f>1/$AV$28*AV22</f>
        <v>#DIV/0!</v>
      </c>
      <c r="BB22" s="136" t="e">
        <f>1/$AV$28*AW22</f>
        <v>#DIV/0!</v>
      </c>
      <c r="BC22" s="17"/>
      <c r="BF22" s="35"/>
    </row>
    <row r="23" spans="1:65" ht="20.100000000000001" customHeight="1" x14ac:dyDescent="0.2">
      <c r="A23" s="15"/>
      <c r="B23" s="174" t="s">
        <v>75</v>
      </c>
      <c r="C23" s="174"/>
      <c r="D23" s="15"/>
      <c r="E23" s="67" t="s">
        <v>76</v>
      </c>
      <c r="F23" s="37"/>
      <c r="G23" s="22"/>
      <c r="H23" s="188" t="s">
        <v>77</v>
      </c>
      <c r="I23" s="189"/>
      <c r="J23" s="39"/>
      <c r="K23" s="192" t="s">
        <v>78</v>
      </c>
      <c r="L23" s="193"/>
      <c r="M23" s="94"/>
      <c r="N23" s="192" t="s">
        <v>79</v>
      </c>
      <c r="O23" s="193"/>
      <c r="P23" s="37"/>
      <c r="Q23" s="192" t="s">
        <v>80</v>
      </c>
      <c r="R23" s="193"/>
      <c r="S23" s="94"/>
      <c r="T23" s="192" t="s">
        <v>142</v>
      </c>
      <c r="U23" s="193"/>
      <c r="V23" s="94"/>
      <c r="W23" s="192" t="s">
        <v>81</v>
      </c>
      <c r="X23" s="193"/>
      <c r="Y23" s="37"/>
      <c r="Z23" s="195"/>
      <c r="AA23" s="37"/>
      <c r="AB23" s="209" t="s">
        <v>82</v>
      </c>
      <c r="AC23" s="210"/>
      <c r="AD23" s="39"/>
      <c r="AE23" s="201" t="s">
        <v>83</v>
      </c>
      <c r="AF23" s="202"/>
      <c r="AG23" s="94"/>
      <c r="AH23" s="201" t="s">
        <v>84</v>
      </c>
      <c r="AI23" s="202"/>
      <c r="AJ23" s="37"/>
      <c r="AK23" s="201" t="s">
        <v>85</v>
      </c>
      <c r="AL23" s="202"/>
      <c r="AM23" s="94"/>
      <c r="AN23" s="201" t="s">
        <v>142</v>
      </c>
      <c r="AO23" s="202"/>
      <c r="AP23" s="27"/>
      <c r="AQ23" s="223" t="s">
        <v>136</v>
      </c>
      <c r="AR23" s="224"/>
      <c r="AS23" s="225"/>
      <c r="AT23" s="19"/>
      <c r="AU23" s="154" t="s">
        <v>73</v>
      </c>
      <c r="AV23" s="155">
        <f t="shared" si="9"/>
        <v>0</v>
      </c>
      <c r="AW23" s="156">
        <f>SUM(AW24:AW27)</f>
        <v>0</v>
      </c>
      <c r="AX23" s="157">
        <f>SUM(AX24:AX27)</f>
        <v>0</v>
      </c>
      <c r="AY23" s="17"/>
      <c r="AZ23" s="137" t="s">
        <v>74</v>
      </c>
      <c r="BA23" s="138" t="e">
        <f>+BA24+BA25+BA26+BA27</f>
        <v>#DIV/0!</v>
      </c>
      <c r="BB23" s="139" t="e">
        <f>+BB24+BB25+BB26+BB27</f>
        <v>#DIV/0!</v>
      </c>
      <c r="BC23" s="17"/>
      <c r="BE23" s="41"/>
      <c r="BF23" s="35"/>
    </row>
    <row r="24" spans="1:65" ht="20.100000000000001" customHeight="1" x14ac:dyDescent="0.2">
      <c r="A24" s="15"/>
      <c r="B24" s="169" t="str">
        <f xml:space="preserve"> "Totale GO presenti  in " &amp;ausiliaria!B9</f>
        <v>Totale GO presenti  in kWh</v>
      </c>
      <c r="C24" s="170"/>
      <c r="D24" s="15"/>
      <c r="E24" s="221" t="s">
        <v>88</v>
      </c>
      <c r="F24" s="222"/>
      <c r="G24" s="25"/>
      <c r="H24" s="95" t="s">
        <v>89</v>
      </c>
      <c r="I24" s="96" t="s">
        <v>90</v>
      </c>
      <c r="J24" s="39"/>
      <c r="K24" s="97" t="s">
        <v>91</v>
      </c>
      <c r="L24" s="98" t="s">
        <v>92</v>
      </c>
      <c r="M24" s="25"/>
      <c r="N24" s="97" t="s">
        <v>93</v>
      </c>
      <c r="O24" s="98" t="s">
        <v>94</v>
      </c>
      <c r="P24" s="25"/>
      <c r="Q24" s="97" t="s">
        <v>95</v>
      </c>
      <c r="R24" s="98" t="s">
        <v>96</v>
      </c>
      <c r="S24" s="25"/>
      <c r="T24" s="97" t="s">
        <v>16</v>
      </c>
      <c r="U24" s="98" t="s">
        <v>17</v>
      </c>
      <c r="V24" s="25"/>
      <c r="W24" s="97" t="s">
        <v>97</v>
      </c>
      <c r="X24" s="98" t="s">
        <v>98</v>
      </c>
      <c r="Y24" s="37"/>
      <c r="Z24" s="111" t="s">
        <v>99</v>
      </c>
      <c r="AA24" s="37"/>
      <c r="AB24" s="101" t="s">
        <v>100</v>
      </c>
      <c r="AC24" s="102" t="s">
        <v>101</v>
      </c>
      <c r="AD24" s="39"/>
      <c r="AE24" s="103" t="s">
        <v>102</v>
      </c>
      <c r="AF24" s="104" t="s">
        <v>103</v>
      </c>
      <c r="AG24" s="25"/>
      <c r="AH24" s="103" t="s">
        <v>104</v>
      </c>
      <c r="AI24" s="104" t="s">
        <v>105</v>
      </c>
      <c r="AJ24" s="25"/>
      <c r="AK24" s="103" t="s">
        <v>106</v>
      </c>
      <c r="AL24" s="104" t="s">
        <v>107</v>
      </c>
      <c r="AM24" s="39"/>
      <c r="AN24" s="103" t="s">
        <v>108</v>
      </c>
      <c r="AO24" s="104" t="s">
        <v>109</v>
      </c>
      <c r="AP24" s="27"/>
      <c r="AQ24" s="105" t="s">
        <v>110</v>
      </c>
      <c r="AR24" s="106" t="s">
        <v>111</v>
      </c>
      <c r="AS24" s="107" t="s">
        <v>112</v>
      </c>
      <c r="AT24" s="19"/>
      <c r="AU24" s="158" t="s">
        <v>86</v>
      </c>
      <c r="AV24" s="159">
        <f t="shared" si="9"/>
        <v>0</v>
      </c>
      <c r="AW24" s="159">
        <f>+AE38</f>
        <v>0</v>
      </c>
      <c r="AX24" s="159">
        <f>+AF38</f>
        <v>0</v>
      </c>
      <c r="AY24" s="17"/>
      <c r="AZ24" s="140" t="s">
        <v>87</v>
      </c>
      <c r="BA24" s="141" t="e">
        <f t="shared" ref="BA24:BB27" si="10">1/$AV$28*AV24</f>
        <v>#DIV/0!</v>
      </c>
      <c r="BB24" s="141" t="e">
        <f t="shared" si="10"/>
        <v>#DIV/0!</v>
      </c>
      <c r="BC24" s="17"/>
      <c r="BE24" s="42"/>
      <c r="BF24" s="35"/>
    </row>
    <row r="25" spans="1:65" ht="20.100000000000001" customHeight="1" x14ac:dyDescent="0.2">
      <c r="A25" s="15"/>
      <c r="B25" s="171">
        <f>+AQ19</f>
        <v>0</v>
      </c>
      <c r="C25" s="183"/>
      <c r="D25" s="15"/>
      <c r="E25" s="190" t="s">
        <v>115</v>
      </c>
      <c r="F25" s="191"/>
      <c r="G25" s="26"/>
      <c r="H25" s="62"/>
      <c r="I25" s="63"/>
      <c r="J25" s="56"/>
      <c r="K25" s="64"/>
      <c r="L25" s="53"/>
      <c r="M25" s="54"/>
      <c r="N25" s="65"/>
      <c r="O25" s="53"/>
      <c r="P25" s="55"/>
      <c r="Q25" s="65"/>
      <c r="R25" s="53"/>
      <c r="S25" s="54"/>
      <c r="T25" s="65"/>
      <c r="U25" s="53"/>
      <c r="V25" s="54"/>
      <c r="W25" s="65"/>
      <c r="X25" s="53"/>
      <c r="Y25" s="55"/>
      <c r="Z25" s="113">
        <f>+B28</f>
        <v>0</v>
      </c>
      <c r="AA25" s="55"/>
      <c r="AB25" s="53"/>
      <c r="AC25" s="53"/>
      <c r="AD25" s="56"/>
      <c r="AE25" s="65"/>
      <c r="AF25" s="53"/>
      <c r="AG25" s="54"/>
      <c r="AH25" s="65"/>
      <c r="AI25" s="53"/>
      <c r="AJ25" s="55"/>
      <c r="AK25" s="65"/>
      <c r="AL25" s="53"/>
      <c r="AM25" s="54"/>
      <c r="AN25" s="65"/>
      <c r="AO25" s="53"/>
      <c r="AP25" s="27"/>
      <c r="AQ25" s="30">
        <f>+AR25+AS25</f>
        <v>0</v>
      </c>
      <c r="AR25" s="58">
        <f>+AN25+AK25+AH25+AE25+AB25+Q25+N25+K25+H25+W25+Z25+T25</f>
        <v>0</v>
      </c>
      <c r="AS25" s="59">
        <f>+AO25+AL25+AI25+AF25+AC25+R25+O25+L25+I25+X25+U25</f>
        <v>0</v>
      </c>
      <c r="AT25" s="19"/>
      <c r="AU25" s="158" t="s">
        <v>113</v>
      </c>
      <c r="AV25" s="159">
        <f t="shared" si="9"/>
        <v>0</v>
      </c>
      <c r="AW25" s="159">
        <f>+AH38</f>
        <v>0</v>
      </c>
      <c r="AX25" s="159">
        <f>+AI38</f>
        <v>0</v>
      </c>
      <c r="AY25" s="17"/>
      <c r="AZ25" s="142" t="s">
        <v>114</v>
      </c>
      <c r="BA25" s="141" t="e">
        <f t="shared" si="10"/>
        <v>#DIV/0!</v>
      </c>
      <c r="BB25" s="141" t="e">
        <f t="shared" si="10"/>
        <v>#DIV/0!</v>
      </c>
      <c r="BC25" s="17"/>
      <c r="BF25" s="35"/>
    </row>
    <row r="26" spans="1:65" ht="20.100000000000001" customHeight="1" x14ac:dyDescent="0.2">
      <c r="A26" s="15"/>
      <c r="B26" s="51"/>
      <c r="C26" s="52"/>
      <c r="D26" s="15"/>
      <c r="E26" s="184"/>
      <c r="F26" s="185"/>
      <c r="G26" s="26"/>
      <c r="H26" s="62"/>
      <c r="I26" s="63"/>
      <c r="J26" s="56"/>
      <c r="K26" s="64"/>
      <c r="L26" s="64"/>
      <c r="M26" s="54"/>
      <c r="N26" s="65"/>
      <c r="O26" s="64"/>
      <c r="P26" s="55"/>
      <c r="Q26" s="65"/>
      <c r="R26" s="64"/>
      <c r="S26" s="54"/>
      <c r="T26" s="65"/>
      <c r="U26" s="64"/>
      <c r="V26" s="54"/>
      <c r="W26" s="65"/>
      <c r="X26" s="64"/>
      <c r="Y26" s="55"/>
      <c r="Z26" s="60">
        <f>+Z25</f>
        <v>0</v>
      </c>
      <c r="AA26" s="55"/>
      <c r="AB26" s="64"/>
      <c r="AC26" s="64"/>
      <c r="AD26" s="56"/>
      <c r="AE26" s="65"/>
      <c r="AF26" s="64"/>
      <c r="AG26" s="54"/>
      <c r="AH26" s="65"/>
      <c r="AI26" s="64"/>
      <c r="AJ26" s="55"/>
      <c r="AK26" s="65"/>
      <c r="AL26" s="64"/>
      <c r="AM26" s="54"/>
      <c r="AN26" s="65"/>
      <c r="AO26" s="64"/>
      <c r="AP26" s="27"/>
      <c r="AQ26" s="30">
        <f>+AR26+AS26</f>
        <v>0</v>
      </c>
      <c r="AR26" s="58">
        <f>+AN26+AK26+AH26+AE26+AB26+Q26+N26+K26+H26+W26+T26</f>
        <v>0</v>
      </c>
      <c r="AS26" s="59">
        <f>+AO26+AL26+AI26+AF26+AC26+R26+O26+L26+I26+X26+U26</f>
        <v>0</v>
      </c>
      <c r="AT26" s="19"/>
      <c r="AU26" s="160" t="s">
        <v>116</v>
      </c>
      <c r="AV26" s="161">
        <f t="shared" si="9"/>
        <v>0</v>
      </c>
      <c r="AW26" s="161">
        <f>+AK38</f>
        <v>0</v>
      </c>
      <c r="AX26" s="161">
        <f>+AL38</f>
        <v>0</v>
      </c>
      <c r="AY26" s="17"/>
      <c r="AZ26" s="142" t="s">
        <v>117</v>
      </c>
      <c r="BA26" s="141" t="e">
        <f t="shared" si="10"/>
        <v>#DIV/0!</v>
      </c>
      <c r="BB26" s="141" t="e">
        <f t="shared" si="10"/>
        <v>#DIV/0!</v>
      </c>
      <c r="BC26" s="17"/>
      <c r="BF26" s="35"/>
    </row>
    <row r="27" spans="1:65" s="44" customFormat="1" ht="23.25" customHeight="1" x14ac:dyDescent="0.2">
      <c r="A27" s="25"/>
      <c r="B27" s="169" t="str">
        <f xml:space="preserve"> "Elettricità beneficiaria di misure di promozione in " &amp;ausiliaria!B9</f>
        <v>Elettricità beneficiaria di misure di promozione in kWh</v>
      </c>
      <c r="C27" s="170"/>
      <c r="D27" s="25"/>
      <c r="E27" s="184" t="s">
        <v>118</v>
      </c>
      <c r="F27" s="185"/>
      <c r="G27" s="26"/>
      <c r="H27" s="62"/>
      <c r="I27" s="63"/>
      <c r="J27" s="56"/>
      <c r="K27" s="64"/>
      <c r="L27" s="64"/>
      <c r="M27" s="54"/>
      <c r="N27" s="65"/>
      <c r="O27" s="64"/>
      <c r="P27" s="55"/>
      <c r="Q27" s="65"/>
      <c r="R27" s="64"/>
      <c r="S27" s="54"/>
      <c r="T27" s="65"/>
      <c r="U27" s="64"/>
      <c r="V27" s="54"/>
      <c r="W27" s="65"/>
      <c r="X27" s="64"/>
      <c r="Y27" s="55"/>
      <c r="Z27" s="39"/>
      <c r="AA27" s="55"/>
      <c r="AB27" s="64"/>
      <c r="AC27" s="64"/>
      <c r="AD27" s="56"/>
      <c r="AE27" s="65"/>
      <c r="AF27" s="64"/>
      <c r="AG27" s="54"/>
      <c r="AH27" s="65"/>
      <c r="AI27" s="64"/>
      <c r="AJ27" s="55"/>
      <c r="AK27" s="65"/>
      <c r="AL27" s="64"/>
      <c r="AM27" s="54"/>
      <c r="AN27" s="65"/>
      <c r="AO27" s="64"/>
      <c r="AP27" s="27"/>
      <c r="AQ27" s="30">
        <f t="shared" ref="AQ27:AQ37" si="11">+AR27+AS27</f>
        <v>0</v>
      </c>
      <c r="AR27" s="58">
        <f t="shared" ref="AR27:AR37" si="12">+AN27+AK27+AH27+AE27+AB27+Q27+N27+K27+H27+W27+T27</f>
        <v>0</v>
      </c>
      <c r="AS27" s="59">
        <f t="shared" ref="AS27:AS37" si="13">+AO27+AL27+AI27+AF27+AC27+R27+O27+L27+I27+X27+U27</f>
        <v>0</v>
      </c>
      <c r="AT27" s="19"/>
      <c r="AU27" s="162" t="s">
        <v>142</v>
      </c>
      <c r="AV27" s="155">
        <f t="shared" si="9"/>
        <v>0</v>
      </c>
      <c r="AW27" s="156">
        <f>+AN38</f>
        <v>0</v>
      </c>
      <c r="AX27" s="156">
        <f>+AO38</f>
        <v>0</v>
      </c>
      <c r="AY27" s="17"/>
      <c r="AZ27" s="143" t="s">
        <v>142</v>
      </c>
      <c r="BA27" s="144" t="e">
        <f t="shared" si="10"/>
        <v>#DIV/0!</v>
      </c>
      <c r="BB27" s="144" t="e">
        <f t="shared" si="10"/>
        <v>#DIV/0!</v>
      </c>
      <c r="BC27" s="43"/>
    </row>
    <row r="28" spans="1:65" s="44" customFormat="1" ht="20.100000000000001" customHeight="1" x14ac:dyDescent="0.2">
      <c r="A28" s="25"/>
      <c r="B28" s="171">
        <f>+B15*B18</f>
        <v>0</v>
      </c>
      <c r="C28" s="183"/>
      <c r="D28" s="25"/>
      <c r="E28" s="184"/>
      <c r="F28" s="185"/>
      <c r="G28" s="26"/>
      <c r="H28" s="62"/>
      <c r="I28" s="63"/>
      <c r="J28" s="56"/>
      <c r="K28" s="64"/>
      <c r="L28" s="64"/>
      <c r="M28" s="54"/>
      <c r="N28" s="65"/>
      <c r="O28" s="64"/>
      <c r="P28" s="55"/>
      <c r="Q28" s="65"/>
      <c r="R28" s="64"/>
      <c r="S28" s="54"/>
      <c r="T28" s="65"/>
      <c r="U28" s="64"/>
      <c r="V28" s="54"/>
      <c r="W28" s="65"/>
      <c r="X28" s="64"/>
      <c r="Y28" s="55"/>
      <c r="Z28" s="39"/>
      <c r="AA28" s="55"/>
      <c r="AB28" s="64"/>
      <c r="AC28" s="64"/>
      <c r="AD28" s="56"/>
      <c r="AE28" s="65"/>
      <c r="AF28" s="64"/>
      <c r="AG28" s="54"/>
      <c r="AH28" s="65"/>
      <c r="AI28" s="64"/>
      <c r="AJ28" s="55"/>
      <c r="AK28" s="65"/>
      <c r="AL28" s="64"/>
      <c r="AM28" s="54"/>
      <c r="AN28" s="65"/>
      <c r="AO28" s="64"/>
      <c r="AP28" s="25"/>
      <c r="AQ28" s="30">
        <f t="shared" si="11"/>
        <v>0</v>
      </c>
      <c r="AR28" s="58">
        <f t="shared" si="12"/>
        <v>0</v>
      </c>
      <c r="AS28" s="59">
        <f t="shared" si="13"/>
        <v>0</v>
      </c>
      <c r="AT28" s="19"/>
      <c r="AU28" s="163" t="s">
        <v>119</v>
      </c>
      <c r="AV28" s="164">
        <f>+AW28+AX28</f>
        <v>0</v>
      </c>
      <c r="AW28" s="165">
        <f>+AW21+AW12</f>
        <v>0</v>
      </c>
      <c r="AX28" s="165">
        <f>+AX21+AX12</f>
        <v>0</v>
      </c>
      <c r="AY28" s="17"/>
      <c r="AZ28" s="145" t="s">
        <v>120</v>
      </c>
      <c r="BA28" s="146" t="e">
        <f>+BA21+BA12</f>
        <v>#DIV/0!</v>
      </c>
      <c r="BB28" s="146" t="e">
        <f>+BB21+BB12</f>
        <v>#DIV/0!</v>
      </c>
      <c r="BC28" s="43"/>
    </row>
    <row r="29" spans="1:65" ht="20.100000000000001" customHeight="1" x14ac:dyDescent="0.2">
      <c r="A29" s="15"/>
      <c r="B29" s="15"/>
      <c r="C29" s="15"/>
      <c r="D29" s="15"/>
      <c r="E29" s="184"/>
      <c r="F29" s="185"/>
      <c r="G29" s="26"/>
      <c r="H29" s="62"/>
      <c r="I29" s="63"/>
      <c r="J29" s="56"/>
      <c r="K29" s="64"/>
      <c r="L29" s="64"/>
      <c r="M29" s="54"/>
      <c r="N29" s="65"/>
      <c r="O29" s="64"/>
      <c r="P29" s="55"/>
      <c r="Q29" s="65"/>
      <c r="R29" s="64"/>
      <c r="S29" s="54"/>
      <c r="T29" s="65"/>
      <c r="U29" s="64"/>
      <c r="V29" s="54"/>
      <c r="W29" s="65"/>
      <c r="X29" s="64"/>
      <c r="Y29" s="55"/>
      <c r="Z29" s="39"/>
      <c r="AA29" s="55"/>
      <c r="AB29" s="64"/>
      <c r="AC29" s="64"/>
      <c r="AD29" s="56"/>
      <c r="AE29" s="65"/>
      <c r="AF29" s="64"/>
      <c r="AG29" s="54"/>
      <c r="AH29" s="65"/>
      <c r="AI29" s="64"/>
      <c r="AJ29" s="55"/>
      <c r="AK29" s="65"/>
      <c r="AL29" s="64"/>
      <c r="AM29" s="54"/>
      <c r="AN29" s="65"/>
      <c r="AO29" s="64"/>
      <c r="AP29" s="25"/>
      <c r="AQ29" s="30">
        <f t="shared" si="11"/>
        <v>0</v>
      </c>
      <c r="AR29" s="58">
        <f t="shared" si="12"/>
        <v>0</v>
      </c>
      <c r="AS29" s="59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6.25" customHeight="1" x14ac:dyDescent="0.2">
      <c r="A30" s="15"/>
      <c r="B30" s="169" t="str">
        <f xml:space="preserve"> "Elettricità disponibile e beneficiaria di misure di promozione in " &amp;ausiliaria!B9</f>
        <v>Elettricità disponibile e beneficiaria di misure di promozione in kWh</v>
      </c>
      <c r="C30" s="170"/>
      <c r="D30" s="15"/>
      <c r="E30" s="184"/>
      <c r="F30" s="185"/>
      <c r="G30" s="26"/>
      <c r="H30" s="62"/>
      <c r="I30" s="63"/>
      <c r="J30" s="56"/>
      <c r="K30" s="64"/>
      <c r="L30" s="64"/>
      <c r="M30" s="54"/>
      <c r="N30" s="65"/>
      <c r="O30" s="64"/>
      <c r="P30" s="55"/>
      <c r="Q30" s="65"/>
      <c r="R30" s="64"/>
      <c r="S30" s="54"/>
      <c r="T30" s="65"/>
      <c r="U30" s="64"/>
      <c r="V30" s="54"/>
      <c r="W30" s="65"/>
      <c r="X30" s="64"/>
      <c r="Y30" s="55"/>
      <c r="Z30" s="39"/>
      <c r="AA30" s="55"/>
      <c r="AB30" s="64"/>
      <c r="AC30" s="64"/>
      <c r="AD30" s="56"/>
      <c r="AE30" s="65"/>
      <c r="AF30" s="64"/>
      <c r="AG30" s="54"/>
      <c r="AH30" s="65"/>
      <c r="AI30" s="64"/>
      <c r="AJ30" s="55"/>
      <c r="AK30" s="65"/>
      <c r="AL30" s="64"/>
      <c r="AM30" s="54"/>
      <c r="AN30" s="65"/>
      <c r="AO30" s="64"/>
      <c r="AP30" s="39"/>
      <c r="AQ30" s="30">
        <f t="shared" si="11"/>
        <v>0</v>
      </c>
      <c r="AR30" s="58">
        <f t="shared" si="12"/>
        <v>0</v>
      </c>
      <c r="AS30" s="59">
        <f t="shared" si="13"/>
        <v>0</v>
      </c>
      <c r="AT30" s="15"/>
      <c r="AU30" s="15"/>
      <c r="AV30" s="15"/>
      <c r="AW30" s="15"/>
      <c r="AX30" s="15"/>
      <c r="AY30" s="17"/>
      <c r="AZ30" s="211" t="s">
        <v>143</v>
      </c>
      <c r="BA30" s="212"/>
      <c r="BB30" s="213"/>
      <c r="BC30" s="17"/>
      <c r="BF30" s="35"/>
    </row>
    <row r="31" spans="1:65" ht="20.100000000000001" customHeight="1" x14ac:dyDescent="0.2">
      <c r="A31" s="15"/>
      <c r="B31" s="171">
        <f>+B28+B25</f>
        <v>0</v>
      </c>
      <c r="C31" s="183"/>
      <c r="D31" s="15"/>
      <c r="E31" s="184"/>
      <c r="F31" s="185"/>
      <c r="G31" s="26"/>
      <c r="H31" s="62"/>
      <c r="I31" s="63"/>
      <c r="J31" s="56"/>
      <c r="K31" s="64"/>
      <c r="L31" s="64"/>
      <c r="M31" s="54"/>
      <c r="N31" s="65"/>
      <c r="O31" s="64"/>
      <c r="P31" s="55"/>
      <c r="Q31" s="65"/>
      <c r="R31" s="64"/>
      <c r="S31" s="54"/>
      <c r="T31" s="65"/>
      <c r="U31" s="64"/>
      <c r="V31" s="54"/>
      <c r="W31" s="65"/>
      <c r="X31" s="64"/>
      <c r="Y31" s="55"/>
      <c r="Z31" s="39"/>
      <c r="AA31" s="55"/>
      <c r="AB31" s="64"/>
      <c r="AC31" s="64"/>
      <c r="AD31" s="56"/>
      <c r="AE31" s="65"/>
      <c r="AF31" s="64"/>
      <c r="AG31" s="54"/>
      <c r="AH31" s="65"/>
      <c r="AI31" s="64"/>
      <c r="AJ31" s="55"/>
      <c r="AK31" s="65"/>
      <c r="AL31" s="64"/>
      <c r="AM31" s="54"/>
      <c r="AN31" s="65"/>
      <c r="AO31" s="64"/>
      <c r="AP31" s="39"/>
      <c r="AQ31" s="30">
        <f t="shared" si="11"/>
        <v>0</v>
      </c>
      <c r="AR31" s="58">
        <f t="shared" si="12"/>
        <v>0</v>
      </c>
      <c r="AS31" s="59">
        <f t="shared" si="13"/>
        <v>0</v>
      </c>
      <c r="AT31" s="15"/>
      <c r="AU31" s="15"/>
      <c r="AV31" s="15"/>
      <c r="AW31" s="15"/>
      <c r="AX31" s="15"/>
      <c r="AY31" s="17"/>
      <c r="AZ31" s="214"/>
      <c r="BA31" s="215"/>
      <c r="BB31" s="216"/>
      <c r="BC31" s="17"/>
    </row>
    <row r="32" spans="1:65" ht="20.100000000000001" customHeight="1" x14ac:dyDescent="0.2">
      <c r="A32" s="15"/>
      <c r="B32" s="15"/>
      <c r="C32" s="15"/>
      <c r="D32" s="15"/>
      <c r="E32" s="184"/>
      <c r="F32" s="185"/>
      <c r="G32" s="26"/>
      <c r="H32" s="62"/>
      <c r="I32" s="63"/>
      <c r="J32" s="56"/>
      <c r="K32" s="64"/>
      <c r="L32" s="64"/>
      <c r="M32" s="54"/>
      <c r="N32" s="65"/>
      <c r="O32" s="64"/>
      <c r="P32" s="55"/>
      <c r="Q32" s="65"/>
      <c r="R32" s="64"/>
      <c r="S32" s="54"/>
      <c r="T32" s="65"/>
      <c r="U32" s="64"/>
      <c r="V32" s="54"/>
      <c r="W32" s="65"/>
      <c r="X32" s="64"/>
      <c r="Y32" s="55"/>
      <c r="Z32" s="39"/>
      <c r="AA32" s="55"/>
      <c r="AB32" s="64"/>
      <c r="AC32" s="64"/>
      <c r="AD32" s="56"/>
      <c r="AE32" s="65"/>
      <c r="AF32" s="64"/>
      <c r="AG32" s="54"/>
      <c r="AH32" s="65"/>
      <c r="AI32" s="64"/>
      <c r="AJ32" s="55"/>
      <c r="AK32" s="65"/>
      <c r="AL32" s="64"/>
      <c r="AM32" s="54"/>
      <c r="AN32" s="65"/>
      <c r="AO32" s="64"/>
      <c r="AP32" s="39"/>
      <c r="AQ32" s="30">
        <f t="shared" si="11"/>
        <v>0</v>
      </c>
      <c r="AR32" s="58">
        <f t="shared" si="12"/>
        <v>0</v>
      </c>
      <c r="AS32" s="59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00000000000001" customHeight="1" x14ac:dyDescent="0.2">
      <c r="A33" s="15"/>
      <c r="B33" s="169" t="str">
        <f xml:space="preserve"> "Totale GO utilizzate in " &amp;ausiliaria!B9</f>
        <v>Totale GO utilizzate in kWh</v>
      </c>
      <c r="C33" s="170"/>
      <c r="D33" s="15"/>
      <c r="E33" s="184"/>
      <c r="F33" s="185"/>
      <c r="G33" s="26"/>
      <c r="H33" s="62"/>
      <c r="I33" s="63"/>
      <c r="J33" s="56"/>
      <c r="K33" s="64"/>
      <c r="L33" s="64"/>
      <c r="M33" s="54"/>
      <c r="N33" s="65"/>
      <c r="O33" s="64"/>
      <c r="P33" s="55"/>
      <c r="Q33" s="65"/>
      <c r="R33" s="64"/>
      <c r="S33" s="54"/>
      <c r="T33" s="65"/>
      <c r="U33" s="64"/>
      <c r="V33" s="54"/>
      <c r="W33" s="65"/>
      <c r="X33" s="64"/>
      <c r="Y33" s="55"/>
      <c r="Z33" s="39"/>
      <c r="AA33" s="55"/>
      <c r="AB33" s="64"/>
      <c r="AC33" s="64"/>
      <c r="AD33" s="56"/>
      <c r="AE33" s="65"/>
      <c r="AF33" s="64"/>
      <c r="AG33" s="54"/>
      <c r="AH33" s="65"/>
      <c r="AI33" s="64"/>
      <c r="AJ33" s="55"/>
      <c r="AK33" s="65"/>
      <c r="AL33" s="64"/>
      <c r="AM33" s="54"/>
      <c r="AN33" s="65"/>
      <c r="AO33" s="64"/>
      <c r="AP33" s="39"/>
      <c r="AQ33" s="30">
        <f t="shared" si="11"/>
        <v>0</v>
      </c>
      <c r="AR33" s="58">
        <f t="shared" si="12"/>
        <v>0</v>
      </c>
      <c r="AS33" s="59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00000000000001" customHeight="1" x14ac:dyDescent="0.2">
      <c r="A34" s="15"/>
      <c r="B34" s="171">
        <f>+AQ38</f>
        <v>0</v>
      </c>
      <c r="C34" s="172"/>
      <c r="D34" s="15"/>
      <c r="E34" s="184"/>
      <c r="F34" s="185"/>
      <c r="G34" s="26"/>
      <c r="H34" s="62"/>
      <c r="I34" s="63"/>
      <c r="J34" s="56"/>
      <c r="K34" s="64"/>
      <c r="L34" s="64"/>
      <c r="M34" s="54"/>
      <c r="N34" s="65"/>
      <c r="O34" s="64"/>
      <c r="P34" s="55"/>
      <c r="Q34" s="65"/>
      <c r="R34" s="64"/>
      <c r="S34" s="54"/>
      <c r="T34" s="65"/>
      <c r="U34" s="64"/>
      <c r="V34" s="54"/>
      <c r="W34" s="65"/>
      <c r="X34" s="64"/>
      <c r="Y34" s="55"/>
      <c r="Z34" s="39"/>
      <c r="AA34" s="55"/>
      <c r="AB34" s="64"/>
      <c r="AC34" s="64"/>
      <c r="AD34" s="56"/>
      <c r="AE34" s="65"/>
      <c r="AF34" s="64"/>
      <c r="AG34" s="54"/>
      <c r="AH34" s="65"/>
      <c r="AI34" s="64"/>
      <c r="AJ34" s="55"/>
      <c r="AK34" s="65"/>
      <c r="AL34" s="64"/>
      <c r="AM34" s="54"/>
      <c r="AN34" s="65"/>
      <c r="AO34" s="64"/>
      <c r="AP34" s="108"/>
      <c r="AQ34" s="30">
        <f t="shared" si="11"/>
        <v>0</v>
      </c>
      <c r="AR34" s="58">
        <f t="shared" si="12"/>
        <v>0</v>
      </c>
      <c r="AS34" s="59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122">
        <f>+B34-B15</f>
        <v>0</v>
      </c>
      <c r="C35" s="123" t="str">
        <f>IF(B35&lt;0,"GO utilizzate troppo poco",IF(B35&gt;0,"GO utilizzate troppo",IF(B35=0,"corretto")))</f>
        <v>corretto</v>
      </c>
      <c r="D35" s="15"/>
      <c r="E35" s="184"/>
      <c r="F35" s="185"/>
      <c r="G35" s="26"/>
      <c r="H35" s="62"/>
      <c r="I35" s="63"/>
      <c r="J35" s="56"/>
      <c r="K35" s="64"/>
      <c r="L35" s="64"/>
      <c r="M35" s="54"/>
      <c r="N35" s="65"/>
      <c r="O35" s="64"/>
      <c r="P35" s="55"/>
      <c r="Q35" s="65"/>
      <c r="R35" s="64"/>
      <c r="S35" s="54"/>
      <c r="T35" s="65"/>
      <c r="U35" s="64"/>
      <c r="V35" s="54"/>
      <c r="W35" s="65"/>
      <c r="X35" s="64"/>
      <c r="Y35" s="55"/>
      <c r="Z35" s="39"/>
      <c r="AA35" s="55"/>
      <c r="AB35" s="64"/>
      <c r="AC35" s="64"/>
      <c r="AD35" s="56"/>
      <c r="AE35" s="65"/>
      <c r="AF35" s="64"/>
      <c r="AG35" s="54"/>
      <c r="AH35" s="65"/>
      <c r="AI35" s="64"/>
      <c r="AJ35" s="55"/>
      <c r="AK35" s="65"/>
      <c r="AL35" s="64"/>
      <c r="AM35" s="54"/>
      <c r="AN35" s="65"/>
      <c r="AO35" s="64"/>
      <c r="AP35" s="18"/>
      <c r="AQ35" s="30">
        <f t="shared" si="11"/>
        <v>0</v>
      </c>
      <c r="AR35" s="58">
        <f t="shared" si="12"/>
        <v>0</v>
      </c>
      <c r="AS35" s="59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84"/>
      <c r="F36" s="185"/>
      <c r="G36" s="26"/>
      <c r="H36" s="62"/>
      <c r="I36" s="63"/>
      <c r="J36" s="56"/>
      <c r="K36" s="64"/>
      <c r="L36" s="64"/>
      <c r="M36" s="54"/>
      <c r="N36" s="65"/>
      <c r="O36" s="64"/>
      <c r="P36" s="55"/>
      <c r="Q36" s="65"/>
      <c r="R36" s="64"/>
      <c r="S36" s="54"/>
      <c r="T36" s="65"/>
      <c r="U36" s="64"/>
      <c r="V36" s="54"/>
      <c r="W36" s="65"/>
      <c r="X36" s="64"/>
      <c r="Y36" s="55"/>
      <c r="Z36" s="39"/>
      <c r="AA36" s="55"/>
      <c r="AB36" s="64"/>
      <c r="AC36" s="64"/>
      <c r="AD36" s="56"/>
      <c r="AE36" s="65"/>
      <c r="AF36" s="64"/>
      <c r="AG36" s="54"/>
      <c r="AH36" s="65"/>
      <c r="AI36" s="64"/>
      <c r="AJ36" s="55"/>
      <c r="AK36" s="65"/>
      <c r="AL36" s="64"/>
      <c r="AM36" s="54"/>
      <c r="AN36" s="65"/>
      <c r="AO36" s="64"/>
      <c r="AP36" s="18"/>
      <c r="AQ36" s="30">
        <f t="shared" si="11"/>
        <v>0</v>
      </c>
      <c r="AR36" s="58">
        <f t="shared" si="12"/>
        <v>0</v>
      </c>
      <c r="AS36" s="59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86"/>
      <c r="F37" s="187"/>
      <c r="G37" s="26"/>
      <c r="H37" s="62"/>
      <c r="I37" s="63"/>
      <c r="J37" s="56"/>
      <c r="K37" s="64"/>
      <c r="L37" s="64"/>
      <c r="M37" s="54"/>
      <c r="N37" s="65"/>
      <c r="O37" s="64"/>
      <c r="P37" s="55"/>
      <c r="Q37" s="65"/>
      <c r="R37" s="64"/>
      <c r="S37" s="54"/>
      <c r="T37" s="65"/>
      <c r="U37" s="64"/>
      <c r="V37" s="54"/>
      <c r="W37" s="65"/>
      <c r="X37" s="64"/>
      <c r="Y37" s="55"/>
      <c r="Z37" s="39"/>
      <c r="AA37" s="55"/>
      <c r="AB37" s="64"/>
      <c r="AC37" s="64"/>
      <c r="AD37" s="56"/>
      <c r="AE37" s="65"/>
      <c r="AF37" s="64"/>
      <c r="AG37" s="54"/>
      <c r="AH37" s="65"/>
      <c r="AI37" s="117"/>
      <c r="AJ37" s="55"/>
      <c r="AK37" s="65"/>
      <c r="AL37" s="64"/>
      <c r="AM37" s="54"/>
      <c r="AN37" s="65"/>
      <c r="AO37" s="64"/>
      <c r="AP37" s="15"/>
      <c r="AQ37" s="30">
        <f t="shared" si="11"/>
        <v>0</v>
      </c>
      <c r="AR37" s="58">
        <f t="shared" si="12"/>
        <v>0</v>
      </c>
      <c r="AS37" s="59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1"/>
      <c r="F38" s="52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69" t="s">
        <v>144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124" t="str">
        <f>IF(H38&gt;H19,"non possibile","")</f>
        <v/>
      </c>
      <c r="I39" s="124" t="str">
        <f>IF(I38&gt;I19,"non possibile","")</f>
        <v/>
      </c>
      <c r="J39" s="125"/>
      <c r="K39" s="124" t="str">
        <f>IF(K38&gt;K19,"non possibile","")</f>
        <v/>
      </c>
      <c r="L39" s="124" t="str">
        <f>IF(L38&gt;L19,"non possibile","")</f>
        <v/>
      </c>
      <c r="M39" s="125"/>
      <c r="N39" s="124" t="str">
        <f>IF(N38&gt;N19,"non possibile","")</f>
        <v/>
      </c>
      <c r="O39" s="124" t="str">
        <f>IF(O38&gt;O19,"non possibile","")</f>
        <v/>
      </c>
      <c r="P39" s="125"/>
      <c r="Q39" s="124" t="str">
        <f>IF(Q38&gt;Q19,"non possibile","")</f>
        <v/>
      </c>
      <c r="R39" s="124" t="str">
        <f>IF(R38&gt;R19,"non possibile","")</f>
        <v/>
      </c>
      <c r="S39" s="125"/>
      <c r="T39" s="124" t="str">
        <f>IF(T38&gt;T19,"non possibile","")</f>
        <v/>
      </c>
      <c r="U39" s="124" t="str">
        <f>IF(U38&gt;U19,"non possibile","")</f>
        <v/>
      </c>
      <c r="V39" s="125"/>
      <c r="W39" s="124" t="str">
        <f>IF(W38&gt;W19,"non possibile","")</f>
        <v/>
      </c>
      <c r="X39" s="124" t="str">
        <f>IF(X38&gt;X19,"non possibile","")</f>
        <v/>
      </c>
      <c r="Y39" s="125"/>
      <c r="Z39" s="124"/>
      <c r="AA39" s="125"/>
      <c r="AB39" s="124" t="str">
        <f>IF(AB38&gt;AB19,"non possibile","")</f>
        <v/>
      </c>
      <c r="AC39" s="124" t="str">
        <f>IF(AC38&gt;AC19,"non possibile","")</f>
        <v/>
      </c>
      <c r="AD39" s="125"/>
      <c r="AE39" s="124" t="str">
        <f>IF(AE38&gt;AE19,"non possibile","")</f>
        <v/>
      </c>
      <c r="AF39" s="124" t="str">
        <f>IF(AF38&gt;AF19,"non possibile","")</f>
        <v/>
      </c>
      <c r="AG39" s="125"/>
      <c r="AH39" s="124" t="str">
        <f>IF(AH38&gt;AH19,"non possibile","")</f>
        <v/>
      </c>
      <c r="AI39" s="124" t="str">
        <f>IF(AI38&gt;AI19,"non possibile","")</f>
        <v/>
      </c>
      <c r="AJ39" s="125"/>
      <c r="AK39" s="124" t="str">
        <f>IF(AK38&gt;AK19,"non possibile","")</f>
        <v/>
      </c>
      <c r="AL39" s="124" t="str">
        <f>IF(AL38&gt;AL19,"non possibile","")</f>
        <v/>
      </c>
      <c r="AM39" s="125"/>
      <c r="AN39" s="124" t="str">
        <f>IF(AN38&gt;AN19,"non possibile","")</f>
        <v/>
      </c>
      <c r="AO39" s="124" t="str">
        <f>IF(AO38&gt;AO19,"non possibile","")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5">
    <mergeCell ref="AZ30:BB31"/>
    <mergeCell ref="BA6:BB6"/>
    <mergeCell ref="BA5:BB5"/>
    <mergeCell ref="BA7:BB7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H4:I4"/>
    <mergeCell ref="K4:L4"/>
    <mergeCell ref="AE4:AF4"/>
    <mergeCell ref="AZ4:BB4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W23:X23"/>
    <mergeCell ref="Q23:R23"/>
    <mergeCell ref="N23:O23"/>
    <mergeCell ref="Z22:Z23"/>
    <mergeCell ref="T23:U23"/>
    <mergeCell ref="BA8:BB8"/>
    <mergeCell ref="AZ9:BB9"/>
    <mergeCell ref="AN23:AO23"/>
    <mergeCell ref="AK23:AL23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&amp;L&amp;8&amp;B&amp;"Arial"Ufficio federale dell'energia UFE
&amp;"-,Regular"&amp;"Arial"Tel. 031 322 56 11, Fax 031 323 25 00, www.stromkennzeichnung.ch&amp;C&amp;A&amp;R&amp;D</oddFooter>
  </headerFooter>
  <ignoredErrors>
    <ignoredError sqref="AQ7:AQ12 AQ13:AQ18 AQ27:AQ37 AQ19:AS19 AQ38:AS38 G38 Z25:Z26 B35:C35 Y19:AA19 AM19 AJ19 AG19 AD19 AB19:AC19 AE19:AF19 AH19:AI19 AK19:AL19 AN19:AO19 V19 P19 M19 J19 H19:I19 K19:L19 N19:O19 Q19:R19 W19:X19 B30:C30 B34:C34 C27:C29 B31:C32 B25:C25 B27:B29 B24:C24 B26:C26 B33:C33 AM38 AJ38 AG38 AD38 Y38:AA38 V38 P38 M38 J38 H38:I38 K38:L38 N38:O38 Q38:R38 W38:X38 AB38:AC38 AE38:AF38 AH38:AI38 AK38:AL38 AN38:AO38 B19 AQ6 AQ25 AQ26 BA8 B22:B23 B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1228725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/>
  </sheetViews>
  <sheetFormatPr baseColWidth="10" defaultRowHeight="12.75" x14ac:dyDescent="0.2"/>
  <cols>
    <col min="1" max="1" width="15.140625" customWidth="1"/>
    <col min="2" max="2" width="17.140625" customWidth="1"/>
  </cols>
  <sheetData>
    <row r="1" spans="1:5" ht="20.25" x14ac:dyDescent="0.3">
      <c r="A1" s="1" t="s">
        <v>121</v>
      </c>
    </row>
    <row r="3" spans="1:5" x14ac:dyDescent="0.2">
      <c r="A3" s="4" t="s">
        <v>122</v>
      </c>
      <c r="B3" s="5"/>
      <c r="D3" s="4" t="s">
        <v>123</v>
      </c>
      <c r="E3" s="5"/>
    </row>
    <row r="4" spans="1:5" x14ac:dyDescent="0.2">
      <c r="A4" s="6" t="s">
        <v>124</v>
      </c>
      <c r="B4" s="7"/>
      <c r="D4" s="6" t="s">
        <v>137</v>
      </c>
      <c r="E4" s="7"/>
    </row>
    <row r="5" spans="1:5" x14ac:dyDescent="0.2">
      <c r="A5" s="6" t="s">
        <v>125</v>
      </c>
      <c r="B5" s="7"/>
      <c r="D5" s="6" t="s">
        <v>138</v>
      </c>
      <c r="E5" s="7"/>
    </row>
    <row r="6" spans="1:5" x14ac:dyDescent="0.2">
      <c r="A6" s="6" t="s">
        <v>126</v>
      </c>
      <c r="B6" s="7"/>
      <c r="D6" s="6" t="s">
        <v>139</v>
      </c>
      <c r="E6" s="7"/>
    </row>
    <row r="7" spans="1:5" x14ac:dyDescent="0.2">
      <c r="A7" s="8" t="s">
        <v>127</v>
      </c>
      <c r="B7" s="9">
        <v>1</v>
      </c>
      <c r="D7" s="6" t="s">
        <v>140</v>
      </c>
      <c r="E7" s="7"/>
    </row>
    <row r="8" spans="1:5" x14ac:dyDescent="0.2">
      <c r="A8" s="8" t="s">
        <v>128</v>
      </c>
      <c r="B8" s="7" t="str">
        <f>IF(B7=1,"unità kWh",IF(B7=2,"unità MWh",IF(B7=3,"unità GWh")))</f>
        <v>unità kWh</v>
      </c>
      <c r="D8" s="6" t="s">
        <v>141</v>
      </c>
      <c r="E8" s="7"/>
    </row>
    <row r="9" spans="1:5" x14ac:dyDescent="0.2">
      <c r="A9" s="50" t="s">
        <v>129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130</v>
      </c>
      <c r="E12" s="9">
        <v>3</v>
      </c>
    </row>
    <row r="13" spans="1:5" x14ac:dyDescent="0.2">
      <c r="A13" s="11"/>
      <c r="B13" s="12"/>
      <c r="D13" s="13" t="s">
        <v>131</v>
      </c>
      <c r="E13" s="14" t="str">
        <f>IF(E12=1,"anno 2021",IF(E12=2,"anno 2022",IF(E12=3,"anno 2023",IF(E12=4,"anno 2024",IF(E12=5,"anno 2025")))))</f>
        <v>anno 2023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Contabilità pro</vt:lpstr>
      <vt:lpstr>ausiliaria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2024-03-06T09:57:35Z</dcterms:modified>
</cp:coreProperties>
</file>