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C43436E6-5F0E-4279-A253-2F02E79254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" l="1"/>
  <c r="P58" i="1" s="1"/>
  <c r="O58" i="1" s="1"/>
  <c r="N44" i="1"/>
  <c r="P44" i="1"/>
  <c r="N45" i="1"/>
  <c r="P45" i="1"/>
  <c r="N46" i="1"/>
  <c r="P46" i="1"/>
  <c r="N47" i="1"/>
  <c r="P47" i="1"/>
  <c r="N48" i="1"/>
  <c r="P48" i="1"/>
  <c r="N49" i="1"/>
  <c r="P49" i="1"/>
  <c r="N50" i="1"/>
  <c r="P50" i="1"/>
  <c r="N51" i="1"/>
  <c r="P51" i="1"/>
  <c r="N52" i="1"/>
  <c r="P52" i="1"/>
  <c r="N53" i="1"/>
  <c r="P53" i="1"/>
  <c r="N54" i="1"/>
  <c r="P54" i="1"/>
  <c r="N55" i="1"/>
  <c r="P55" i="1"/>
  <c r="N56" i="1"/>
  <c r="P56" i="1"/>
  <c r="N57" i="1"/>
  <c r="P57" i="1"/>
  <c r="N42" i="1"/>
  <c r="P42" i="1"/>
  <c r="O57" i="1"/>
  <c r="C56" i="1"/>
  <c r="N35" i="1"/>
  <c r="P35" i="1"/>
  <c r="N36" i="1"/>
  <c r="P36" i="1"/>
  <c r="I36" i="1"/>
  <c r="N37" i="1"/>
  <c r="N38" i="1"/>
  <c r="P38" i="1"/>
  <c r="N39" i="1"/>
  <c r="P39" i="1"/>
  <c r="I39" i="1"/>
  <c r="N40" i="1"/>
  <c r="N41" i="1"/>
  <c r="N43" i="1"/>
  <c r="P43" i="1"/>
  <c r="I43" i="1"/>
  <c r="I44" i="1"/>
  <c r="I47" i="1"/>
  <c r="I48" i="1"/>
  <c r="I51" i="1"/>
  <c r="I52" i="1"/>
  <c r="E53" i="1"/>
  <c r="I55" i="1"/>
  <c r="N34" i="1"/>
  <c r="P34" i="1"/>
  <c r="E49" i="1"/>
  <c r="E45" i="1"/>
  <c r="P41" i="1"/>
  <c r="E41" i="1"/>
  <c r="P37" i="1"/>
  <c r="E37" i="1"/>
  <c r="N33" i="1"/>
  <c r="P33" i="1"/>
  <c r="N32" i="1"/>
  <c r="N31" i="1"/>
  <c r="P31" i="1"/>
  <c r="N30" i="1"/>
  <c r="P30" i="1"/>
  <c r="I30" i="1"/>
  <c r="N29" i="1"/>
  <c r="P29" i="1"/>
  <c r="N28" i="1"/>
  <c r="P28" i="1"/>
  <c r="I28" i="1"/>
  <c r="N27" i="1"/>
  <c r="O27" i="1"/>
  <c r="I27" i="1"/>
  <c r="G27" i="1"/>
  <c r="E27" i="1"/>
  <c r="C27" i="1"/>
  <c r="N26" i="1"/>
  <c r="O26" i="1"/>
  <c r="I26" i="1"/>
  <c r="G26" i="1"/>
  <c r="E26" i="1"/>
  <c r="C26" i="1"/>
  <c r="N25" i="1"/>
  <c r="O25" i="1"/>
  <c r="I25" i="1"/>
  <c r="G25" i="1"/>
  <c r="E25" i="1"/>
  <c r="C25" i="1"/>
  <c r="N24" i="1"/>
  <c r="O24" i="1"/>
  <c r="I24" i="1"/>
  <c r="G24" i="1"/>
  <c r="E24" i="1"/>
  <c r="C24" i="1"/>
  <c r="N23" i="1"/>
  <c r="O23" i="1"/>
  <c r="I23" i="1"/>
  <c r="G23" i="1"/>
  <c r="E23" i="1"/>
  <c r="C23" i="1"/>
  <c r="N22" i="1"/>
  <c r="O22" i="1"/>
  <c r="I22" i="1"/>
  <c r="G22" i="1"/>
  <c r="E22" i="1"/>
  <c r="C22" i="1"/>
  <c r="N21" i="1"/>
  <c r="O21" i="1"/>
  <c r="I21" i="1"/>
  <c r="G21" i="1"/>
  <c r="E21" i="1"/>
  <c r="C21" i="1"/>
  <c r="N20" i="1"/>
  <c r="O20" i="1"/>
  <c r="I20" i="1"/>
  <c r="G20" i="1"/>
  <c r="E20" i="1"/>
  <c r="C20" i="1"/>
  <c r="N19" i="1"/>
  <c r="O19" i="1"/>
  <c r="I19" i="1"/>
  <c r="G19" i="1"/>
  <c r="E19" i="1"/>
  <c r="C19" i="1"/>
  <c r="N18" i="1"/>
  <c r="O18" i="1"/>
  <c r="I18" i="1"/>
  <c r="G18" i="1"/>
  <c r="E18" i="1"/>
  <c r="C18" i="1"/>
  <c r="C30" i="1"/>
  <c r="G30" i="1"/>
  <c r="I57" i="1"/>
  <c r="G57" i="1"/>
  <c r="E57" i="1"/>
  <c r="C57" i="1"/>
  <c r="O56" i="1"/>
  <c r="E56" i="1"/>
  <c r="G56" i="1"/>
  <c r="I56" i="1"/>
  <c r="O30" i="1"/>
  <c r="E52" i="1"/>
  <c r="O36" i="1"/>
  <c r="O34" i="1"/>
  <c r="G34" i="1"/>
  <c r="E48" i="1"/>
  <c r="E44" i="1"/>
  <c r="C37" i="1"/>
  <c r="E36" i="1"/>
  <c r="C50" i="1"/>
  <c r="G50" i="1"/>
  <c r="E50" i="1"/>
  <c r="I50" i="1"/>
  <c r="C46" i="1"/>
  <c r="E46" i="1"/>
  <c r="G46" i="1"/>
  <c r="I46" i="1"/>
  <c r="C42" i="1"/>
  <c r="E42" i="1"/>
  <c r="I42" i="1"/>
  <c r="G42" i="1"/>
  <c r="C38" i="1"/>
  <c r="E38" i="1"/>
  <c r="I38" i="1"/>
  <c r="G38" i="1"/>
  <c r="C45" i="1"/>
  <c r="C52" i="1"/>
  <c r="C48" i="1"/>
  <c r="C44" i="1"/>
  <c r="C36" i="1"/>
  <c r="E51" i="1"/>
  <c r="E47" i="1"/>
  <c r="E43" i="1"/>
  <c r="E39" i="1"/>
  <c r="G53" i="1"/>
  <c r="G49" i="1"/>
  <c r="G45" i="1"/>
  <c r="G41" i="1"/>
  <c r="G37" i="1"/>
  <c r="I53" i="1"/>
  <c r="I49" i="1"/>
  <c r="I45" i="1"/>
  <c r="I41" i="1"/>
  <c r="I37" i="1"/>
  <c r="C53" i="1"/>
  <c r="C41" i="1"/>
  <c r="C51" i="1"/>
  <c r="C47" i="1"/>
  <c r="C43" i="1"/>
  <c r="C39" i="1"/>
  <c r="G52" i="1"/>
  <c r="G48" i="1"/>
  <c r="G44" i="1"/>
  <c r="G36" i="1"/>
  <c r="C49" i="1"/>
  <c r="G55" i="1"/>
  <c r="G51" i="1"/>
  <c r="G47" i="1"/>
  <c r="G43" i="1"/>
  <c r="G39" i="1"/>
  <c r="O55" i="1"/>
  <c r="E55" i="1"/>
  <c r="C55" i="1"/>
  <c r="O49" i="1"/>
  <c r="O51" i="1"/>
  <c r="C28" i="1"/>
  <c r="P40" i="1"/>
  <c r="I29" i="1"/>
  <c r="C29" i="1"/>
  <c r="G29" i="1"/>
  <c r="E29" i="1"/>
  <c r="O37" i="1"/>
  <c r="O46" i="1"/>
  <c r="O44" i="1"/>
  <c r="G35" i="1"/>
  <c r="E35" i="1"/>
  <c r="C35" i="1"/>
  <c r="I35" i="1"/>
  <c r="I33" i="1"/>
  <c r="E33" i="1"/>
  <c r="G33" i="1"/>
  <c r="C33" i="1"/>
  <c r="O39" i="1"/>
  <c r="O42" i="1"/>
  <c r="I31" i="1"/>
  <c r="G31" i="1"/>
  <c r="C31" i="1"/>
  <c r="O31" i="1"/>
  <c r="O53" i="1"/>
  <c r="C34" i="1"/>
  <c r="E34" i="1"/>
  <c r="I34" i="1"/>
  <c r="O48" i="1"/>
  <c r="O50" i="1"/>
  <c r="O43" i="1"/>
  <c r="O45" i="1"/>
  <c r="O41" i="1"/>
  <c r="O35" i="1"/>
  <c r="E28" i="1"/>
  <c r="E30" i="1"/>
  <c r="O33" i="1"/>
  <c r="P32" i="1"/>
  <c r="O32" i="1"/>
  <c r="O47" i="1"/>
  <c r="O28" i="1"/>
  <c r="G28" i="1"/>
  <c r="O29" i="1"/>
  <c r="O38" i="1"/>
  <c r="O52" i="1"/>
  <c r="C54" i="1"/>
  <c r="E54" i="1"/>
  <c r="I54" i="1"/>
  <c r="G54" i="1"/>
  <c r="I40" i="1"/>
  <c r="G40" i="1"/>
  <c r="C40" i="1"/>
  <c r="E40" i="1"/>
  <c r="O54" i="1"/>
  <c r="O40" i="1"/>
  <c r="I32" i="1"/>
  <c r="G32" i="1"/>
  <c r="C32" i="1"/>
  <c r="I58" i="1" l="1"/>
  <c r="E58" i="1"/>
  <c r="G58" i="1"/>
  <c r="C58" i="1"/>
</calcChain>
</file>

<file path=xl/sharedStrings.xml><?xml version="1.0" encoding="utf-8"?>
<sst xmlns="http://schemas.openxmlformats.org/spreadsheetml/2006/main" count="104" uniqueCount="59">
  <si>
    <t/>
  </si>
  <si>
    <t>Endverbrauch - Consommation finale</t>
  </si>
  <si>
    <t>Haushalt</t>
  </si>
  <si>
    <t xml:space="preserve">Primärer Sektor 1)  </t>
  </si>
  <si>
    <t>Sekundärer Sektor</t>
  </si>
  <si>
    <t>Total</t>
  </si>
  <si>
    <t>Année civile</t>
  </si>
  <si>
    <t>Ménages</t>
  </si>
  <si>
    <t>Secteur primaire 1)</t>
  </si>
  <si>
    <t>Secteur secondaire</t>
  </si>
  <si>
    <t>= 100 %</t>
  </si>
  <si>
    <t>Dienstleistungen</t>
  </si>
  <si>
    <t>Services</t>
  </si>
  <si>
    <t>Bahnen 2)</t>
  </si>
  <si>
    <t>Öffentl.</t>
  </si>
  <si>
    <t>Autres</t>
  </si>
  <si>
    <t>Chemins</t>
  </si>
  <si>
    <t>Eclairage</t>
  </si>
  <si>
    <t>de fer 2)</t>
  </si>
  <si>
    <t>GWh</t>
  </si>
  <si>
    <t>Anteil %</t>
  </si>
  <si>
    <t>1) Landwirtschaft, Gartenbau, Forstwirtschaft, Fischerei</t>
  </si>
  <si>
    <t>Fussnoten:</t>
  </si>
  <si>
    <t>Note:</t>
  </si>
  <si>
    <t xml:space="preserve">Aufteilung des Endverbrauchs der Schweiz nach den wichtigsten Verbrauchergruppen           </t>
  </si>
  <si>
    <t>Répartition de la consommation finale de la Suisse selon les groupes de consommateurs les plus importants</t>
  </si>
  <si>
    <t>Kalenderjahr</t>
  </si>
  <si>
    <t>Quote-part %</t>
  </si>
  <si>
    <t>Industrie, verarbeitendes Gewerbe</t>
  </si>
  <si>
    <t>Industrie, arts et métiers</t>
  </si>
  <si>
    <t>Beleuchtung</t>
  </si>
  <si>
    <t xml:space="preserve">       Verkehr - Transports</t>
  </si>
  <si>
    <t xml:space="preserve">         Tertiärer Sektor - Secteur tertiaire</t>
  </si>
  <si>
    <t xml:space="preserve">     Post- und Fernmeldegebäude</t>
  </si>
  <si>
    <t>public</t>
  </si>
  <si>
    <t>1) Agriculture, horticulture, sylviculture, pêche</t>
  </si>
  <si>
    <t xml:space="preserve">     les offices des postes et des télécommunications </t>
  </si>
  <si>
    <t>Übriger</t>
  </si>
  <si>
    <t>4) Zum Beispiel Belüftung und Beleuchtung von Strassentunnels, Bahnhöfe,</t>
  </si>
  <si>
    <t>4) Par exemple la ventilation et l'éclairage des tunnels routiers, les gares,</t>
  </si>
  <si>
    <t>Elektro-</t>
  </si>
  <si>
    <t>mobilität 3)</t>
  </si>
  <si>
    <t>Mobilité</t>
  </si>
  <si>
    <t>électrique 3)</t>
  </si>
  <si>
    <t>-</t>
  </si>
  <si>
    <t>Ab dem Jahr 2000 wird die Elektromobilität separat ausgewiesen.</t>
  </si>
  <si>
    <t>La mobilité électrique est présentée séparément à partir de l'an 2000.</t>
  </si>
  <si>
    <t>Verkehr 4)</t>
  </si>
  <si>
    <t>transports 4)</t>
  </si>
  <si>
    <t>2) inkl. Seilbahnen (Luft- und Standseilbahnen) und Zahnradbahnen, Skilifte,</t>
  </si>
  <si>
    <t xml:space="preserve">   Trams, Trolleybus sowie Fahrleitungsverluste ['Schienen- und öffentlicher</t>
  </si>
  <si>
    <t xml:space="preserve">   Strassenverkehr']</t>
  </si>
  <si>
    <t>3) Strassenverkehr und Non-road-Verkehre. Quelle: INFRAS (Ex-Post Analyse)</t>
  </si>
  <si>
    <t>2) Y compris installations de transport par câbles (téléphériques et funiculaires)</t>
  </si>
  <si>
    <t xml:space="preserve">   et chemins de fer à crémaillère, téléski, trams, trolleybus ainsi que pertes</t>
  </si>
  <si>
    <t xml:space="preserve">   des caténaires ['rail et transports publics routiers']</t>
  </si>
  <si>
    <t>3) Trafic routier et secteur non routier. Source: INFRAS (analyse ex-post)</t>
  </si>
  <si>
    <t>Quelle: Bundesamt für Energie BFE, Schweizerische Elektrizitätsstatistik 2024 (Tabelle 21); aktualisiert am 19.6.2025.</t>
  </si>
  <si>
    <t>Source: Office fédéral de l'énergie OFEN, Statistique suisse de l'électricité 2024 (tableau 21); actualisé le 19.6.2025.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</si>
</sst>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fill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fill"/>
      <protection locked="0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75" workbookViewId="0"/>
  </sheetViews>
  <sheetFormatPr baseColWidth="10" defaultColWidth="11.453125" defaultRowHeight="12.5" x14ac:dyDescent="0.25"/>
  <cols>
    <col min="6" max="7" width="14.08984375" customWidth="1"/>
  </cols>
  <sheetData>
    <row r="1" spans="1:18" ht="15.5" x14ac:dyDescent="0.35">
      <c r="A1" s="3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0</v>
      </c>
      <c r="N1" s="6"/>
      <c r="O1" s="4"/>
      <c r="P1" s="1"/>
    </row>
    <row r="2" spans="1:18" ht="15.5" x14ac:dyDescent="0.35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</row>
    <row r="3" spans="1:18" s="13" customFormat="1" ht="13" x14ac:dyDescent="0.3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</row>
    <row r="4" spans="1:18" s="13" customFormat="1" x14ac:dyDescent="0.25">
      <c r="A4" s="2" t="s">
        <v>57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"/>
    </row>
    <row r="5" spans="1:18" s="13" customFormat="1" x14ac:dyDescent="0.25">
      <c r="A5" s="2" t="s">
        <v>58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"/>
    </row>
    <row r="6" spans="1:18" s="13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8" ht="13" x14ac:dyDescent="0.3">
      <c r="B7" s="4"/>
      <c r="C7" s="4"/>
      <c r="D7" s="4"/>
      <c r="E7" s="8" t="s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R7" s="24" t="s">
        <v>22</v>
      </c>
    </row>
    <row r="8" spans="1:18" x14ac:dyDescent="0.25">
      <c r="A8" s="1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R8" s="4" t="s">
        <v>21</v>
      </c>
    </row>
    <row r="9" spans="1:18" x14ac:dyDescent="0.25">
      <c r="A9" s="2" t="s">
        <v>26</v>
      </c>
      <c r="B9" s="11" t="s">
        <v>2</v>
      </c>
      <c r="C9" s="9"/>
      <c r="D9" s="9" t="s">
        <v>3</v>
      </c>
      <c r="E9" s="9"/>
      <c r="F9" s="9" t="s">
        <v>4</v>
      </c>
      <c r="G9" s="9"/>
      <c r="H9" s="9"/>
      <c r="I9" s="9"/>
      <c r="J9" s="9" t="s">
        <v>32</v>
      </c>
      <c r="K9" s="9"/>
      <c r="L9" s="9"/>
      <c r="M9" s="9"/>
      <c r="N9" s="10"/>
      <c r="O9" s="10"/>
      <c r="P9" s="10" t="s">
        <v>5</v>
      </c>
      <c r="R9" s="19" t="s">
        <v>49</v>
      </c>
    </row>
    <row r="10" spans="1:18" x14ac:dyDescent="0.25">
      <c r="A10" s="9" t="s">
        <v>6</v>
      </c>
      <c r="B10" s="11" t="s">
        <v>7</v>
      </c>
      <c r="C10" s="9"/>
      <c r="D10" s="9" t="s">
        <v>8</v>
      </c>
      <c r="E10" s="9"/>
      <c r="F10" s="9" t="s">
        <v>9</v>
      </c>
      <c r="G10" s="9"/>
      <c r="H10" s="9"/>
      <c r="I10" s="9"/>
      <c r="J10" s="9"/>
      <c r="K10" s="9"/>
      <c r="L10" s="9" t="s">
        <v>31</v>
      </c>
      <c r="M10" s="9"/>
      <c r="N10" s="10"/>
      <c r="O10" s="10"/>
      <c r="P10" s="10" t="s">
        <v>10</v>
      </c>
      <c r="R10" s="19" t="s">
        <v>50</v>
      </c>
    </row>
    <row r="11" spans="1:18" x14ac:dyDescent="0.25">
      <c r="A11" s="9"/>
      <c r="B11" s="9"/>
      <c r="C11" s="9"/>
      <c r="D11" s="9"/>
      <c r="E11" s="9"/>
      <c r="F11" s="2" t="s">
        <v>28</v>
      </c>
      <c r="G11" s="9"/>
      <c r="H11" s="9" t="s">
        <v>11</v>
      </c>
      <c r="I11" s="9"/>
      <c r="J11" s="9" t="s">
        <v>13</v>
      </c>
      <c r="K11" s="20" t="s">
        <v>40</v>
      </c>
      <c r="L11" s="9" t="s">
        <v>14</v>
      </c>
      <c r="M11" s="2" t="s">
        <v>37</v>
      </c>
      <c r="N11" s="10" t="s">
        <v>5</v>
      </c>
      <c r="O11" s="10"/>
      <c r="P11" s="10"/>
      <c r="R11" s="13" t="s">
        <v>51</v>
      </c>
    </row>
    <row r="12" spans="1:18" x14ac:dyDescent="0.25">
      <c r="A12" s="9"/>
      <c r="B12" s="9"/>
      <c r="C12" s="9"/>
      <c r="D12" s="9"/>
      <c r="E12" s="9"/>
      <c r="F12" s="2" t="s">
        <v>29</v>
      </c>
      <c r="G12" s="9"/>
      <c r="H12" s="9" t="s">
        <v>12</v>
      </c>
      <c r="I12" s="9"/>
      <c r="J12" s="9" t="s">
        <v>0</v>
      </c>
      <c r="K12" s="20" t="s">
        <v>41</v>
      </c>
      <c r="L12" s="9" t="s">
        <v>30</v>
      </c>
      <c r="M12" s="2" t="s">
        <v>47</v>
      </c>
      <c r="N12" s="10"/>
      <c r="O12" s="10"/>
      <c r="P12" s="10" t="s">
        <v>0</v>
      </c>
      <c r="R12" s="13" t="s">
        <v>52</v>
      </c>
    </row>
    <row r="13" spans="1:18" x14ac:dyDescent="0.25">
      <c r="A13" s="9"/>
      <c r="B13" s="9"/>
      <c r="C13" s="9"/>
      <c r="D13" s="9"/>
      <c r="E13" s="9"/>
      <c r="F13" s="14"/>
      <c r="G13" s="14"/>
      <c r="H13" s="14"/>
      <c r="I13" s="9"/>
      <c r="J13" s="9" t="s">
        <v>16</v>
      </c>
      <c r="K13" s="20" t="s">
        <v>42</v>
      </c>
      <c r="L13" s="9" t="s">
        <v>17</v>
      </c>
      <c r="M13" s="9" t="s">
        <v>15</v>
      </c>
      <c r="N13" s="10" t="s">
        <v>5</v>
      </c>
      <c r="O13" s="10"/>
      <c r="P13" s="10"/>
      <c r="R13" s="19" t="s">
        <v>38</v>
      </c>
    </row>
    <row r="14" spans="1:18" ht="13" x14ac:dyDescent="0.3">
      <c r="A14" s="15"/>
      <c r="B14" s="10"/>
      <c r="C14" s="10"/>
      <c r="D14" s="10"/>
      <c r="E14" s="10"/>
      <c r="F14" s="16"/>
      <c r="G14" s="10"/>
      <c r="H14" s="10"/>
      <c r="I14" s="10"/>
      <c r="J14" s="9" t="s">
        <v>18</v>
      </c>
      <c r="K14" s="20" t="s">
        <v>43</v>
      </c>
      <c r="L14" s="9" t="s">
        <v>34</v>
      </c>
      <c r="M14" s="12" t="s">
        <v>48</v>
      </c>
      <c r="N14" s="10"/>
      <c r="O14" s="10"/>
      <c r="P14" s="10"/>
      <c r="R14" s="4" t="s">
        <v>33</v>
      </c>
    </row>
    <row r="15" spans="1:18" x14ac:dyDescent="0.25">
      <c r="A15" s="4"/>
      <c r="B15" s="10" t="s">
        <v>19</v>
      </c>
      <c r="C15" s="10" t="s">
        <v>20</v>
      </c>
      <c r="D15" s="10" t="s">
        <v>19</v>
      </c>
      <c r="E15" s="10" t="s">
        <v>20</v>
      </c>
      <c r="F15" s="10" t="s">
        <v>19</v>
      </c>
      <c r="G15" s="10" t="s">
        <v>20</v>
      </c>
      <c r="H15" s="10" t="s">
        <v>19</v>
      </c>
      <c r="I15" s="10" t="s">
        <v>20</v>
      </c>
      <c r="J15" s="10" t="s">
        <v>19</v>
      </c>
      <c r="K15" s="20" t="s">
        <v>19</v>
      </c>
      <c r="L15" s="10" t="s">
        <v>19</v>
      </c>
      <c r="M15" s="10" t="s">
        <v>19</v>
      </c>
      <c r="N15" s="10" t="s">
        <v>19</v>
      </c>
      <c r="O15" s="10" t="s">
        <v>20</v>
      </c>
      <c r="P15" s="10" t="s">
        <v>19</v>
      </c>
    </row>
    <row r="16" spans="1:18" ht="13" x14ac:dyDescent="0.3">
      <c r="A16" s="4"/>
      <c r="B16" s="10" t="s">
        <v>0</v>
      </c>
      <c r="C16" s="10" t="s">
        <v>27</v>
      </c>
      <c r="D16" s="10" t="s">
        <v>0</v>
      </c>
      <c r="E16" s="10" t="s">
        <v>27</v>
      </c>
      <c r="F16" s="10" t="s">
        <v>0</v>
      </c>
      <c r="G16" s="10" t="s">
        <v>27</v>
      </c>
      <c r="H16" s="10" t="s">
        <v>0</v>
      </c>
      <c r="I16" s="10" t="s">
        <v>27</v>
      </c>
      <c r="J16" s="10" t="s">
        <v>0</v>
      </c>
      <c r="K16" s="10"/>
      <c r="L16" s="10" t="s">
        <v>0</v>
      </c>
      <c r="M16" s="10" t="s">
        <v>0</v>
      </c>
      <c r="N16" s="10" t="s">
        <v>0</v>
      </c>
      <c r="O16" s="10" t="s">
        <v>27</v>
      </c>
      <c r="P16" s="10" t="s">
        <v>0</v>
      </c>
      <c r="R16" s="5" t="s">
        <v>23</v>
      </c>
    </row>
    <row r="17" spans="1:18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R17" s="4" t="s">
        <v>35</v>
      </c>
    </row>
    <row r="18" spans="1:18" x14ac:dyDescent="0.25">
      <c r="A18" s="10">
        <v>1984</v>
      </c>
      <c r="B18" s="10">
        <v>11394</v>
      </c>
      <c r="C18" s="17">
        <f t="shared" ref="C18:C58" si="0">B18/P18*100</f>
        <v>28.725576704903567</v>
      </c>
      <c r="D18" s="10">
        <v>812</v>
      </c>
      <c r="E18" s="17">
        <f t="shared" ref="E18:E30" si="1">D18/P18*100</f>
        <v>2.0471448380184039</v>
      </c>
      <c r="F18" s="10">
        <v>14539</v>
      </c>
      <c r="G18" s="17">
        <f t="shared" ref="G18:G31" si="2">F18/P18*100</f>
        <v>36.654481280726081</v>
      </c>
      <c r="H18" s="10">
        <v>9209</v>
      </c>
      <c r="I18" s="17">
        <f t="shared" ref="I18:I58" si="3">H18/P18*100</f>
        <v>23.216941888314636</v>
      </c>
      <c r="J18" s="10">
        <v>2158</v>
      </c>
      <c r="K18" s="12" t="s">
        <v>44</v>
      </c>
      <c r="L18" s="10">
        <v>464</v>
      </c>
      <c r="M18" s="10">
        <v>1089</v>
      </c>
      <c r="N18" s="10">
        <f t="shared" ref="N18:N33" si="4">J18+L18+M18</f>
        <v>3711</v>
      </c>
      <c r="O18" s="17">
        <f t="shared" ref="O18:O42" si="5">N18/P18*100</f>
        <v>9.3558552880373131</v>
      </c>
      <c r="P18" s="10">
        <v>39665</v>
      </c>
      <c r="R18" s="19" t="s">
        <v>53</v>
      </c>
    </row>
    <row r="19" spans="1:18" x14ac:dyDescent="0.25">
      <c r="A19" s="10">
        <v>1985</v>
      </c>
      <c r="B19" s="10">
        <v>11960</v>
      </c>
      <c r="C19" s="17">
        <f t="shared" si="0"/>
        <v>28.944120423029453</v>
      </c>
      <c r="D19" s="10">
        <v>866</v>
      </c>
      <c r="E19" s="17">
        <f t="shared" si="1"/>
        <v>2.0957866460153429</v>
      </c>
      <c r="F19" s="10">
        <v>15644</v>
      </c>
      <c r="G19" s="17">
        <f t="shared" si="2"/>
        <v>37.859683937949228</v>
      </c>
      <c r="H19" s="10">
        <v>9365</v>
      </c>
      <c r="I19" s="17">
        <f t="shared" si="3"/>
        <v>22.664020715858765</v>
      </c>
      <c r="J19" s="10">
        <v>2193</v>
      </c>
      <c r="K19" s="12" t="s">
        <v>44</v>
      </c>
      <c r="L19" s="10">
        <v>439</v>
      </c>
      <c r="M19" s="10">
        <v>854</v>
      </c>
      <c r="N19" s="10">
        <f t="shared" si="4"/>
        <v>3486</v>
      </c>
      <c r="O19" s="17">
        <f t="shared" si="5"/>
        <v>8.4363882771472145</v>
      </c>
      <c r="P19" s="10">
        <v>41321</v>
      </c>
      <c r="R19" s="19" t="s">
        <v>54</v>
      </c>
    </row>
    <row r="20" spans="1:18" x14ac:dyDescent="0.25">
      <c r="A20" s="10">
        <v>1986</v>
      </c>
      <c r="B20" s="10">
        <v>12307</v>
      </c>
      <c r="C20" s="17">
        <f t="shared" si="0"/>
        <v>29.061584962690091</v>
      </c>
      <c r="D20" s="10">
        <v>857</v>
      </c>
      <c r="E20" s="17">
        <f t="shared" si="1"/>
        <v>2.0237083215264002</v>
      </c>
      <c r="F20" s="10">
        <v>15880</v>
      </c>
      <c r="G20" s="17">
        <f t="shared" si="2"/>
        <v>37.498819306696888</v>
      </c>
      <c r="H20" s="10">
        <v>9677</v>
      </c>
      <c r="I20" s="17">
        <f t="shared" si="3"/>
        <v>22.851138188344194</v>
      </c>
      <c r="J20" s="10">
        <v>2230</v>
      </c>
      <c r="K20" s="12" t="s">
        <v>44</v>
      </c>
      <c r="L20" s="10">
        <v>441</v>
      </c>
      <c r="M20" s="10">
        <v>956</v>
      </c>
      <c r="N20" s="10">
        <f t="shared" si="4"/>
        <v>3627</v>
      </c>
      <c r="O20" s="17">
        <f t="shared" si="5"/>
        <v>8.564749220742419</v>
      </c>
      <c r="P20" s="10">
        <v>42348</v>
      </c>
      <c r="R20" s="19" t="s">
        <v>55</v>
      </c>
    </row>
    <row r="21" spans="1:18" x14ac:dyDescent="0.25">
      <c r="A21" s="10">
        <v>1987</v>
      </c>
      <c r="B21" s="10">
        <v>12688</v>
      </c>
      <c r="C21" s="17">
        <f t="shared" si="0"/>
        <v>29.106925741552153</v>
      </c>
      <c r="D21" s="10">
        <v>884</v>
      </c>
      <c r="E21" s="17">
        <f t="shared" si="1"/>
        <v>2.0279415475671585</v>
      </c>
      <c r="F21" s="10">
        <v>16039</v>
      </c>
      <c r="G21" s="17">
        <f t="shared" si="2"/>
        <v>36.794292399807297</v>
      </c>
      <c r="H21" s="10">
        <v>10265</v>
      </c>
      <c r="I21" s="17">
        <f t="shared" si="3"/>
        <v>23.548438897937647</v>
      </c>
      <c r="J21" s="10">
        <v>2328</v>
      </c>
      <c r="K21" s="12" t="s">
        <v>44</v>
      </c>
      <c r="L21" s="10">
        <v>447</v>
      </c>
      <c r="M21" s="10">
        <v>940</v>
      </c>
      <c r="N21" s="10">
        <f t="shared" si="4"/>
        <v>3715</v>
      </c>
      <c r="O21" s="17">
        <f t="shared" si="5"/>
        <v>8.5224014131357393</v>
      </c>
      <c r="P21" s="10">
        <v>43591</v>
      </c>
      <c r="R21" s="19" t="s">
        <v>56</v>
      </c>
    </row>
    <row r="22" spans="1:18" x14ac:dyDescent="0.25">
      <c r="A22" s="10">
        <v>1988</v>
      </c>
      <c r="B22" s="10">
        <v>12668</v>
      </c>
      <c r="C22" s="17">
        <f t="shared" si="0"/>
        <v>28.578518735759246</v>
      </c>
      <c r="D22" s="10">
        <v>901</v>
      </c>
      <c r="E22" s="17">
        <f t="shared" si="1"/>
        <v>2.0326212015250298</v>
      </c>
      <c r="F22" s="10">
        <v>16615</v>
      </c>
      <c r="G22" s="17">
        <f t="shared" si="2"/>
        <v>37.4827982944932</v>
      </c>
      <c r="H22" s="10">
        <v>10368</v>
      </c>
      <c r="I22" s="17">
        <f t="shared" si="3"/>
        <v>23.389807566494461</v>
      </c>
      <c r="J22" s="10">
        <v>2441</v>
      </c>
      <c r="K22" s="12" t="s">
        <v>44</v>
      </c>
      <c r="L22" s="10">
        <v>451</v>
      </c>
      <c r="M22" s="10">
        <v>883</v>
      </c>
      <c r="N22" s="10">
        <f t="shared" si="4"/>
        <v>3775</v>
      </c>
      <c r="O22" s="17">
        <f t="shared" si="5"/>
        <v>8.5162542017280671</v>
      </c>
      <c r="P22" s="10">
        <v>44327</v>
      </c>
      <c r="R22" s="19" t="s">
        <v>39</v>
      </c>
    </row>
    <row r="23" spans="1:18" x14ac:dyDescent="0.25">
      <c r="A23" s="10">
        <v>1989</v>
      </c>
      <c r="B23" s="10">
        <v>12875</v>
      </c>
      <c r="C23" s="17">
        <f t="shared" si="0"/>
        <v>28.295459540239992</v>
      </c>
      <c r="D23" s="10">
        <v>907</v>
      </c>
      <c r="E23" s="17">
        <f t="shared" si="1"/>
        <v>1.9933189749901103</v>
      </c>
      <c r="F23" s="10">
        <v>17049</v>
      </c>
      <c r="G23" s="17">
        <f t="shared" si="2"/>
        <v>37.468682695266139</v>
      </c>
      <c r="H23" s="10">
        <v>10801</v>
      </c>
      <c r="I23" s="17">
        <f t="shared" si="3"/>
        <v>23.737418135466573</v>
      </c>
      <c r="J23" s="10">
        <v>2478</v>
      </c>
      <c r="K23" s="12" t="s">
        <v>44</v>
      </c>
      <c r="L23" s="10">
        <v>451</v>
      </c>
      <c r="M23" s="10">
        <v>941</v>
      </c>
      <c r="N23" s="10">
        <f t="shared" si="4"/>
        <v>3870</v>
      </c>
      <c r="O23" s="17">
        <f t="shared" si="5"/>
        <v>8.5051206540371851</v>
      </c>
      <c r="P23" s="10">
        <v>45502</v>
      </c>
      <c r="R23" s="4" t="s">
        <v>36</v>
      </c>
    </row>
    <row r="24" spans="1:18" x14ac:dyDescent="0.25">
      <c r="A24" s="10">
        <v>1990</v>
      </c>
      <c r="B24" s="10">
        <v>13213</v>
      </c>
      <c r="C24" s="17">
        <f t="shared" si="0"/>
        <v>28.367469620851043</v>
      </c>
      <c r="D24" s="10">
        <v>881</v>
      </c>
      <c r="E24" s="17">
        <f t="shared" si="1"/>
        <v>1.8914508995663186</v>
      </c>
      <c r="F24" s="10">
        <v>17237</v>
      </c>
      <c r="G24" s="17">
        <f t="shared" si="2"/>
        <v>37.00674138005067</v>
      </c>
      <c r="H24" s="10">
        <v>11242</v>
      </c>
      <c r="I24" s="17">
        <f t="shared" si="3"/>
        <v>24.135858130447851</v>
      </c>
      <c r="J24" s="10">
        <v>2574</v>
      </c>
      <c r="K24" s="12" t="s">
        <v>44</v>
      </c>
      <c r="L24" s="10">
        <v>454</v>
      </c>
      <c r="M24" s="10">
        <v>977</v>
      </c>
      <c r="N24" s="10">
        <f t="shared" si="4"/>
        <v>4005</v>
      </c>
      <c r="O24" s="17">
        <f t="shared" si="5"/>
        <v>8.5984799690841172</v>
      </c>
      <c r="P24" s="10">
        <v>46578</v>
      </c>
    </row>
    <row r="25" spans="1:18" x14ac:dyDescent="0.25">
      <c r="A25" s="10">
        <v>1991</v>
      </c>
      <c r="B25" s="10">
        <v>13848</v>
      </c>
      <c r="C25" s="17">
        <f t="shared" si="0"/>
        <v>29.10099609128735</v>
      </c>
      <c r="D25" s="10">
        <v>926</v>
      </c>
      <c r="E25" s="17">
        <f t="shared" si="1"/>
        <v>1.9459504896398101</v>
      </c>
      <c r="F25" s="10">
        <v>17255</v>
      </c>
      <c r="G25" s="17">
        <f t="shared" si="2"/>
        <v>36.260664901441601</v>
      </c>
      <c r="H25" s="10">
        <v>11570</v>
      </c>
      <c r="I25" s="17">
        <f t="shared" si="3"/>
        <v>24.313873828436936</v>
      </c>
      <c r="J25" s="10">
        <v>2524</v>
      </c>
      <c r="K25" s="12" t="s">
        <v>44</v>
      </c>
      <c r="L25" s="10">
        <v>469</v>
      </c>
      <c r="M25" s="10">
        <v>994</v>
      </c>
      <c r="N25" s="10">
        <f t="shared" si="4"/>
        <v>3987</v>
      </c>
      <c r="O25" s="17">
        <f t="shared" si="5"/>
        <v>8.3785146891943008</v>
      </c>
      <c r="P25" s="10">
        <v>47586</v>
      </c>
    </row>
    <row r="26" spans="1:18" x14ac:dyDescent="0.25">
      <c r="A26" s="10">
        <v>1992</v>
      </c>
      <c r="B26" s="10">
        <v>14166</v>
      </c>
      <c r="C26" s="17">
        <f t="shared" si="0"/>
        <v>29.59511970918815</v>
      </c>
      <c r="D26" s="10">
        <v>935</v>
      </c>
      <c r="E26" s="17">
        <f t="shared" si="1"/>
        <v>1.9533698240922575</v>
      </c>
      <c r="F26" s="10">
        <v>16870</v>
      </c>
      <c r="G26" s="17">
        <f t="shared" si="2"/>
        <v>35.244223457151215</v>
      </c>
      <c r="H26" s="10">
        <v>11885</v>
      </c>
      <c r="I26" s="17">
        <f t="shared" si="3"/>
        <v>24.829733004637948</v>
      </c>
      <c r="J26" s="10">
        <v>2532</v>
      </c>
      <c r="K26" s="12" t="s">
        <v>44</v>
      </c>
      <c r="L26" s="10">
        <v>478</v>
      </c>
      <c r="M26" s="10">
        <v>1000</v>
      </c>
      <c r="N26" s="10">
        <f t="shared" si="4"/>
        <v>4010</v>
      </c>
      <c r="O26" s="17">
        <f t="shared" si="5"/>
        <v>8.3775540049304311</v>
      </c>
      <c r="P26" s="10">
        <v>47866</v>
      </c>
    </row>
    <row r="27" spans="1:18" x14ac:dyDescent="0.25">
      <c r="A27" s="10">
        <v>1993</v>
      </c>
      <c r="B27" s="10">
        <v>14172</v>
      </c>
      <c r="C27" s="17">
        <f t="shared" si="0"/>
        <v>30.00063506848155</v>
      </c>
      <c r="D27" s="10">
        <v>929</v>
      </c>
      <c r="E27" s="17">
        <f t="shared" si="1"/>
        <v>1.9665953978704038</v>
      </c>
      <c r="F27" s="10">
        <v>16201</v>
      </c>
      <c r="G27" s="17">
        <f t="shared" si="2"/>
        <v>34.295814898706581</v>
      </c>
      <c r="H27" s="10">
        <v>12011</v>
      </c>
      <c r="I27" s="17">
        <f t="shared" si="3"/>
        <v>25.426025106373974</v>
      </c>
      <c r="J27" s="10">
        <v>2457</v>
      </c>
      <c r="K27" s="12" t="s">
        <v>44</v>
      </c>
      <c r="L27" s="10">
        <v>487</v>
      </c>
      <c r="M27" s="10">
        <v>982</v>
      </c>
      <c r="N27" s="10">
        <f t="shared" si="4"/>
        <v>3926</v>
      </c>
      <c r="O27" s="17">
        <f t="shared" si="5"/>
        <v>8.3109295285674971</v>
      </c>
      <c r="P27" s="10">
        <v>47239</v>
      </c>
    </row>
    <row r="28" spans="1:18" x14ac:dyDescent="0.25">
      <c r="A28" s="10">
        <v>1994</v>
      </c>
      <c r="B28" s="10">
        <v>14193</v>
      </c>
      <c r="C28" s="17">
        <f t="shared" si="0"/>
        <v>30.264196004008788</v>
      </c>
      <c r="D28" s="10">
        <v>896</v>
      </c>
      <c r="E28" s="17">
        <f t="shared" si="1"/>
        <v>1.9105699724929099</v>
      </c>
      <c r="F28" s="10">
        <v>15898</v>
      </c>
      <c r="G28" s="17">
        <f t="shared" si="2"/>
        <v>33.89982301639764</v>
      </c>
      <c r="H28" s="10">
        <v>12017</v>
      </c>
      <c r="I28" s="17">
        <f t="shared" si="3"/>
        <v>25.624240356526002</v>
      </c>
      <c r="J28" s="10">
        <v>2440</v>
      </c>
      <c r="K28" s="12" t="s">
        <v>44</v>
      </c>
      <c r="L28" s="10">
        <v>480</v>
      </c>
      <c r="M28" s="10">
        <v>973</v>
      </c>
      <c r="N28" s="10">
        <f t="shared" si="4"/>
        <v>3893</v>
      </c>
      <c r="O28" s="17">
        <f t="shared" si="5"/>
        <v>8.3011706505746634</v>
      </c>
      <c r="P28" s="10">
        <f t="shared" ref="P28:P42" si="6">B28+D28+F28+H28+N28</f>
        <v>46897</v>
      </c>
    </row>
    <row r="29" spans="1:18" x14ac:dyDescent="0.25">
      <c r="A29" s="10">
        <v>1995</v>
      </c>
      <c r="B29" s="10">
        <v>14680</v>
      </c>
      <c r="C29" s="17">
        <f t="shared" si="0"/>
        <v>30.658702643999835</v>
      </c>
      <c r="D29" s="10">
        <v>912</v>
      </c>
      <c r="E29" s="17">
        <f t="shared" si="1"/>
        <v>1.9046823440959024</v>
      </c>
      <c r="F29" s="10">
        <v>16093</v>
      </c>
      <c r="G29" s="17">
        <f t="shared" si="2"/>
        <v>33.609707196858949</v>
      </c>
      <c r="H29" s="10">
        <v>12280</v>
      </c>
      <c r="I29" s="17">
        <f t="shared" si="3"/>
        <v>25.646380685852719</v>
      </c>
      <c r="J29" s="10">
        <v>2433</v>
      </c>
      <c r="K29" s="12" t="s">
        <v>44</v>
      </c>
      <c r="L29" s="10">
        <v>490</v>
      </c>
      <c r="M29" s="10">
        <v>994</v>
      </c>
      <c r="N29" s="10">
        <f t="shared" si="4"/>
        <v>3917</v>
      </c>
      <c r="O29" s="17">
        <f t="shared" si="5"/>
        <v>8.1805271291925976</v>
      </c>
      <c r="P29" s="10">
        <f t="shared" si="6"/>
        <v>47882</v>
      </c>
    </row>
    <row r="30" spans="1:18" x14ac:dyDescent="0.25">
      <c r="A30" s="10">
        <v>1996</v>
      </c>
      <c r="B30" s="10">
        <v>15271</v>
      </c>
      <c r="C30" s="17">
        <f t="shared" si="0"/>
        <v>31.362441468824446</v>
      </c>
      <c r="D30" s="10">
        <v>942</v>
      </c>
      <c r="E30" s="17">
        <f t="shared" si="1"/>
        <v>1.934609381417892</v>
      </c>
      <c r="F30" s="10">
        <v>15996</v>
      </c>
      <c r="G30" s="17">
        <f t="shared" si="2"/>
        <v>32.85139242586051</v>
      </c>
      <c r="H30" s="10">
        <v>12577</v>
      </c>
      <c r="I30" s="17">
        <f t="shared" si="3"/>
        <v>25.829705085024234</v>
      </c>
      <c r="J30" s="10">
        <v>2398</v>
      </c>
      <c r="K30" s="12" t="s">
        <v>44</v>
      </c>
      <c r="L30" s="10">
        <v>475</v>
      </c>
      <c r="M30" s="10">
        <v>1033</v>
      </c>
      <c r="N30" s="10">
        <f t="shared" si="4"/>
        <v>3906</v>
      </c>
      <c r="O30" s="17">
        <f t="shared" si="5"/>
        <v>8.0218516388729153</v>
      </c>
      <c r="P30" s="10">
        <f t="shared" si="6"/>
        <v>48692</v>
      </c>
    </row>
    <row r="31" spans="1:18" x14ac:dyDescent="0.25">
      <c r="A31" s="12">
        <v>1997</v>
      </c>
      <c r="B31" s="12">
        <v>14859</v>
      </c>
      <c r="C31" s="18">
        <f t="shared" si="0"/>
        <v>30.566526783510245</v>
      </c>
      <c r="D31" s="12">
        <v>954</v>
      </c>
      <c r="E31" s="18">
        <v>1.9</v>
      </c>
      <c r="F31" s="12">
        <v>16229</v>
      </c>
      <c r="G31" s="18">
        <f t="shared" si="2"/>
        <v>33.384760964370933</v>
      </c>
      <c r="H31" s="12">
        <v>12674</v>
      </c>
      <c r="I31" s="18">
        <f t="shared" si="3"/>
        <v>26.071751830823665</v>
      </c>
      <c r="J31" s="12">
        <v>2410</v>
      </c>
      <c r="K31" s="12" t="s">
        <v>44</v>
      </c>
      <c r="L31" s="12">
        <v>476</v>
      </c>
      <c r="M31" s="12">
        <v>1010</v>
      </c>
      <c r="N31" s="12">
        <f t="shared" si="4"/>
        <v>3896</v>
      </c>
      <c r="O31" s="18">
        <f t="shared" si="5"/>
        <v>8.0144820209001892</v>
      </c>
      <c r="P31" s="12">
        <f t="shared" si="6"/>
        <v>48612</v>
      </c>
    </row>
    <row r="32" spans="1:18" x14ac:dyDescent="0.25">
      <c r="A32" s="12">
        <v>1998</v>
      </c>
      <c r="B32" s="12">
        <v>15122</v>
      </c>
      <c r="C32" s="18">
        <f t="shared" si="0"/>
        <v>30.475614671503426</v>
      </c>
      <c r="D32" s="12">
        <v>945</v>
      </c>
      <c r="E32" s="18">
        <v>1.9</v>
      </c>
      <c r="F32" s="12">
        <v>16659</v>
      </c>
      <c r="G32" s="18">
        <f>F32/P32*100-0.05</f>
        <v>33.523155985489723</v>
      </c>
      <c r="H32" s="12">
        <v>12941</v>
      </c>
      <c r="I32" s="18">
        <f t="shared" si="3"/>
        <v>26.080209592906083</v>
      </c>
      <c r="J32" s="12">
        <v>2477</v>
      </c>
      <c r="K32" s="12" t="s">
        <v>44</v>
      </c>
      <c r="L32" s="12">
        <v>468</v>
      </c>
      <c r="M32" s="12">
        <v>1008</v>
      </c>
      <c r="N32" s="12">
        <f t="shared" si="4"/>
        <v>3953</v>
      </c>
      <c r="O32" s="18">
        <f t="shared" si="5"/>
        <v>7.9665457476823871</v>
      </c>
      <c r="P32" s="12">
        <f t="shared" si="6"/>
        <v>49620</v>
      </c>
    </row>
    <row r="33" spans="1:18" x14ac:dyDescent="0.25">
      <c r="A33" s="21">
        <v>1999</v>
      </c>
      <c r="B33" s="21">
        <v>15558</v>
      </c>
      <c r="C33" s="22">
        <f t="shared" si="0"/>
        <v>30.379005330677757</v>
      </c>
      <c r="D33" s="21">
        <v>953</v>
      </c>
      <c r="E33" s="22">
        <f t="shared" ref="E33:E58" si="7">D33/P33*100</f>
        <v>1.8608556421221174</v>
      </c>
      <c r="F33" s="21">
        <v>17023</v>
      </c>
      <c r="G33" s="22">
        <f>F33/P33*100-0.05</f>
        <v>33.189607131001893</v>
      </c>
      <c r="H33" s="21">
        <v>13609</v>
      </c>
      <c r="I33" s="22">
        <f t="shared" si="3"/>
        <v>26.573330990178274</v>
      </c>
      <c r="J33" s="21">
        <v>2548</v>
      </c>
      <c r="K33" s="21" t="s">
        <v>44</v>
      </c>
      <c r="L33" s="21">
        <v>482</v>
      </c>
      <c r="M33" s="21">
        <v>1040</v>
      </c>
      <c r="N33" s="21">
        <f t="shared" si="4"/>
        <v>4070</v>
      </c>
      <c r="O33" s="22">
        <f t="shared" si="5"/>
        <v>7.9472009060199564</v>
      </c>
      <c r="P33" s="21">
        <f t="shared" si="6"/>
        <v>51213</v>
      </c>
      <c r="R33" s="13" t="s">
        <v>45</v>
      </c>
    </row>
    <row r="34" spans="1:18" x14ac:dyDescent="0.25">
      <c r="A34" s="12">
        <v>2000</v>
      </c>
      <c r="B34" s="12">
        <v>15727</v>
      </c>
      <c r="C34" s="18">
        <f t="shared" si="0"/>
        <v>30.028831649895938</v>
      </c>
      <c r="D34" s="12">
        <v>991</v>
      </c>
      <c r="E34" s="18">
        <f t="shared" si="7"/>
        <v>1.8921963607202184</v>
      </c>
      <c r="F34" s="12">
        <v>18024</v>
      </c>
      <c r="G34" s="18">
        <f>F34/P34*100</f>
        <v>34.414679319496685</v>
      </c>
      <c r="H34" s="12">
        <v>13229</v>
      </c>
      <c r="I34" s="18">
        <f t="shared" si="3"/>
        <v>25.25919844194528</v>
      </c>
      <c r="J34" s="12">
        <v>2640</v>
      </c>
      <c r="K34" s="12">
        <v>231</v>
      </c>
      <c r="L34" s="12">
        <v>465</v>
      </c>
      <c r="M34" s="12">
        <v>1066</v>
      </c>
      <c r="N34" s="12">
        <f>SUM(J34:M34)</f>
        <v>4402</v>
      </c>
      <c r="O34" s="18">
        <f>N34/P34*100</f>
        <v>8.4050942279418788</v>
      </c>
      <c r="P34" s="12">
        <f t="shared" si="6"/>
        <v>52373</v>
      </c>
      <c r="R34" s="13" t="s">
        <v>46</v>
      </c>
    </row>
    <row r="35" spans="1:18" x14ac:dyDescent="0.25">
      <c r="A35" s="12">
        <v>2001</v>
      </c>
      <c r="B35" s="12">
        <v>16080</v>
      </c>
      <c r="C35" s="18">
        <f t="shared" si="0"/>
        <v>29.916835662058826</v>
      </c>
      <c r="D35" s="12">
        <v>1019</v>
      </c>
      <c r="E35" s="18">
        <f t="shared" si="7"/>
        <v>1.8958492251018624</v>
      </c>
      <c r="F35" s="12">
        <v>18296</v>
      </c>
      <c r="G35" s="18">
        <f>F35/P35*100</f>
        <v>34.039703064243056</v>
      </c>
      <c r="H35" s="12">
        <v>13827</v>
      </c>
      <c r="I35" s="18">
        <f t="shared" si="3"/>
        <v>25.725129769856181</v>
      </c>
      <c r="J35" s="12">
        <v>2698</v>
      </c>
      <c r="K35" s="12">
        <v>230</v>
      </c>
      <c r="L35" s="12">
        <v>487</v>
      </c>
      <c r="M35" s="12">
        <v>1112</v>
      </c>
      <c r="N35" s="12">
        <f t="shared" ref="N35:N55" si="8">SUM(J35:M35)</f>
        <v>4527</v>
      </c>
      <c r="O35" s="18">
        <f t="shared" si="5"/>
        <v>8.4224822787400697</v>
      </c>
      <c r="P35" s="12">
        <f t="shared" si="6"/>
        <v>53749</v>
      </c>
    </row>
    <row r="36" spans="1:18" x14ac:dyDescent="0.25">
      <c r="A36" s="12">
        <v>2002</v>
      </c>
      <c r="B36" s="12">
        <v>16291</v>
      </c>
      <c r="C36" s="18">
        <f t="shared" si="0"/>
        <v>30.152325602916953</v>
      </c>
      <c r="D36" s="12">
        <v>1018</v>
      </c>
      <c r="E36" s="18">
        <f t="shared" si="7"/>
        <v>1.8841733143311925</v>
      </c>
      <c r="F36" s="12">
        <v>18127</v>
      </c>
      <c r="G36" s="18">
        <f t="shared" ref="G36:G58" si="9">F36/P36*100</f>
        <v>33.550500657054542</v>
      </c>
      <c r="H36" s="12">
        <v>13966</v>
      </c>
      <c r="I36" s="18">
        <f t="shared" si="3"/>
        <v>25.849081049066243</v>
      </c>
      <c r="J36" s="12">
        <v>2798</v>
      </c>
      <c r="K36" s="12">
        <v>229</v>
      </c>
      <c r="L36" s="12">
        <v>468</v>
      </c>
      <c r="M36" s="12">
        <v>1132</v>
      </c>
      <c r="N36" s="12">
        <f t="shared" si="8"/>
        <v>4627</v>
      </c>
      <c r="O36" s="18">
        <f t="shared" si="5"/>
        <v>8.5639193766310679</v>
      </c>
      <c r="P36" s="12">
        <f t="shared" si="6"/>
        <v>54029</v>
      </c>
    </row>
    <row r="37" spans="1:18" x14ac:dyDescent="0.25">
      <c r="A37" s="12">
        <v>2003</v>
      </c>
      <c r="B37" s="12">
        <v>16679</v>
      </c>
      <c r="C37" s="18">
        <f t="shared" si="0"/>
        <v>30.258336054569863</v>
      </c>
      <c r="D37" s="12">
        <v>1016</v>
      </c>
      <c r="E37" s="18">
        <f t="shared" si="7"/>
        <v>1.8431842095714961</v>
      </c>
      <c r="F37" s="12">
        <v>18237</v>
      </c>
      <c r="G37" s="18">
        <f t="shared" si="9"/>
        <v>33.084793730271031</v>
      </c>
      <c r="H37" s="12">
        <v>14326</v>
      </c>
      <c r="I37" s="18">
        <f t="shared" si="3"/>
        <v>25.989623018032727</v>
      </c>
      <c r="J37" s="12">
        <v>2984</v>
      </c>
      <c r="K37" s="12">
        <v>227</v>
      </c>
      <c r="L37" s="12">
        <v>474</v>
      </c>
      <c r="M37" s="12">
        <v>1179</v>
      </c>
      <c r="N37" s="12">
        <f t="shared" si="8"/>
        <v>4864</v>
      </c>
      <c r="O37" s="18">
        <f t="shared" si="5"/>
        <v>8.8240629875548784</v>
      </c>
      <c r="P37" s="12">
        <f t="shared" si="6"/>
        <v>55122</v>
      </c>
    </row>
    <row r="38" spans="1:18" x14ac:dyDescent="0.25">
      <c r="A38" s="12">
        <v>2004</v>
      </c>
      <c r="B38" s="12">
        <v>17114</v>
      </c>
      <c r="C38" s="18">
        <f t="shared" si="0"/>
        <v>30.46767905146784</v>
      </c>
      <c r="D38" s="12">
        <v>1026</v>
      </c>
      <c r="E38" s="18">
        <f t="shared" si="7"/>
        <v>1.8265653095013441</v>
      </c>
      <c r="F38" s="12">
        <v>18587</v>
      </c>
      <c r="G38" s="18">
        <f t="shared" si="9"/>
        <v>33.090028662477081</v>
      </c>
      <c r="H38" s="12">
        <v>14610</v>
      </c>
      <c r="I38" s="18">
        <f t="shared" si="3"/>
        <v>26.009862740560074</v>
      </c>
      <c r="J38" s="12">
        <v>2940</v>
      </c>
      <c r="K38" s="12">
        <v>226</v>
      </c>
      <c r="L38" s="12">
        <v>482</v>
      </c>
      <c r="M38" s="12">
        <v>1186</v>
      </c>
      <c r="N38" s="12">
        <f t="shared" si="8"/>
        <v>4834</v>
      </c>
      <c r="O38" s="18">
        <f t="shared" si="5"/>
        <v>8.6058642359936623</v>
      </c>
      <c r="P38" s="12">
        <f t="shared" si="6"/>
        <v>56171</v>
      </c>
    </row>
    <row r="39" spans="1:18" x14ac:dyDescent="0.25">
      <c r="A39" s="12">
        <v>2005</v>
      </c>
      <c r="B39" s="12">
        <v>17624</v>
      </c>
      <c r="C39" s="18">
        <f t="shared" si="0"/>
        <v>30.741322169893596</v>
      </c>
      <c r="D39" s="12">
        <v>1027</v>
      </c>
      <c r="E39" s="18">
        <f t="shared" si="7"/>
        <v>1.7913832199546484</v>
      </c>
      <c r="F39" s="12">
        <v>18845</v>
      </c>
      <c r="G39" s="18">
        <f t="shared" si="9"/>
        <v>32.871097156811437</v>
      </c>
      <c r="H39" s="12">
        <v>14929</v>
      </c>
      <c r="I39" s="18">
        <f t="shared" si="3"/>
        <v>26.040467469038898</v>
      </c>
      <c r="J39" s="12">
        <v>2983</v>
      </c>
      <c r="K39" s="12">
        <v>225</v>
      </c>
      <c r="L39" s="12">
        <v>477</v>
      </c>
      <c r="M39" s="12">
        <v>1220</v>
      </c>
      <c r="N39" s="12">
        <f t="shared" si="8"/>
        <v>4905</v>
      </c>
      <c r="O39" s="18">
        <f t="shared" si="5"/>
        <v>8.5557299843014132</v>
      </c>
      <c r="P39" s="12">
        <f t="shared" si="6"/>
        <v>57330</v>
      </c>
    </row>
    <row r="40" spans="1:18" x14ac:dyDescent="0.25">
      <c r="A40" s="12">
        <v>2006</v>
      </c>
      <c r="B40" s="12">
        <v>17702</v>
      </c>
      <c r="C40" s="18">
        <f t="shared" si="0"/>
        <v>30.635838150289018</v>
      </c>
      <c r="D40" s="12">
        <v>1051</v>
      </c>
      <c r="E40" s="18">
        <f t="shared" si="7"/>
        <v>1.8189055415181197</v>
      </c>
      <c r="F40" s="12">
        <v>18945</v>
      </c>
      <c r="G40" s="18">
        <f t="shared" si="9"/>
        <v>32.787027101865633</v>
      </c>
      <c r="H40" s="12">
        <v>15083</v>
      </c>
      <c r="I40" s="18">
        <f t="shared" si="3"/>
        <v>26.103284759959848</v>
      </c>
      <c r="J40" s="12">
        <v>3093</v>
      </c>
      <c r="K40" s="12">
        <v>224</v>
      </c>
      <c r="L40" s="12">
        <v>471</v>
      </c>
      <c r="M40" s="12">
        <v>1213</v>
      </c>
      <c r="N40" s="12">
        <f t="shared" si="8"/>
        <v>5001</v>
      </c>
      <c r="O40" s="18">
        <f t="shared" si="5"/>
        <v>8.6549444463673808</v>
      </c>
      <c r="P40" s="12">
        <f t="shared" si="6"/>
        <v>57782</v>
      </c>
    </row>
    <row r="41" spans="1:18" x14ac:dyDescent="0.25">
      <c r="A41" s="12">
        <v>2007</v>
      </c>
      <c r="B41" s="12">
        <v>17472</v>
      </c>
      <c r="C41" s="18">
        <f t="shared" si="0"/>
        <v>30.422064354366903</v>
      </c>
      <c r="D41" s="12">
        <v>1004</v>
      </c>
      <c r="E41" s="18">
        <f t="shared" si="7"/>
        <v>1.7481543390444352</v>
      </c>
      <c r="F41" s="12">
        <v>18942</v>
      </c>
      <c r="G41" s="18">
        <f t="shared" si="9"/>
        <v>32.981613038027582</v>
      </c>
      <c r="H41" s="12">
        <v>15048</v>
      </c>
      <c r="I41" s="18">
        <f t="shared" si="3"/>
        <v>26.201420810697869</v>
      </c>
      <c r="J41" s="12">
        <v>3076</v>
      </c>
      <c r="K41" s="12">
        <v>224</v>
      </c>
      <c r="L41" s="12">
        <v>453</v>
      </c>
      <c r="M41" s="12">
        <v>1213</v>
      </c>
      <c r="N41" s="12">
        <f t="shared" si="8"/>
        <v>4966</v>
      </c>
      <c r="O41" s="18">
        <f t="shared" si="5"/>
        <v>8.6467474578632117</v>
      </c>
      <c r="P41" s="12">
        <f t="shared" si="6"/>
        <v>57432</v>
      </c>
    </row>
    <row r="42" spans="1:18" x14ac:dyDescent="0.25">
      <c r="A42" s="12">
        <v>2008</v>
      </c>
      <c r="B42" s="12">
        <v>17897</v>
      </c>
      <c r="C42" s="18">
        <f t="shared" si="0"/>
        <v>30.473871511519015</v>
      </c>
      <c r="D42" s="12">
        <v>1013</v>
      </c>
      <c r="E42" s="18">
        <f t="shared" si="7"/>
        <v>1.7248718690936335</v>
      </c>
      <c r="F42" s="12">
        <v>19227</v>
      </c>
      <c r="G42" s="18">
        <f t="shared" si="9"/>
        <v>32.738510786834439</v>
      </c>
      <c r="H42" s="12">
        <v>15559</v>
      </c>
      <c r="I42" s="18">
        <f t="shared" si="3"/>
        <v>26.492874048596093</v>
      </c>
      <c r="J42" s="12">
        <v>3142</v>
      </c>
      <c r="K42" s="12">
        <v>224</v>
      </c>
      <c r="L42" s="12">
        <v>466</v>
      </c>
      <c r="M42" s="12">
        <v>1201</v>
      </c>
      <c r="N42" s="12">
        <f t="shared" si="8"/>
        <v>5033</v>
      </c>
      <c r="O42" s="18">
        <f t="shared" si="5"/>
        <v>8.5698717839568186</v>
      </c>
      <c r="P42" s="12">
        <f t="shared" si="6"/>
        <v>58729</v>
      </c>
      <c r="Q42" s="13"/>
      <c r="R42" s="13"/>
    </row>
    <row r="43" spans="1:18" s="13" customFormat="1" x14ac:dyDescent="0.25">
      <c r="A43" s="12">
        <v>2009</v>
      </c>
      <c r="B43" s="12">
        <v>17920</v>
      </c>
      <c r="C43" s="18">
        <f t="shared" si="0"/>
        <v>31.168469753365567</v>
      </c>
      <c r="D43" s="12">
        <v>1002</v>
      </c>
      <c r="E43" s="18">
        <f t="shared" si="7"/>
        <v>1.7427905520576059</v>
      </c>
      <c r="F43" s="12">
        <v>18156</v>
      </c>
      <c r="G43" s="18">
        <f t="shared" si="9"/>
        <v>31.578947368421051</v>
      </c>
      <c r="H43" s="12">
        <v>15493</v>
      </c>
      <c r="I43" s="18">
        <f t="shared" si="3"/>
        <v>26.947159703621249</v>
      </c>
      <c r="J43" s="12">
        <v>3064</v>
      </c>
      <c r="K43" s="12">
        <v>223</v>
      </c>
      <c r="L43" s="12">
        <v>456</v>
      </c>
      <c r="M43" s="12">
        <v>1180</v>
      </c>
      <c r="N43" s="12">
        <f t="shared" si="8"/>
        <v>4923</v>
      </c>
      <c r="O43" s="18">
        <f t="shared" ref="O43:O49" si="10">N43/P43*100</f>
        <v>8.562632622534526</v>
      </c>
      <c r="P43" s="12">
        <f t="shared" ref="P43:P48" si="11">B43+D43+F43+H43+N43</f>
        <v>57494</v>
      </c>
    </row>
    <row r="44" spans="1:18" x14ac:dyDescent="0.25">
      <c r="A44" s="12">
        <v>2010</v>
      </c>
      <c r="B44" s="12">
        <v>18617</v>
      </c>
      <c r="C44" s="18">
        <f t="shared" si="0"/>
        <v>31.139918039642051</v>
      </c>
      <c r="D44" s="12">
        <v>1003</v>
      </c>
      <c r="E44" s="18">
        <f t="shared" si="7"/>
        <v>1.677678347411558</v>
      </c>
      <c r="F44" s="12">
        <v>19216</v>
      </c>
      <c r="G44" s="18">
        <f t="shared" si="9"/>
        <v>32.141841599063312</v>
      </c>
      <c r="H44" s="12">
        <v>15862</v>
      </c>
      <c r="I44" s="18">
        <f t="shared" si="3"/>
        <v>26.531738730450783</v>
      </c>
      <c r="J44" s="12">
        <v>3163</v>
      </c>
      <c r="K44" s="12">
        <v>225</v>
      </c>
      <c r="L44" s="12">
        <v>463</v>
      </c>
      <c r="M44" s="12">
        <v>1236</v>
      </c>
      <c r="N44" s="12">
        <f t="shared" si="8"/>
        <v>5087</v>
      </c>
      <c r="O44" s="18">
        <f t="shared" si="10"/>
        <v>8.5088232834322994</v>
      </c>
      <c r="P44" s="12">
        <f t="shared" si="11"/>
        <v>59785</v>
      </c>
      <c r="Q44" s="13"/>
      <c r="R44" s="13"/>
    </row>
    <row r="45" spans="1:18" x14ac:dyDescent="0.25">
      <c r="A45" s="12">
        <v>2011</v>
      </c>
      <c r="B45" s="12">
        <v>17940</v>
      </c>
      <c r="C45" s="18">
        <f t="shared" si="0"/>
        <v>30.614856908820968</v>
      </c>
      <c r="D45" s="12">
        <v>987</v>
      </c>
      <c r="E45" s="18">
        <f t="shared" si="7"/>
        <v>1.6843290841140632</v>
      </c>
      <c r="F45" s="12">
        <v>19151</v>
      </c>
      <c r="G45" s="18">
        <f t="shared" si="9"/>
        <v>32.681445075854541</v>
      </c>
      <c r="H45" s="12">
        <v>15558</v>
      </c>
      <c r="I45" s="18">
        <f t="shared" si="3"/>
        <v>26.549941125275172</v>
      </c>
      <c r="J45" s="12">
        <v>3061</v>
      </c>
      <c r="K45" s="12">
        <v>230</v>
      </c>
      <c r="L45" s="12">
        <v>451</v>
      </c>
      <c r="M45" s="12">
        <v>1221</v>
      </c>
      <c r="N45" s="12">
        <f t="shared" si="8"/>
        <v>4963</v>
      </c>
      <c r="O45" s="18">
        <f t="shared" si="10"/>
        <v>8.4694278059352541</v>
      </c>
      <c r="P45" s="12">
        <f t="shared" si="11"/>
        <v>58599</v>
      </c>
      <c r="Q45" s="13"/>
      <c r="R45" s="13"/>
    </row>
    <row r="46" spans="1:18" x14ac:dyDescent="0.25">
      <c r="A46" s="12">
        <v>2012</v>
      </c>
      <c r="B46" s="12">
        <v>18329</v>
      </c>
      <c r="C46" s="18">
        <f t="shared" si="0"/>
        <v>31.080324894443219</v>
      </c>
      <c r="D46" s="12">
        <v>986</v>
      </c>
      <c r="E46" s="18">
        <f t="shared" si="7"/>
        <v>1.6719515710579418</v>
      </c>
      <c r="F46" s="12">
        <v>18975</v>
      </c>
      <c r="G46" s="18">
        <f t="shared" si="9"/>
        <v>32.175741440998422</v>
      </c>
      <c r="H46" s="12">
        <v>15679</v>
      </c>
      <c r="I46" s="18">
        <f t="shared" si="3"/>
        <v>26.586743085818938</v>
      </c>
      <c r="J46" s="12">
        <v>3094</v>
      </c>
      <c r="K46" s="12">
        <v>234</v>
      </c>
      <c r="L46" s="12">
        <v>447</v>
      </c>
      <c r="M46" s="12">
        <v>1229</v>
      </c>
      <c r="N46" s="12">
        <f t="shared" si="8"/>
        <v>5004</v>
      </c>
      <c r="O46" s="18">
        <f t="shared" si="10"/>
        <v>8.4852390076814821</v>
      </c>
      <c r="P46" s="12">
        <f t="shared" si="11"/>
        <v>58973</v>
      </c>
      <c r="Q46" s="13"/>
      <c r="R46" s="13"/>
    </row>
    <row r="47" spans="1:18" x14ac:dyDescent="0.25">
      <c r="A47" s="12">
        <v>2013</v>
      </c>
      <c r="B47" s="12">
        <v>18762</v>
      </c>
      <c r="C47" s="18">
        <f t="shared" si="0"/>
        <v>31.626856362624949</v>
      </c>
      <c r="D47" s="12">
        <v>993</v>
      </c>
      <c r="E47" s="18">
        <f t="shared" si="7"/>
        <v>1.6738870252684457</v>
      </c>
      <c r="F47" s="12">
        <v>18713</v>
      </c>
      <c r="G47" s="18">
        <f t="shared" si="9"/>
        <v>31.544257707803041</v>
      </c>
      <c r="H47" s="12">
        <v>15829</v>
      </c>
      <c r="I47" s="18">
        <f t="shared" si="3"/>
        <v>26.682736881142223</v>
      </c>
      <c r="J47" s="12">
        <v>3143</v>
      </c>
      <c r="K47" s="12">
        <v>241</v>
      </c>
      <c r="L47" s="12">
        <v>441</v>
      </c>
      <c r="M47" s="12">
        <v>1201</v>
      </c>
      <c r="N47" s="12">
        <f t="shared" si="8"/>
        <v>5026</v>
      </c>
      <c r="O47" s="18">
        <f t="shared" si="10"/>
        <v>8.4722620231613366</v>
      </c>
      <c r="P47" s="12">
        <f t="shared" si="11"/>
        <v>59323</v>
      </c>
      <c r="Q47" s="13"/>
      <c r="R47" s="13"/>
    </row>
    <row r="48" spans="1:18" x14ac:dyDescent="0.25">
      <c r="A48" s="12">
        <v>2014</v>
      </c>
      <c r="B48" s="12">
        <v>18276</v>
      </c>
      <c r="C48" s="18">
        <f t="shared" si="0"/>
        <v>31.803153168830267</v>
      </c>
      <c r="D48" s="12">
        <v>970</v>
      </c>
      <c r="E48" s="18">
        <f t="shared" si="7"/>
        <v>1.6879546166428845</v>
      </c>
      <c r="F48" s="12">
        <v>17964</v>
      </c>
      <c r="G48" s="18">
        <f t="shared" si="9"/>
        <v>31.260223436466784</v>
      </c>
      <c r="H48" s="12">
        <v>15335</v>
      </c>
      <c r="I48" s="18">
        <f t="shared" si="3"/>
        <v>26.685344377544983</v>
      </c>
      <c r="J48" s="12">
        <v>3070</v>
      </c>
      <c r="K48" s="12">
        <v>250</v>
      </c>
      <c r="L48" s="12">
        <v>433</v>
      </c>
      <c r="M48" s="12">
        <v>1168</v>
      </c>
      <c r="N48" s="12">
        <f t="shared" si="8"/>
        <v>4921</v>
      </c>
      <c r="O48" s="18">
        <f t="shared" si="10"/>
        <v>8.5633244005150875</v>
      </c>
      <c r="P48" s="12">
        <f t="shared" si="11"/>
        <v>57466</v>
      </c>
      <c r="Q48" s="13"/>
      <c r="R48" s="13"/>
    </row>
    <row r="49" spans="1:18" x14ac:dyDescent="0.25">
      <c r="A49" s="12">
        <v>2015</v>
      </c>
      <c r="B49" s="12">
        <v>18744</v>
      </c>
      <c r="C49" s="18">
        <f t="shared" si="0"/>
        <v>32.180750609483916</v>
      </c>
      <c r="D49" s="12">
        <v>984</v>
      </c>
      <c r="E49" s="18">
        <f t="shared" si="7"/>
        <v>1.6893863956323183</v>
      </c>
      <c r="F49" s="12">
        <v>17933</v>
      </c>
      <c r="G49" s="18">
        <f t="shared" si="9"/>
        <v>30.788380317961749</v>
      </c>
      <c r="H49" s="12">
        <v>15577</v>
      </c>
      <c r="I49" s="18">
        <f t="shared" si="3"/>
        <v>26.743467362565671</v>
      </c>
      <c r="J49" s="12">
        <v>3136</v>
      </c>
      <c r="K49" s="12">
        <v>264</v>
      </c>
      <c r="L49" s="12">
        <v>425</v>
      </c>
      <c r="M49" s="12">
        <v>1183</v>
      </c>
      <c r="N49" s="12">
        <f t="shared" si="8"/>
        <v>5008</v>
      </c>
      <c r="O49" s="18">
        <f t="shared" si="10"/>
        <v>8.5980153143563509</v>
      </c>
      <c r="P49" s="12">
        <f t="shared" ref="P49:P55" si="12">B49+D49+F49+H49+N49</f>
        <v>58246</v>
      </c>
      <c r="Q49" s="13"/>
      <c r="R49" s="13"/>
    </row>
    <row r="50" spans="1:18" x14ac:dyDescent="0.25">
      <c r="A50" s="12">
        <v>2016</v>
      </c>
      <c r="B50" s="12">
        <v>19050</v>
      </c>
      <c r="C50" s="18">
        <f t="shared" si="0"/>
        <v>32.710039664142585</v>
      </c>
      <c r="D50" s="12">
        <v>976</v>
      </c>
      <c r="E50" s="18">
        <f t="shared" si="7"/>
        <v>1.6758529507718194</v>
      </c>
      <c r="F50" s="12">
        <v>17703</v>
      </c>
      <c r="G50" s="18">
        <f t="shared" si="9"/>
        <v>30.397156544583524</v>
      </c>
      <c r="H50" s="12">
        <v>15426</v>
      </c>
      <c r="I50" s="18">
        <f t="shared" si="3"/>
        <v>26.487405346932469</v>
      </c>
      <c r="J50" s="12">
        <v>3199</v>
      </c>
      <c r="K50" s="12">
        <v>282</v>
      </c>
      <c r="L50" s="12">
        <v>414</v>
      </c>
      <c r="M50" s="12">
        <v>1189</v>
      </c>
      <c r="N50" s="12">
        <f t="shared" si="8"/>
        <v>5084</v>
      </c>
      <c r="O50" s="18">
        <f t="shared" ref="O50:O55" si="13">N50/P50*100</f>
        <v>8.7295454935696011</v>
      </c>
      <c r="P50" s="12">
        <f t="shared" si="12"/>
        <v>58239</v>
      </c>
      <c r="Q50" s="13"/>
      <c r="R50" s="13"/>
    </row>
    <row r="51" spans="1:18" x14ac:dyDescent="0.25">
      <c r="A51" s="12">
        <v>2017</v>
      </c>
      <c r="B51" s="12">
        <v>19189</v>
      </c>
      <c r="C51" s="18">
        <f t="shared" si="0"/>
        <v>32.811244293213413</v>
      </c>
      <c r="D51" s="12">
        <v>972</v>
      </c>
      <c r="E51" s="18">
        <f t="shared" si="7"/>
        <v>1.6620214421284818</v>
      </c>
      <c r="F51" s="12">
        <v>17837</v>
      </c>
      <c r="G51" s="18">
        <f t="shared" si="9"/>
        <v>30.499461381940051</v>
      </c>
      <c r="H51" s="12">
        <v>15460</v>
      </c>
      <c r="I51" s="18">
        <f t="shared" si="3"/>
        <v>26.435032402578528</v>
      </c>
      <c r="J51" s="12">
        <v>3149</v>
      </c>
      <c r="K51" s="12">
        <v>302</v>
      </c>
      <c r="L51" s="12">
        <v>401</v>
      </c>
      <c r="M51" s="12">
        <v>1173</v>
      </c>
      <c r="N51" s="12">
        <f t="shared" si="8"/>
        <v>5025</v>
      </c>
      <c r="O51" s="18">
        <f t="shared" si="13"/>
        <v>8.5922404801395285</v>
      </c>
      <c r="P51" s="12">
        <f t="shared" si="12"/>
        <v>58483</v>
      </c>
      <c r="Q51" s="13"/>
      <c r="R51" s="13"/>
    </row>
    <row r="52" spans="1:18" x14ac:dyDescent="0.25">
      <c r="A52" s="12">
        <v>2018</v>
      </c>
      <c r="B52" s="12">
        <v>19035</v>
      </c>
      <c r="C52" s="18">
        <f t="shared" si="0"/>
        <v>33.019931652991481</v>
      </c>
      <c r="D52" s="12">
        <v>966</v>
      </c>
      <c r="E52" s="18">
        <f t="shared" si="7"/>
        <v>1.675715995628567</v>
      </c>
      <c r="F52" s="12">
        <v>17250</v>
      </c>
      <c r="G52" s="18">
        <f t="shared" si="9"/>
        <v>29.923499921938696</v>
      </c>
      <c r="H52" s="12">
        <v>15411</v>
      </c>
      <c r="I52" s="18">
        <f t="shared" si="3"/>
        <v>26.733394625912883</v>
      </c>
      <c r="J52" s="12">
        <v>3090</v>
      </c>
      <c r="K52" s="12">
        <v>323</v>
      </c>
      <c r="L52" s="12">
        <v>366</v>
      </c>
      <c r="M52" s="12">
        <v>1206</v>
      </c>
      <c r="N52" s="12">
        <f t="shared" si="8"/>
        <v>4985</v>
      </c>
      <c r="O52" s="18">
        <f t="shared" si="13"/>
        <v>8.6474578035283702</v>
      </c>
      <c r="P52" s="12">
        <f t="shared" si="12"/>
        <v>57647</v>
      </c>
      <c r="Q52" s="13"/>
      <c r="R52" s="13"/>
    </row>
    <row r="53" spans="1:18" x14ac:dyDescent="0.25">
      <c r="A53" s="12">
        <v>2019</v>
      </c>
      <c r="B53" s="12">
        <v>19026</v>
      </c>
      <c r="C53" s="18">
        <f t="shared" si="0"/>
        <v>33.263400818210428</v>
      </c>
      <c r="D53" s="12">
        <v>945</v>
      </c>
      <c r="E53" s="18">
        <f t="shared" si="7"/>
        <v>1.6521556697786637</v>
      </c>
      <c r="F53" s="12">
        <v>17207</v>
      </c>
      <c r="G53" s="18">
        <f t="shared" si="9"/>
        <v>30.083219692996259</v>
      </c>
      <c r="H53" s="12">
        <v>15079</v>
      </c>
      <c r="I53" s="18">
        <f t="shared" si="3"/>
        <v>26.36280988845764</v>
      </c>
      <c r="J53" s="12">
        <v>3043</v>
      </c>
      <c r="K53" s="12">
        <v>353</v>
      </c>
      <c r="L53" s="12">
        <v>350</v>
      </c>
      <c r="M53" s="12">
        <v>1195</v>
      </c>
      <c r="N53" s="12">
        <f t="shared" si="8"/>
        <v>4941</v>
      </c>
      <c r="O53" s="18">
        <f t="shared" si="13"/>
        <v>8.6384139305570127</v>
      </c>
      <c r="P53" s="12">
        <f t="shared" si="12"/>
        <v>57198</v>
      </c>
      <c r="Q53" s="13"/>
      <c r="R53" s="13"/>
    </row>
    <row r="54" spans="1:18" s="13" customFormat="1" x14ac:dyDescent="0.25">
      <c r="A54" s="12">
        <v>2020</v>
      </c>
      <c r="B54" s="12">
        <v>19352</v>
      </c>
      <c r="C54" s="18">
        <f t="shared" si="0"/>
        <v>34.497388452145387</v>
      </c>
      <c r="D54" s="12">
        <v>929</v>
      </c>
      <c r="E54" s="18">
        <f t="shared" si="7"/>
        <v>1.6560600388612581</v>
      </c>
      <c r="F54" s="12">
        <v>16734</v>
      </c>
      <c r="G54" s="18">
        <f t="shared" si="9"/>
        <v>29.830472217765656</v>
      </c>
      <c r="H54" s="12">
        <v>14406</v>
      </c>
      <c r="I54" s="18">
        <f t="shared" si="3"/>
        <v>25.680517674741964</v>
      </c>
      <c r="J54" s="12">
        <v>2818</v>
      </c>
      <c r="K54" s="12">
        <v>382</v>
      </c>
      <c r="L54" s="12">
        <v>333</v>
      </c>
      <c r="M54" s="12">
        <v>1143</v>
      </c>
      <c r="N54" s="12">
        <f t="shared" si="8"/>
        <v>4676</v>
      </c>
      <c r="O54" s="18">
        <f t="shared" si="13"/>
        <v>8.3355616164857302</v>
      </c>
      <c r="P54" s="12">
        <f t="shared" si="12"/>
        <v>56097</v>
      </c>
    </row>
    <row r="55" spans="1:18" s="13" customFormat="1" x14ac:dyDescent="0.25">
      <c r="A55" s="12">
        <v>2021</v>
      </c>
      <c r="B55" s="12">
        <v>20392</v>
      </c>
      <c r="C55" s="18">
        <f t="shared" si="0"/>
        <v>34.67850279747632</v>
      </c>
      <c r="D55" s="12">
        <v>974</v>
      </c>
      <c r="E55" s="18">
        <f t="shared" si="7"/>
        <v>1.6563780759485063</v>
      </c>
      <c r="F55" s="12">
        <v>17743</v>
      </c>
      <c r="G55" s="18">
        <f t="shared" si="9"/>
        <v>30.173630597078382</v>
      </c>
      <c r="H55" s="12">
        <v>14775</v>
      </c>
      <c r="I55" s="18">
        <f t="shared" si="3"/>
        <v>25.126269067904701</v>
      </c>
      <c r="J55" s="12">
        <v>2967</v>
      </c>
      <c r="K55" s="25">
        <v>495</v>
      </c>
      <c r="L55" s="12">
        <v>322</v>
      </c>
      <c r="M55" s="12">
        <v>1135</v>
      </c>
      <c r="N55" s="12">
        <f t="shared" si="8"/>
        <v>4919</v>
      </c>
      <c r="O55" s="18">
        <f t="shared" si="13"/>
        <v>8.3652194615920958</v>
      </c>
      <c r="P55" s="12">
        <f t="shared" si="12"/>
        <v>58803</v>
      </c>
    </row>
    <row r="56" spans="1:18" s="13" customFormat="1" x14ac:dyDescent="0.25">
      <c r="A56" s="12">
        <v>2022</v>
      </c>
      <c r="B56" s="25">
        <v>19635</v>
      </c>
      <c r="C56" s="18">
        <f t="shared" si="0"/>
        <v>33.867462398233748</v>
      </c>
      <c r="D56" s="25">
        <v>971</v>
      </c>
      <c r="E56" s="18">
        <f t="shared" si="7"/>
        <v>1.67483096453705</v>
      </c>
      <c r="F56" s="25">
        <v>17588</v>
      </c>
      <c r="G56" s="18">
        <f t="shared" si="9"/>
        <v>30.33669104457017</v>
      </c>
      <c r="H56" s="25">
        <v>14628</v>
      </c>
      <c r="I56" s="18">
        <f t="shared" si="3"/>
        <v>25.231130122809436</v>
      </c>
      <c r="J56" s="25">
        <v>3030</v>
      </c>
      <c r="K56" s="25">
        <v>674</v>
      </c>
      <c r="L56" s="25">
        <v>306</v>
      </c>
      <c r="M56" s="25">
        <v>1144</v>
      </c>
      <c r="N56" s="12">
        <f t="shared" ref="N56:N58" si="14">SUM(J56:M56)</f>
        <v>5154</v>
      </c>
      <c r="O56" s="18">
        <f t="shared" ref="O56" si="15">N56/P56*100</f>
        <v>8.8898854698495935</v>
      </c>
      <c r="P56" s="12">
        <f t="shared" ref="P56" si="16">B56+D56+F56+H56+N56</f>
        <v>57976</v>
      </c>
    </row>
    <row r="57" spans="1:18" s="13" customFormat="1" x14ac:dyDescent="0.25">
      <c r="A57" s="12">
        <v>2023</v>
      </c>
      <c r="B57" s="12">
        <v>19426</v>
      </c>
      <c r="C57" s="18">
        <f t="shared" si="0"/>
        <v>34.254981484746963</v>
      </c>
      <c r="D57" s="12">
        <v>935</v>
      </c>
      <c r="E57" s="18">
        <f t="shared" si="7"/>
        <v>1.6487391994357257</v>
      </c>
      <c r="F57" s="12">
        <v>16434</v>
      </c>
      <c r="G57" s="18">
        <f t="shared" si="9"/>
        <v>28.979016046552637</v>
      </c>
      <c r="H57" s="12">
        <v>14596</v>
      </c>
      <c r="I57" s="18">
        <f t="shared" si="3"/>
        <v>25.737965085522834</v>
      </c>
      <c r="J57" s="12">
        <v>3022</v>
      </c>
      <c r="K57" s="12">
        <v>858</v>
      </c>
      <c r="L57" s="12">
        <v>283</v>
      </c>
      <c r="M57" s="12">
        <v>1156</v>
      </c>
      <c r="N57" s="12">
        <f t="shared" si="14"/>
        <v>5319</v>
      </c>
      <c r="O57" s="18">
        <f t="shared" ref="O57:O58" si="17">N57/P57*100</f>
        <v>9.3792981837418452</v>
      </c>
      <c r="P57" s="12">
        <f t="shared" ref="P57:P58" si="18">B57+D57+F57+H57+N57</f>
        <v>56710</v>
      </c>
    </row>
    <row r="58" spans="1:18" s="13" customFormat="1" x14ac:dyDescent="0.25">
      <c r="A58" s="12">
        <v>2024</v>
      </c>
      <c r="B58" s="25">
        <v>19818</v>
      </c>
      <c r="C58" s="18">
        <f t="shared" si="0"/>
        <v>34.458895534844899</v>
      </c>
      <c r="D58" s="25">
        <v>925</v>
      </c>
      <c r="E58" s="18">
        <f t="shared" si="7"/>
        <v>1.6083599944359439</v>
      </c>
      <c r="F58" s="25">
        <v>16419</v>
      </c>
      <c r="G58" s="18">
        <f t="shared" si="9"/>
        <v>28.548824593128391</v>
      </c>
      <c r="H58" s="25">
        <v>14744</v>
      </c>
      <c r="I58" s="18">
        <f t="shared" si="3"/>
        <v>25.63638892752817</v>
      </c>
      <c r="J58" s="25">
        <v>3077</v>
      </c>
      <c r="K58" s="25">
        <v>1109</v>
      </c>
      <c r="L58" s="25">
        <v>272</v>
      </c>
      <c r="M58" s="25">
        <v>1148</v>
      </c>
      <c r="N58" s="12">
        <f t="shared" si="14"/>
        <v>5606</v>
      </c>
      <c r="O58" s="18">
        <f t="shared" si="17"/>
        <v>9.7475309500625951</v>
      </c>
      <c r="P58" s="12">
        <f t="shared" si="18"/>
        <v>57512</v>
      </c>
    </row>
    <row r="59" spans="1:18" x14ac:dyDescent="0.25">
      <c r="Q59" s="13"/>
      <c r="R59" s="13"/>
    </row>
  </sheetData>
  <phoneticPr fontId="0" type="noConversion"/>
  <pageMargins left="0.39370078740157483" right="0.39370078740157483" top="0.59055118110236227" bottom="0.39370078740157483" header="0.51181102362204722" footer="0.51181102362204722"/>
  <pageSetup paperSize="9" scale="80" orientation="landscape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2018-06-18T13:01:14Z</cp:lastPrinted>
  <dcterms:created xsi:type="dcterms:W3CDTF">2010-05-28T11:22:22Z</dcterms:created>
  <dcterms:modified xsi:type="dcterms:W3CDTF">2025-06-18T09:20:09Z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2025-06-11T13:46:31Z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158a8486-347d-4693-a223-e5ac9b737b62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