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21D218B0-4490-4B68-B143-E26AA9E9F6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1" i="1" l="1"/>
  <c r="H81" i="1"/>
  <c r="J81" i="1" s="1"/>
  <c r="M81" i="1" s="1"/>
  <c r="O81" i="1" s="1"/>
  <c r="D81" i="1"/>
  <c r="H41" i="1"/>
  <c r="E46" i="1"/>
  <c r="H46" i="1"/>
  <c r="D76" i="1"/>
  <c r="H7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H77" i="1"/>
  <c r="H78" i="1"/>
  <c r="H79" i="1"/>
  <c r="H80" i="1"/>
  <c r="D77" i="1"/>
  <c r="J77" i="1" s="1"/>
  <c r="M77" i="1" s="1"/>
  <c r="O77" i="1" s="1"/>
  <c r="D78" i="1"/>
  <c r="D79" i="1"/>
  <c r="D80" i="1"/>
  <c r="H16" i="1"/>
  <c r="P80" i="1"/>
  <c r="P79" i="1"/>
  <c r="P78" i="1"/>
  <c r="P77" i="1"/>
  <c r="J80" i="1" l="1"/>
  <c r="M80" i="1" s="1"/>
  <c r="O80" i="1" s="1"/>
  <c r="J79" i="1"/>
  <c r="M79" i="1" s="1"/>
  <c r="O79" i="1" s="1"/>
  <c r="J78" i="1"/>
  <c r="M78" i="1" s="1"/>
  <c r="O78" i="1" s="1"/>
  <c r="J76" i="1"/>
  <c r="M76" i="1" s="1"/>
  <c r="O76" i="1" s="1"/>
  <c r="P76" i="1"/>
  <c r="P75" i="1"/>
  <c r="H75" i="1"/>
  <c r="J75" i="1" s="1"/>
  <c r="M75" i="1" s="1"/>
  <c r="O75" i="1" s="1"/>
  <c r="P74" i="1"/>
  <c r="H74" i="1"/>
  <c r="J74" i="1" s="1"/>
  <c r="M74" i="1" s="1"/>
  <c r="O74" i="1" s="1"/>
  <c r="P73" i="1"/>
  <c r="H73" i="1"/>
  <c r="J73" i="1" s="1"/>
  <c r="M73" i="1" s="1"/>
  <c r="O73" i="1" s="1"/>
  <c r="P72" i="1"/>
  <c r="H72" i="1"/>
  <c r="J72" i="1"/>
  <c r="M72" i="1" s="1"/>
  <c r="O72" i="1" s="1"/>
  <c r="P71" i="1"/>
  <c r="H71" i="1"/>
  <c r="J71" i="1" s="1"/>
  <c r="M71" i="1" s="1"/>
  <c r="O71" i="1" s="1"/>
  <c r="P70" i="1"/>
  <c r="H70" i="1"/>
  <c r="J70" i="1"/>
  <c r="M70" i="1" s="1"/>
  <c r="O70" i="1" s="1"/>
  <c r="P69" i="1"/>
  <c r="H69" i="1"/>
  <c r="J69" i="1" s="1"/>
  <c r="M69" i="1" s="1"/>
  <c r="O69" i="1" s="1"/>
  <c r="P68" i="1"/>
  <c r="H68" i="1"/>
  <c r="J68" i="1"/>
  <c r="M68" i="1" s="1"/>
  <c r="O68" i="1" s="1"/>
  <c r="P67" i="1"/>
  <c r="H67" i="1"/>
  <c r="J67" i="1" s="1"/>
  <c r="M67" i="1" s="1"/>
  <c r="O67" i="1" s="1"/>
  <c r="H66" i="1"/>
  <c r="J66" i="1" s="1"/>
  <c r="M66" i="1" s="1"/>
  <c r="O66" i="1" s="1"/>
  <c r="P66" i="1"/>
  <c r="P65" i="1"/>
  <c r="H65" i="1"/>
  <c r="J65" i="1" s="1"/>
  <c r="M65" i="1" s="1"/>
  <c r="O65" i="1" s="1"/>
  <c r="P64" i="1"/>
  <c r="H64" i="1"/>
  <c r="J64" i="1"/>
  <c r="M64" i="1" s="1"/>
  <c r="O64" i="1" s="1"/>
  <c r="P63" i="1"/>
  <c r="H63" i="1"/>
  <c r="J63" i="1" s="1"/>
  <c r="M63" i="1" s="1"/>
  <c r="O63" i="1" s="1"/>
  <c r="P62" i="1"/>
  <c r="H62" i="1"/>
  <c r="J62" i="1"/>
  <c r="M62" i="1" s="1"/>
  <c r="O62" i="1" s="1"/>
  <c r="P61" i="1"/>
  <c r="H61" i="1"/>
  <c r="J61" i="1" s="1"/>
  <c r="M61" i="1" s="1"/>
  <c r="O61" i="1" s="1"/>
  <c r="P60" i="1"/>
  <c r="H60" i="1"/>
  <c r="J60" i="1"/>
  <c r="M60" i="1" s="1"/>
  <c r="O60" i="1" s="1"/>
  <c r="P59" i="1"/>
  <c r="H59" i="1"/>
  <c r="J59" i="1" s="1"/>
  <c r="M59" i="1" s="1"/>
  <c r="O59" i="1" s="1"/>
  <c r="P58" i="1"/>
  <c r="H58" i="1"/>
  <c r="J58" i="1"/>
  <c r="M58" i="1" s="1"/>
  <c r="O58" i="1" s="1"/>
  <c r="P57" i="1"/>
  <c r="H57" i="1"/>
  <c r="J57" i="1" s="1"/>
  <c r="M57" i="1" s="1"/>
  <c r="O57" i="1" s="1"/>
  <c r="P56" i="1"/>
  <c r="H56" i="1"/>
  <c r="J56" i="1" s="1"/>
  <c r="M56" i="1" s="1"/>
  <c r="O56" i="1" s="1"/>
  <c r="P55" i="1"/>
  <c r="H55" i="1"/>
  <c r="J55" i="1" s="1"/>
  <c r="M55" i="1" s="1"/>
  <c r="O55" i="1" s="1"/>
  <c r="P54" i="1"/>
  <c r="H54" i="1"/>
  <c r="J54" i="1"/>
  <c r="M54" i="1" s="1"/>
  <c r="O54" i="1" s="1"/>
  <c r="P53" i="1"/>
  <c r="H53" i="1"/>
  <c r="J53" i="1" s="1"/>
  <c r="M53" i="1" s="1"/>
  <c r="O53" i="1" s="1"/>
  <c r="P52" i="1"/>
  <c r="H52" i="1"/>
  <c r="J52" i="1"/>
  <c r="M52" i="1" s="1"/>
  <c r="O52" i="1" s="1"/>
  <c r="P51" i="1"/>
  <c r="H51" i="1"/>
  <c r="J51" i="1" s="1"/>
  <c r="M51" i="1" s="1"/>
  <c r="O51" i="1" s="1"/>
  <c r="P50" i="1"/>
  <c r="H50" i="1"/>
  <c r="J50" i="1" s="1"/>
  <c r="M50" i="1" s="1"/>
  <c r="O50" i="1" s="1"/>
  <c r="P49" i="1"/>
  <c r="H49" i="1"/>
  <c r="J49" i="1" s="1"/>
  <c r="M49" i="1" s="1"/>
  <c r="O49" i="1" s="1"/>
  <c r="P48" i="1"/>
  <c r="H48" i="1"/>
  <c r="J48" i="1" s="1"/>
  <c r="M48" i="1" s="1"/>
  <c r="O48" i="1" s="1"/>
  <c r="P47" i="1"/>
  <c r="H47" i="1"/>
  <c r="J47" i="1" s="1"/>
  <c r="M47" i="1" s="1"/>
  <c r="O47" i="1" s="1"/>
  <c r="P46" i="1"/>
  <c r="J46" i="1"/>
  <c r="M46" i="1" s="1"/>
  <c r="O46" i="1" s="1"/>
  <c r="P45" i="1"/>
  <c r="H45" i="1"/>
  <c r="J45" i="1" s="1"/>
  <c r="M45" i="1" s="1"/>
  <c r="O45" i="1" s="1"/>
  <c r="P44" i="1"/>
  <c r="H44" i="1"/>
  <c r="J44" i="1"/>
  <c r="M44" i="1" s="1"/>
  <c r="O44" i="1" s="1"/>
  <c r="P43" i="1"/>
  <c r="H43" i="1"/>
  <c r="J43" i="1" s="1"/>
  <c r="M43" i="1" s="1"/>
  <c r="O43" i="1" s="1"/>
  <c r="P42" i="1"/>
  <c r="H42" i="1"/>
  <c r="J42" i="1"/>
  <c r="M42" i="1" s="1"/>
  <c r="O42" i="1" s="1"/>
  <c r="P41" i="1"/>
  <c r="J41" i="1"/>
  <c r="M41" i="1" s="1"/>
  <c r="O41" i="1" s="1"/>
  <c r="P40" i="1"/>
  <c r="H40" i="1"/>
  <c r="J40" i="1"/>
  <c r="M40" i="1" s="1"/>
  <c r="O40" i="1" s="1"/>
  <c r="P39" i="1"/>
  <c r="H39" i="1"/>
  <c r="J39" i="1" s="1"/>
  <c r="M39" i="1" s="1"/>
  <c r="O39" i="1" s="1"/>
  <c r="P38" i="1"/>
  <c r="H38" i="1"/>
  <c r="J38" i="1"/>
  <c r="M38" i="1" s="1"/>
  <c r="O38" i="1" s="1"/>
  <c r="P37" i="1"/>
  <c r="H37" i="1"/>
  <c r="J37" i="1" s="1"/>
  <c r="M37" i="1" s="1"/>
  <c r="O37" i="1" s="1"/>
  <c r="P36" i="1"/>
  <c r="H36" i="1"/>
  <c r="J36" i="1"/>
  <c r="M36" i="1" s="1"/>
  <c r="O36" i="1" s="1"/>
  <c r="P35" i="1"/>
  <c r="H35" i="1"/>
  <c r="J35" i="1" s="1"/>
  <c r="M35" i="1" s="1"/>
  <c r="O35" i="1" s="1"/>
  <c r="P34" i="1"/>
  <c r="H34" i="1"/>
  <c r="J34" i="1"/>
  <c r="M34" i="1" s="1"/>
  <c r="O34" i="1" s="1"/>
  <c r="P33" i="1"/>
  <c r="H33" i="1"/>
  <c r="J33" i="1" s="1"/>
  <c r="M33" i="1" s="1"/>
  <c r="O33" i="1" s="1"/>
  <c r="P32" i="1"/>
  <c r="H32" i="1"/>
  <c r="J32" i="1"/>
  <c r="M32" i="1" s="1"/>
  <c r="O32" i="1" s="1"/>
  <c r="P31" i="1"/>
  <c r="H31" i="1"/>
  <c r="J31" i="1" s="1"/>
  <c r="M31" i="1" s="1"/>
  <c r="O31" i="1" s="1"/>
  <c r="P30" i="1"/>
  <c r="H30" i="1"/>
  <c r="J30" i="1" s="1"/>
  <c r="M30" i="1" s="1"/>
  <c r="O30" i="1" s="1"/>
  <c r="P29" i="1"/>
  <c r="H29" i="1"/>
  <c r="J29" i="1" s="1"/>
  <c r="M29" i="1" s="1"/>
  <c r="O29" i="1" s="1"/>
  <c r="P28" i="1"/>
  <c r="H28" i="1"/>
  <c r="J28" i="1"/>
  <c r="M28" i="1" s="1"/>
  <c r="O28" i="1" s="1"/>
  <c r="P27" i="1"/>
  <c r="H27" i="1"/>
  <c r="J27" i="1" s="1"/>
  <c r="M27" i="1" s="1"/>
  <c r="O27" i="1" s="1"/>
  <c r="P26" i="1"/>
  <c r="H26" i="1"/>
  <c r="J26" i="1" s="1"/>
  <c r="M26" i="1" s="1"/>
  <c r="O26" i="1" s="1"/>
  <c r="P25" i="1"/>
  <c r="H25" i="1"/>
  <c r="J25" i="1" s="1"/>
  <c r="M25" i="1" s="1"/>
  <c r="O25" i="1" s="1"/>
  <c r="P24" i="1"/>
  <c r="H24" i="1"/>
  <c r="J24" i="1" s="1"/>
  <c r="M24" i="1" s="1"/>
  <c r="O24" i="1" s="1"/>
  <c r="P23" i="1"/>
  <c r="H23" i="1"/>
  <c r="J23" i="1" s="1"/>
  <c r="M23" i="1" s="1"/>
  <c r="O23" i="1" s="1"/>
  <c r="P22" i="1"/>
  <c r="H22" i="1"/>
  <c r="J22" i="1"/>
  <c r="M22" i="1" s="1"/>
  <c r="O22" i="1" s="1"/>
  <c r="P21" i="1"/>
  <c r="H21" i="1"/>
  <c r="J21" i="1" s="1"/>
  <c r="M21" i="1" s="1"/>
  <c r="O21" i="1" s="1"/>
  <c r="P20" i="1"/>
  <c r="H20" i="1"/>
  <c r="J20" i="1" s="1"/>
  <c r="M20" i="1" s="1"/>
  <c r="O20" i="1" s="1"/>
  <c r="P19" i="1"/>
  <c r="H19" i="1"/>
  <c r="J19" i="1" s="1"/>
  <c r="M19" i="1" s="1"/>
  <c r="O19" i="1" s="1"/>
  <c r="P18" i="1"/>
  <c r="H18" i="1"/>
  <c r="J18" i="1" s="1"/>
  <c r="M18" i="1" s="1"/>
  <c r="O18" i="1" s="1"/>
  <c r="P17" i="1"/>
  <c r="H17" i="1"/>
  <c r="J17" i="1" s="1"/>
  <c r="M17" i="1" s="1"/>
  <c r="O17" i="1" s="1"/>
  <c r="P16" i="1"/>
  <c r="J16" i="1"/>
  <c r="M16" i="1" s="1"/>
  <c r="O16" i="1" s="1"/>
</calcChain>
</file>

<file path=xl/sharedStrings.xml><?xml version="1.0" encoding="utf-8"?>
<sst xmlns="http://schemas.openxmlformats.org/spreadsheetml/2006/main" count="164" uniqueCount="63">
  <si>
    <t/>
  </si>
  <si>
    <t xml:space="preserve">Elektrizitätsbilanz der Schweiz (Kalenderjahr), in GWh   </t>
  </si>
  <si>
    <t xml:space="preserve">Bilan suisse de l'électricité (année civile), en GWh  </t>
  </si>
  <si>
    <t>Jahr</t>
  </si>
  <si>
    <t>Netto-</t>
  </si>
  <si>
    <t>Einfuhr</t>
  </si>
  <si>
    <t>Ausfuhr</t>
  </si>
  <si>
    <t>Landes-</t>
  </si>
  <si>
    <t>Année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</si>
  <si>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</si>
  <si>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</si>
  <si>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</si>
  <si>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</si>
  <si>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</si>
  <si>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</si>
  <si>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</si>
  <si>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</si>
  <si>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</si>
  <si>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1994</t>
  </si>
  <si>
    <t>1995</t>
  </si>
  <si>
    <t>1996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</si>
  <si>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</si>
  <si>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</si>
  <si>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</si>
  <si>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</si>
  <si>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</si>
  <si>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</si>
  <si>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</si>
  <si>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</si>
  <si>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</si>
  <si>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</si>
  <si>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</si>
  <si>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</si>
  <si>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</si>
  <si>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</si>
  <si>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</si>
  <si>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</si>
  <si>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</si>
  <si>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</si>
  <si>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</si>
  <si>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</si>
  <si>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</si>
  <si>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</si>
  <si>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>et renouvelables</t>
  </si>
  <si>
    <t>Konv.-therm. und</t>
  </si>
  <si>
    <t>erneuerbare Kraftwerke</t>
  </si>
  <si>
    <t>ab 2000:physikalisch</t>
  </si>
  <si>
    <t>dès 2000:physique</t>
  </si>
  <si>
    <t>Thermische</t>
  </si>
  <si>
    <t>n.a.</t>
  </si>
  <si>
    <t>revidiert</t>
  </si>
  <si>
    <t>revidiert ab 2020</t>
  </si>
  <si>
    <t>révisé dès 2020</t>
  </si>
  <si>
    <t>Kraftwerke</t>
  </si>
  <si>
    <t>Windkraft-</t>
  </si>
  <si>
    <t>anlagen</t>
  </si>
  <si>
    <t>Photovoltaik-</t>
  </si>
  <si>
    <t>Installations</t>
  </si>
  <si>
    <t>thermiques</t>
  </si>
  <si>
    <t>photovoltaïques</t>
  </si>
  <si>
    <t>Éoliennes</t>
  </si>
  <si>
    <t>Quelle: Bundesamt für Energie BFE, Schweizerische Elektrizitätsstatistik 2025; aktualisiert am 18.06.2026.</t>
  </si>
  <si>
    <t>Source: Office fédéral de l'énergie OFEN, Statistique suisse de l'électricité 2025; actualisé le 18.06.2026.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</si>
</sst>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i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/>
    <xf numFmtId="0" fontId="11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zoomScale="75" workbookViewId="0"/>
  </sheetViews>
  <sheetFormatPr baseColWidth="10" defaultColWidth="11.453125" defaultRowHeight="12.5" x14ac:dyDescent="0.25"/>
  <cols>
    <col min="2" max="2" width="13.7265625" customWidth="1"/>
    <col min="3" max="4" width="12.7265625" customWidth="1"/>
    <col min="5" max="7" width="11.453125" customWidth="1"/>
    <col min="9" max="9" width="13.7265625" customWidth="1"/>
    <col min="11" max="12" width="13.26953125" customWidth="1"/>
    <col min="13" max="13" width="12.7265625" customWidth="1"/>
    <col min="15" max="15" width="12.7265625" style="10" customWidth="1"/>
    <col min="16" max="16" width="11.453125" style="10"/>
  </cols>
  <sheetData>
    <row r="1" spans="1:16" ht="15.5" x14ac:dyDescent="0.35">
      <c r="A1" s="7" t="s">
        <v>1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5" x14ac:dyDescent="0.35">
      <c r="A2" s="7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3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3">
      <c r="A4" s="9" t="s">
        <v>61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3">
      <c r="A5" s="9" t="s">
        <v>62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3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5">
      <c r="A7" s="5" t="s">
        <v>3</v>
      </c>
      <c r="C7" s="3" t="s">
        <v>38</v>
      </c>
      <c r="D7" s="2"/>
      <c r="E7" s="2"/>
      <c r="F7" s="2"/>
      <c r="G7" s="2"/>
      <c r="H7" s="5"/>
      <c r="I7" s="5" t="s">
        <v>21</v>
      </c>
      <c r="J7" s="5" t="s">
        <v>4</v>
      </c>
      <c r="K7" s="5" t="s">
        <v>5</v>
      </c>
      <c r="L7" s="5" t="s">
        <v>6</v>
      </c>
      <c r="M7" s="5" t="s">
        <v>7</v>
      </c>
      <c r="N7" s="5" t="s">
        <v>27</v>
      </c>
      <c r="O7" s="6" t="s">
        <v>29</v>
      </c>
      <c r="P7" s="6" t="s">
        <v>34</v>
      </c>
    </row>
    <row r="8" spans="1:16" x14ac:dyDescent="0.25">
      <c r="A8" s="12"/>
      <c r="B8" s="5" t="s">
        <v>37</v>
      </c>
      <c r="C8" s="5" t="s">
        <v>42</v>
      </c>
      <c r="D8" s="14" t="s">
        <v>44</v>
      </c>
      <c r="E8" s="19" t="s">
        <v>48</v>
      </c>
      <c r="F8" s="19" t="s">
        <v>54</v>
      </c>
      <c r="G8" s="19" t="s">
        <v>56</v>
      </c>
      <c r="H8" s="5" t="s">
        <v>9</v>
      </c>
      <c r="I8" s="5" t="s">
        <v>22</v>
      </c>
      <c r="J8" s="5" t="s">
        <v>30</v>
      </c>
      <c r="K8" s="5"/>
      <c r="L8" s="5"/>
      <c r="M8" s="5" t="s">
        <v>26</v>
      </c>
      <c r="N8" s="5"/>
      <c r="O8" s="6"/>
      <c r="P8" s="6" t="s">
        <v>10</v>
      </c>
    </row>
    <row r="9" spans="1:16" x14ac:dyDescent="0.25">
      <c r="A9" s="6"/>
      <c r="B9" s="5"/>
      <c r="C9" s="5"/>
      <c r="D9" s="14" t="s">
        <v>45</v>
      </c>
      <c r="E9" s="19" t="s">
        <v>53</v>
      </c>
      <c r="F9" s="19" t="s">
        <v>55</v>
      </c>
      <c r="G9" s="19" t="s">
        <v>55</v>
      </c>
      <c r="H9" s="5"/>
      <c r="I9" s="5"/>
      <c r="J9" s="5"/>
      <c r="K9" s="16" t="s">
        <v>46</v>
      </c>
      <c r="L9" s="16" t="s">
        <v>46</v>
      </c>
      <c r="M9" s="5"/>
      <c r="N9" s="12"/>
      <c r="O9" s="6"/>
      <c r="P9" s="6" t="s">
        <v>33</v>
      </c>
    </row>
    <row r="10" spans="1:16" x14ac:dyDescent="0.25">
      <c r="A10" s="6"/>
      <c r="B10" s="1"/>
      <c r="C10" s="1"/>
      <c r="D10" s="1"/>
      <c r="E10" s="22"/>
      <c r="F10" s="21" t="s">
        <v>51</v>
      </c>
      <c r="G10" s="22"/>
      <c r="H10" s="5"/>
      <c r="I10" s="5"/>
      <c r="J10" s="5"/>
      <c r="K10" s="15"/>
      <c r="L10" s="15"/>
      <c r="M10" s="5"/>
      <c r="N10" s="5"/>
      <c r="O10" s="6"/>
      <c r="P10" s="13"/>
    </row>
    <row r="11" spans="1:16" x14ac:dyDescent="0.25">
      <c r="A11" s="5" t="s">
        <v>8</v>
      </c>
      <c r="C11" s="3" t="s">
        <v>39</v>
      </c>
      <c r="D11" s="1"/>
      <c r="E11" s="23"/>
      <c r="F11" s="23"/>
      <c r="G11" s="23"/>
      <c r="H11" s="5"/>
      <c r="I11" s="5" t="s">
        <v>13</v>
      </c>
      <c r="J11" s="5" t="s">
        <v>36</v>
      </c>
      <c r="K11" s="5" t="s">
        <v>24</v>
      </c>
      <c r="L11" s="5" t="s">
        <v>25</v>
      </c>
      <c r="M11" s="5" t="s">
        <v>31</v>
      </c>
      <c r="N11" s="5" t="s">
        <v>28</v>
      </c>
      <c r="O11" s="6" t="s">
        <v>31</v>
      </c>
      <c r="P11" s="6" t="s">
        <v>16</v>
      </c>
    </row>
    <row r="12" spans="1:16" x14ac:dyDescent="0.25">
      <c r="B12" s="5" t="s">
        <v>11</v>
      </c>
      <c r="C12" s="5" t="s">
        <v>11</v>
      </c>
      <c r="D12" s="5" t="s">
        <v>11</v>
      </c>
      <c r="E12" s="19" t="s">
        <v>11</v>
      </c>
      <c r="F12" s="19" t="s">
        <v>60</v>
      </c>
      <c r="G12" s="19" t="s">
        <v>57</v>
      </c>
      <c r="H12" s="5" t="s">
        <v>9</v>
      </c>
      <c r="I12" s="5" t="s">
        <v>23</v>
      </c>
      <c r="J12" s="5" t="s">
        <v>14</v>
      </c>
      <c r="L12" s="5"/>
      <c r="M12" s="5" t="s">
        <v>15</v>
      </c>
      <c r="N12" s="5"/>
      <c r="O12" s="6" t="s">
        <v>32</v>
      </c>
      <c r="P12" s="6" t="s">
        <v>35</v>
      </c>
    </row>
    <row r="13" spans="1:16" x14ac:dyDescent="0.25">
      <c r="A13" s="6"/>
      <c r="B13" s="5" t="s">
        <v>40</v>
      </c>
      <c r="C13" s="5" t="s">
        <v>12</v>
      </c>
      <c r="D13" s="14" t="s">
        <v>41</v>
      </c>
      <c r="E13" s="19" t="s">
        <v>58</v>
      </c>
      <c r="F13" s="10"/>
      <c r="G13" s="19" t="s">
        <v>59</v>
      </c>
      <c r="H13" s="5"/>
      <c r="I13" s="5"/>
      <c r="J13" s="12"/>
      <c r="K13" s="16" t="s">
        <v>47</v>
      </c>
      <c r="L13" s="16" t="s">
        <v>47</v>
      </c>
      <c r="M13" s="12"/>
      <c r="N13" s="5"/>
      <c r="O13" s="6"/>
      <c r="P13" s="6" t="s">
        <v>17</v>
      </c>
    </row>
    <row r="14" spans="1:16" x14ac:dyDescent="0.25">
      <c r="A14" s="5"/>
      <c r="B14" s="5"/>
      <c r="C14" s="5"/>
      <c r="D14" s="14" t="s">
        <v>43</v>
      </c>
      <c r="E14" s="22"/>
      <c r="F14" s="21" t="s">
        <v>52</v>
      </c>
      <c r="G14" s="22"/>
      <c r="H14" s="5"/>
      <c r="J14" s="1"/>
      <c r="K14" s="16"/>
      <c r="L14" s="16"/>
      <c r="M14" s="1"/>
      <c r="N14" s="1"/>
      <c r="O14" s="9"/>
    </row>
    <row r="15" spans="1:16" x14ac:dyDescent="0.25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5">
      <c r="A16" s="5">
        <v>1960</v>
      </c>
      <c r="B16" s="2">
        <v>20504</v>
      </c>
      <c r="C16" s="2">
        <v>0</v>
      </c>
      <c r="D16" s="2">
        <v>168</v>
      </c>
      <c r="E16" s="14" t="s">
        <v>49</v>
      </c>
      <c r="F16" s="14" t="s">
        <v>49</v>
      </c>
      <c r="G16" s="14" t="s">
        <v>49</v>
      </c>
      <c r="H16" s="2">
        <f>SUM(B16+C16+D16)</f>
        <v>20672</v>
      </c>
      <c r="I16" s="2">
        <v>245</v>
      </c>
      <c r="J16" s="2">
        <f t="shared" ref="J16:J25" si="0">H16-I16</f>
        <v>20427</v>
      </c>
      <c r="K16" s="2">
        <v>1306</v>
      </c>
      <c r="L16" s="2">
        <v>3822</v>
      </c>
      <c r="M16" s="2">
        <f t="shared" ref="M16:M25" si="1">SUM(J16+K16-L16)</f>
        <v>17911</v>
      </c>
      <c r="N16" s="2">
        <v>2020</v>
      </c>
      <c r="O16" s="6">
        <f t="shared" ref="O16:O25" si="2">SUM(M16-N16)</f>
        <v>15891</v>
      </c>
      <c r="P16" s="3">
        <f t="shared" ref="P16:P25" si="3">SUM(K16-L16)</f>
        <v>-2516</v>
      </c>
    </row>
    <row r="17" spans="1:16" x14ac:dyDescent="0.25">
      <c r="A17" s="5">
        <v>1961</v>
      </c>
      <c r="B17" s="2">
        <v>21526</v>
      </c>
      <c r="C17" s="2">
        <v>0</v>
      </c>
      <c r="D17" s="2">
        <v>174</v>
      </c>
      <c r="E17" s="14" t="s">
        <v>49</v>
      </c>
      <c r="F17" s="14" t="s">
        <v>49</v>
      </c>
      <c r="G17" s="14" t="s">
        <v>49</v>
      </c>
      <c r="H17" s="2">
        <f t="shared" ref="H17:H25" si="4">SUM(B17+C17+D17)</f>
        <v>21700</v>
      </c>
      <c r="I17" s="2">
        <v>211</v>
      </c>
      <c r="J17" s="2">
        <f t="shared" si="0"/>
        <v>21489</v>
      </c>
      <c r="K17" s="2">
        <v>1530</v>
      </c>
      <c r="L17" s="2">
        <v>4249</v>
      </c>
      <c r="M17" s="2">
        <f t="shared" si="1"/>
        <v>18770</v>
      </c>
      <c r="N17" s="2">
        <v>2029</v>
      </c>
      <c r="O17" s="6">
        <f t="shared" si="2"/>
        <v>16741</v>
      </c>
      <c r="P17" s="3">
        <f t="shared" si="3"/>
        <v>-2719</v>
      </c>
    </row>
    <row r="18" spans="1:16" x14ac:dyDescent="0.25">
      <c r="A18" s="5">
        <v>1962</v>
      </c>
      <c r="B18" s="2">
        <v>21186</v>
      </c>
      <c r="C18" s="2">
        <v>0</v>
      </c>
      <c r="D18" s="2">
        <v>231</v>
      </c>
      <c r="E18" s="14" t="s">
        <v>49</v>
      </c>
      <c r="F18" s="14" t="s">
        <v>49</v>
      </c>
      <c r="G18" s="14" t="s">
        <v>49</v>
      </c>
      <c r="H18" s="2">
        <f t="shared" si="4"/>
        <v>21417</v>
      </c>
      <c r="I18" s="2">
        <v>327</v>
      </c>
      <c r="J18" s="2">
        <f t="shared" si="0"/>
        <v>21090</v>
      </c>
      <c r="K18" s="2">
        <v>3184</v>
      </c>
      <c r="L18" s="2">
        <v>4443</v>
      </c>
      <c r="M18" s="2">
        <f t="shared" si="1"/>
        <v>19831</v>
      </c>
      <c r="N18" s="2">
        <v>2115</v>
      </c>
      <c r="O18" s="6">
        <f t="shared" si="2"/>
        <v>17716</v>
      </c>
      <c r="P18" s="3">
        <f t="shared" si="3"/>
        <v>-1259</v>
      </c>
    </row>
    <row r="19" spans="1:16" x14ac:dyDescent="0.25">
      <c r="A19" s="5">
        <v>1963</v>
      </c>
      <c r="B19" s="2">
        <v>22549</v>
      </c>
      <c r="C19" s="2">
        <v>0</v>
      </c>
      <c r="D19" s="2">
        <v>254</v>
      </c>
      <c r="E19" s="14" t="s">
        <v>49</v>
      </c>
      <c r="F19" s="14" t="s">
        <v>49</v>
      </c>
      <c r="G19" s="14" t="s">
        <v>49</v>
      </c>
      <c r="H19" s="2">
        <f t="shared" si="4"/>
        <v>22803</v>
      </c>
      <c r="I19" s="2">
        <v>358</v>
      </c>
      <c r="J19" s="2">
        <f t="shared" si="0"/>
        <v>22445</v>
      </c>
      <c r="K19" s="2">
        <v>3419</v>
      </c>
      <c r="L19" s="2">
        <v>5119</v>
      </c>
      <c r="M19" s="2">
        <f t="shared" si="1"/>
        <v>20745</v>
      </c>
      <c r="N19" s="2">
        <v>2262</v>
      </c>
      <c r="O19" s="6">
        <f t="shared" si="2"/>
        <v>18483</v>
      </c>
      <c r="P19" s="3">
        <f t="shared" si="3"/>
        <v>-1700</v>
      </c>
    </row>
    <row r="20" spans="1:16" x14ac:dyDescent="0.25">
      <c r="A20" s="5">
        <v>1964</v>
      </c>
      <c r="B20" s="2">
        <v>22104</v>
      </c>
      <c r="C20" s="2">
        <v>0</v>
      </c>
      <c r="D20" s="2">
        <v>304</v>
      </c>
      <c r="E20" s="14" t="s">
        <v>49</v>
      </c>
      <c r="F20" s="14" t="s">
        <v>49</v>
      </c>
      <c r="G20" s="14" t="s">
        <v>49</v>
      </c>
      <c r="H20" s="2">
        <f t="shared" si="4"/>
        <v>22408</v>
      </c>
      <c r="I20" s="2">
        <v>393</v>
      </c>
      <c r="J20" s="2">
        <f t="shared" si="0"/>
        <v>22015</v>
      </c>
      <c r="K20" s="2">
        <v>4213</v>
      </c>
      <c r="L20" s="2">
        <v>4662</v>
      </c>
      <c r="M20" s="2">
        <f t="shared" si="1"/>
        <v>21566</v>
      </c>
      <c r="N20" s="2">
        <v>2220</v>
      </c>
      <c r="O20" s="6">
        <f t="shared" si="2"/>
        <v>19346</v>
      </c>
      <c r="P20" s="3">
        <f t="shared" si="3"/>
        <v>-449</v>
      </c>
    </row>
    <row r="21" spans="1:16" x14ac:dyDescent="0.25">
      <c r="A21" s="5">
        <v>1965</v>
      </c>
      <c r="B21" s="2">
        <v>24797</v>
      </c>
      <c r="C21" s="2">
        <v>0</v>
      </c>
      <c r="D21" s="2">
        <v>491</v>
      </c>
      <c r="E21" s="14" t="s">
        <v>49</v>
      </c>
      <c r="F21" s="14" t="s">
        <v>49</v>
      </c>
      <c r="G21" s="14" t="s">
        <v>49</v>
      </c>
      <c r="H21" s="2">
        <f t="shared" si="4"/>
        <v>25288</v>
      </c>
      <c r="I21" s="2">
        <v>500</v>
      </c>
      <c r="J21" s="2">
        <f t="shared" si="0"/>
        <v>24788</v>
      </c>
      <c r="K21" s="2">
        <v>2843</v>
      </c>
      <c r="L21" s="2">
        <v>5115</v>
      </c>
      <c r="M21" s="2">
        <f t="shared" si="1"/>
        <v>22516</v>
      </c>
      <c r="N21" s="2">
        <v>2295</v>
      </c>
      <c r="O21" s="6">
        <f t="shared" si="2"/>
        <v>20221</v>
      </c>
      <c r="P21" s="3">
        <f t="shared" si="3"/>
        <v>-2272</v>
      </c>
    </row>
    <row r="22" spans="1:16" x14ac:dyDescent="0.25">
      <c r="A22" s="5">
        <v>1966</v>
      </c>
      <c r="B22" s="2">
        <v>27797</v>
      </c>
      <c r="C22" s="2">
        <v>0</v>
      </c>
      <c r="D22" s="2">
        <v>652</v>
      </c>
      <c r="E22" s="14" t="s">
        <v>49</v>
      </c>
      <c r="F22" s="14" t="s">
        <v>49</v>
      </c>
      <c r="G22" s="14" t="s">
        <v>49</v>
      </c>
      <c r="H22" s="2">
        <f t="shared" si="4"/>
        <v>28449</v>
      </c>
      <c r="I22" s="2">
        <v>589</v>
      </c>
      <c r="J22" s="2">
        <f t="shared" si="0"/>
        <v>27860</v>
      </c>
      <c r="K22" s="2">
        <v>1578</v>
      </c>
      <c r="L22" s="2">
        <v>6298</v>
      </c>
      <c r="M22" s="2">
        <f t="shared" si="1"/>
        <v>23140</v>
      </c>
      <c r="N22" s="2">
        <v>2432</v>
      </c>
      <c r="O22" s="6">
        <f t="shared" si="2"/>
        <v>20708</v>
      </c>
      <c r="P22" s="3">
        <f t="shared" si="3"/>
        <v>-4720</v>
      </c>
    </row>
    <row r="23" spans="1:16" x14ac:dyDescent="0.25">
      <c r="A23" s="5">
        <v>1967</v>
      </c>
      <c r="B23" s="2">
        <v>29898</v>
      </c>
      <c r="C23" s="2">
        <v>0</v>
      </c>
      <c r="D23" s="2">
        <v>897</v>
      </c>
      <c r="E23" s="14" t="s">
        <v>49</v>
      </c>
      <c r="F23" s="14" t="s">
        <v>49</v>
      </c>
      <c r="G23" s="14" t="s">
        <v>49</v>
      </c>
      <c r="H23" s="2">
        <f t="shared" si="4"/>
        <v>30795</v>
      </c>
      <c r="I23" s="2">
        <v>578</v>
      </c>
      <c r="J23" s="2">
        <f t="shared" si="0"/>
        <v>30217</v>
      </c>
      <c r="K23" s="2">
        <v>2035</v>
      </c>
      <c r="L23" s="2">
        <v>8209</v>
      </c>
      <c r="M23" s="2">
        <f t="shared" si="1"/>
        <v>24043</v>
      </c>
      <c r="N23" s="2">
        <v>2516</v>
      </c>
      <c r="O23" s="6">
        <f t="shared" si="2"/>
        <v>21527</v>
      </c>
      <c r="P23" s="3">
        <f t="shared" si="3"/>
        <v>-6174</v>
      </c>
    </row>
    <row r="24" spans="1:16" x14ac:dyDescent="0.25">
      <c r="A24" s="5">
        <v>1968</v>
      </c>
      <c r="B24" s="2">
        <v>29441</v>
      </c>
      <c r="C24" s="2">
        <v>0</v>
      </c>
      <c r="D24" s="2">
        <v>1324</v>
      </c>
      <c r="E24" s="14" t="s">
        <v>49</v>
      </c>
      <c r="F24" s="14" t="s">
        <v>49</v>
      </c>
      <c r="G24" s="14" t="s">
        <v>49</v>
      </c>
      <c r="H24" s="2">
        <f t="shared" si="4"/>
        <v>30765</v>
      </c>
      <c r="I24" s="2">
        <v>577</v>
      </c>
      <c r="J24" s="2">
        <f t="shared" si="0"/>
        <v>30188</v>
      </c>
      <c r="K24" s="2">
        <v>2357</v>
      </c>
      <c r="L24" s="2">
        <v>7601</v>
      </c>
      <c r="M24" s="2">
        <f t="shared" si="1"/>
        <v>24944</v>
      </c>
      <c r="N24" s="2">
        <v>2507</v>
      </c>
      <c r="O24" s="6">
        <f t="shared" si="2"/>
        <v>22437</v>
      </c>
      <c r="P24" s="3">
        <f t="shared" si="3"/>
        <v>-5244</v>
      </c>
    </row>
    <row r="25" spans="1:16" x14ac:dyDescent="0.25">
      <c r="A25" s="5">
        <v>1969</v>
      </c>
      <c r="B25" s="2">
        <v>27327</v>
      </c>
      <c r="C25" s="2">
        <v>563</v>
      </c>
      <c r="D25" s="2">
        <v>1521</v>
      </c>
      <c r="E25" s="14" t="s">
        <v>49</v>
      </c>
      <c r="F25" s="14" t="s">
        <v>49</v>
      </c>
      <c r="G25" s="14" t="s">
        <v>49</v>
      </c>
      <c r="H25" s="2">
        <f t="shared" si="4"/>
        <v>29411</v>
      </c>
      <c r="I25" s="2">
        <v>567</v>
      </c>
      <c r="J25" s="2">
        <f t="shared" si="0"/>
        <v>28844</v>
      </c>
      <c r="K25" s="2">
        <v>5161</v>
      </c>
      <c r="L25" s="2">
        <v>7656</v>
      </c>
      <c r="M25" s="2">
        <f t="shared" si="1"/>
        <v>26349</v>
      </c>
      <c r="N25" s="2">
        <v>2650</v>
      </c>
      <c r="O25" s="6">
        <f t="shared" si="2"/>
        <v>23699</v>
      </c>
      <c r="P25" s="3">
        <f t="shared" si="3"/>
        <v>-2495</v>
      </c>
    </row>
    <row r="26" spans="1:16" x14ac:dyDescent="0.25">
      <c r="A26" s="5">
        <v>1970</v>
      </c>
      <c r="B26" s="2">
        <v>31273</v>
      </c>
      <c r="C26" s="2">
        <v>1850</v>
      </c>
      <c r="D26" s="2">
        <v>1763</v>
      </c>
      <c r="E26" s="14" t="s">
        <v>49</v>
      </c>
      <c r="F26" s="14" t="s">
        <v>49</v>
      </c>
      <c r="G26" s="14" t="s">
        <v>49</v>
      </c>
      <c r="H26" s="2">
        <f t="shared" ref="H26:H35" si="5">SUM(B26+C26+D26)</f>
        <v>34886</v>
      </c>
      <c r="I26" s="2">
        <v>965</v>
      </c>
      <c r="J26" s="2">
        <f t="shared" ref="J26:J35" si="6">H26-I26</f>
        <v>33921</v>
      </c>
      <c r="K26" s="2">
        <v>3594</v>
      </c>
      <c r="L26" s="2">
        <v>9619</v>
      </c>
      <c r="M26" s="2">
        <f t="shared" ref="M26:M35" si="7">SUM(J26+K26-L26)</f>
        <v>27896</v>
      </c>
      <c r="N26" s="2">
        <v>2809</v>
      </c>
      <c r="O26" s="6">
        <f t="shared" ref="O26:O35" si="8">SUM(M26-N26)</f>
        <v>25087</v>
      </c>
      <c r="P26" s="3">
        <f t="shared" ref="P26:P35" si="9">SUM(K26-L26)</f>
        <v>-6025</v>
      </c>
    </row>
    <row r="27" spans="1:16" x14ac:dyDescent="0.25">
      <c r="A27" s="5">
        <v>1971</v>
      </c>
      <c r="B27" s="2">
        <v>27563</v>
      </c>
      <c r="C27" s="2">
        <v>1843</v>
      </c>
      <c r="D27" s="2">
        <v>2181</v>
      </c>
      <c r="E27" s="14" t="s">
        <v>49</v>
      </c>
      <c r="F27" s="14" t="s">
        <v>49</v>
      </c>
      <c r="G27" s="14" t="s">
        <v>49</v>
      </c>
      <c r="H27" s="2">
        <f t="shared" si="5"/>
        <v>31587</v>
      </c>
      <c r="I27" s="2">
        <v>1377</v>
      </c>
      <c r="J27" s="2">
        <f t="shared" si="6"/>
        <v>30210</v>
      </c>
      <c r="K27" s="2">
        <v>6873</v>
      </c>
      <c r="L27" s="2">
        <v>7953</v>
      </c>
      <c r="M27" s="2">
        <f t="shared" si="7"/>
        <v>29130</v>
      </c>
      <c r="N27" s="2">
        <v>2882</v>
      </c>
      <c r="O27" s="6">
        <f t="shared" si="8"/>
        <v>26248</v>
      </c>
      <c r="P27" s="3">
        <f t="shared" si="9"/>
        <v>-1080</v>
      </c>
    </row>
    <row r="28" spans="1:16" x14ac:dyDescent="0.25">
      <c r="A28" s="5">
        <v>1972</v>
      </c>
      <c r="B28" s="2">
        <v>25277</v>
      </c>
      <c r="C28" s="2">
        <v>4650</v>
      </c>
      <c r="D28" s="2">
        <v>2371</v>
      </c>
      <c r="E28" s="14" t="s">
        <v>49</v>
      </c>
      <c r="F28" s="14" t="s">
        <v>49</v>
      </c>
      <c r="G28" s="14" t="s">
        <v>49</v>
      </c>
      <c r="H28" s="2">
        <f t="shared" si="5"/>
        <v>32298</v>
      </c>
      <c r="I28" s="2">
        <v>1644</v>
      </c>
      <c r="J28" s="2">
        <f t="shared" si="6"/>
        <v>30654</v>
      </c>
      <c r="K28" s="2">
        <v>7847</v>
      </c>
      <c r="L28" s="2">
        <v>8329</v>
      </c>
      <c r="M28" s="2">
        <f t="shared" si="7"/>
        <v>30172</v>
      </c>
      <c r="N28" s="2">
        <v>3031</v>
      </c>
      <c r="O28" s="6">
        <f t="shared" si="8"/>
        <v>27141</v>
      </c>
      <c r="P28" s="3">
        <f t="shared" si="9"/>
        <v>-482</v>
      </c>
    </row>
    <row r="29" spans="1:16" x14ac:dyDescent="0.25">
      <c r="A29" s="5">
        <v>1973</v>
      </c>
      <c r="B29" s="2">
        <v>28825</v>
      </c>
      <c r="C29" s="2">
        <v>5896</v>
      </c>
      <c r="D29" s="2">
        <v>2434</v>
      </c>
      <c r="E29" s="14" t="s">
        <v>49</v>
      </c>
      <c r="F29" s="14" t="s">
        <v>49</v>
      </c>
      <c r="G29" s="14" t="s">
        <v>49</v>
      </c>
      <c r="H29" s="2">
        <f t="shared" si="5"/>
        <v>37155</v>
      </c>
      <c r="I29" s="2">
        <v>1724</v>
      </c>
      <c r="J29" s="2">
        <f t="shared" si="6"/>
        <v>35431</v>
      </c>
      <c r="K29" s="2">
        <v>7018</v>
      </c>
      <c r="L29" s="2">
        <v>10516</v>
      </c>
      <c r="M29" s="2">
        <f t="shared" si="7"/>
        <v>31933</v>
      </c>
      <c r="N29" s="2">
        <v>3159</v>
      </c>
      <c r="O29" s="6">
        <f t="shared" si="8"/>
        <v>28774</v>
      </c>
      <c r="P29" s="3">
        <f t="shared" si="9"/>
        <v>-3498</v>
      </c>
    </row>
    <row r="30" spans="1:16" x14ac:dyDescent="0.25">
      <c r="A30" s="5">
        <v>1974</v>
      </c>
      <c r="B30" s="2">
        <v>28563</v>
      </c>
      <c r="C30" s="2">
        <v>6730</v>
      </c>
      <c r="D30" s="2">
        <v>2117</v>
      </c>
      <c r="E30" s="14" t="s">
        <v>49</v>
      </c>
      <c r="F30" s="14" t="s">
        <v>49</v>
      </c>
      <c r="G30" s="14" t="s">
        <v>49</v>
      </c>
      <c r="H30" s="2">
        <f t="shared" si="5"/>
        <v>37410</v>
      </c>
      <c r="I30" s="2">
        <v>1541</v>
      </c>
      <c r="J30" s="2">
        <f t="shared" si="6"/>
        <v>35869</v>
      </c>
      <c r="K30" s="2">
        <v>6274</v>
      </c>
      <c r="L30" s="2">
        <v>9505</v>
      </c>
      <c r="M30" s="2">
        <f t="shared" si="7"/>
        <v>32638</v>
      </c>
      <c r="N30" s="2">
        <v>3071</v>
      </c>
      <c r="O30" s="6">
        <f t="shared" si="8"/>
        <v>29567</v>
      </c>
      <c r="P30" s="3">
        <f t="shared" si="9"/>
        <v>-3231</v>
      </c>
    </row>
    <row r="31" spans="1:16" x14ac:dyDescent="0.25">
      <c r="A31" s="5">
        <v>1975</v>
      </c>
      <c r="B31" s="2">
        <v>33974</v>
      </c>
      <c r="C31" s="2">
        <v>7391</v>
      </c>
      <c r="D31" s="2">
        <v>1629</v>
      </c>
      <c r="E31" s="14" t="s">
        <v>49</v>
      </c>
      <c r="F31" s="14" t="s">
        <v>49</v>
      </c>
      <c r="G31" s="14" t="s">
        <v>49</v>
      </c>
      <c r="H31" s="2">
        <f t="shared" si="5"/>
        <v>42994</v>
      </c>
      <c r="I31" s="2">
        <v>1198</v>
      </c>
      <c r="J31" s="2">
        <f t="shared" si="6"/>
        <v>41796</v>
      </c>
      <c r="K31" s="2">
        <v>4635</v>
      </c>
      <c r="L31" s="2">
        <v>14360</v>
      </c>
      <c r="M31" s="2">
        <f t="shared" si="7"/>
        <v>32071</v>
      </c>
      <c r="N31" s="2">
        <v>3168</v>
      </c>
      <c r="O31" s="6">
        <f t="shared" si="8"/>
        <v>28903</v>
      </c>
      <c r="P31" s="3">
        <f t="shared" si="9"/>
        <v>-9725</v>
      </c>
    </row>
    <row r="32" spans="1:16" x14ac:dyDescent="0.25">
      <c r="A32" s="5">
        <v>1976</v>
      </c>
      <c r="B32" s="2">
        <v>26622</v>
      </c>
      <c r="C32" s="2">
        <v>7561</v>
      </c>
      <c r="D32" s="2">
        <v>2058</v>
      </c>
      <c r="E32" s="14" t="s">
        <v>49</v>
      </c>
      <c r="F32" s="14" t="s">
        <v>49</v>
      </c>
      <c r="G32" s="14" t="s">
        <v>49</v>
      </c>
      <c r="H32" s="2">
        <f t="shared" si="5"/>
        <v>36241</v>
      </c>
      <c r="I32" s="2">
        <v>1344</v>
      </c>
      <c r="J32" s="2">
        <f t="shared" si="6"/>
        <v>34897</v>
      </c>
      <c r="K32" s="2">
        <v>7179</v>
      </c>
      <c r="L32" s="2">
        <v>9094</v>
      </c>
      <c r="M32" s="2">
        <f t="shared" si="7"/>
        <v>32982</v>
      </c>
      <c r="N32" s="2">
        <v>3079</v>
      </c>
      <c r="O32" s="6">
        <f t="shared" si="8"/>
        <v>29903</v>
      </c>
      <c r="P32" s="3">
        <f t="shared" si="9"/>
        <v>-1915</v>
      </c>
    </row>
    <row r="33" spans="1:16" x14ac:dyDescent="0.25">
      <c r="A33" s="5">
        <v>1977</v>
      </c>
      <c r="B33" s="2">
        <v>36290</v>
      </c>
      <c r="C33" s="2">
        <v>7728</v>
      </c>
      <c r="D33" s="2">
        <v>1885</v>
      </c>
      <c r="E33" s="14" t="s">
        <v>49</v>
      </c>
      <c r="F33" s="14" t="s">
        <v>49</v>
      </c>
      <c r="G33" s="14" t="s">
        <v>49</v>
      </c>
      <c r="H33" s="2">
        <f t="shared" si="5"/>
        <v>45903</v>
      </c>
      <c r="I33" s="2">
        <v>1277</v>
      </c>
      <c r="J33" s="2">
        <f t="shared" si="6"/>
        <v>44626</v>
      </c>
      <c r="K33" s="2">
        <v>5046</v>
      </c>
      <c r="L33" s="2">
        <v>15231</v>
      </c>
      <c r="M33" s="2">
        <f t="shared" si="7"/>
        <v>34441</v>
      </c>
      <c r="N33" s="2">
        <v>3152</v>
      </c>
      <c r="O33" s="6">
        <f t="shared" si="8"/>
        <v>31289</v>
      </c>
      <c r="P33" s="3">
        <f t="shared" si="9"/>
        <v>-10185</v>
      </c>
    </row>
    <row r="34" spans="1:16" x14ac:dyDescent="0.25">
      <c r="A34" s="5">
        <v>1978</v>
      </c>
      <c r="B34" s="2">
        <v>32510</v>
      </c>
      <c r="C34" s="2">
        <v>7995</v>
      </c>
      <c r="D34" s="2">
        <v>1845</v>
      </c>
      <c r="E34" s="14" t="s">
        <v>49</v>
      </c>
      <c r="F34" s="14" t="s">
        <v>49</v>
      </c>
      <c r="G34" s="14" t="s">
        <v>49</v>
      </c>
      <c r="H34" s="2">
        <f t="shared" si="5"/>
        <v>42350</v>
      </c>
      <c r="I34" s="2">
        <v>1361</v>
      </c>
      <c r="J34" s="2">
        <f t="shared" si="6"/>
        <v>40989</v>
      </c>
      <c r="K34" s="2">
        <v>7653</v>
      </c>
      <c r="L34" s="2">
        <v>13047</v>
      </c>
      <c r="M34" s="2">
        <f t="shared" si="7"/>
        <v>35595</v>
      </c>
      <c r="N34" s="2">
        <v>3131</v>
      </c>
      <c r="O34" s="6">
        <f t="shared" si="8"/>
        <v>32464</v>
      </c>
      <c r="P34" s="3">
        <f t="shared" si="9"/>
        <v>-5394</v>
      </c>
    </row>
    <row r="35" spans="1:16" x14ac:dyDescent="0.25">
      <c r="A35" s="5">
        <v>1979</v>
      </c>
      <c r="B35" s="2">
        <v>32345</v>
      </c>
      <c r="C35" s="2">
        <v>11243</v>
      </c>
      <c r="D35" s="2">
        <v>1963</v>
      </c>
      <c r="E35" s="14" t="s">
        <v>49</v>
      </c>
      <c r="F35" s="14" t="s">
        <v>49</v>
      </c>
      <c r="G35" s="14" t="s">
        <v>49</v>
      </c>
      <c r="H35" s="2">
        <f t="shared" si="5"/>
        <v>45551</v>
      </c>
      <c r="I35" s="2">
        <v>1586</v>
      </c>
      <c r="J35" s="2">
        <f t="shared" si="6"/>
        <v>43965</v>
      </c>
      <c r="K35" s="2">
        <v>8868</v>
      </c>
      <c r="L35" s="2">
        <v>15915</v>
      </c>
      <c r="M35" s="2">
        <f t="shared" si="7"/>
        <v>36918</v>
      </c>
      <c r="N35" s="2">
        <v>3152</v>
      </c>
      <c r="O35" s="6">
        <f t="shared" si="8"/>
        <v>33766</v>
      </c>
      <c r="P35" s="3">
        <f t="shared" si="9"/>
        <v>-7047</v>
      </c>
    </row>
    <row r="36" spans="1:16" x14ac:dyDescent="0.25">
      <c r="A36" s="5">
        <v>1980</v>
      </c>
      <c r="B36" s="2">
        <v>33542</v>
      </c>
      <c r="C36" s="2">
        <v>13663</v>
      </c>
      <c r="D36" s="2">
        <v>957</v>
      </c>
      <c r="E36" s="14" t="s">
        <v>49</v>
      </c>
      <c r="F36" s="14" t="s">
        <v>49</v>
      </c>
      <c r="G36" s="14" t="s">
        <v>49</v>
      </c>
      <c r="H36" s="2">
        <f t="shared" ref="H36:H45" si="10">SUM(B36+C36+D36)</f>
        <v>48162</v>
      </c>
      <c r="I36" s="2">
        <v>1531</v>
      </c>
      <c r="J36" s="2">
        <f t="shared" ref="J36:J45" si="11">H36-I36</f>
        <v>46631</v>
      </c>
      <c r="K36" s="2">
        <v>9947</v>
      </c>
      <c r="L36" s="2">
        <v>18128</v>
      </c>
      <c r="M36" s="2">
        <f t="shared" ref="M36:M45" si="12">SUM(J36+K36-L36)</f>
        <v>38450</v>
      </c>
      <c r="N36" s="2">
        <v>3198</v>
      </c>
      <c r="O36" s="6">
        <f t="shared" ref="O36:O45" si="13">SUM(M36-N36)</f>
        <v>35252</v>
      </c>
      <c r="P36" s="3">
        <f t="shared" ref="P36:P45" si="14">SUM(K36-L36)</f>
        <v>-8181</v>
      </c>
    </row>
    <row r="37" spans="1:16" x14ac:dyDescent="0.25">
      <c r="A37" s="5">
        <v>1981</v>
      </c>
      <c r="B37" s="2">
        <v>36097</v>
      </c>
      <c r="C37" s="2">
        <v>14462</v>
      </c>
      <c r="D37" s="2">
        <v>956</v>
      </c>
      <c r="E37" s="14" t="s">
        <v>49</v>
      </c>
      <c r="F37" s="14" t="s">
        <v>49</v>
      </c>
      <c r="G37" s="14" t="s">
        <v>49</v>
      </c>
      <c r="H37" s="2">
        <f t="shared" si="10"/>
        <v>51515</v>
      </c>
      <c r="I37" s="2">
        <v>1395</v>
      </c>
      <c r="J37" s="2">
        <f t="shared" si="11"/>
        <v>50120</v>
      </c>
      <c r="K37" s="2">
        <v>9839</v>
      </c>
      <c r="L37" s="2">
        <v>20551</v>
      </c>
      <c r="M37" s="2">
        <f t="shared" si="12"/>
        <v>39408</v>
      </c>
      <c r="N37" s="2">
        <v>3214</v>
      </c>
      <c r="O37" s="6">
        <f t="shared" si="13"/>
        <v>36194</v>
      </c>
      <c r="P37" s="3">
        <f t="shared" si="14"/>
        <v>-10712</v>
      </c>
    </row>
    <row r="38" spans="1:16" x14ac:dyDescent="0.25">
      <c r="A38" s="5">
        <v>1982</v>
      </c>
      <c r="B38" s="2">
        <v>37035</v>
      </c>
      <c r="C38" s="2">
        <v>14276</v>
      </c>
      <c r="D38" s="2">
        <v>974</v>
      </c>
      <c r="E38" s="14" t="s">
        <v>49</v>
      </c>
      <c r="F38" s="14" t="s">
        <v>49</v>
      </c>
      <c r="G38" s="14" t="s">
        <v>49</v>
      </c>
      <c r="H38" s="2">
        <f t="shared" si="10"/>
        <v>52285</v>
      </c>
      <c r="I38" s="2">
        <v>1532</v>
      </c>
      <c r="J38" s="2">
        <f t="shared" si="11"/>
        <v>50753</v>
      </c>
      <c r="K38" s="2">
        <v>9041</v>
      </c>
      <c r="L38" s="2">
        <v>19868</v>
      </c>
      <c r="M38" s="2">
        <f t="shared" si="12"/>
        <v>39926</v>
      </c>
      <c r="N38" s="2">
        <v>3195</v>
      </c>
      <c r="O38" s="6">
        <f t="shared" si="13"/>
        <v>36731</v>
      </c>
      <c r="P38" s="3">
        <f t="shared" si="14"/>
        <v>-10827</v>
      </c>
    </row>
    <row r="39" spans="1:16" x14ac:dyDescent="0.25">
      <c r="A39" s="5">
        <v>1983</v>
      </c>
      <c r="B39" s="2">
        <v>36002</v>
      </c>
      <c r="C39" s="2">
        <v>14821</v>
      </c>
      <c r="D39" s="2">
        <v>996</v>
      </c>
      <c r="E39" s="14" t="s">
        <v>49</v>
      </c>
      <c r="F39" s="14" t="s">
        <v>49</v>
      </c>
      <c r="G39" s="14" t="s">
        <v>49</v>
      </c>
      <c r="H39" s="2">
        <f t="shared" si="10"/>
        <v>51819</v>
      </c>
      <c r="I39" s="2">
        <v>1346</v>
      </c>
      <c r="J39" s="2">
        <f t="shared" si="11"/>
        <v>50473</v>
      </c>
      <c r="K39" s="2">
        <v>11149</v>
      </c>
      <c r="L39" s="2">
        <v>20395</v>
      </c>
      <c r="M39" s="2">
        <f t="shared" si="12"/>
        <v>41227</v>
      </c>
      <c r="N39" s="2">
        <v>3257</v>
      </c>
      <c r="O39" s="6">
        <f t="shared" si="13"/>
        <v>37970</v>
      </c>
      <c r="P39" s="3">
        <f t="shared" si="14"/>
        <v>-9246</v>
      </c>
    </row>
    <row r="40" spans="1:16" x14ac:dyDescent="0.25">
      <c r="A40" s="5">
        <v>1984</v>
      </c>
      <c r="B40" s="2">
        <v>30872</v>
      </c>
      <c r="C40" s="2">
        <v>17396</v>
      </c>
      <c r="D40" s="2">
        <v>884</v>
      </c>
      <c r="E40" s="14" t="s">
        <v>49</v>
      </c>
      <c r="F40" s="14" t="s">
        <v>49</v>
      </c>
      <c r="G40" s="14" t="s">
        <v>49</v>
      </c>
      <c r="H40" s="2">
        <f t="shared" si="10"/>
        <v>49152</v>
      </c>
      <c r="I40" s="2">
        <v>1444</v>
      </c>
      <c r="J40" s="2">
        <f t="shared" si="11"/>
        <v>47708</v>
      </c>
      <c r="K40" s="2">
        <v>16306</v>
      </c>
      <c r="L40" s="2">
        <v>21001</v>
      </c>
      <c r="M40" s="2">
        <f t="shared" si="12"/>
        <v>43013</v>
      </c>
      <c r="N40" s="2">
        <v>3348</v>
      </c>
      <c r="O40" s="6">
        <f t="shared" si="13"/>
        <v>39665</v>
      </c>
      <c r="P40" s="3">
        <f t="shared" si="14"/>
        <v>-4695</v>
      </c>
    </row>
    <row r="41" spans="1:16" x14ac:dyDescent="0.25">
      <c r="A41" s="5">
        <v>1985</v>
      </c>
      <c r="B41" s="2">
        <v>32677</v>
      </c>
      <c r="C41" s="2">
        <v>21281</v>
      </c>
      <c r="D41" s="2">
        <v>869</v>
      </c>
      <c r="E41" s="14" t="s">
        <v>49</v>
      </c>
      <c r="F41" s="14" t="s">
        <v>49</v>
      </c>
      <c r="G41" s="14" t="s">
        <v>49</v>
      </c>
      <c r="H41" s="2">
        <f>SUM(B41+C41+D41)</f>
        <v>54827</v>
      </c>
      <c r="I41" s="2">
        <v>1364</v>
      </c>
      <c r="J41" s="2">
        <f t="shared" si="11"/>
        <v>53463</v>
      </c>
      <c r="K41" s="2">
        <v>15579</v>
      </c>
      <c r="L41" s="2">
        <v>24277</v>
      </c>
      <c r="M41" s="2">
        <f t="shared" si="12"/>
        <v>44765</v>
      </c>
      <c r="N41" s="2">
        <v>3444</v>
      </c>
      <c r="O41" s="6">
        <f t="shared" si="13"/>
        <v>41321</v>
      </c>
      <c r="P41" s="3">
        <f t="shared" si="14"/>
        <v>-8698</v>
      </c>
    </row>
    <row r="42" spans="1:16" x14ac:dyDescent="0.25">
      <c r="A42" s="5">
        <v>1986</v>
      </c>
      <c r="B42" s="2">
        <v>33589</v>
      </c>
      <c r="C42" s="2">
        <v>21303</v>
      </c>
      <c r="D42" s="2">
        <v>988</v>
      </c>
      <c r="E42" s="14" t="s">
        <v>49</v>
      </c>
      <c r="F42" s="14" t="s">
        <v>49</v>
      </c>
      <c r="G42" s="14" t="s">
        <v>49</v>
      </c>
      <c r="H42" s="2">
        <f t="shared" si="10"/>
        <v>55880</v>
      </c>
      <c r="I42" s="2">
        <v>1461</v>
      </c>
      <c r="J42" s="2">
        <f t="shared" si="11"/>
        <v>54419</v>
      </c>
      <c r="K42" s="2">
        <v>14512</v>
      </c>
      <c r="L42" s="2">
        <v>23098</v>
      </c>
      <c r="M42" s="2">
        <f t="shared" si="12"/>
        <v>45833</v>
      </c>
      <c r="N42" s="2">
        <v>3485</v>
      </c>
      <c r="O42" s="6">
        <f t="shared" si="13"/>
        <v>42348</v>
      </c>
      <c r="P42" s="3">
        <f t="shared" si="14"/>
        <v>-8586</v>
      </c>
    </row>
    <row r="43" spans="1:16" x14ac:dyDescent="0.25">
      <c r="A43" s="5">
        <v>1987</v>
      </c>
      <c r="B43" s="2">
        <v>35412</v>
      </c>
      <c r="C43" s="2">
        <v>21701</v>
      </c>
      <c r="D43" s="2">
        <v>1048</v>
      </c>
      <c r="E43" s="14" t="s">
        <v>49</v>
      </c>
      <c r="F43" s="14" t="s">
        <v>49</v>
      </c>
      <c r="G43" s="14" t="s">
        <v>49</v>
      </c>
      <c r="H43" s="2">
        <f t="shared" si="10"/>
        <v>58161</v>
      </c>
      <c r="I43" s="2">
        <v>1564</v>
      </c>
      <c r="J43" s="2">
        <f t="shared" si="11"/>
        <v>56597</v>
      </c>
      <c r="K43" s="2">
        <v>12710</v>
      </c>
      <c r="L43" s="2">
        <v>22165</v>
      </c>
      <c r="M43" s="2">
        <f t="shared" si="12"/>
        <v>47142</v>
      </c>
      <c r="N43" s="2">
        <v>3551</v>
      </c>
      <c r="O43" s="6">
        <f t="shared" si="13"/>
        <v>43591</v>
      </c>
      <c r="P43" s="3">
        <f t="shared" si="14"/>
        <v>-9455</v>
      </c>
    </row>
    <row r="44" spans="1:16" x14ac:dyDescent="0.25">
      <c r="A44" s="5">
        <v>1988</v>
      </c>
      <c r="B44" s="2">
        <v>36439</v>
      </c>
      <c r="C44" s="2">
        <v>21502</v>
      </c>
      <c r="D44" s="2">
        <v>1023</v>
      </c>
      <c r="E44" s="14" t="s">
        <v>49</v>
      </c>
      <c r="F44" s="14" t="s">
        <v>49</v>
      </c>
      <c r="G44" s="14" t="s">
        <v>49</v>
      </c>
      <c r="H44" s="2">
        <f t="shared" si="10"/>
        <v>58964</v>
      </c>
      <c r="I44" s="2">
        <v>1445</v>
      </c>
      <c r="J44" s="2">
        <f t="shared" si="11"/>
        <v>57519</v>
      </c>
      <c r="K44" s="2">
        <v>15106</v>
      </c>
      <c r="L44" s="2">
        <v>24727</v>
      </c>
      <c r="M44" s="2">
        <f t="shared" si="12"/>
        <v>47898</v>
      </c>
      <c r="N44" s="2">
        <v>3571</v>
      </c>
      <c r="O44" s="6">
        <f t="shared" si="13"/>
        <v>44327</v>
      </c>
      <c r="P44" s="3">
        <f t="shared" si="14"/>
        <v>-9621</v>
      </c>
    </row>
    <row r="45" spans="1:16" x14ac:dyDescent="0.25">
      <c r="A45" s="5">
        <v>1989</v>
      </c>
      <c r="B45" s="2">
        <v>30485</v>
      </c>
      <c r="C45" s="2">
        <v>21543</v>
      </c>
      <c r="D45" s="2">
        <v>1082</v>
      </c>
      <c r="E45" s="14" t="s">
        <v>49</v>
      </c>
      <c r="F45" s="14" t="s">
        <v>49</v>
      </c>
      <c r="G45" s="14" t="s">
        <v>49</v>
      </c>
      <c r="H45" s="2">
        <f t="shared" si="10"/>
        <v>53110</v>
      </c>
      <c r="I45" s="2">
        <v>1454</v>
      </c>
      <c r="J45" s="2">
        <f t="shared" si="11"/>
        <v>51656</v>
      </c>
      <c r="K45" s="2">
        <v>21933</v>
      </c>
      <c r="L45" s="2">
        <v>24449</v>
      </c>
      <c r="M45" s="2">
        <f t="shared" si="12"/>
        <v>49140</v>
      </c>
      <c r="N45" s="2">
        <v>3638</v>
      </c>
      <c r="O45" s="6">
        <f t="shared" si="13"/>
        <v>45502</v>
      </c>
      <c r="P45" s="3">
        <f t="shared" si="14"/>
        <v>-2516</v>
      </c>
    </row>
    <row r="46" spans="1:16" x14ac:dyDescent="0.25">
      <c r="A46" s="5">
        <v>1990</v>
      </c>
      <c r="B46" s="2">
        <v>30675</v>
      </c>
      <c r="C46" s="2">
        <v>22298</v>
      </c>
      <c r="D46" s="2">
        <v>1101</v>
      </c>
      <c r="E46" s="3">
        <f>+D46-F46-G46</f>
        <v>1100</v>
      </c>
      <c r="F46" s="3">
        <v>0</v>
      </c>
      <c r="G46" s="3">
        <v>1</v>
      </c>
      <c r="H46" s="2">
        <f>SUM(B46+C46+D46)</f>
        <v>54074</v>
      </c>
      <c r="I46" s="2">
        <v>1695</v>
      </c>
      <c r="J46" s="2">
        <f t="shared" ref="J46:J54" si="15">H46-I46</f>
        <v>52379</v>
      </c>
      <c r="K46" s="2">
        <v>22799</v>
      </c>
      <c r="L46" s="2">
        <v>24907</v>
      </c>
      <c r="M46" s="2">
        <f t="shared" ref="M46:M54" si="16">SUM(J46+K46-L46)</f>
        <v>50271</v>
      </c>
      <c r="N46" s="2">
        <v>3693</v>
      </c>
      <c r="O46" s="6">
        <f t="shared" ref="O46:O54" si="17">SUM(M46-N46)</f>
        <v>46578</v>
      </c>
      <c r="P46" s="3">
        <f t="shared" ref="P46:P54" si="18">SUM(K46-L46)</f>
        <v>-2108</v>
      </c>
    </row>
    <row r="47" spans="1:16" x14ac:dyDescent="0.25">
      <c r="A47" s="5">
        <v>1991</v>
      </c>
      <c r="B47" s="2">
        <v>33082</v>
      </c>
      <c r="C47" s="2">
        <v>21654</v>
      </c>
      <c r="D47" s="2">
        <v>1342</v>
      </c>
      <c r="E47" s="3">
        <f t="shared" ref="E47:E75" si="19">+D47-F47-G47</f>
        <v>1340</v>
      </c>
      <c r="F47" s="3">
        <v>0</v>
      </c>
      <c r="G47" s="3">
        <v>2</v>
      </c>
      <c r="H47" s="2">
        <f t="shared" ref="H47:H54" si="20">SUM(B47+C47+D47)</f>
        <v>56078</v>
      </c>
      <c r="I47" s="2">
        <v>1946</v>
      </c>
      <c r="J47" s="2">
        <f t="shared" si="15"/>
        <v>54132</v>
      </c>
      <c r="K47" s="2">
        <v>24005</v>
      </c>
      <c r="L47" s="2">
        <v>26801</v>
      </c>
      <c r="M47" s="2">
        <f t="shared" si="16"/>
        <v>51336</v>
      </c>
      <c r="N47" s="2">
        <v>3750</v>
      </c>
      <c r="O47" s="6">
        <f t="shared" si="17"/>
        <v>47586</v>
      </c>
      <c r="P47" s="3">
        <f t="shared" si="18"/>
        <v>-2796</v>
      </c>
    </row>
    <row r="48" spans="1:16" x14ac:dyDescent="0.25">
      <c r="A48" s="5">
        <v>1992</v>
      </c>
      <c r="B48" s="2">
        <v>33725</v>
      </c>
      <c r="C48" s="2">
        <v>22121</v>
      </c>
      <c r="D48" s="2">
        <v>1502</v>
      </c>
      <c r="E48" s="3">
        <f t="shared" si="19"/>
        <v>1499</v>
      </c>
      <c r="F48" s="3">
        <v>0</v>
      </c>
      <c r="G48" s="3">
        <v>3</v>
      </c>
      <c r="H48" s="2">
        <f t="shared" si="20"/>
        <v>57348</v>
      </c>
      <c r="I48" s="2">
        <v>1438</v>
      </c>
      <c r="J48" s="2">
        <f t="shared" si="15"/>
        <v>55910</v>
      </c>
      <c r="K48" s="2">
        <v>21757</v>
      </c>
      <c r="L48" s="2">
        <v>26046</v>
      </c>
      <c r="M48" s="2">
        <f t="shared" si="16"/>
        <v>51621</v>
      </c>
      <c r="N48" s="2">
        <v>3755</v>
      </c>
      <c r="O48" s="6">
        <f t="shared" si="17"/>
        <v>47866</v>
      </c>
      <c r="P48" s="3">
        <f t="shared" si="18"/>
        <v>-4289</v>
      </c>
    </row>
    <row r="49" spans="1:16" x14ac:dyDescent="0.25">
      <c r="A49" s="5">
        <v>1993</v>
      </c>
      <c r="B49" s="2">
        <v>36253</v>
      </c>
      <c r="C49" s="2">
        <v>22029</v>
      </c>
      <c r="D49" s="2">
        <v>1031</v>
      </c>
      <c r="E49" s="3">
        <f t="shared" si="19"/>
        <v>1027</v>
      </c>
      <c r="F49" s="3">
        <v>0</v>
      </c>
      <c r="G49" s="3">
        <v>4</v>
      </c>
      <c r="H49" s="2">
        <f t="shared" si="20"/>
        <v>59313</v>
      </c>
      <c r="I49" s="2">
        <v>1186</v>
      </c>
      <c r="J49" s="2">
        <f t="shared" si="15"/>
        <v>58127</v>
      </c>
      <c r="K49" s="2">
        <v>23854</v>
      </c>
      <c r="L49" s="2">
        <v>31053</v>
      </c>
      <c r="M49" s="2">
        <f t="shared" si="16"/>
        <v>50928</v>
      </c>
      <c r="N49" s="2">
        <v>3689</v>
      </c>
      <c r="O49" s="6">
        <f t="shared" si="17"/>
        <v>47239</v>
      </c>
      <c r="P49" s="3">
        <f t="shared" si="18"/>
        <v>-7199</v>
      </c>
    </row>
    <row r="50" spans="1:16" x14ac:dyDescent="0.25">
      <c r="A50" s="5" t="s">
        <v>18</v>
      </c>
      <c r="B50" s="2">
        <v>39556</v>
      </c>
      <c r="C50" s="2">
        <v>22984</v>
      </c>
      <c r="D50" s="2">
        <v>1121</v>
      </c>
      <c r="E50" s="3">
        <f t="shared" si="19"/>
        <v>1116</v>
      </c>
      <c r="F50" s="3">
        <v>0</v>
      </c>
      <c r="G50" s="3">
        <v>5</v>
      </c>
      <c r="H50" s="2">
        <f t="shared" si="20"/>
        <v>63661</v>
      </c>
      <c r="I50" s="2">
        <v>1271</v>
      </c>
      <c r="J50" s="2">
        <f t="shared" si="15"/>
        <v>62390</v>
      </c>
      <c r="K50" s="2">
        <v>22723</v>
      </c>
      <c r="L50" s="2">
        <v>34566</v>
      </c>
      <c r="M50" s="2">
        <f t="shared" si="16"/>
        <v>50547</v>
      </c>
      <c r="N50" s="2">
        <v>3650</v>
      </c>
      <c r="O50" s="6">
        <f t="shared" si="17"/>
        <v>46897</v>
      </c>
      <c r="P50" s="3">
        <f t="shared" si="18"/>
        <v>-11843</v>
      </c>
    </row>
    <row r="51" spans="1:16" x14ac:dyDescent="0.25">
      <c r="A51" s="5" t="s">
        <v>19</v>
      </c>
      <c r="B51" s="2">
        <v>35597</v>
      </c>
      <c r="C51" s="2">
        <v>23486</v>
      </c>
      <c r="D51" s="2">
        <v>1275</v>
      </c>
      <c r="E51" s="3">
        <f t="shared" si="19"/>
        <v>1269</v>
      </c>
      <c r="F51" s="3">
        <v>0</v>
      </c>
      <c r="G51" s="3">
        <v>6</v>
      </c>
      <c r="H51" s="2">
        <f t="shared" si="20"/>
        <v>60358</v>
      </c>
      <c r="I51" s="2">
        <v>1520</v>
      </c>
      <c r="J51" s="2">
        <f t="shared" si="15"/>
        <v>58838</v>
      </c>
      <c r="K51" s="2">
        <v>28948</v>
      </c>
      <c r="L51" s="2">
        <v>36219</v>
      </c>
      <c r="M51" s="2">
        <f t="shared" si="16"/>
        <v>51567</v>
      </c>
      <c r="N51" s="2">
        <v>3685</v>
      </c>
      <c r="O51" s="6">
        <f t="shared" si="17"/>
        <v>47882</v>
      </c>
      <c r="P51" s="3">
        <f t="shared" si="18"/>
        <v>-7271</v>
      </c>
    </row>
    <row r="52" spans="1:16" x14ac:dyDescent="0.25">
      <c r="A52" s="5" t="s">
        <v>20</v>
      </c>
      <c r="B52" s="2">
        <v>29698</v>
      </c>
      <c r="C52" s="2">
        <v>23719</v>
      </c>
      <c r="D52" s="2">
        <v>1703</v>
      </c>
      <c r="E52" s="3">
        <f t="shared" si="19"/>
        <v>1695</v>
      </c>
      <c r="F52" s="3">
        <v>1</v>
      </c>
      <c r="G52" s="3">
        <v>7</v>
      </c>
      <c r="H52" s="2">
        <f t="shared" si="20"/>
        <v>55120</v>
      </c>
      <c r="I52" s="2">
        <v>1754</v>
      </c>
      <c r="J52" s="2">
        <f t="shared" si="15"/>
        <v>53366</v>
      </c>
      <c r="K52" s="2">
        <v>33485</v>
      </c>
      <c r="L52" s="2">
        <v>34431</v>
      </c>
      <c r="M52" s="2">
        <f t="shared" si="16"/>
        <v>52420</v>
      </c>
      <c r="N52" s="2">
        <v>3728</v>
      </c>
      <c r="O52" s="6">
        <f t="shared" si="17"/>
        <v>48692</v>
      </c>
      <c r="P52" s="3">
        <f t="shared" si="18"/>
        <v>-946</v>
      </c>
    </row>
    <row r="53" spans="1:16" x14ac:dyDescent="0.25">
      <c r="A53" s="6">
        <v>1997</v>
      </c>
      <c r="B53" s="3">
        <v>34794</v>
      </c>
      <c r="C53" s="3">
        <v>23971</v>
      </c>
      <c r="D53" s="3">
        <v>1835</v>
      </c>
      <c r="E53" s="3">
        <f t="shared" si="19"/>
        <v>1826</v>
      </c>
      <c r="F53" s="3">
        <v>2</v>
      </c>
      <c r="G53" s="3">
        <v>7</v>
      </c>
      <c r="H53" s="3">
        <f t="shared" si="20"/>
        <v>60600</v>
      </c>
      <c r="I53" s="3">
        <v>1519</v>
      </c>
      <c r="J53" s="3">
        <f t="shared" si="15"/>
        <v>59081</v>
      </c>
      <c r="K53" s="3">
        <v>30655</v>
      </c>
      <c r="L53" s="3">
        <v>37409</v>
      </c>
      <c r="M53" s="3">
        <f t="shared" si="16"/>
        <v>52327</v>
      </c>
      <c r="N53" s="3">
        <v>3715</v>
      </c>
      <c r="O53" s="6">
        <f t="shared" si="17"/>
        <v>48612</v>
      </c>
      <c r="P53" s="3">
        <f t="shared" si="18"/>
        <v>-6754</v>
      </c>
    </row>
    <row r="54" spans="1:16" x14ac:dyDescent="0.25">
      <c r="A54" s="6">
        <v>1998</v>
      </c>
      <c r="B54" s="3">
        <v>34295</v>
      </c>
      <c r="C54" s="3">
        <v>24368</v>
      </c>
      <c r="D54" s="3">
        <v>2285</v>
      </c>
      <c r="E54" s="3">
        <f t="shared" si="19"/>
        <v>2274</v>
      </c>
      <c r="F54" s="3">
        <v>3</v>
      </c>
      <c r="G54" s="3">
        <v>8</v>
      </c>
      <c r="H54" s="3">
        <f t="shared" si="20"/>
        <v>60948</v>
      </c>
      <c r="I54" s="3">
        <v>1620</v>
      </c>
      <c r="J54" s="3">
        <f t="shared" si="15"/>
        <v>59328</v>
      </c>
      <c r="K54" s="3">
        <v>37419</v>
      </c>
      <c r="L54" s="3">
        <v>43373</v>
      </c>
      <c r="M54" s="3">
        <f t="shared" si="16"/>
        <v>53374</v>
      </c>
      <c r="N54" s="3">
        <v>3754</v>
      </c>
      <c r="O54" s="6">
        <f t="shared" si="17"/>
        <v>49620</v>
      </c>
      <c r="P54" s="3">
        <f t="shared" si="18"/>
        <v>-5954</v>
      </c>
    </row>
    <row r="55" spans="1:16" x14ac:dyDescent="0.25">
      <c r="A55" s="18">
        <v>1999</v>
      </c>
      <c r="B55" s="3">
        <v>40616</v>
      </c>
      <c r="C55" s="3">
        <v>23523</v>
      </c>
      <c r="D55" s="3">
        <v>2554</v>
      </c>
      <c r="E55" s="3">
        <f t="shared" si="19"/>
        <v>2541</v>
      </c>
      <c r="F55" s="3">
        <v>3</v>
      </c>
      <c r="G55" s="3">
        <v>10</v>
      </c>
      <c r="H55" s="3">
        <f>SUM(B55+C55+D55)</f>
        <v>66693</v>
      </c>
      <c r="I55" s="3">
        <v>1408</v>
      </c>
      <c r="J55" s="3">
        <f>H55-I55</f>
        <v>65285</v>
      </c>
      <c r="K55" s="17">
        <v>37064</v>
      </c>
      <c r="L55" s="17">
        <v>47293</v>
      </c>
      <c r="M55" s="3">
        <f>SUM(J55+K55-L55)</f>
        <v>55056</v>
      </c>
      <c r="N55" s="3">
        <v>3843</v>
      </c>
      <c r="O55" s="6">
        <f>SUM(M55-N55)</f>
        <v>51213</v>
      </c>
      <c r="P55" s="3">
        <f>SUM(K55-L55)</f>
        <v>-10229</v>
      </c>
    </row>
    <row r="56" spans="1:16" x14ac:dyDescent="0.25">
      <c r="A56" s="5">
        <v>2000</v>
      </c>
      <c r="B56" s="2">
        <v>37851</v>
      </c>
      <c r="C56" s="2">
        <v>24949</v>
      </c>
      <c r="D56" s="2">
        <v>2548</v>
      </c>
      <c r="E56" s="3">
        <f t="shared" si="19"/>
        <v>2534</v>
      </c>
      <c r="F56" s="3">
        <v>3</v>
      </c>
      <c r="G56" s="3">
        <v>11</v>
      </c>
      <c r="H56" s="2">
        <f t="shared" ref="H56:H61" si="21">SUM(B56+C56+D56)</f>
        <v>65348</v>
      </c>
      <c r="I56" s="2">
        <v>1974</v>
      </c>
      <c r="J56" s="2">
        <f t="shared" ref="J56:J61" si="22">H56-I56</f>
        <v>63374</v>
      </c>
      <c r="K56" s="2">
        <v>24330</v>
      </c>
      <c r="L56" s="2">
        <v>31400</v>
      </c>
      <c r="M56" s="2">
        <f t="shared" ref="M56:M61" si="23">SUM(J56+K56-L56)</f>
        <v>56304</v>
      </c>
      <c r="N56" s="2">
        <v>3931</v>
      </c>
      <c r="O56" s="6">
        <f t="shared" ref="O56:O61" si="24">SUM(M56-N56)</f>
        <v>52373</v>
      </c>
      <c r="P56" s="3">
        <f t="shared" ref="P56:P61" si="25">SUM(K56-L56)</f>
        <v>-7070</v>
      </c>
    </row>
    <row r="57" spans="1:16" x14ac:dyDescent="0.25">
      <c r="A57" s="6">
        <v>2001</v>
      </c>
      <c r="B57" s="3">
        <v>42261</v>
      </c>
      <c r="C57" s="3">
        <v>25293</v>
      </c>
      <c r="D57" s="3">
        <v>2620</v>
      </c>
      <c r="E57" s="3">
        <f t="shared" si="19"/>
        <v>2603</v>
      </c>
      <c r="F57" s="3">
        <v>4</v>
      </c>
      <c r="G57" s="3">
        <v>13</v>
      </c>
      <c r="H57" s="3">
        <f t="shared" si="21"/>
        <v>70174</v>
      </c>
      <c r="I57" s="3">
        <v>1947</v>
      </c>
      <c r="J57" s="3">
        <f t="shared" si="22"/>
        <v>68227</v>
      </c>
      <c r="K57" s="3">
        <v>24096</v>
      </c>
      <c r="L57" s="3">
        <v>34540</v>
      </c>
      <c r="M57" s="3">
        <f t="shared" si="23"/>
        <v>57783</v>
      </c>
      <c r="N57" s="3">
        <v>4034</v>
      </c>
      <c r="O57" s="6">
        <f t="shared" si="24"/>
        <v>53749</v>
      </c>
      <c r="P57" s="3">
        <f t="shared" si="25"/>
        <v>-10444</v>
      </c>
    </row>
    <row r="58" spans="1:16" x14ac:dyDescent="0.25">
      <c r="A58" s="6">
        <v>2002</v>
      </c>
      <c r="B58" s="3">
        <v>36513</v>
      </c>
      <c r="C58" s="3">
        <v>25692</v>
      </c>
      <c r="D58" s="3">
        <v>2806</v>
      </c>
      <c r="E58" s="3">
        <f t="shared" si="19"/>
        <v>2786</v>
      </c>
      <c r="F58" s="3">
        <v>5</v>
      </c>
      <c r="G58" s="3">
        <v>15</v>
      </c>
      <c r="H58" s="3">
        <f t="shared" si="21"/>
        <v>65011</v>
      </c>
      <c r="I58" s="3">
        <v>2418</v>
      </c>
      <c r="J58" s="3">
        <f t="shared" si="22"/>
        <v>62593</v>
      </c>
      <c r="K58" s="3">
        <v>27800</v>
      </c>
      <c r="L58" s="3">
        <v>32308</v>
      </c>
      <c r="M58" s="3">
        <f t="shared" si="23"/>
        <v>58085</v>
      </c>
      <c r="N58" s="3">
        <v>4056</v>
      </c>
      <c r="O58" s="6">
        <f t="shared" si="24"/>
        <v>54029</v>
      </c>
      <c r="P58" s="3">
        <f t="shared" si="25"/>
        <v>-4508</v>
      </c>
    </row>
    <row r="59" spans="1:16" x14ac:dyDescent="0.25">
      <c r="A59" s="5">
        <v>2003</v>
      </c>
      <c r="B59" s="2">
        <v>36445</v>
      </c>
      <c r="C59" s="2">
        <v>25931</v>
      </c>
      <c r="D59" s="2">
        <v>2890</v>
      </c>
      <c r="E59" s="3">
        <f t="shared" si="19"/>
        <v>2867</v>
      </c>
      <c r="F59" s="3">
        <v>5</v>
      </c>
      <c r="G59" s="3">
        <v>18</v>
      </c>
      <c r="H59" s="3">
        <f t="shared" si="21"/>
        <v>65266</v>
      </c>
      <c r="I59" s="2">
        <v>2893</v>
      </c>
      <c r="J59" s="3">
        <f t="shared" si="22"/>
        <v>62373</v>
      </c>
      <c r="K59" s="2">
        <v>30084</v>
      </c>
      <c r="L59" s="2">
        <v>33196</v>
      </c>
      <c r="M59" s="3">
        <f t="shared" si="23"/>
        <v>59261</v>
      </c>
      <c r="N59" s="3">
        <v>4139</v>
      </c>
      <c r="O59" s="6">
        <f t="shared" si="24"/>
        <v>55122</v>
      </c>
      <c r="P59" s="3">
        <f t="shared" si="25"/>
        <v>-3112</v>
      </c>
    </row>
    <row r="60" spans="1:16" x14ac:dyDescent="0.25">
      <c r="A60" s="6">
        <v>2004</v>
      </c>
      <c r="B60" s="3">
        <v>35117</v>
      </c>
      <c r="C60" s="3">
        <v>25432</v>
      </c>
      <c r="D60" s="3">
        <v>2974</v>
      </c>
      <c r="E60" s="3">
        <f t="shared" si="19"/>
        <v>2950</v>
      </c>
      <c r="F60" s="3">
        <v>6</v>
      </c>
      <c r="G60" s="3">
        <v>18</v>
      </c>
      <c r="H60" s="3">
        <f t="shared" si="21"/>
        <v>63523</v>
      </c>
      <c r="I60" s="3">
        <v>2433</v>
      </c>
      <c r="J60" s="3">
        <f t="shared" si="22"/>
        <v>61090</v>
      </c>
      <c r="K60" s="3">
        <v>27056</v>
      </c>
      <c r="L60" s="3">
        <v>27759</v>
      </c>
      <c r="M60" s="3">
        <f t="shared" si="23"/>
        <v>60387</v>
      </c>
      <c r="N60" s="3">
        <v>4216</v>
      </c>
      <c r="O60" s="6">
        <f t="shared" si="24"/>
        <v>56171</v>
      </c>
      <c r="P60" s="3">
        <f t="shared" si="25"/>
        <v>-703</v>
      </c>
    </row>
    <row r="61" spans="1:16" x14ac:dyDescent="0.25">
      <c r="A61" s="6">
        <v>2005</v>
      </c>
      <c r="B61" s="3">
        <v>32759</v>
      </c>
      <c r="C61" s="3">
        <v>22020</v>
      </c>
      <c r="D61" s="3">
        <v>3139</v>
      </c>
      <c r="E61" s="3">
        <f t="shared" si="19"/>
        <v>3110</v>
      </c>
      <c r="F61" s="3">
        <v>8</v>
      </c>
      <c r="G61" s="3">
        <v>21</v>
      </c>
      <c r="H61" s="3">
        <f t="shared" si="21"/>
        <v>57918</v>
      </c>
      <c r="I61" s="3">
        <v>2631</v>
      </c>
      <c r="J61" s="3">
        <f t="shared" si="22"/>
        <v>55287</v>
      </c>
      <c r="K61" s="3">
        <v>38346</v>
      </c>
      <c r="L61" s="3">
        <v>31996</v>
      </c>
      <c r="M61" s="3">
        <f t="shared" si="23"/>
        <v>61637</v>
      </c>
      <c r="N61" s="3">
        <v>4307</v>
      </c>
      <c r="O61" s="6">
        <f t="shared" si="24"/>
        <v>57330</v>
      </c>
      <c r="P61" s="3">
        <f t="shared" si="25"/>
        <v>6350</v>
      </c>
    </row>
    <row r="62" spans="1:16" x14ac:dyDescent="0.25">
      <c r="A62" s="6">
        <v>2006</v>
      </c>
      <c r="B62" s="3">
        <v>32557</v>
      </c>
      <c r="C62" s="3">
        <v>26244</v>
      </c>
      <c r="D62" s="3">
        <v>3340</v>
      </c>
      <c r="E62" s="3">
        <f t="shared" si="19"/>
        <v>3301</v>
      </c>
      <c r="F62" s="3">
        <v>15</v>
      </c>
      <c r="G62" s="3">
        <v>24</v>
      </c>
      <c r="H62" s="3">
        <f t="shared" ref="H62:H67" si="26">SUM(B62+C62+D62)</f>
        <v>62141</v>
      </c>
      <c r="I62" s="3">
        <v>2720</v>
      </c>
      <c r="J62" s="3">
        <f t="shared" ref="J62:J67" si="27">H62-I62</f>
        <v>59421</v>
      </c>
      <c r="K62" s="3">
        <v>33803</v>
      </c>
      <c r="L62" s="3">
        <v>31100</v>
      </c>
      <c r="M62" s="3">
        <f t="shared" ref="M62:M67" si="28">SUM(J62+K62-L62)</f>
        <v>62124</v>
      </c>
      <c r="N62" s="3">
        <v>4342</v>
      </c>
      <c r="O62" s="6">
        <f t="shared" ref="O62:O67" si="29">SUM(M62-N62)</f>
        <v>57782</v>
      </c>
      <c r="P62" s="3">
        <f t="shared" ref="P62:P67" si="30">SUM(K62-L62)</f>
        <v>2703</v>
      </c>
    </row>
    <row r="63" spans="1:16" x14ac:dyDescent="0.25">
      <c r="A63" s="6">
        <v>2007</v>
      </c>
      <c r="B63" s="3">
        <v>36373</v>
      </c>
      <c r="C63" s="3">
        <v>26344</v>
      </c>
      <c r="D63" s="3">
        <v>3199</v>
      </c>
      <c r="E63" s="3">
        <f t="shared" si="19"/>
        <v>3154</v>
      </c>
      <c r="F63" s="3">
        <v>16</v>
      </c>
      <c r="G63" s="3">
        <v>29</v>
      </c>
      <c r="H63" s="3">
        <f t="shared" si="26"/>
        <v>65916</v>
      </c>
      <c r="I63" s="3">
        <v>2104</v>
      </c>
      <c r="J63" s="3">
        <f t="shared" si="27"/>
        <v>63812</v>
      </c>
      <c r="K63" s="3">
        <v>34818</v>
      </c>
      <c r="L63" s="3">
        <v>36880</v>
      </c>
      <c r="M63" s="3">
        <f t="shared" si="28"/>
        <v>61750</v>
      </c>
      <c r="N63" s="3">
        <v>4318</v>
      </c>
      <c r="O63" s="6">
        <f t="shared" si="29"/>
        <v>57432</v>
      </c>
      <c r="P63" s="3">
        <f t="shared" si="30"/>
        <v>-2062</v>
      </c>
    </row>
    <row r="64" spans="1:16" x14ac:dyDescent="0.25">
      <c r="A64" s="6">
        <v>2008</v>
      </c>
      <c r="B64" s="3">
        <v>37559</v>
      </c>
      <c r="C64" s="3">
        <v>26132</v>
      </c>
      <c r="D64" s="3">
        <v>3276</v>
      </c>
      <c r="E64" s="3">
        <f t="shared" si="19"/>
        <v>3220</v>
      </c>
      <c r="F64" s="3">
        <v>19</v>
      </c>
      <c r="G64" s="3">
        <v>37</v>
      </c>
      <c r="H64" s="3">
        <f t="shared" si="26"/>
        <v>66967</v>
      </c>
      <c r="I64" s="3">
        <v>2685</v>
      </c>
      <c r="J64" s="3">
        <f t="shared" si="27"/>
        <v>64282</v>
      </c>
      <c r="K64" s="3">
        <v>31601</v>
      </c>
      <c r="L64" s="3">
        <v>32736</v>
      </c>
      <c r="M64" s="3">
        <f t="shared" si="28"/>
        <v>63147</v>
      </c>
      <c r="N64" s="3">
        <v>4418</v>
      </c>
      <c r="O64" s="6">
        <f t="shared" si="29"/>
        <v>58729</v>
      </c>
      <c r="P64" s="3">
        <f t="shared" si="30"/>
        <v>-1135</v>
      </c>
    </row>
    <row r="65" spans="1:17" s="10" customFormat="1" x14ac:dyDescent="0.25">
      <c r="A65" s="6">
        <v>2009</v>
      </c>
      <c r="B65" s="3">
        <v>37136</v>
      </c>
      <c r="C65" s="3">
        <v>26119</v>
      </c>
      <c r="D65" s="3">
        <v>3239</v>
      </c>
      <c r="E65" s="3">
        <f t="shared" si="19"/>
        <v>3162</v>
      </c>
      <c r="F65" s="3">
        <v>23</v>
      </c>
      <c r="G65" s="3">
        <v>54</v>
      </c>
      <c r="H65" s="3">
        <f t="shared" si="26"/>
        <v>66494</v>
      </c>
      <c r="I65" s="3">
        <v>2523</v>
      </c>
      <c r="J65" s="3">
        <f t="shared" si="27"/>
        <v>63971</v>
      </c>
      <c r="K65" s="3">
        <v>31368</v>
      </c>
      <c r="L65" s="3">
        <v>33525</v>
      </c>
      <c r="M65" s="3">
        <f t="shared" si="28"/>
        <v>61814</v>
      </c>
      <c r="N65" s="3">
        <v>4320</v>
      </c>
      <c r="O65" s="6">
        <f t="shared" si="29"/>
        <v>57494</v>
      </c>
      <c r="P65" s="3">
        <f t="shared" si="30"/>
        <v>-2157</v>
      </c>
    </row>
    <row r="66" spans="1:17" x14ac:dyDescent="0.25">
      <c r="A66" s="5">
        <v>2010</v>
      </c>
      <c r="B66" s="2">
        <v>37450</v>
      </c>
      <c r="C66" s="2">
        <v>25205</v>
      </c>
      <c r="D66" s="2">
        <v>3597</v>
      </c>
      <c r="E66" s="3">
        <f t="shared" si="19"/>
        <v>3466</v>
      </c>
      <c r="F66" s="3">
        <v>37</v>
      </c>
      <c r="G66" s="3">
        <v>94</v>
      </c>
      <c r="H66" s="2">
        <f t="shared" si="26"/>
        <v>66252</v>
      </c>
      <c r="I66" s="2">
        <v>2494</v>
      </c>
      <c r="J66" s="2">
        <f t="shared" si="27"/>
        <v>63758</v>
      </c>
      <c r="K66" s="2">
        <v>33401</v>
      </c>
      <c r="L66" s="2">
        <v>32881</v>
      </c>
      <c r="M66" s="2">
        <f t="shared" si="28"/>
        <v>64278</v>
      </c>
      <c r="N66" s="2">
        <v>4493</v>
      </c>
      <c r="O66" s="6">
        <f t="shared" si="29"/>
        <v>59785</v>
      </c>
      <c r="P66" s="3">
        <f t="shared" si="30"/>
        <v>520</v>
      </c>
    </row>
    <row r="67" spans="1:17" x14ac:dyDescent="0.25">
      <c r="A67" s="5">
        <v>2011</v>
      </c>
      <c r="B67" s="2">
        <v>33795</v>
      </c>
      <c r="C67" s="2">
        <v>25560</v>
      </c>
      <c r="D67" s="2">
        <v>3526</v>
      </c>
      <c r="E67" s="3">
        <f t="shared" si="19"/>
        <v>3288</v>
      </c>
      <c r="F67" s="3">
        <v>70</v>
      </c>
      <c r="G67" s="3">
        <v>168</v>
      </c>
      <c r="H67" s="2">
        <f t="shared" si="26"/>
        <v>62881</v>
      </c>
      <c r="I67" s="2">
        <v>2466</v>
      </c>
      <c r="J67" s="2">
        <f t="shared" si="27"/>
        <v>60415</v>
      </c>
      <c r="K67" s="2">
        <v>34824</v>
      </c>
      <c r="L67" s="2">
        <v>32237</v>
      </c>
      <c r="M67" s="2">
        <f t="shared" si="28"/>
        <v>63002</v>
      </c>
      <c r="N67" s="2">
        <v>4403</v>
      </c>
      <c r="O67" s="6">
        <f t="shared" si="29"/>
        <v>58599</v>
      </c>
      <c r="P67" s="3">
        <f t="shared" si="30"/>
        <v>2587</v>
      </c>
    </row>
    <row r="68" spans="1:17" x14ac:dyDescent="0.25">
      <c r="A68" s="5">
        <v>2012</v>
      </c>
      <c r="B68" s="2">
        <v>39906</v>
      </c>
      <c r="C68" s="2">
        <v>24345</v>
      </c>
      <c r="D68" s="2">
        <v>3768</v>
      </c>
      <c r="E68" s="3">
        <f t="shared" si="19"/>
        <v>3381</v>
      </c>
      <c r="F68" s="3">
        <v>88</v>
      </c>
      <c r="G68" s="3">
        <v>299</v>
      </c>
      <c r="H68" s="2">
        <f t="shared" ref="H68:H73" si="31">SUM(B68+C68+D68)</f>
        <v>68019</v>
      </c>
      <c r="I68" s="2">
        <v>2411</v>
      </c>
      <c r="J68" s="2">
        <f t="shared" ref="J68:J73" si="32">H68-I68</f>
        <v>65608</v>
      </c>
      <c r="K68" s="2">
        <v>31549</v>
      </c>
      <c r="L68" s="2">
        <v>33749</v>
      </c>
      <c r="M68" s="2">
        <f t="shared" ref="M68:M73" si="33">SUM(J68+K68-L68)</f>
        <v>63408</v>
      </c>
      <c r="N68" s="2">
        <v>4435</v>
      </c>
      <c r="O68" s="6">
        <f t="shared" ref="O68:O73" si="34">SUM(M68-N68)</f>
        <v>58973</v>
      </c>
      <c r="P68" s="3">
        <f t="shared" ref="P68:P73" si="35">SUM(K68-L68)</f>
        <v>-2200</v>
      </c>
    </row>
    <row r="69" spans="1:17" x14ac:dyDescent="0.25">
      <c r="A69" s="5">
        <v>2013</v>
      </c>
      <c r="B69" s="2">
        <v>39572</v>
      </c>
      <c r="C69" s="2">
        <v>24871</v>
      </c>
      <c r="D69" s="2">
        <v>3869</v>
      </c>
      <c r="E69" s="3">
        <f t="shared" si="19"/>
        <v>3279</v>
      </c>
      <c r="F69" s="3">
        <v>90</v>
      </c>
      <c r="G69" s="3">
        <v>500</v>
      </c>
      <c r="H69" s="2">
        <f t="shared" si="31"/>
        <v>68312</v>
      </c>
      <c r="I69" s="2">
        <v>2132</v>
      </c>
      <c r="J69" s="2">
        <f t="shared" si="32"/>
        <v>66180</v>
      </c>
      <c r="K69" s="2">
        <v>29874</v>
      </c>
      <c r="L69" s="2">
        <v>32270</v>
      </c>
      <c r="M69" s="2">
        <f t="shared" si="33"/>
        <v>63784</v>
      </c>
      <c r="N69" s="2">
        <v>4461</v>
      </c>
      <c r="O69" s="6">
        <f t="shared" si="34"/>
        <v>59323</v>
      </c>
      <c r="P69" s="3">
        <f t="shared" si="35"/>
        <v>-2396</v>
      </c>
    </row>
    <row r="70" spans="1:17" x14ac:dyDescent="0.25">
      <c r="A70" s="5">
        <v>2014</v>
      </c>
      <c r="B70" s="2">
        <v>39308</v>
      </c>
      <c r="C70" s="2">
        <v>26370</v>
      </c>
      <c r="D70" s="2">
        <v>3955</v>
      </c>
      <c r="E70" s="3">
        <f t="shared" si="19"/>
        <v>3012</v>
      </c>
      <c r="F70" s="3">
        <v>101</v>
      </c>
      <c r="G70" s="3">
        <v>842</v>
      </c>
      <c r="H70" s="2">
        <f t="shared" si="31"/>
        <v>69633</v>
      </c>
      <c r="I70" s="2">
        <v>2355</v>
      </c>
      <c r="J70" s="2">
        <f t="shared" si="32"/>
        <v>67278</v>
      </c>
      <c r="K70" s="2">
        <v>28530</v>
      </c>
      <c r="L70" s="2">
        <v>34021</v>
      </c>
      <c r="M70" s="2">
        <f t="shared" si="33"/>
        <v>61787</v>
      </c>
      <c r="N70" s="2">
        <v>4321</v>
      </c>
      <c r="O70" s="6">
        <f t="shared" si="34"/>
        <v>57466</v>
      </c>
      <c r="P70" s="3">
        <f t="shared" si="35"/>
        <v>-5491</v>
      </c>
    </row>
    <row r="71" spans="1:17" x14ac:dyDescent="0.25">
      <c r="A71" s="5">
        <v>2015</v>
      </c>
      <c r="B71" s="2">
        <v>39486</v>
      </c>
      <c r="C71" s="2">
        <v>22095</v>
      </c>
      <c r="D71" s="2">
        <v>4376</v>
      </c>
      <c r="E71" s="3">
        <f t="shared" si="19"/>
        <v>3147</v>
      </c>
      <c r="F71" s="3">
        <v>110</v>
      </c>
      <c r="G71" s="3">
        <v>1119</v>
      </c>
      <c r="H71" s="2">
        <f t="shared" si="31"/>
        <v>65957</v>
      </c>
      <c r="I71" s="2">
        <v>2296</v>
      </c>
      <c r="J71" s="2">
        <f t="shared" si="32"/>
        <v>63661</v>
      </c>
      <c r="K71" s="2">
        <v>34033</v>
      </c>
      <c r="L71" s="2">
        <v>35068</v>
      </c>
      <c r="M71" s="2">
        <f t="shared" si="33"/>
        <v>62626</v>
      </c>
      <c r="N71" s="2">
        <v>4380</v>
      </c>
      <c r="O71" s="6">
        <f t="shared" si="34"/>
        <v>58246</v>
      </c>
      <c r="P71" s="3">
        <f t="shared" si="35"/>
        <v>-1035</v>
      </c>
    </row>
    <row r="72" spans="1:17" x14ac:dyDescent="0.25">
      <c r="A72" s="5">
        <v>2016</v>
      </c>
      <c r="B72" s="2">
        <v>36326</v>
      </c>
      <c r="C72" s="2">
        <v>20235</v>
      </c>
      <c r="D72" s="2">
        <v>5055</v>
      </c>
      <c r="E72" s="3">
        <f t="shared" si="19"/>
        <v>3612</v>
      </c>
      <c r="F72" s="3">
        <v>109</v>
      </c>
      <c r="G72" s="3">
        <v>1334</v>
      </c>
      <c r="H72" s="2">
        <f t="shared" si="31"/>
        <v>61616</v>
      </c>
      <c r="I72" s="2">
        <v>2922</v>
      </c>
      <c r="J72" s="2">
        <f t="shared" si="32"/>
        <v>58694</v>
      </c>
      <c r="K72" s="2">
        <v>34096</v>
      </c>
      <c r="L72" s="2">
        <v>30173</v>
      </c>
      <c r="M72" s="2">
        <f t="shared" si="33"/>
        <v>62617</v>
      </c>
      <c r="N72" s="2">
        <v>4378</v>
      </c>
      <c r="O72" s="6">
        <f t="shared" si="34"/>
        <v>58239</v>
      </c>
      <c r="P72" s="3">
        <f t="shared" si="35"/>
        <v>3923</v>
      </c>
    </row>
    <row r="73" spans="1:17" x14ac:dyDescent="0.25">
      <c r="A73" s="5">
        <v>2017</v>
      </c>
      <c r="B73" s="2">
        <v>36666</v>
      </c>
      <c r="C73" s="2">
        <v>19499</v>
      </c>
      <c r="D73" s="2">
        <v>5322</v>
      </c>
      <c r="E73" s="3">
        <f t="shared" si="19"/>
        <v>3506</v>
      </c>
      <c r="F73" s="3">
        <v>133</v>
      </c>
      <c r="G73" s="3">
        <v>1683</v>
      </c>
      <c r="H73" s="2">
        <f t="shared" si="31"/>
        <v>61487</v>
      </c>
      <c r="I73" s="2">
        <v>4160</v>
      </c>
      <c r="J73" s="2">
        <f t="shared" si="32"/>
        <v>57327</v>
      </c>
      <c r="K73" s="2">
        <v>36496</v>
      </c>
      <c r="L73" s="2">
        <v>30946</v>
      </c>
      <c r="M73" s="2">
        <f t="shared" si="33"/>
        <v>62877</v>
      </c>
      <c r="N73" s="2">
        <v>4394</v>
      </c>
      <c r="O73" s="6">
        <f t="shared" si="34"/>
        <v>58483</v>
      </c>
      <c r="P73" s="3">
        <f t="shared" si="35"/>
        <v>5550</v>
      </c>
    </row>
    <row r="74" spans="1:17" x14ac:dyDescent="0.25">
      <c r="A74" s="5">
        <v>2018</v>
      </c>
      <c r="B74" s="2">
        <v>37428</v>
      </c>
      <c r="C74" s="2">
        <v>24414</v>
      </c>
      <c r="D74" s="2">
        <v>5716</v>
      </c>
      <c r="E74" s="3">
        <f t="shared" si="19"/>
        <v>3649</v>
      </c>
      <c r="F74" s="3">
        <v>122</v>
      </c>
      <c r="G74" s="3">
        <v>1945</v>
      </c>
      <c r="H74" s="2">
        <f t="shared" ref="H74:H75" si="36">SUM(B74+C74+D74)</f>
        <v>67558</v>
      </c>
      <c r="I74" s="2">
        <v>3987</v>
      </c>
      <c r="J74" s="2">
        <f t="shared" ref="J74:J80" si="37">H74-I74</f>
        <v>63571</v>
      </c>
      <c r="K74" s="2">
        <v>31020</v>
      </c>
      <c r="L74" s="2">
        <v>32607</v>
      </c>
      <c r="M74" s="2">
        <f t="shared" ref="M74:M80" si="38">SUM(J74+K74-L74)</f>
        <v>61984</v>
      </c>
      <c r="N74" s="2">
        <v>4337</v>
      </c>
      <c r="O74" s="6">
        <f t="shared" ref="O74:O80" si="39">SUM(M74-N74)</f>
        <v>57647</v>
      </c>
      <c r="P74" s="3">
        <f t="shared" ref="P74:P80" si="40">SUM(K74-L74)</f>
        <v>-1587</v>
      </c>
    </row>
    <row r="75" spans="1:17" x14ac:dyDescent="0.25">
      <c r="A75" s="5">
        <v>2019</v>
      </c>
      <c r="B75" s="2">
        <v>40556</v>
      </c>
      <c r="C75" s="2">
        <v>25280</v>
      </c>
      <c r="D75" s="2">
        <v>6058</v>
      </c>
      <c r="E75" s="3">
        <f t="shared" si="19"/>
        <v>3734</v>
      </c>
      <c r="F75" s="3">
        <v>146</v>
      </c>
      <c r="G75" s="3">
        <v>2178</v>
      </c>
      <c r="H75" s="2">
        <f t="shared" si="36"/>
        <v>71894</v>
      </c>
      <c r="I75" s="2">
        <v>4133</v>
      </c>
      <c r="J75" s="2">
        <f t="shared" si="37"/>
        <v>67761</v>
      </c>
      <c r="K75" s="2">
        <v>29505</v>
      </c>
      <c r="L75" s="2">
        <v>35765</v>
      </c>
      <c r="M75" s="2">
        <f t="shared" si="38"/>
        <v>61501</v>
      </c>
      <c r="N75" s="2">
        <v>4303</v>
      </c>
      <c r="O75" s="6">
        <f t="shared" si="39"/>
        <v>57198</v>
      </c>
      <c r="P75" s="3">
        <f t="shared" si="40"/>
        <v>-6260</v>
      </c>
    </row>
    <row r="76" spans="1:17" s="24" customFormat="1" ht="13" x14ac:dyDescent="0.3">
      <c r="A76" s="19">
        <v>2020</v>
      </c>
      <c r="B76" s="20">
        <v>40616</v>
      </c>
      <c r="C76" s="20">
        <v>22990</v>
      </c>
      <c r="D76" s="25">
        <f>SUM(E76:G76)</f>
        <v>6725</v>
      </c>
      <c r="E76" s="20">
        <v>3888</v>
      </c>
      <c r="F76" s="20">
        <v>145</v>
      </c>
      <c r="G76" s="20">
        <v>2692</v>
      </c>
      <c r="H76" s="20">
        <f>SUM(B76+C76)+SUM(E76:G76)</f>
        <v>70331</v>
      </c>
      <c r="I76" s="20">
        <v>4459</v>
      </c>
      <c r="J76" s="20">
        <f t="shared" si="37"/>
        <v>65872</v>
      </c>
      <c r="K76" s="20">
        <v>26988</v>
      </c>
      <c r="L76" s="20">
        <v>32548</v>
      </c>
      <c r="M76" s="20">
        <f t="shared" si="38"/>
        <v>60312</v>
      </c>
      <c r="N76" s="20">
        <v>4215</v>
      </c>
      <c r="O76" s="19">
        <f t="shared" si="39"/>
        <v>56097</v>
      </c>
      <c r="P76" s="20">
        <f t="shared" si="40"/>
        <v>-5560</v>
      </c>
      <c r="Q76" s="24" t="s">
        <v>50</v>
      </c>
    </row>
    <row r="77" spans="1:17" s="24" customFormat="1" ht="13" x14ac:dyDescent="0.3">
      <c r="A77" s="19">
        <v>2021</v>
      </c>
      <c r="B77" s="20">
        <v>39500</v>
      </c>
      <c r="C77" s="20">
        <v>18530</v>
      </c>
      <c r="D77" s="25">
        <f t="shared" ref="D77:D80" si="41">SUM(E77:G77)</f>
        <v>6928</v>
      </c>
      <c r="E77" s="20">
        <v>3819</v>
      </c>
      <c r="F77" s="20">
        <v>145</v>
      </c>
      <c r="G77" s="20">
        <v>2964</v>
      </c>
      <c r="H77" s="20">
        <f t="shared" ref="H77:H80" si="42">SUM(B77+C77)+SUM(E77:G77)</f>
        <v>64958</v>
      </c>
      <c r="I77" s="20">
        <v>4145</v>
      </c>
      <c r="J77" s="20">
        <f t="shared" si="37"/>
        <v>60813</v>
      </c>
      <c r="K77" s="20">
        <v>31532</v>
      </c>
      <c r="L77" s="20">
        <v>29119</v>
      </c>
      <c r="M77" s="20">
        <f t="shared" si="38"/>
        <v>63226</v>
      </c>
      <c r="N77" s="20">
        <v>4423</v>
      </c>
      <c r="O77" s="19">
        <f t="shared" si="39"/>
        <v>58803</v>
      </c>
      <c r="P77" s="20">
        <f t="shared" si="40"/>
        <v>2413</v>
      </c>
      <c r="Q77" s="24" t="s">
        <v>50</v>
      </c>
    </row>
    <row r="78" spans="1:17" s="24" customFormat="1" ht="13" x14ac:dyDescent="0.3">
      <c r="A78" s="19">
        <v>2022</v>
      </c>
      <c r="B78" s="20">
        <v>33501</v>
      </c>
      <c r="C78" s="20">
        <v>23113</v>
      </c>
      <c r="D78" s="25">
        <f t="shared" si="41"/>
        <v>7906</v>
      </c>
      <c r="E78" s="20">
        <v>3689</v>
      </c>
      <c r="F78" s="20">
        <v>150</v>
      </c>
      <c r="G78" s="20">
        <v>4067</v>
      </c>
      <c r="H78" s="20">
        <f t="shared" si="42"/>
        <v>64520</v>
      </c>
      <c r="I78" s="20">
        <v>5567</v>
      </c>
      <c r="J78" s="20">
        <f t="shared" si="37"/>
        <v>58953</v>
      </c>
      <c r="K78" s="20">
        <v>33117</v>
      </c>
      <c r="L78" s="20">
        <v>29734</v>
      </c>
      <c r="M78" s="20">
        <f t="shared" si="38"/>
        <v>62336</v>
      </c>
      <c r="N78" s="20">
        <v>4360</v>
      </c>
      <c r="O78" s="19">
        <f t="shared" si="39"/>
        <v>57976</v>
      </c>
      <c r="P78" s="20">
        <f t="shared" si="40"/>
        <v>3383</v>
      </c>
      <c r="Q78" s="24" t="s">
        <v>50</v>
      </c>
    </row>
    <row r="79" spans="1:17" s="24" customFormat="1" ht="13" x14ac:dyDescent="0.3">
      <c r="A79" s="19">
        <v>2023</v>
      </c>
      <c r="B79" s="20">
        <v>40780</v>
      </c>
      <c r="C79" s="20">
        <v>23334</v>
      </c>
      <c r="D79" s="25">
        <f t="shared" si="41"/>
        <v>8630</v>
      </c>
      <c r="E79" s="20">
        <v>3547</v>
      </c>
      <c r="F79" s="20">
        <v>169</v>
      </c>
      <c r="G79" s="20">
        <v>4914</v>
      </c>
      <c r="H79" s="20">
        <f t="shared" si="42"/>
        <v>72744</v>
      </c>
      <c r="I79" s="20">
        <v>5375</v>
      </c>
      <c r="J79" s="20">
        <f t="shared" si="37"/>
        <v>67369</v>
      </c>
      <c r="K79" s="20">
        <v>27462</v>
      </c>
      <c r="L79" s="20">
        <v>33856</v>
      </c>
      <c r="M79" s="20">
        <f t="shared" si="38"/>
        <v>60975</v>
      </c>
      <c r="N79" s="20">
        <v>4265</v>
      </c>
      <c r="O79" s="19">
        <f t="shared" si="39"/>
        <v>56710</v>
      </c>
      <c r="P79" s="20">
        <f t="shared" si="40"/>
        <v>-6394</v>
      </c>
      <c r="Q79" s="24" t="s">
        <v>50</v>
      </c>
    </row>
    <row r="80" spans="1:17" s="24" customFormat="1" ht="13" x14ac:dyDescent="0.3">
      <c r="A80" s="19">
        <v>2024</v>
      </c>
      <c r="B80" s="20">
        <v>48337</v>
      </c>
      <c r="C80" s="20">
        <v>22983</v>
      </c>
      <c r="D80" s="25">
        <f t="shared" si="41"/>
        <v>9734</v>
      </c>
      <c r="E80" s="20">
        <v>3602</v>
      </c>
      <c r="F80" s="20">
        <v>171</v>
      </c>
      <c r="G80" s="20">
        <v>5961</v>
      </c>
      <c r="H80" s="20">
        <f t="shared" si="42"/>
        <v>81054</v>
      </c>
      <c r="I80" s="20">
        <v>4817</v>
      </c>
      <c r="J80" s="20">
        <f t="shared" si="37"/>
        <v>76237</v>
      </c>
      <c r="K80" s="20">
        <v>25955</v>
      </c>
      <c r="L80" s="20">
        <v>40354</v>
      </c>
      <c r="M80" s="20">
        <f t="shared" si="38"/>
        <v>61838</v>
      </c>
      <c r="N80" s="20">
        <v>4326</v>
      </c>
      <c r="O80" s="19">
        <f t="shared" si="39"/>
        <v>57512</v>
      </c>
      <c r="P80" s="20">
        <f t="shared" si="40"/>
        <v>-14399</v>
      </c>
      <c r="Q80" s="24" t="s">
        <v>50</v>
      </c>
    </row>
    <row r="81" spans="1:16" s="10" customFormat="1" ht="13" x14ac:dyDescent="0.3">
      <c r="A81" s="6">
        <v>2025</v>
      </c>
      <c r="B81" s="3">
        <v>37485</v>
      </c>
      <c r="C81" s="3">
        <v>18379</v>
      </c>
      <c r="D81" s="8">
        <f t="shared" ref="D81" si="43">SUM(E81:G81)</f>
        <v>11658</v>
      </c>
      <c r="E81" s="3">
        <v>3549</v>
      </c>
      <c r="F81" s="3">
        <v>161</v>
      </c>
      <c r="G81" s="3">
        <v>7948</v>
      </c>
      <c r="H81" s="3">
        <f t="shared" ref="H81" si="44">SUM(B81+C81)+SUM(E81:G81)</f>
        <v>67522</v>
      </c>
      <c r="I81" s="3">
        <v>5215</v>
      </c>
      <c r="J81" s="3">
        <f t="shared" ref="J81" si="45">H81-I81</f>
        <v>62307</v>
      </c>
      <c r="K81" s="3">
        <v>30721</v>
      </c>
      <c r="L81" s="3">
        <v>30700</v>
      </c>
      <c r="M81" s="3">
        <f t="shared" ref="M81" si="46">SUM(J81+K81-L81)</f>
        <v>62328</v>
      </c>
      <c r="N81" s="3">
        <v>4358</v>
      </c>
      <c r="O81" s="6">
        <f t="shared" ref="O81" si="47">SUM(M81-N81)</f>
        <v>57970</v>
      </c>
      <c r="P81" s="3">
        <f t="shared" ref="P81" si="48">SUM(K81-L81)</f>
        <v>21</v>
      </c>
    </row>
  </sheetData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0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2019-03-26T12:13:08Z</cp:lastPrinted>
  <dcterms:created xsi:type="dcterms:W3CDTF">2010-04-22T05:38:59Z</dcterms:created>
  <dcterms:modified xsi:type="dcterms:W3CDTF">2026-06-17T08:11:21Z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2025-03-27T07:45:56Z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11b465e4-8ac8-404f-b5d2-583ea219d2be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