
<file path=[Content_Types].xml><?xml version="1.0" encoding="utf-8"?>
<Types xmlns="http://schemas.openxmlformats.org/package/2006/content-types">
  <Override PartName="/xl/activeX/activeX2.bin" ContentType="application/vnd.ms-office.activeX"/>
  <Override PartName="/xl/activeX/activeX4.bin" ContentType="application/vnd.ms-office.activeX"/>
  <Override PartName="/xl/activeX/activeX9.xml" ContentType="application/vnd.ms-office.activeX+xml"/>
  <Override PartName="/xl/theme/theme1.xml" ContentType="application/vnd.openxmlformats-officedocument.theme+xml"/>
  <Override PartName="/xl/styles.xml" ContentType="application/vnd.openxmlformats-officedocument.spreadsheetml.styles+xml"/>
  <Override PartName="/xl/activeX/activeX7.xml" ContentType="application/vnd.ms-office.activeX+xml"/>
  <Override PartName="/xl/activeX/activeX14.bin" ContentType="application/vnd.ms-office.activeX"/>
  <Override PartName="/xl/drawings/drawing6.xml" ContentType="application/vnd.openxmlformats-officedocument.drawing+xml"/>
  <Override PartName="/xl/drawings/drawing8.xml" ContentType="application/vnd.openxmlformats-officedocument.drawing+xml"/>
  <Override PartName="/xl/activeX/activeX5.xml" ContentType="application/vnd.ms-office.activeX+xml"/>
  <Override PartName="/xl/activeX/activeX12.bin" ContentType="application/vnd.ms-office.activeX"/>
  <Override PartName="/xl/drawings/drawing4.xml" ContentType="application/vnd.openxmlformats-officedocument.drawing+xml"/>
  <Override PartName="/xl/charts/chart2.xml" ContentType="application/vnd.openxmlformats-officedocument.drawingml.chart+xml"/>
  <Override PartName="/xl/vbaProject.bin" ContentType="application/vnd.ms-office.vbaProject"/>
  <Default Extension="rels" ContentType="application/vnd.openxmlformats-package.relationships+xml"/>
  <Default Extension="xml" ContentType="application/xml"/>
  <Override PartName="/xl/workbook.xml" ContentType="application/vnd.ms-excel.sheet.macroEnabled.main+xml"/>
  <Override PartName="/xl/worksheets/sheet4.xml" ContentType="application/vnd.openxmlformats-officedocument.spreadsheetml.worksheet+xml"/>
  <Override PartName="/xl/worksheets/sheet5.xml" ContentType="application/vnd.openxmlformats-officedocument.spreadsheetml.worksheet+xml"/>
  <Override PartName="/xl/activeX/activeX2.xml" ContentType="application/vnd.ms-office.activeX+xml"/>
  <Override PartName="/xl/activeX/activeX3.xml" ContentType="application/vnd.ms-office.activeX+xml"/>
  <Override PartName="/xl/activeX/activeX4.xml" ContentType="application/vnd.ms-office.activeX+xml"/>
  <Override PartName="/xl/drawings/drawing2.xml" ContentType="application/vnd.openxmlformats-officedocument.drawing+xml"/>
  <Override PartName="/xl/drawings/drawing3.xml" ContentType="application/vnd.openxmlformats-officedocument.drawing+xml"/>
  <Override PartName="/xl/activeX/activeX10.bin" ContentType="application/vnd.ms-office.activeX"/>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activeX/activeX1.xml" ContentType="application/vnd.ms-office.activeX+xml"/>
  <Override PartName="/xl/activeX/activeX13.xml" ContentType="application/vnd.ms-office.activeX+xml"/>
  <Override PartName="/xl/activeX/activeX14.xml" ContentType="application/vnd.ms-office.activeX+xml"/>
  <Override PartName="/xl/worksheets/sheet1.xml" ContentType="application/vnd.openxmlformats-officedocument.spreadsheetml.worksheet+xml"/>
  <Default Extension="vml" ContentType="application/vnd.openxmlformats-officedocument.vmlDrawing"/>
  <Override PartName="/xl/activeX/activeX9.bin" ContentType="application/vnd.ms-office.activeX"/>
  <Override PartName="/xl/activeX/activeX11.xml" ContentType="application/vnd.ms-office.activeX+xml"/>
  <Override PartName="/xl/activeX/activeX12.xml" ContentType="application/vnd.ms-office.activeX+xml"/>
  <Override PartName="/xl/comments1.xml" ContentType="application/vnd.openxmlformats-officedocument.spreadsheetml.comments+xml"/>
  <Override PartName="/xl/calcChain.xml" ContentType="application/vnd.openxmlformats-officedocument.spreadsheetml.calcChain+xml"/>
  <Override PartName="/xl/chartsheets/sheet2.xml" ContentType="application/vnd.openxmlformats-officedocument.spreadsheetml.chartsheet+xml"/>
  <Override PartName="/xl/sharedStrings.xml" ContentType="application/vnd.openxmlformats-officedocument.spreadsheetml.sharedStrings+xml"/>
  <Override PartName="/xl/activeX/activeX7.bin" ContentType="application/vnd.ms-office.activeX"/>
  <Override PartName="/xl/activeX/activeX8.bin" ContentType="application/vnd.ms-office.activeX"/>
  <Override PartName="/xl/activeX/activeX10.xml" ContentType="application/vnd.ms-office.activeX+xml"/>
  <Override PartName="/xl/chartsheets/sheet1.xml" ContentType="application/vnd.openxmlformats-officedocument.spreadsheetml.chartsheet+xml"/>
  <Override PartName="/xl/activeX/activeX5.bin" ContentType="application/vnd.ms-office.activeX"/>
  <Override PartName="/xl/activeX/activeX6.bin" ContentType="application/vnd.ms-office.activeX"/>
  <Override PartName="/docProps/core.xml" ContentType="application/vnd.openxmlformats-package.core-properties+xml"/>
  <Default Extension="bin" ContentType="application/vnd.openxmlformats-officedocument.spreadsheetml.printerSettings"/>
  <Override PartName="/xl/activeX/activeX3.bin" ContentType="application/vnd.ms-office.activeX"/>
  <Override PartName="/xl/activeX/activeX1.bin" ContentType="application/vnd.ms-office.activeX"/>
  <Override PartName="/xl/activeX/activeX8.xml" ContentType="application/vnd.ms-office.activeX+xml"/>
  <Override PartName="/xl/activeX/activeX13.bin" ContentType="application/vnd.ms-office.activeX"/>
  <Override PartName="/xl/drawings/drawing7.xml" ContentType="application/vnd.openxmlformats-officedocument.drawingml.chartshapes+xml"/>
  <Override PartName="/xl/worksheets/sheet6.xml" ContentType="application/vnd.openxmlformats-officedocument.spreadsheetml.worksheet+xml"/>
  <Default Extension="jpeg" ContentType="image/jpeg"/>
  <Default Extension="emf" ContentType="image/x-emf"/>
  <Override PartName="/xl/activeX/activeX6.xml" ContentType="application/vnd.ms-office.activeX+xml"/>
  <Override PartName="/xl/activeX/activeX11.bin" ContentType="application/vnd.ms-office.activeX"/>
  <Override PartName="/xl/drawings/drawing5.xml" ContentType="application/vnd.openxmlformats-officedocument.drawingml.chartshap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codeName="{B7FE6334-C1A2-E50D-BD3D-5F4D41BBC2E3}"/>
  <workbookPr codeName="DieseArbeitsmappe"/>
  <bookViews>
    <workbookView xWindow="150" yWindow="240" windowWidth="15120" windowHeight="9600"/>
  </bookViews>
  <sheets>
    <sheet name="Choisir votre Language" sheetId="7" r:id="rId1"/>
    <sheet name="Introduction" sheetId="8" r:id="rId2"/>
    <sheet name="Données techniques" sheetId="9" r:id="rId3"/>
    <sheet name="InterneDaten" sheetId="2" state="veryHidden" r:id="rId4"/>
    <sheet name="Distribution du cout" sheetId="3" r:id="rId5"/>
    <sheet name="Scenario" sheetId="4" r:id="rId6"/>
    <sheet name="logos" sheetId="10" state="veryHidden" r:id="rId7"/>
    <sheet name="Sprachen" sheetId="6" state="veryHidden" r:id="rId8"/>
  </sheets>
  <definedNames>
    <definedName name="_kWh2">'Données techniques'!$E$15</definedName>
    <definedName name="A_HT">'Données techniques'!$E$24</definedName>
    <definedName name="A_Volllast">'Données techniques'!$E$17</definedName>
    <definedName name="AfA">'Données techniques'!$H$16</definedName>
    <definedName name="AnteilHT">'Données techniques'!$D$24</definedName>
    <definedName name="AnteilLeerlauf">'Données techniques'!$D$19</definedName>
    <definedName name="AnteilNT">'Données techniques'!$D$25</definedName>
    <definedName name="AnteilVolllast">'Données techniques'!$D$18</definedName>
    <definedName name="B_Std">'Données techniques'!$E$17</definedName>
    <definedName name="BetriebsStd">'Données techniques'!$D$17</definedName>
    <definedName name="Fehler">'Données techniques'!$I$8:$I$17,'Données techniques'!$E$6:$E$25</definedName>
    <definedName name="Investition">'Données techniques'!$H$15</definedName>
    <definedName name="Kosten">InterneDaten!$F$3:$G$4</definedName>
    <definedName name="kWh">'Données techniques'!$D$15</definedName>
    <definedName name="L_bar">'Données techniques'!$E$12</definedName>
    <definedName name="L_el">'Données techniques'!$E$9</definedName>
    <definedName name="L_m3_Std">'Données techniques'!$E$11</definedName>
    <definedName name="Leistung_Bar">'Données techniques'!$D$12</definedName>
    <definedName name="Leistung_el">'Données techniques'!$D$9</definedName>
    <definedName name="Leistung_m3_Std">'Données techniques'!$D$11</definedName>
    <definedName name="P_HT">'Données techniques'!$E$22</definedName>
    <definedName name="P_NT">'Données techniques'!$E$23</definedName>
    <definedName name="PreisHT">'Données techniques'!$D$22</definedName>
    <definedName name="PreisNT">'Données techniques'!$D$23</definedName>
    <definedName name="Wartungslohn">'Données techniques'!$H$10</definedName>
    <definedName name="Wartungszeit">'Données techniques'!$H$9</definedName>
    <definedName name="Zins">'Données techniques'!$H$17</definedName>
  </definedNames>
  <calcPr calcId="125725"/>
</workbook>
</file>

<file path=xl/calcChain.xml><?xml version="1.0" encoding="utf-8"?>
<calcChain xmlns="http://schemas.openxmlformats.org/spreadsheetml/2006/main">
  <c r="B2" i="9"/>
  <c r="B4"/>
  <c r="B6"/>
  <c r="B8"/>
  <c r="F8"/>
  <c r="B9"/>
  <c r="C9"/>
  <c r="F9"/>
  <c r="G9"/>
  <c r="B10"/>
  <c r="F10"/>
  <c r="B11"/>
  <c r="C11"/>
  <c r="B12"/>
  <c r="C12"/>
  <c r="B14"/>
  <c r="F14"/>
  <c r="B15"/>
  <c r="C15"/>
  <c r="F15"/>
  <c r="B16"/>
  <c r="F16"/>
  <c r="G16"/>
  <c r="B17"/>
  <c r="C17"/>
  <c r="F17"/>
  <c r="G17"/>
  <c r="B18"/>
  <c r="C18"/>
  <c r="B19"/>
  <c r="C19"/>
  <c r="D19"/>
  <c r="B21"/>
  <c r="B22"/>
  <c r="B23"/>
  <c r="B24"/>
  <c r="B25"/>
  <c r="D25"/>
  <c r="B29"/>
  <c r="B30"/>
  <c r="B31"/>
  <c r="B2" i="8"/>
  <c r="B3"/>
  <c r="B5"/>
  <c r="B7"/>
  <c r="B8"/>
  <c r="B9"/>
  <c r="B10"/>
  <c r="B11"/>
  <c r="B12"/>
  <c r="B14"/>
  <c r="B17"/>
  <c r="B18"/>
  <c r="B19"/>
  <c r="A2" i="2"/>
  <c r="F2"/>
  <c r="G2" s="1"/>
  <c r="A3"/>
  <c r="A4"/>
  <c r="A5"/>
  <c r="F9"/>
  <c r="G9"/>
  <c r="H9"/>
  <c r="I9"/>
  <c r="J9"/>
  <c r="K9"/>
  <c r="L9"/>
  <c r="E10"/>
  <c r="G10"/>
  <c r="H10"/>
  <c r="I10"/>
  <c r="J10"/>
  <c r="K10"/>
  <c r="L10"/>
  <c r="E11"/>
  <c r="G11"/>
  <c r="H11"/>
  <c r="I11"/>
  <c r="J11"/>
  <c r="K11"/>
  <c r="L11"/>
  <c r="E12"/>
  <c r="G12"/>
  <c r="H12"/>
  <c r="I12"/>
  <c r="J12"/>
  <c r="K12"/>
  <c r="L12"/>
  <c r="B27"/>
  <c r="B30"/>
  <c r="B34" s="1"/>
  <c r="B33"/>
  <c r="B35" l="1"/>
</calcChain>
</file>

<file path=xl/comments1.xml><?xml version="1.0" encoding="utf-8"?>
<comments xmlns="http://schemas.openxmlformats.org/spreadsheetml/2006/main">
  <authors>
    <author>Matthias Wolf</author>
  </authors>
  <commentList>
    <comment ref="H16" authorId="0">
      <text>
        <r>
          <rPr>
            <sz val="8"/>
            <color indexed="81"/>
            <rFont val="Tahoma"/>
          </rPr>
          <t>Valeur de base: 7 ans</t>
        </r>
      </text>
    </comment>
    <comment ref="B17" authorId="0">
      <text>
        <r>
          <rPr>
            <sz val="8"/>
            <color indexed="81"/>
            <rFont val="Tahoma"/>
          </rPr>
          <t>Combien des heures fonctionne l' entreprise</t>
        </r>
      </text>
    </comment>
    <comment ref="D17" authorId="0">
      <text>
        <r>
          <rPr>
            <sz val="8"/>
            <color indexed="81"/>
            <rFont val="Tahoma"/>
          </rPr>
          <t>par ex.:
1 equipé: 1.600
1,5 equipé: 2.400
2 equipé: 3.201</t>
        </r>
      </text>
    </comment>
    <comment ref="H17" authorId="0">
      <text>
        <r>
          <rPr>
            <sz val="8"/>
            <color indexed="81"/>
            <rFont val="Tahoma"/>
          </rPr>
          <t>Valeur de base 7 %</t>
        </r>
      </text>
    </comment>
  </commentList>
</comments>
</file>

<file path=xl/sharedStrings.xml><?xml version="1.0" encoding="utf-8"?>
<sst xmlns="http://schemas.openxmlformats.org/spreadsheetml/2006/main" count="630" uniqueCount="371">
  <si>
    <t>Einheit</t>
  </si>
  <si>
    <t>Laufzeit</t>
  </si>
  <si>
    <t>Strompreis (HT)</t>
  </si>
  <si>
    <t>Strompreis (NT)</t>
  </si>
  <si>
    <t>Schraube</t>
  </si>
  <si>
    <t>Leistung</t>
  </si>
  <si>
    <t>Turbo</t>
  </si>
  <si>
    <t>Kolben</t>
  </si>
  <si>
    <t>Zeit</t>
  </si>
  <si>
    <t>Lohn</t>
  </si>
  <si>
    <t>Druckluft</t>
  </si>
  <si>
    <t>Druck</t>
  </si>
  <si>
    <t>bar</t>
  </si>
  <si>
    <t>Größe</t>
  </si>
  <si>
    <t>Investition</t>
  </si>
  <si>
    <t>AfA</t>
  </si>
  <si>
    <t>Betrag</t>
  </si>
  <si>
    <t>%</t>
  </si>
  <si>
    <t>Zinssatz</t>
  </si>
  <si>
    <t>oder</t>
  </si>
  <si>
    <t>Energieverbrauch</t>
  </si>
  <si>
    <t>kWh/Jahr</t>
  </si>
  <si>
    <t>muss ausgefüllt werden</t>
  </si>
  <si>
    <t>kann ausgefüllt werden</t>
  </si>
  <si>
    <t>Strompreise</t>
  </si>
  <si>
    <t>Betriebsstunden</t>
  </si>
  <si>
    <t>Leerlauf (in % von Betriebsstd.)</t>
  </si>
  <si>
    <t>Volllast (in % von Betriebsstd.)</t>
  </si>
  <si>
    <t>Jahr</t>
  </si>
  <si>
    <t>Energiekosten</t>
  </si>
  <si>
    <t>Investitionskosten (Annuität)</t>
  </si>
  <si>
    <t>Option 1</t>
  </si>
  <si>
    <t>Option 2</t>
  </si>
  <si>
    <t>Grafikdaten</t>
  </si>
  <si>
    <t>Kosten Instandhaltung und Wartung</t>
  </si>
  <si>
    <t>Verdichtertyp</t>
  </si>
  <si>
    <t>Anteil NT</t>
  </si>
  <si>
    <t>Anteil HT</t>
  </si>
  <si>
    <t>Typen</t>
  </si>
  <si>
    <t>Inv.-Funktion</t>
  </si>
  <si>
    <t>a</t>
  </si>
  <si>
    <r>
      <t>b</t>
    </r>
    <r>
      <rPr>
        <sz val="10"/>
        <rFont val="Arial"/>
      </rPr>
      <t>*x</t>
    </r>
  </si>
  <si>
    <t>AfA-Zeit</t>
  </si>
  <si>
    <t>Berechnete Inv.</t>
  </si>
  <si>
    <t>Wartungsfaktoren</t>
  </si>
  <si>
    <t>po [bar]</t>
  </si>
  <si>
    <t>To [°C]</t>
  </si>
  <si>
    <t>cp [kJ/kg K]</t>
  </si>
  <si>
    <t>cv [kJ/kg K]</t>
  </si>
  <si>
    <t>Rl [kJ/kg K]</t>
  </si>
  <si>
    <t>M [kg/kmol]</t>
  </si>
  <si>
    <t>R [kJ/kmol K]</t>
  </si>
  <si>
    <t>kappa=cp/cv</t>
  </si>
  <si>
    <t>Dichte [kg/m3]</t>
  </si>
  <si>
    <t>Wirkungsgradfaktor</t>
  </si>
  <si>
    <t>mo [kg/min]</t>
  </si>
  <si>
    <t>T1 [°C]</t>
  </si>
  <si>
    <r>
      <t>Leistung [kW</t>
    </r>
    <r>
      <rPr>
        <vertAlign val="subscript"/>
        <sz val="10"/>
        <rFont val="Arial"/>
        <family val="2"/>
      </rPr>
      <t>el</t>
    </r>
    <r>
      <rPr>
        <sz val="10"/>
        <rFont val="Arial"/>
      </rPr>
      <t>]</t>
    </r>
  </si>
  <si>
    <r>
      <t>Leistungsfaktoren für kW</t>
    </r>
    <r>
      <rPr>
        <b/>
        <vertAlign val="subscript"/>
        <sz val="10"/>
        <rFont val="Arial"/>
        <family val="2"/>
      </rPr>
      <t>el</t>
    </r>
  </si>
  <si>
    <t>+20% Wartung</t>
  </si>
  <si>
    <t>-20% Wartung</t>
  </si>
  <si>
    <t>+20% Investition</t>
  </si>
  <si>
    <t>-20% Investition</t>
  </si>
  <si>
    <t>Original</t>
  </si>
  <si>
    <t>Wartungskosten</t>
  </si>
  <si>
    <t>wird berechnet</t>
  </si>
  <si>
    <t>Leerlauffaktor [Pleerlauf/Plast]</t>
  </si>
  <si>
    <t>Als unternehmensspezifische Angaben sind erforderlich:</t>
  </si>
  <si>
    <t>1. Verdichtertyp (Auswahl: Schrauben-, Kolben- oder Turboverdichter)</t>
  </si>
  <si>
    <t>3. Angaben zur Laufzeit oder Energieverbrauch des Verdichters
      Die Laufzeit wird in Jahresbetriebsstunden und dem Volllastanteil angegeben.
      Alternativ kann auch der Jahresstromverbrauch eingegeben werden.</t>
  </si>
  <si>
    <t xml:space="preserve">4. Preise für bezogenen Strom
     Angabe zum Hochtarif (HT) und Niedrigtarif (NT) </t>
  </si>
  <si>
    <t>6. Investitionssumme, Abschreibungsdauer (Standardvorgabe 7 Jahre) und Zinssatz (Standardv. 7%)
     Ohne Angabe der Investitionssumme wird diese aus der Leistung berechnet.</t>
  </si>
  <si>
    <t>5. Kosten für Instandhaltung und Wartung
    Ohne Angabe werden die Wartungskosten aus den Investitionskosten abgeschätzt.</t>
  </si>
  <si>
    <t>Dieses Programm darf nicht entgeltpflichtig weitergegeben werden</t>
  </si>
  <si>
    <t>Deutsch</t>
  </si>
  <si>
    <t>2. Leistungsdaten des Verdichters (Angabe in kWel oder gefördertem Volumen (m³/h) und Druckniveau (bar))</t>
  </si>
  <si>
    <t>Dateneingabe</t>
  </si>
  <si>
    <t>Kostenverteilung</t>
  </si>
  <si>
    <t>Szenarien</t>
  </si>
  <si>
    <t>Einführung</t>
  </si>
  <si>
    <t>Sprache wählen</t>
  </si>
  <si>
    <t>Zur Berechnung</t>
  </si>
  <si>
    <t>kWel</t>
  </si>
  <si>
    <t>Berechnen</t>
  </si>
  <si>
    <t>Rotation</t>
  </si>
  <si>
    <t>Standardwert: 7 Jahre</t>
  </si>
  <si>
    <t>Standardwert: 7%</t>
  </si>
  <si>
    <t>Wieviele Stunden arbeitet das Unternehmen pro Jahr?</t>
  </si>
  <si>
    <t>z. B.:
1 Schicht: 1.600
1,5 Schicht: 2.400
2 Schicht: 3.201</t>
  </si>
  <si>
    <t>Kostenverteilung ("auf Jahresbasis")</t>
  </si>
  <si>
    <t>falscher Wert</t>
  </si>
  <si>
    <t>&lt;- Fehler</t>
  </si>
  <si>
    <t>fehlender Wert</t>
  </si>
  <si>
    <t>Werte in Euro eingeben</t>
  </si>
  <si>
    <t>Szenarien (annualisierte Kosten)</t>
  </si>
  <si>
    <t>Zurück</t>
  </si>
  <si>
    <t>Kosten</t>
  </si>
  <si>
    <t>Varianten</t>
  </si>
  <si>
    <t>&lt;- erreur</t>
  </si>
  <si>
    <t>valeur manquante</t>
  </si>
  <si>
    <t>valeur erronée</t>
  </si>
  <si>
    <t>entrer les sommes en Euros</t>
  </si>
  <si>
    <t>calcul</t>
  </si>
  <si>
    <t>vis</t>
  </si>
  <si>
    <t>turbo</t>
  </si>
  <si>
    <t>piston</t>
  </si>
  <si>
    <t>Introduction</t>
  </si>
  <si>
    <t>m3/h</t>
  </si>
  <si>
    <t>+20% Maintenance</t>
  </si>
  <si>
    <t>-20% Maintenance</t>
  </si>
  <si>
    <t>Les données spécifiques de l'entreprise nécessaires sont:</t>
  </si>
  <si>
    <t>1. Type de compression (choix: à vis, à piston ou turbocompresseur)</t>
  </si>
  <si>
    <t>2. Puissance du compresseur (donnée en kW ou en débit volumique (m³/h) ou en niveau de pression (bar))</t>
  </si>
  <si>
    <t>3. Donnée du temps de fonctionnement ou de la consommation en énergie du compresseur
     Le temps de fonctionnement est donné en heures de fonctionnement par an et en charge pleine.
     La consommation annuelle de courant peut éventuellement être donnée.</t>
  </si>
  <si>
    <t xml:space="preserve">4. Prix du courant.
    Donnée en tarif plein (TP) ou tarif creux (TC) </t>
  </si>
  <si>
    <t>5. Frais de maintenance et d'entretien
    Sans cette donnée, les frais de maintenance sont estimés à partir des frais d'investissements.</t>
  </si>
  <si>
    <t>6. Somme des investissements, durée d'amortissement (donnée standard 7 ans) et taux d'intérêt (valeur standard 7%)
    Sans cette donnée, cela sera calculé à partir de la puissance.</t>
  </si>
  <si>
    <t>Ce programme ne doit pas être donné contre contrepartie financière</t>
  </si>
  <si>
    <t>Calcul</t>
  </si>
  <si>
    <t>Grandeur</t>
  </si>
  <si>
    <t>Air comprimé</t>
  </si>
  <si>
    <t>Puissance</t>
  </si>
  <si>
    <t>ou</t>
  </si>
  <si>
    <t>Pression</t>
  </si>
  <si>
    <t>Durée de fonctionnement</t>
  </si>
  <si>
    <t>Consommation en énergie</t>
  </si>
  <si>
    <t>Heures de fonctionnement</t>
  </si>
  <si>
    <t>Pleine charge ( % des heures de fct)</t>
  </si>
  <si>
    <t>A vide ( % des h de fct)</t>
  </si>
  <si>
    <t>Tarif plein (TP)</t>
  </si>
  <si>
    <t>Pourcentage tarif plein</t>
  </si>
  <si>
    <t>Pourcentage tarif creux</t>
  </si>
  <si>
    <t>Maintenance et entretien</t>
  </si>
  <si>
    <t>Temps</t>
  </si>
  <si>
    <t>Rémunération de l`heure</t>
  </si>
  <si>
    <t>Investissements</t>
  </si>
  <si>
    <t>Montant</t>
  </si>
  <si>
    <t>Taux d'intéret</t>
  </si>
  <si>
    <t>doit être complété</t>
  </si>
  <si>
    <t>peut être complété</t>
  </si>
  <si>
    <t>est calculé</t>
  </si>
  <si>
    <t>Unité</t>
  </si>
  <si>
    <t>kWh/an</t>
  </si>
  <si>
    <t>an</t>
  </si>
  <si>
    <t>+20% Investissements</t>
  </si>
  <si>
    <t>-20% Investissements</t>
  </si>
  <si>
    <t>Originale</t>
  </si>
  <si>
    <t>Scenario</t>
  </si>
  <si>
    <t>Choisir votre Language</t>
  </si>
  <si>
    <t>Données techniques</t>
  </si>
  <si>
    <t>Valeur de base: 7 ans</t>
  </si>
  <si>
    <t>Valeur de base 7 %</t>
  </si>
  <si>
    <t>Cout d' investisment</t>
  </si>
  <si>
    <t>Cout d' energie</t>
  </si>
  <si>
    <t>+20% prix de l'electricité'</t>
  </si>
  <si>
    <t>-20% prix de l'electricité'</t>
  </si>
  <si>
    <t>retour</t>
  </si>
  <si>
    <t>Frais</t>
  </si>
  <si>
    <t>Variation</t>
  </si>
  <si>
    <t>par ex.:
1 equipé: 1.600
1,5 equipé: 2.400
2 equipé: 3.201</t>
  </si>
  <si>
    <t>Frais de maintenance</t>
  </si>
  <si>
    <t>Répartition des dépenses (sur un an)</t>
  </si>
  <si>
    <t>Distribution du cout</t>
  </si>
  <si>
    <t>Type de compresseur</t>
  </si>
  <si>
    <t>Prix de l' electricité</t>
  </si>
  <si>
    <t>Tarif creux (TC)</t>
  </si>
  <si>
    <t>amortissement fiscale</t>
  </si>
  <si>
    <t>Vielzellen</t>
  </si>
  <si>
    <t>compresseur rotativ</t>
  </si>
  <si>
    <t>Combien des heures fonctionne l' entreprise</t>
  </si>
  <si>
    <t>+20% Strompreis</t>
  </si>
  <si>
    <t>-20% Strompreis</t>
  </si>
  <si>
    <t>Währung</t>
  </si>
  <si>
    <t>Währungen</t>
  </si>
  <si>
    <t>EUR</t>
  </si>
  <si>
    <t>CHF</t>
  </si>
  <si>
    <t>GBP</t>
  </si>
  <si>
    <t>USD</t>
  </si>
  <si>
    <t>JPY</t>
  </si>
  <si>
    <t>Währungsfaktor</t>
  </si>
  <si>
    <t>W.-faktor (Quelle: www.wechselkurse.de, 25.01.2006)</t>
  </si>
  <si>
    <t>/kWh</t>
  </si>
  <si>
    <t>monnaie</t>
  </si>
  <si>
    <t>Start</t>
  </si>
  <si>
    <t>Berechnung der Lebenszykluskosten</t>
  </si>
  <si>
    <t>Franzoesisch</t>
  </si>
  <si>
    <t xml:space="preserve">Copyright: Fraunhofer ISI, 76139 Karlsruhe 2006. </t>
  </si>
  <si>
    <t>Commencer</t>
  </si>
  <si>
    <t>EUR/kWh</t>
  </si>
  <si>
    <t>Liefermenge</t>
  </si>
  <si>
    <t>débit volumentric</t>
  </si>
  <si>
    <t>Instandhaltung und Wartung</t>
  </si>
  <si>
    <t>/h</t>
  </si>
  <si>
    <t>h/Jahr</t>
  </si>
  <si>
    <t>h/an</t>
  </si>
  <si>
    <t>EUR/h</t>
  </si>
  <si>
    <t>Kostenrechner</t>
  </si>
  <si>
    <t>Englisch</t>
  </si>
  <si>
    <t>Italienisch</t>
  </si>
  <si>
    <t>Spanisch</t>
  </si>
  <si>
    <t>Gesamtkosten von Druckluftkompressoren</t>
  </si>
  <si>
    <t>Total costs of compressors</t>
  </si>
  <si>
    <t>Coûts total des compresseurs</t>
  </si>
  <si>
    <t>Costi del ciclo di vita dei compressori ad aria</t>
  </si>
  <si>
    <t>xxx</t>
  </si>
  <si>
    <t>Energieeffiziente Druckluftsystemen liegen in den Investitionskosten meist höher als weniger effiziente Systeme. Dabei wird häufig jedoch übersehen, dass über die Lebensdauer der Druckluftanlagen betrachtet lediglich ein Kostenanteil von ca. 20 % auf die Investition entfällt, während die Energiekosten mehr als 70 % der Gesamtkosten ausmachen. Ziel dieses Tools ist es, einem vor der Investition stehenden Unternehmen die Bedeutung der Gesamtkosten für die Wirtschaftlichkeit der Druckluftanlage zu verdeutlichen.
Die Kosten sind von verschiedenen Faktoren abhängig (Stromkosten, individuelle Investitionen, Wartungsvertrag, Ersatzteilbevorratung, individuelle Verbrauchsprofile etc). Dieses Tool soll die Berechnung der Gesamtkosten auf Grundlagen von verschiedenen Angaben ermöglichen. Ein Teil der Angaben ist für die Berechnung der Kosten erforderlich, diese Felder sind weiss markiert. Die gelb markierten Felder sind optional auszufüllen, bleiben sie leer wird an dieser Stelle mit Standardwerten gerechnet. Die grün markierten Felder werden aus den Eingaben berechnet.</t>
  </si>
  <si>
    <t xml:space="preserve">"Energy efficient compressed air systems usually have higher investment costs than less efficient systems. However, it is frequently overlooked that investments only account for a cost share of approx. 20 % when regarded over the life span of the systems, whereas energy costs make up more than 70 % of the total costs. The ob-jective of this tool is to clarify for companies about to make investments the signifi-cance of the total costs for the economic efficiency of the compressed air system.
The costs are dependent on different factors (electricity costs, individual invest-ments, service contract, spare part stockpiling Ersatzteilbevorratung, individual consumption profile etc.). This tool should make it possible to calculate the life cycle costs based on various data. The data essential for calculating the total costs are marked in white. The yellow boxes are optional; if they are not filled in, standard values are used instead. The green boxes are calculated based on the data entered."
</t>
  </si>
  <si>
    <t>Les sytèmes à air comprimé efficaces énergétiquement demandent la plupart de temps des investissements beaucoup plus conséquents que ceux qui sont moins efficaces. On néglige pourtant souvent que sur la durée de vie de l'installation, environ 20 % des coûts reviennent aux investissements alors que les dépenses énergétiques reviennent à plus de 70 % du coût total. Le but de ce fichier est de préciser la signification profonde des coûts total pour la rentabilité de l'installation, avant l'investissement d'une entreprise stable.
Les dépenses dépendent de divers facteurs (prix du courant, investissements individuels, contrat de maintenance, stockage des pièces de rechange,type de consommation etc.). Cet outil permet le calcul des coûts des cycles de vie sur la base de diverses données. Une partie des données est nécessaire pour le calcul des dépenses. Les champs correspondants sont en blanc. Les champs en jaune peuvent être remplis. Mais si ils restent vides, le calcul sera effectué avec les valeurs standard correspondantes. Les champs en verts sont calculés à partir des données rentrées.</t>
  </si>
  <si>
    <t>Sistemi ad aria compressa efficienti dal punto di vista energetico hanno generalmente costi d'investimento più alti rispetto a sistemi meno efficienti. In ciò viene però spesso ignorato il fatto che, considerando l'intera durata dell'impianto ad aria compressa, solo una parte dei costi, corrispondente a circa il 20 %, spetta agli investimenti, mentre i costi energetici costituiscono più del 70 % delle spese complessive. Lo scopo di questo strumento di lavoro è quello di rendere chiaro ad un'impresa che si trova di fronte ad un investimento l'importanza dei costi del ciclo di vita (Life Cycle Cost, LCC) per la redditività degli impianti ad aria compressa.
I costi dipendono da diversi fattori (costi energetici, singoli investimenti, contratto di manutenzione, approvigionamento dei pezzi di ricambio, singoli profili di consumo etc). Questo strumento di lavoro vuole rendere possibile il calcolo dei costi del ciclo di vita sulla base di diverse indicazioni. Una parte delle inidicazioni è necessaria per il calcolo dei costi, questi campi sono marcati in bianco. I campi marcati in giallo sono facoltativi; nel caso in cui essi rimangano vuoti, allora in quei punti i calcoli verranno fatti con valori standard. I campi marcati in verde vengono calcolati in base all'inserimento dei dati.</t>
  </si>
  <si>
    <t>Company-specific information required:</t>
  </si>
  <si>
    <t>Come indicazioni specifiche per l'impresa sono necessarie:</t>
  </si>
  <si>
    <t>1. Type of compressor (select: screw, piston or turbo)</t>
  </si>
  <si>
    <t>1. Tipo di compressore (scelta: compressore a viti, a stantuffo o turbo)</t>
  </si>
  <si>
    <t>2. Performance data of the compressor (figures in kWel or volume conveyed (m³/h) and pressure level (bar))</t>
  </si>
  <si>
    <t>2. Dati sul rendimento del compressore (indicazioni in kWel o volume richiesto (m³/h) e livello della pressione (bar))</t>
  </si>
  <si>
    <t>3. Information on running time or energy consumption of compressor 
Running time is given in annual operating hours and full load share.
Alternatively, the annual electricity consumption can also be given.</t>
  </si>
  <si>
    <t xml:space="preserve">3. Indicazioni sul tempo di funzionamento o sul consumo d'energia del compressore
      Il tempo di funzionamento viene reso in ore annuali d'attività e rispetto al funzionamneto a pieno carico.
      Altrimenti può essere fornito anche il consumo annuale di energia. </t>
  </si>
  <si>
    <t xml:space="preserve">4. Price for electricity used_x000D_
     Data on high tariff (HT) and low tariff (NT) </t>
  </si>
  <si>
    <t>4. Prezzi per l'energia utilizzata
     Indicazioni per la tariffa alta (AT) e per la tariffa bassa (BT)</t>
  </si>
  <si>
    <t>5. Costs for service and maintenance
If left blank, the service costs are estimated from the investment costs.</t>
  </si>
  <si>
    <t>5. Costi per la manutenzione
    Senza indicazioni, i costi per la manutenzione vengono valutati in base ai costi d'investimento.</t>
  </si>
  <si>
    <t>6. Investment amount, amortisation period (standard period 7 years) and rate of interest (standard rate 7%)
If investment amount is not stated it will be calculated based on the performan-ce.</t>
  </si>
  <si>
    <t>6. Somma dell'investimento, durata dell'ammortamento (direttiva standard 7 anni) e rata d'interessi (direttiva standard 7 %)
     Senza indicazione della somma d'investimento, questa viene calcolata in base al rendimento.</t>
  </si>
  <si>
    <t>Aus diesen Angaben werden dann die Gesamtkosten der Druckluftanlage berechnet, die sich aus den Kosten für die Investition, für den Energieverbrauch und für die Wartung und Instandhaltung zusammensetzen. Zusätzlich dazu werden sechs Varianten berechnet, bei denen die Investitionskosten, die Strombezugspreise und die Kosten für die Instandhaltung einmal um 20 % erhöht und einmal um 20 % erniedrigt werden.</t>
  </si>
  <si>
    <t>The total costs of the compressed air system are then calculated from these data. These comprise costs for the investment, energy consumption and for service and maintenance. In addition, six variants are calculated in which the investment costs, the electricity price and the costs for maintenance are increased by 20% and also reduced by 20%.</t>
  </si>
  <si>
    <t>De ces données les côut totale de l'installation sont alors calculés. Ils se composent des dépenses d'investissement, celles pour la consommation de l'énergie et pour la maintenance et l'entretien. En plus à cela six valeurs sont calculées. Il s'agit des dépenses d'investissement, des prix du courant et des dépenses de maintenance minorées et majorées de 20%.</t>
  </si>
  <si>
    <t xml:space="preserve">Sulla base di queste indicazioni vengono poi calcolati i Life Cycle Costs dell'impianto ad aria compressa, che si uniscono ai costi per gli investimenti, per il consumo d'energia e per la manutenzione. Oltre a ciò vengono calcolate sei varianti, con le quali i costi d'investimento, i prezzi d'acquisto della corrente e i costi per la manutenzione vengono una volta innalzati e una volta abbassati del 20 %. </t>
  </si>
  <si>
    <t>Copyright: Fraunhofer ISI, 76139 Karlsruhe 2006. Contact: Dr. Peter Radgen, Tel. +49/7216809295; peter.radgen@isi.fhg.de</t>
  </si>
  <si>
    <t>A fee may not be charged for passing on this program.</t>
  </si>
  <si>
    <t>Questo programma non può essere dato ad altri su richiesta di pagamento</t>
  </si>
  <si>
    <t>Calculation</t>
  </si>
  <si>
    <t>Per il calcolo</t>
  </si>
  <si>
    <t>Contact: Dr. Peter Radgen, Tel. +49/7216809295; peter.radgen@isi.fhg.de</t>
  </si>
  <si>
    <t>Kontakt: Dr. Peter Radgen, Tel. +49/7216809295; peter.radgen@isi.fhg.de</t>
  </si>
  <si>
    <t>Cost Calulator</t>
  </si>
  <si>
    <t>Caculateur de côut totale</t>
  </si>
  <si>
    <t>it: Kostenrechner</t>
  </si>
  <si>
    <t>Data</t>
  </si>
  <si>
    <t>Inserimento dei dati</t>
  </si>
  <si>
    <t>xxx1</t>
  </si>
  <si>
    <t>Introduzione</t>
  </si>
  <si>
    <t>xxx2</t>
  </si>
  <si>
    <t>Choose your language</t>
  </si>
  <si>
    <t>Scegliere la lingua</t>
  </si>
  <si>
    <t>xxx3</t>
  </si>
  <si>
    <t>Costs distribution</t>
  </si>
  <si>
    <t>Distribuzione dei costi</t>
  </si>
  <si>
    <t>xxx4</t>
  </si>
  <si>
    <t>Scenarios</t>
  </si>
  <si>
    <t>Scenari</t>
  </si>
  <si>
    <t>xxx5</t>
  </si>
  <si>
    <t>Berechnung der Gesamtkosten</t>
  </si>
  <si>
    <t>Calculation of total costs</t>
  </si>
  <si>
    <t>Calcul des coûts totale</t>
  </si>
  <si>
    <t>Size</t>
  </si>
  <si>
    <t>Grandezza</t>
  </si>
  <si>
    <t>Compressor type</t>
  </si>
  <si>
    <t>Tipo di compressore</t>
  </si>
  <si>
    <t>Compressed air</t>
  </si>
  <si>
    <t>Aria compressa</t>
  </si>
  <si>
    <t>Power</t>
  </si>
  <si>
    <t>Rendimento</t>
  </si>
  <si>
    <t>or</t>
  </si>
  <si>
    <t>oppure</t>
  </si>
  <si>
    <t>Air deliviery</t>
  </si>
  <si>
    <t>it: Liefermenge</t>
  </si>
  <si>
    <t>Pressure</t>
  </si>
  <si>
    <t>Pressione</t>
  </si>
  <si>
    <t>Running time</t>
  </si>
  <si>
    <t>Tempo di funzionamento</t>
  </si>
  <si>
    <t>Energy consumption</t>
  </si>
  <si>
    <t>Consumo di energia</t>
  </si>
  <si>
    <t>Operating hours</t>
  </si>
  <si>
    <t>Ore di attività</t>
  </si>
  <si>
    <t>Full load</t>
  </si>
  <si>
    <t>Pieno carico (in % di ore di attività)</t>
  </si>
  <si>
    <t>No-load operation</t>
  </si>
  <si>
    <t>Funzionamento a vuoto (in % di ore di attività)</t>
  </si>
  <si>
    <t>Electricity prices</t>
  </si>
  <si>
    <t>Costi dell'energia</t>
  </si>
  <si>
    <t>Energy rate (High tarif, HT)</t>
  </si>
  <si>
    <t>Costi dell'energia (alta tariffa, AT)</t>
  </si>
  <si>
    <t>Energy rate (Low tarif, LT)</t>
  </si>
  <si>
    <t>Costi dell'energia (bassa tariffa, BT)</t>
  </si>
  <si>
    <t>Share HT</t>
  </si>
  <si>
    <t>Parte AT</t>
  </si>
  <si>
    <t>Share LT</t>
  </si>
  <si>
    <t>Parte BT</t>
  </si>
  <si>
    <t>Service and maintenance</t>
  </si>
  <si>
    <t>Manutenzione</t>
  </si>
  <si>
    <t>Time</t>
  </si>
  <si>
    <t>Tempo</t>
  </si>
  <si>
    <t>Wage</t>
  </si>
  <si>
    <t>Guadagno</t>
  </si>
  <si>
    <t>Investment</t>
  </si>
  <si>
    <t>Investimento</t>
  </si>
  <si>
    <t>Amount</t>
  </si>
  <si>
    <t>Quantità</t>
  </si>
  <si>
    <t>allowance for depreciation</t>
  </si>
  <si>
    <t>ammortamento fiscale per le spese</t>
  </si>
  <si>
    <t>Interest rate</t>
  </si>
  <si>
    <t>Rata d'interessi</t>
  </si>
  <si>
    <t>must be completed</t>
  </si>
  <si>
    <t>deve essere completato</t>
  </si>
  <si>
    <t>may be completed</t>
  </si>
  <si>
    <t>può essere completato</t>
  </si>
  <si>
    <t>will be calculated</t>
  </si>
  <si>
    <t>viene calcolato</t>
  </si>
  <si>
    <t>currency</t>
  </si>
  <si>
    <t>valuta</t>
  </si>
  <si>
    <t>Unit</t>
  </si>
  <si>
    <t>Unità</t>
  </si>
  <si>
    <t>m3/ ora</t>
  </si>
  <si>
    <t>kWh/year</t>
  </si>
  <si>
    <t>kWh/ anno</t>
  </si>
  <si>
    <t>h/year</t>
  </si>
  <si>
    <t>ora/ anno</t>
  </si>
  <si>
    <t>/ kWh</t>
  </si>
  <si>
    <t>/ ora</t>
  </si>
  <si>
    <t>year</t>
  </si>
  <si>
    <t>anno</t>
  </si>
  <si>
    <t>calculate</t>
  </si>
  <si>
    <t>Calcolo</t>
  </si>
  <si>
    <t>pistoni</t>
  </si>
  <si>
    <t>screw</t>
  </si>
  <si>
    <t>viti</t>
  </si>
  <si>
    <t>Sliding Vane</t>
  </si>
  <si>
    <t>compressore rotativo</t>
  </si>
  <si>
    <t>How many hours does the company work a year?</t>
  </si>
  <si>
    <t>Quante ore lavora l'impresa all'anno?</t>
  </si>
  <si>
    <t>f. e.:
1 shift: 1.600
1,5 shift: 2.400
2 shift: 3.201</t>
  </si>
  <si>
    <t>ad es.:
1 livello: 1.600
1,5 livello: 2.400
2 livello: 3.201</t>
  </si>
  <si>
    <t>Standard value: 7 years</t>
  </si>
  <si>
    <t>valore standard: 7 anni</t>
  </si>
  <si>
    <t>Standard value: 7 %</t>
  </si>
  <si>
    <t>valore standard: 7 %</t>
  </si>
  <si>
    <t>wrong value</t>
  </si>
  <si>
    <t>valore sbagliato</t>
  </si>
  <si>
    <t>error</t>
  </si>
  <si>
    <t>&lt;- errore</t>
  </si>
  <si>
    <t>missing value</t>
  </si>
  <si>
    <t>valore mancante</t>
  </si>
  <si>
    <t>input values in Euro</t>
  </si>
  <si>
    <t>immettere i valori in Euro</t>
  </si>
  <si>
    <t>Cost distribution (on an annual basis)</t>
  </si>
  <si>
    <t>Distribuzione dei costi ("su base annuale")</t>
  </si>
  <si>
    <t>Investment costs (annuity)</t>
  </si>
  <si>
    <t>Costi d'investimento (annualità)</t>
  </si>
  <si>
    <t>Energy costs</t>
  </si>
  <si>
    <t>Costi energetici</t>
  </si>
  <si>
    <t>Maintenance costs</t>
  </si>
  <si>
    <t>Costi di manutenzione</t>
  </si>
  <si>
    <t>Scenarios (annualized costs)</t>
  </si>
  <si>
    <t>Scenari (costi annualizzati)</t>
  </si>
  <si>
    <t>+20% Investment</t>
  </si>
  <si>
    <t xml:space="preserve"> +20 % degli investimenti</t>
  </si>
  <si>
    <t>-20% Investment</t>
  </si>
  <si>
    <t xml:space="preserve"> -20% degli investimenti</t>
  </si>
  <si>
    <t>+20% electricity price</t>
  </si>
  <si>
    <t xml:space="preserve"> +20 % prezzo energia</t>
  </si>
  <si>
    <t>-20% electricity price</t>
  </si>
  <si>
    <t xml:space="preserve"> -20 % prezzo energia</t>
  </si>
  <si>
    <t xml:space="preserve"> +20 % manutenzione</t>
  </si>
  <si>
    <t xml:space="preserve"> -20 % manutenzione</t>
  </si>
  <si>
    <t>Back</t>
  </si>
  <si>
    <t>Indietro</t>
  </si>
  <si>
    <t>Costs</t>
  </si>
  <si>
    <t>Costi</t>
  </si>
  <si>
    <t>Variants</t>
  </si>
  <si>
    <t>Varianti</t>
  </si>
  <si>
    <t>v2.1</t>
  </si>
</sst>
</file>

<file path=xl/styles.xml><?xml version="1.0" encoding="utf-8"?>
<styleSheet xmlns="http://schemas.openxmlformats.org/spreadsheetml/2006/main">
  <numFmts count="3">
    <numFmt numFmtId="164" formatCode="#,##0.00\ \€;[Red]\-#,##0.00\ \€"/>
    <numFmt numFmtId="165" formatCode="0.0000"/>
    <numFmt numFmtId="166" formatCode="_-* #,##0.00\ [$€]_-;\-* #,##0.00\ [$€]_-;_-* &quot;-&quot;??\ [$€]_-;_-@_-"/>
  </numFmts>
  <fonts count="19">
    <font>
      <sz val="10"/>
      <name val="Arial"/>
    </font>
    <font>
      <sz val="10"/>
      <name val="Arial"/>
    </font>
    <font>
      <b/>
      <sz val="10"/>
      <name val="Arial"/>
      <family val="2"/>
    </font>
    <font>
      <sz val="8"/>
      <color indexed="81"/>
      <name val="Tahoma"/>
    </font>
    <font>
      <b/>
      <sz val="10"/>
      <color indexed="10"/>
      <name val="Arial"/>
      <family val="2"/>
    </font>
    <font>
      <vertAlign val="subscript"/>
      <sz val="10"/>
      <name val="Arial"/>
      <family val="2"/>
    </font>
    <font>
      <b/>
      <vertAlign val="subscript"/>
      <sz val="10"/>
      <name val="Arial"/>
      <family val="2"/>
    </font>
    <font>
      <sz val="10"/>
      <name val="Times New Roman"/>
      <family val="1"/>
    </font>
    <font>
      <b/>
      <sz val="14"/>
      <color indexed="33"/>
      <name val="Times New Roman"/>
      <family val="1"/>
    </font>
    <font>
      <sz val="11"/>
      <color indexed="34"/>
      <name val="Times New Roman"/>
      <family val="1"/>
    </font>
    <font>
      <b/>
      <sz val="11"/>
      <color indexed="34"/>
      <name val="Times New Roman"/>
      <family val="1"/>
    </font>
    <font>
      <sz val="11"/>
      <color indexed="26"/>
      <name val="Times New Roman"/>
      <family val="1"/>
    </font>
    <font>
      <sz val="11"/>
      <name val="Times New Roman"/>
      <family val="1"/>
    </font>
    <font>
      <b/>
      <i/>
      <sz val="11"/>
      <name val="Times New Roman"/>
      <family val="1"/>
    </font>
    <font>
      <sz val="9"/>
      <name val="Times New Roman"/>
      <family val="1"/>
    </font>
    <font>
      <b/>
      <sz val="11"/>
      <color indexed="33"/>
      <name val="Times New Roman"/>
      <family val="1"/>
    </font>
    <font>
      <sz val="11"/>
      <name val="Arial"/>
    </font>
    <font>
      <b/>
      <sz val="14"/>
      <color indexed="10"/>
      <name val="Times New Roman"/>
      <family val="1"/>
    </font>
    <font>
      <b/>
      <sz val="10"/>
      <color indexed="10"/>
      <name val="Times New Roman"/>
      <family val="1"/>
    </font>
  </fonts>
  <fills count="11">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22"/>
        <bgColor indexed="64"/>
      </patternFill>
    </fill>
    <fill>
      <patternFill patternType="solid">
        <fgColor indexed="32"/>
        <bgColor indexed="64"/>
      </patternFill>
    </fill>
    <fill>
      <patternFill patternType="solid">
        <fgColor indexed="33"/>
        <bgColor indexed="64"/>
      </patternFill>
    </fill>
    <fill>
      <patternFill patternType="solid">
        <fgColor indexed="24"/>
        <bgColor indexed="64"/>
      </patternFill>
    </fill>
    <fill>
      <patternFill patternType="solid">
        <fgColor indexed="27"/>
        <bgColor indexed="64"/>
      </patternFill>
    </fill>
    <fill>
      <patternFill patternType="solid">
        <fgColor indexed="25"/>
        <bgColor indexed="64"/>
      </patternFill>
    </fill>
    <fill>
      <patternFill patternType="solid">
        <fgColor indexed="43"/>
        <bgColor indexed="64"/>
      </patternFill>
    </fill>
  </fills>
  <borders count="14">
    <border>
      <left/>
      <right/>
      <top/>
      <bottom/>
      <diagonal/>
    </border>
    <border>
      <left style="thin">
        <color indexed="32"/>
      </left>
      <right/>
      <top style="thin">
        <color indexed="32"/>
      </top>
      <bottom style="thin">
        <color indexed="32"/>
      </bottom>
      <diagonal/>
    </border>
    <border>
      <left/>
      <right/>
      <top style="thin">
        <color indexed="32"/>
      </top>
      <bottom style="thin">
        <color indexed="32"/>
      </bottom>
      <diagonal/>
    </border>
    <border>
      <left/>
      <right style="thin">
        <color indexed="32"/>
      </right>
      <top style="thin">
        <color indexed="32"/>
      </top>
      <bottom style="thin">
        <color indexed="32"/>
      </bottom>
      <diagonal/>
    </border>
    <border>
      <left style="thin">
        <color indexed="32"/>
      </left>
      <right/>
      <top style="thin">
        <color indexed="32"/>
      </top>
      <bottom/>
      <diagonal/>
    </border>
    <border>
      <left/>
      <right/>
      <top style="thin">
        <color indexed="32"/>
      </top>
      <bottom/>
      <diagonal/>
    </border>
    <border>
      <left/>
      <right style="thin">
        <color indexed="32"/>
      </right>
      <top style="thin">
        <color indexed="32"/>
      </top>
      <bottom/>
      <diagonal/>
    </border>
    <border>
      <left style="thin">
        <color indexed="32"/>
      </left>
      <right/>
      <top/>
      <bottom/>
      <diagonal/>
    </border>
    <border>
      <left style="thin">
        <color indexed="64"/>
      </left>
      <right style="thin">
        <color indexed="32"/>
      </right>
      <top style="thin">
        <color indexed="64"/>
      </top>
      <bottom style="thin">
        <color indexed="64"/>
      </bottom>
      <diagonal/>
    </border>
    <border>
      <left/>
      <right style="thin">
        <color indexed="32"/>
      </right>
      <top/>
      <bottom/>
      <diagonal/>
    </border>
    <border>
      <left style="thin">
        <color indexed="32"/>
      </left>
      <right/>
      <top/>
      <bottom style="thin">
        <color indexed="32"/>
      </bottom>
      <diagonal/>
    </border>
    <border>
      <left/>
      <right/>
      <top/>
      <bottom style="thin">
        <color indexed="32"/>
      </bottom>
      <diagonal/>
    </border>
    <border>
      <left style="thin">
        <color indexed="64"/>
      </left>
      <right style="thin">
        <color indexed="32"/>
      </right>
      <top style="thin">
        <color indexed="64"/>
      </top>
      <bottom style="thin">
        <color indexed="32"/>
      </bottom>
      <diagonal/>
    </border>
    <border>
      <left style="thin">
        <color indexed="64"/>
      </left>
      <right style="thin">
        <color indexed="64"/>
      </right>
      <top style="thin">
        <color indexed="64"/>
      </top>
      <bottom style="thin">
        <color indexed="64"/>
      </bottom>
      <diagonal/>
    </border>
  </borders>
  <cellStyleXfs count="4">
    <xf numFmtId="0" fontId="0" fillId="0" borderId="0"/>
    <xf numFmtId="166" fontId="1" fillId="0" borderId="0" applyFont="0" applyFill="0" applyBorder="0" applyAlignment="0" applyProtection="0"/>
    <xf numFmtId="9" fontId="1" fillId="0" borderId="0" applyFont="0" applyFill="0" applyBorder="0" applyAlignment="0" applyProtection="0"/>
    <xf numFmtId="0" fontId="16" fillId="0" borderId="0"/>
  </cellStyleXfs>
  <cellXfs count="65">
    <xf numFmtId="0" fontId="0" fillId="0" borderId="0" xfId="0"/>
    <xf numFmtId="0" fontId="2" fillId="0" borderId="0" xfId="0" applyFont="1"/>
    <xf numFmtId="164" fontId="0" fillId="0" borderId="0" xfId="0" applyNumberFormat="1"/>
    <xf numFmtId="0" fontId="4" fillId="0" borderId="0" xfId="0" applyFont="1" applyAlignment="1">
      <alignment horizontal="center"/>
    </xf>
    <xf numFmtId="0" fontId="0" fillId="2" borderId="0" xfId="0" applyFill="1"/>
    <xf numFmtId="9" fontId="0" fillId="2" borderId="0" xfId="2" applyFont="1" applyFill="1"/>
    <xf numFmtId="0" fontId="0" fillId="0" borderId="0" xfId="0" applyAlignment="1">
      <alignment horizontal="left"/>
    </xf>
    <xf numFmtId="165" fontId="0" fillId="2" borderId="0" xfId="0" applyNumberFormat="1" applyFill="1"/>
    <xf numFmtId="0" fontId="0" fillId="3" borderId="0" xfId="0" applyFill="1"/>
    <xf numFmtId="9" fontId="0" fillId="0" borderId="0" xfId="2" applyFont="1"/>
    <xf numFmtId="0" fontId="2" fillId="4" borderId="0" xfId="0" applyFont="1" applyFill="1"/>
    <xf numFmtId="0" fontId="0" fillId="0" borderId="0" xfId="0" applyAlignment="1">
      <alignment wrapText="1"/>
    </xf>
    <xf numFmtId="0" fontId="0" fillId="0" borderId="0" xfId="0" applyNumberFormat="1"/>
    <xf numFmtId="0" fontId="2" fillId="0" borderId="0" xfId="0" applyFont="1" applyFill="1"/>
    <xf numFmtId="0" fontId="0" fillId="0" borderId="0" xfId="0" quotePrefix="1"/>
    <xf numFmtId="0" fontId="0" fillId="0" borderId="0" xfId="0" applyFill="1"/>
    <xf numFmtId="3" fontId="0" fillId="0" borderId="0" xfId="0" applyNumberFormat="1"/>
    <xf numFmtId="0" fontId="8" fillId="5" borderId="0" xfId="0" applyFont="1" applyFill="1" applyAlignment="1">
      <alignment vertical="center" wrapText="1"/>
    </xf>
    <xf numFmtId="0" fontId="7" fillId="6" borderId="0" xfId="0" applyFont="1" applyFill="1" applyAlignment="1">
      <alignment vertical="center" wrapText="1"/>
    </xf>
    <xf numFmtId="0" fontId="9" fillId="6" borderId="0" xfId="0" applyFont="1" applyFill="1" applyAlignment="1">
      <alignment vertical="center" wrapText="1"/>
    </xf>
    <xf numFmtId="0" fontId="9" fillId="6" borderId="0" xfId="0" applyFont="1" applyFill="1" applyAlignment="1">
      <alignment vertical="top" wrapText="1"/>
    </xf>
    <xf numFmtId="0" fontId="12" fillId="7" borderId="0" xfId="0" applyFont="1" applyFill="1" applyBorder="1" applyAlignment="1" applyProtection="1">
      <alignment vertical="top"/>
      <protection hidden="1"/>
    </xf>
    <xf numFmtId="0" fontId="15" fillId="5" borderId="1" xfId="0" applyFont="1" applyFill="1" applyBorder="1" applyAlignment="1" applyProtection="1">
      <alignment vertical="top"/>
      <protection hidden="1"/>
    </xf>
    <xf numFmtId="0" fontId="8" fillId="5" borderId="0" xfId="0" applyFont="1" applyFill="1" applyAlignment="1" applyProtection="1">
      <alignment vertical="top"/>
      <protection hidden="1"/>
    </xf>
    <xf numFmtId="0" fontId="8" fillId="5" borderId="0" xfId="0" applyFont="1" applyFill="1" applyAlignment="1">
      <alignment vertical="top"/>
    </xf>
    <xf numFmtId="0" fontId="7" fillId="6" borderId="0" xfId="0" applyFont="1" applyFill="1" applyAlignment="1" applyProtection="1">
      <alignment vertical="top"/>
      <protection hidden="1"/>
    </xf>
    <xf numFmtId="0" fontId="7" fillId="6" borderId="0" xfId="0" applyFont="1" applyFill="1" applyAlignment="1">
      <alignment vertical="top"/>
    </xf>
    <xf numFmtId="0" fontId="15" fillId="5" borderId="2" xfId="0" applyFont="1" applyFill="1" applyBorder="1" applyAlignment="1" applyProtection="1">
      <alignment vertical="top"/>
      <protection hidden="1"/>
    </xf>
    <xf numFmtId="0" fontId="15" fillId="5" borderId="3" xfId="0" applyFont="1" applyFill="1" applyBorder="1" applyAlignment="1" applyProtection="1">
      <alignment vertical="top"/>
      <protection hidden="1"/>
    </xf>
    <xf numFmtId="0" fontId="12" fillId="6" borderId="0" xfId="0" applyFont="1" applyFill="1" applyAlignment="1" applyProtection="1">
      <alignment vertical="top"/>
      <protection hidden="1"/>
    </xf>
    <xf numFmtId="0" fontId="15" fillId="5" borderId="4" xfId="0" applyFont="1" applyFill="1" applyBorder="1" applyAlignment="1" applyProtection="1">
      <alignment vertical="top"/>
      <protection hidden="1"/>
    </xf>
    <xf numFmtId="0" fontId="15" fillId="5" borderId="5" xfId="0" applyFont="1" applyFill="1" applyBorder="1" applyAlignment="1" applyProtection="1">
      <alignment vertical="top"/>
      <protection hidden="1"/>
    </xf>
    <xf numFmtId="0" fontId="15" fillId="5" borderId="6" xfId="0" applyFont="1" applyFill="1" applyBorder="1" applyAlignment="1" applyProtection="1">
      <alignment vertical="top"/>
      <protection hidden="1"/>
    </xf>
    <xf numFmtId="0" fontId="7" fillId="6" borderId="0" xfId="0" applyFont="1" applyFill="1" applyBorder="1" applyAlignment="1" applyProtection="1">
      <alignment vertical="top"/>
      <protection hidden="1"/>
    </xf>
    <xf numFmtId="0" fontId="12" fillId="7" borderId="7" xfId="0" applyFont="1" applyFill="1" applyBorder="1" applyAlignment="1" applyProtection="1">
      <alignment vertical="top"/>
      <protection hidden="1"/>
    </xf>
    <xf numFmtId="0" fontId="12" fillId="6" borderId="8" xfId="0" applyFont="1" applyFill="1" applyBorder="1" applyAlignment="1" applyProtection="1">
      <alignment vertical="top"/>
      <protection locked="0" hidden="1"/>
    </xf>
    <xf numFmtId="0" fontId="12" fillId="8" borderId="8" xfId="0" applyFont="1" applyFill="1" applyBorder="1" applyAlignment="1" applyProtection="1">
      <alignment vertical="top"/>
      <protection locked="0" hidden="1"/>
    </xf>
    <xf numFmtId="0" fontId="13" fillId="7" borderId="7" xfId="0" applyFont="1" applyFill="1" applyBorder="1" applyAlignment="1" applyProtection="1">
      <alignment horizontal="center" vertical="top"/>
      <protection hidden="1"/>
    </xf>
    <xf numFmtId="0" fontId="12" fillId="7" borderId="9" xfId="0" applyFont="1" applyFill="1" applyBorder="1" applyAlignment="1" applyProtection="1">
      <alignment vertical="top"/>
      <protection hidden="1"/>
    </xf>
    <xf numFmtId="0" fontId="12" fillId="7" borderId="10" xfId="0" applyFont="1" applyFill="1" applyBorder="1" applyAlignment="1" applyProtection="1">
      <alignment vertical="top"/>
      <protection hidden="1"/>
    </xf>
    <xf numFmtId="0" fontId="12" fillId="7" borderId="11" xfId="0" applyFont="1" applyFill="1" applyBorder="1" applyAlignment="1" applyProtection="1">
      <alignment vertical="top"/>
      <protection hidden="1"/>
    </xf>
    <xf numFmtId="0" fontId="12" fillId="8" borderId="12" xfId="0" applyFont="1" applyFill="1" applyBorder="1" applyAlignment="1" applyProtection="1">
      <alignment vertical="top"/>
      <protection locked="0" hidden="1"/>
    </xf>
    <xf numFmtId="9" fontId="12" fillId="8" borderId="12" xfId="2" applyFont="1" applyFill="1" applyBorder="1" applyAlignment="1" applyProtection="1">
      <alignment vertical="top"/>
      <protection locked="0" hidden="1"/>
    </xf>
    <xf numFmtId="9" fontId="12" fillId="6" borderId="8" xfId="2" applyFont="1" applyFill="1" applyBorder="1" applyAlignment="1" applyProtection="1">
      <alignment vertical="top"/>
      <protection locked="0" hidden="1"/>
    </xf>
    <xf numFmtId="9" fontId="12" fillId="9" borderId="12" xfId="2" applyFont="1" applyFill="1" applyBorder="1" applyAlignment="1" applyProtection="1">
      <alignment vertical="top"/>
      <protection hidden="1"/>
    </xf>
    <xf numFmtId="0" fontId="12" fillId="7" borderId="0" xfId="0" applyFont="1" applyFill="1" applyBorder="1" applyAlignment="1" applyProtection="1">
      <alignment horizontal="left" vertical="top"/>
      <protection hidden="1"/>
    </xf>
    <xf numFmtId="0" fontId="14" fillId="6" borderId="13" xfId="0" applyFont="1" applyFill="1" applyBorder="1" applyAlignment="1" applyProtection="1">
      <alignment vertical="top"/>
      <protection hidden="1"/>
    </xf>
    <xf numFmtId="0" fontId="14" fillId="8" borderId="13" xfId="0" applyFont="1" applyFill="1" applyBorder="1" applyAlignment="1" applyProtection="1">
      <alignment vertical="top"/>
      <protection hidden="1"/>
    </xf>
    <xf numFmtId="0" fontId="14" fillId="9" borderId="13" xfId="0" applyFont="1" applyFill="1" applyBorder="1" applyAlignment="1" applyProtection="1">
      <alignment vertical="top"/>
      <protection hidden="1"/>
    </xf>
    <xf numFmtId="9" fontId="12" fillId="10" borderId="8" xfId="2" applyFont="1" applyFill="1" applyBorder="1" applyAlignment="1" applyProtection="1">
      <alignment vertical="top"/>
      <protection locked="0" hidden="1"/>
    </xf>
    <xf numFmtId="0" fontId="12" fillId="6" borderId="12" xfId="0" applyFont="1" applyFill="1" applyBorder="1" applyAlignment="1" applyProtection="1">
      <alignment vertical="top"/>
      <protection locked="0" hidden="1"/>
    </xf>
    <xf numFmtId="0" fontId="16" fillId="0" borderId="0" xfId="3"/>
    <xf numFmtId="0" fontId="17" fillId="5" borderId="0" xfId="0" applyFont="1" applyFill="1" applyAlignment="1" applyProtection="1">
      <alignment vertical="top"/>
      <protection hidden="1"/>
    </xf>
    <xf numFmtId="0" fontId="17" fillId="5" borderId="0" xfId="0" applyFont="1" applyFill="1" applyAlignment="1">
      <alignment vertical="top"/>
    </xf>
    <xf numFmtId="0" fontId="18" fillId="6" borderId="0" xfId="0" applyFont="1" applyFill="1" applyAlignment="1" applyProtection="1">
      <alignment vertical="top"/>
      <protection hidden="1"/>
    </xf>
    <xf numFmtId="0" fontId="18" fillId="6" borderId="0" xfId="0" applyFont="1" applyFill="1" applyBorder="1" applyAlignment="1" applyProtection="1">
      <alignment vertical="top"/>
      <protection hidden="1"/>
    </xf>
    <xf numFmtId="0" fontId="18" fillId="6" borderId="0" xfId="0" applyFont="1" applyFill="1" applyAlignment="1">
      <alignment vertical="top"/>
    </xf>
    <xf numFmtId="0" fontId="18" fillId="6" borderId="0" xfId="0" applyFont="1" applyFill="1" applyAlignment="1" applyProtection="1">
      <alignment vertical="top"/>
    </xf>
    <xf numFmtId="0" fontId="2" fillId="4" borderId="0" xfId="0" applyFont="1" applyFill="1" applyAlignment="1">
      <alignment wrapText="1"/>
    </xf>
    <xf numFmtId="20" fontId="0" fillId="0" borderId="0" xfId="0" applyNumberFormat="1" applyAlignment="1">
      <alignment wrapText="1"/>
    </xf>
    <xf numFmtId="9" fontId="0" fillId="0" borderId="0" xfId="0" applyNumberFormat="1" applyAlignment="1">
      <alignment wrapText="1"/>
    </xf>
    <xf numFmtId="0" fontId="9" fillId="6" borderId="0" xfId="0" applyFont="1" applyFill="1" applyAlignment="1">
      <alignment vertical="top" wrapText="1"/>
    </xf>
    <xf numFmtId="0" fontId="11" fillId="6" borderId="0" xfId="0" applyFont="1" applyFill="1" applyAlignment="1">
      <alignment vertical="top" wrapText="1"/>
    </xf>
    <xf numFmtId="0" fontId="10" fillId="6" borderId="0" xfId="0" applyFont="1" applyFill="1" applyAlignment="1">
      <alignment vertical="top" wrapText="1"/>
    </xf>
    <xf numFmtId="0" fontId="8" fillId="5" borderId="0" xfId="0" applyFont="1" applyFill="1" applyAlignment="1">
      <alignment vertical="center" wrapText="1"/>
    </xf>
  </cellXfs>
  <cellStyles count="4">
    <cellStyle name="Euro" xfId="1"/>
    <cellStyle name="Prozent" xfId="2" builtinId="5"/>
    <cellStyle name="Standard" xfId="0" builtinId="0"/>
    <cellStyle name="Standard_kondensatableitertool_ch"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3F34A"/>
      <rgbColor rgb="00FFA814"/>
      <rgbColor rgb="00FE360B"/>
      <rgbColor rgb="00FFD899"/>
      <rgbColor rgb="00660066"/>
      <rgbColor rgb="00FF8080"/>
      <rgbColor rgb="000066CC"/>
      <rgbColor rgb="00CCCCFF"/>
      <rgbColor rgb="000E1F7C"/>
      <rgbColor rgb="00FFFFFF"/>
      <rgbColor rgb="000000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worksheet" Target="worksheets/sheet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sharedStrings" Target="sharedStrings.xml"/><Relationship Id="rId5" Type="http://schemas.openxmlformats.org/officeDocument/2006/relationships/chartsheet" Target="chartsheets/sheet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978C9E23-D4B0-11CE-BF2D-00AA003F40D0}" r:id="rId1"/>
</file>

<file path=xl/activeX/activeX10.xml><?xml version="1.0" encoding="utf-8"?>
<ax:ocx xmlns:ax="http://schemas.microsoft.com/office/2006/activeX" xmlns:r="http://schemas.openxmlformats.org/officeDocument/2006/relationships" ax:classid="{8BD21D10-EC42-11CE-9E0D-00AA006002F3}" r:id="rId1"/>
</file>

<file path=xl/activeX/activeX11.xml><?xml version="1.0" encoding="utf-8"?>
<ax:ocx xmlns:ax="http://schemas.microsoft.com/office/2006/activeX" xmlns:r="http://schemas.openxmlformats.org/officeDocument/2006/relationships" ax:classid="{8BD21D10-EC42-11CE-9E0D-00AA006002F3}" r:id="rId1"/>
</file>

<file path=xl/activeX/activeX12.xml><?xml version="1.0" encoding="utf-8"?>
<ax:ocx xmlns:ax="http://schemas.microsoft.com/office/2006/activeX" xmlns:r="http://schemas.openxmlformats.org/officeDocument/2006/relationships" ax:classid="{8BD21D10-EC42-11CE-9E0D-00AA006002F3}" r:id="rId1"/>
</file>

<file path=xl/activeX/activeX13.xml><?xml version="1.0" encoding="utf-8"?>
<ax:ocx xmlns:ax="http://schemas.microsoft.com/office/2006/activeX" xmlns:r="http://schemas.openxmlformats.org/officeDocument/2006/relationships" ax:classid="{8BD21D10-EC42-11CE-9E0D-00AA006002F3}" r:id="rId1"/>
</file>

<file path=xl/activeX/activeX14.xml><?xml version="1.0" encoding="utf-8"?>
<ax:ocx xmlns:ax="http://schemas.microsoft.com/office/2006/activeX" xmlns:r="http://schemas.openxmlformats.org/officeDocument/2006/relationships" ax:classid="{8BD21D30-EC42-11CE-9E0D-00AA006002F3}" r:id="rId1"/>
</file>

<file path=xl/activeX/activeX2.xml><?xml version="1.0" encoding="utf-8"?>
<ax:ocx xmlns:ax="http://schemas.microsoft.com/office/2006/activeX" xmlns:r="http://schemas.openxmlformats.org/officeDocument/2006/relationships" ax:classid="{978C9E23-D4B0-11CE-BF2D-00AA003F40D0}" r:id="rId1"/>
</file>

<file path=xl/activeX/activeX3.xml><?xml version="1.0" encoding="utf-8"?>
<ax:ocx xmlns:ax="http://schemas.microsoft.com/office/2006/activeX" xmlns:r="http://schemas.openxmlformats.org/officeDocument/2006/relationships" ax:classid="{D7053240-CE69-11CD-A777-00DD01143C57}" r:id="rId1"/>
</file>

<file path=xl/activeX/activeX4.xml><?xml version="1.0" encoding="utf-8"?>
<ax:ocx xmlns:ax="http://schemas.microsoft.com/office/2006/activeX" xmlns:r="http://schemas.openxmlformats.org/officeDocument/2006/relationships" ax:classid="{978C9E23-D4B0-11CE-BF2D-00AA003F40D0}" r:id="rId1"/>
</file>

<file path=xl/activeX/activeX5.xml><?xml version="1.0" encoding="utf-8"?>
<ax:ocx xmlns:ax="http://schemas.microsoft.com/office/2006/activeX" xmlns:r="http://schemas.openxmlformats.org/officeDocument/2006/relationships" ax:classid="{D7053240-CE69-11CD-A777-00DD01143C57}" r:id="rId1"/>
</file>

<file path=xl/activeX/activeX6.xml><?xml version="1.0" encoding="utf-8"?>
<ax:ocx xmlns:ax="http://schemas.microsoft.com/office/2006/activeX" xmlns:r="http://schemas.openxmlformats.org/officeDocument/2006/relationships" ax:classid="{D7053240-CE69-11CD-A777-00DD01143C57}" r:id="rId1"/>
</file>

<file path=xl/activeX/activeX7.xml><?xml version="1.0" encoding="utf-8"?>
<ax:ocx xmlns:ax="http://schemas.microsoft.com/office/2006/activeX" xmlns:r="http://schemas.openxmlformats.org/officeDocument/2006/relationships" ax:classid="{8BD21D30-EC42-11CE-9E0D-00AA006002F3}" r:id="rId1"/>
</file>

<file path=xl/activeX/activeX8.xml><?xml version="1.0" encoding="utf-8"?>
<ax:ocx xmlns:ax="http://schemas.microsoft.com/office/2006/activeX" xmlns:r="http://schemas.openxmlformats.org/officeDocument/2006/relationships" ax:classid="{8BD21D10-EC42-11CE-9E0D-00AA006002F3}" r:id="rId1"/>
</file>

<file path=xl/activeX/activeX9.xml><?xml version="1.0" encoding="utf-8"?>
<ax:ocx xmlns:ax="http://schemas.microsoft.com/office/2006/activeX" xmlns:r="http://schemas.openxmlformats.org/officeDocument/2006/relationships" ax:classid="{8BD21D10-EC42-11CE-9E0D-00AA006002F3}" r:id="rId1"/>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lang val="de-CH"/>
  <c:protection/>
  <c:chart>
    <c:title>
      <c:tx>
        <c:rich>
          <a:bodyPr/>
          <a:lstStyle/>
          <a:p>
            <a:pPr>
              <a:defRPr sz="1600" b="1" i="0" u="none" strike="noStrike" baseline="0">
                <a:solidFill>
                  <a:srgbClr val="000000"/>
                </a:solidFill>
                <a:latin typeface="Arial"/>
                <a:ea typeface="Arial"/>
                <a:cs typeface="Arial"/>
              </a:defRPr>
            </a:pPr>
            <a:r>
              <a:rPr lang="en-US"/>
              <a:t>Répartition des dépenses (sur un an)</a:t>
            </a:r>
          </a:p>
        </c:rich>
      </c:tx>
      <c:layout>
        <c:manualLayout>
          <c:xMode val="edge"/>
          <c:yMode val="edge"/>
          <c:x val="0.30208333333333331"/>
          <c:y val="2.0202020202020211E-2"/>
        </c:manualLayout>
      </c:layout>
      <c:spPr>
        <a:noFill/>
        <a:ln w="25400">
          <a:noFill/>
        </a:ln>
      </c:spPr>
    </c:title>
    <c:view3D>
      <c:rotX val="35"/>
      <c:rotY val="240"/>
      <c:perspective val="0"/>
    </c:view3D>
    <c:plotArea>
      <c:layout>
        <c:manualLayout>
          <c:layoutTarget val="inner"/>
          <c:xMode val="edge"/>
          <c:yMode val="edge"/>
          <c:x val="0.28333333333333333"/>
          <c:y val="0.22727272727272727"/>
          <c:w val="0.50104166666666672"/>
          <c:h val="0.56060606060606055"/>
        </c:manualLayout>
      </c:layout>
      <c:pie3DChart>
        <c:varyColors val="1"/>
        <c:ser>
          <c:idx val="0"/>
          <c:order val="0"/>
          <c:spPr>
            <a:solidFill>
              <a:srgbClr val="E3F34A"/>
            </a:solidFill>
            <a:ln w="12700">
              <a:solidFill>
                <a:srgbClr val="000000"/>
              </a:solidFill>
              <a:prstDash val="solid"/>
            </a:ln>
          </c:spPr>
          <c:dPt>
            <c:idx val="1"/>
            <c:spPr>
              <a:solidFill>
                <a:srgbClr val="FFA814"/>
              </a:solidFill>
              <a:ln w="12700">
                <a:solidFill>
                  <a:srgbClr val="000000"/>
                </a:solidFill>
                <a:prstDash val="solid"/>
              </a:ln>
            </c:spPr>
          </c:dPt>
          <c:dPt>
            <c:idx val="2"/>
            <c:spPr>
              <a:solidFill>
                <a:srgbClr val="FE360B"/>
              </a:solidFill>
              <a:ln w="12700">
                <a:solidFill>
                  <a:srgbClr val="000000"/>
                </a:solidFill>
                <a:prstDash val="solid"/>
              </a:ln>
            </c:spPr>
          </c:dPt>
          <c:dLbls>
            <c:dLbl>
              <c:idx val="0"/>
              <c:layout>
                <c:manualLayout>
                  <c:x val="-1.0721019247594069E-2"/>
                  <c:y val="-0.12012372190849895"/>
                </c:manualLayout>
              </c:layout>
              <c:dLblPos val="bestFit"/>
              <c:showLegendKey val="1"/>
              <c:showVal val="1"/>
            </c:dLbl>
            <c:dLbl>
              <c:idx val="1"/>
              <c:layout>
                <c:manualLayout>
                  <c:x val="8.2866360454943323E-3"/>
                  <c:y val="-4.3697340862695125E-2"/>
                </c:manualLayout>
              </c:layout>
              <c:dLblPos val="bestFit"/>
              <c:showLegendKey val="1"/>
              <c:showVal val="1"/>
            </c:dLbl>
            <c:dLbl>
              <c:idx val="2"/>
              <c:layout>
                <c:manualLayout>
                  <c:x val="1.3986439195100609E-2"/>
                  <c:y val="9.1402034341666924E-2"/>
                </c:manualLayout>
              </c:layout>
              <c:dLblPos val="bestFit"/>
              <c:showLegendKey val="1"/>
              <c:showVal val="1"/>
            </c:dLbl>
            <c:numFmt formatCode="#,##0\ &quot;EUR/an&quot;" sourceLinked="0"/>
            <c:spPr>
              <a:noFill/>
              <a:ln w="25400">
                <a:noFill/>
              </a:ln>
            </c:spPr>
            <c:txPr>
              <a:bodyPr/>
              <a:lstStyle/>
              <a:p>
                <a:pPr>
                  <a:defRPr sz="1400" b="1" i="0" u="none" strike="noStrike" baseline="0">
                    <a:solidFill>
                      <a:srgbClr val="000000"/>
                    </a:solidFill>
                    <a:latin typeface="Arial"/>
                    <a:ea typeface="Arial"/>
                    <a:cs typeface="Arial"/>
                  </a:defRPr>
                </a:pPr>
                <a:endParaRPr lang="de-DE"/>
              </a:p>
            </c:txPr>
            <c:dLblPos val="bestFit"/>
            <c:showLegendKey val="1"/>
            <c:showVal val="1"/>
            <c:showLeaderLines val="1"/>
          </c:dLbls>
          <c:cat>
            <c:strRef>
              <c:f>InterneDaten!$E$10:$E$12</c:f>
              <c:strCache>
                <c:ptCount val="3"/>
                <c:pt idx="0">
                  <c:v>Cout d' investisment</c:v>
                </c:pt>
                <c:pt idx="1">
                  <c:v>Cout d' energie</c:v>
                </c:pt>
                <c:pt idx="2">
                  <c:v>Frais de maintenance</c:v>
                </c:pt>
              </c:strCache>
            </c:strRef>
          </c:cat>
          <c:val>
            <c:numRef>
              <c:f>InterneDaten!$F$10:$F$12</c:f>
              <c:numCache>
                <c:formatCode>#,##0</c:formatCode>
                <c:ptCount val="3"/>
                <c:pt idx="0">
                  <c:v>1071.4828743662581</c:v>
                </c:pt>
                <c:pt idx="1">
                  <c:v>2493.75</c:v>
                </c:pt>
                <c:pt idx="2">
                  <c:v>124</c:v>
                </c:pt>
              </c:numCache>
            </c:numRef>
          </c:val>
        </c:ser>
        <c:dLbls>
          <c:showCatName val="1"/>
          <c:showPercent val="1"/>
        </c:dLbls>
      </c:pie3DChart>
      <c:spPr>
        <a:noFill/>
        <a:ln w="25400">
          <a:noFill/>
        </a:ln>
      </c:spPr>
    </c:plotArea>
    <c:legend>
      <c:legendPos val="b"/>
      <c:layout>
        <c:manualLayout>
          <c:xMode val="edge"/>
          <c:yMode val="edge"/>
          <c:x val="0.2531250000000001"/>
          <c:y val="0.92760942760942855"/>
          <c:w val="0.58749999999999958"/>
          <c:h val="7.0707070707070704E-2"/>
        </c:manualLayout>
      </c:layout>
      <c:spPr>
        <a:solidFill>
          <a:srgbClr val="FFFFFF"/>
        </a:solidFill>
        <a:ln w="3175">
          <a:solidFill>
            <a:srgbClr val="000000"/>
          </a:solidFill>
          <a:prstDash val="solid"/>
        </a:ln>
      </c:spPr>
      <c:txPr>
        <a:bodyPr/>
        <a:lstStyle/>
        <a:p>
          <a:pPr>
            <a:defRPr sz="1100" b="1" i="0" u="none" strike="noStrike" baseline="0">
              <a:solidFill>
                <a:srgbClr val="000000"/>
              </a:solidFill>
              <a:latin typeface="Arial"/>
              <a:ea typeface="Arial"/>
              <a:cs typeface="Arial"/>
            </a:defRPr>
          </a:pPr>
          <a:endParaRPr lang="de-DE"/>
        </a:p>
      </c:txPr>
    </c:legend>
    <c:plotVisOnly val="1"/>
    <c:dispBlanksAs val="zero"/>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de-CH"/>
  <c:protection/>
  <c:chart>
    <c:title>
      <c:tx>
        <c:rich>
          <a:bodyPr/>
          <a:lstStyle/>
          <a:p>
            <a:pPr>
              <a:defRPr sz="1200" b="1" i="0" u="none" strike="noStrike" baseline="0">
                <a:solidFill>
                  <a:srgbClr val="000000"/>
                </a:solidFill>
                <a:latin typeface="Arial"/>
                <a:ea typeface="Arial"/>
                <a:cs typeface="Arial"/>
              </a:defRPr>
            </a:pPr>
            <a:r>
              <a:rPr lang="en-US"/>
              <a:t>Scenario</a:t>
            </a:r>
          </a:p>
        </c:rich>
      </c:tx>
      <c:layout>
        <c:manualLayout>
          <c:xMode val="edge"/>
          <c:yMode val="edge"/>
          <c:x val="0.36770833333333336"/>
          <c:y val="2.0202020202020211E-2"/>
        </c:manualLayout>
      </c:layout>
      <c:spPr>
        <a:noFill/>
        <a:ln w="25400">
          <a:noFill/>
        </a:ln>
      </c:spPr>
    </c:title>
    <c:plotArea>
      <c:layout>
        <c:manualLayout>
          <c:layoutTarget val="inner"/>
          <c:xMode val="edge"/>
          <c:yMode val="edge"/>
          <c:x val="0.1"/>
          <c:y val="0.12794612794612806"/>
          <c:w val="0.88854166666666667"/>
          <c:h val="0.75252525252525304"/>
        </c:manualLayout>
      </c:layout>
      <c:barChart>
        <c:barDir val="col"/>
        <c:grouping val="stacked"/>
        <c:ser>
          <c:idx val="0"/>
          <c:order val="0"/>
          <c:tx>
            <c:strRef>
              <c:f>InterneDaten!$E$10</c:f>
              <c:strCache>
                <c:ptCount val="1"/>
                <c:pt idx="0">
                  <c:v>Cout d' investisment</c:v>
                </c:pt>
              </c:strCache>
            </c:strRef>
          </c:tx>
          <c:spPr>
            <a:solidFill>
              <a:srgbClr val="E3F34A"/>
            </a:solidFill>
            <a:ln w="12700">
              <a:solidFill>
                <a:srgbClr val="000000"/>
              </a:solidFill>
              <a:prstDash val="solid"/>
            </a:ln>
          </c:spPr>
          <c:cat>
            <c:strRef>
              <c:f>InterneDaten!$F$9:$L$9</c:f>
              <c:strCache>
                <c:ptCount val="7"/>
                <c:pt idx="0">
                  <c:v>Originale</c:v>
                </c:pt>
                <c:pt idx="1">
                  <c:v>+20% Investissements</c:v>
                </c:pt>
                <c:pt idx="2">
                  <c:v>-20% Investissements</c:v>
                </c:pt>
                <c:pt idx="3">
                  <c:v>+20% prix de l'electricité'</c:v>
                </c:pt>
                <c:pt idx="4">
                  <c:v>-20% prix de l'electricité'</c:v>
                </c:pt>
                <c:pt idx="5">
                  <c:v>+20% Maintenance</c:v>
                </c:pt>
                <c:pt idx="6">
                  <c:v>-20% Maintenance</c:v>
                </c:pt>
              </c:strCache>
            </c:strRef>
          </c:cat>
          <c:val>
            <c:numRef>
              <c:f>InterneDaten!$F$10:$L$10</c:f>
              <c:numCache>
                <c:formatCode>#,##0</c:formatCode>
                <c:ptCount val="7"/>
                <c:pt idx="0">
                  <c:v>1071.4828743662581</c:v>
                </c:pt>
                <c:pt idx="1">
                  <c:v>1285.7794492395096</c:v>
                </c:pt>
                <c:pt idx="2">
                  <c:v>857.18629949300657</c:v>
                </c:pt>
                <c:pt idx="3">
                  <c:v>1071.4828743662581</c:v>
                </c:pt>
                <c:pt idx="4">
                  <c:v>1071.4828743662581</c:v>
                </c:pt>
                <c:pt idx="5">
                  <c:v>1071.4828743662581</c:v>
                </c:pt>
                <c:pt idx="6">
                  <c:v>1071.4828743662581</c:v>
                </c:pt>
              </c:numCache>
            </c:numRef>
          </c:val>
        </c:ser>
        <c:ser>
          <c:idx val="1"/>
          <c:order val="1"/>
          <c:tx>
            <c:strRef>
              <c:f>InterneDaten!$E$11</c:f>
              <c:strCache>
                <c:ptCount val="1"/>
                <c:pt idx="0">
                  <c:v>Cout d' energie</c:v>
                </c:pt>
              </c:strCache>
            </c:strRef>
          </c:tx>
          <c:spPr>
            <a:solidFill>
              <a:srgbClr val="FFA814"/>
            </a:solidFill>
            <a:ln w="12700">
              <a:solidFill>
                <a:srgbClr val="000000"/>
              </a:solidFill>
              <a:prstDash val="solid"/>
            </a:ln>
          </c:spPr>
          <c:cat>
            <c:strRef>
              <c:f>InterneDaten!$F$9:$L$9</c:f>
              <c:strCache>
                <c:ptCount val="7"/>
                <c:pt idx="0">
                  <c:v>Originale</c:v>
                </c:pt>
                <c:pt idx="1">
                  <c:v>+20% Investissements</c:v>
                </c:pt>
                <c:pt idx="2">
                  <c:v>-20% Investissements</c:v>
                </c:pt>
                <c:pt idx="3">
                  <c:v>+20% prix de l'electricité'</c:v>
                </c:pt>
                <c:pt idx="4">
                  <c:v>-20% prix de l'electricité'</c:v>
                </c:pt>
                <c:pt idx="5">
                  <c:v>+20% Maintenance</c:v>
                </c:pt>
                <c:pt idx="6">
                  <c:v>-20% Maintenance</c:v>
                </c:pt>
              </c:strCache>
            </c:strRef>
          </c:cat>
          <c:val>
            <c:numRef>
              <c:f>InterneDaten!$F$11:$L$11</c:f>
              <c:numCache>
                <c:formatCode>#,##0</c:formatCode>
                <c:ptCount val="7"/>
                <c:pt idx="0">
                  <c:v>2493.75</c:v>
                </c:pt>
                <c:pt idx="1">
                  <c:v>2493.75</c:v>
                </c:pt>
                <c:pt idx="2">
                  <c:v>2493.75</c:v>
                </c:pt>
                <c:pt idx="3">
                  <c:v>2992.5</c:v>
                </c:pt>
                <c:pt idx="4">
                  <c:v>1995</c:v>
                </c:pt>
                <c:pt idx="5">
                  <c:v>2493.75</c:v>
                </c:pt>
                <c:pt idx="6">
                  <c:v>2493.75</c:v>
                </c:pt>
              </c:numCache>
            </c:numRef>
          </c:val>
        </c:ser>
        <c:ser>
          <c:idx val="2"/>
          <c:order val="2"/>
          <c:tx>
            <c:strRef>
              <c:f>InterneDaten!$E$12</c:f>
              <c:strCache>
                <c:ptCount val="1"/>
                <c:pt idx="0">
                  <c:v>Frais de maintenance</c:v>
                </c:pt>
              </c:strCache>
            </c:strRef>
          </c:tx>
          <c:spPr>
            <a:solidFill>
              <a:srgbClr val="FE360B"/>
            </a:solidFill>
            <a:ln w="12700">
              <a:solidFill>
                <a:srgbClr val="000000"/>
              </a:solidFill>
              <a:prstDash val="solid"/>
            </a:ln>
          </c:spPr>
          <c:cat>
            <c:strRef>
              <c:f>InterneDaten!$F$9:$L$9</c:f>
              <c:strCache>
                <c:ptCount val="7"/>
                <c:pt idx="0">
                  <c:v>Originale</c:v>
                </c:pt>
                <c:pt idx="1">
                  <c:v>+20% Investissements</c:v>
                </c:pt>
                <c:pt idx="2">
                  <c:v>-20% Investissements</c:v>
                </c:pt>
                <c:pt idx="3">
                  <c:v>+20% prix de l'electricité'</c:v>
                </c:pt>
                <c:pt idx="4">
                  <c:v>-20% prix de l'electricité'</c:v>
                </c:pt>
                <c:pt idx="5">
                  <c:v>+20% Maintenance</c:v>
                </c:pt>
                <c:pt idx="6">
                  <c:v>-20% Maintenance</c:v>
                </c:pt>
              </c:strCache>
            </c:strRef>
          </c:cat>
          <c:val>
            <c:numRef>
              <c:f>InterneDaten!$F$12:$L$12</c:f>
              <c:numCache>
                <c:formatCode>#,##0</c:formatCode>
                <c:ptCount val="7"/>
                <c:pt idx="0">
                  <c:v>124</c:v>
                </c:pt>
                <c:pt idx="1">
                  <c:v>124</c:v>
                </c:pt>
                <c:pt idx="2">
                  <c:v>124</c:v>
                </c:pt>
                <c:pt idx="3">
                  <c:v>124</c:v>
                </c:pt>
                <c:pt idx="4">
                  <c:v>124</c:v>
                </c:pt>
                <c:pt idx="5">
                  <c:v>148.79999999999998</c:v>
                </c:pt>
                <c:pt idx="6">
                  <c:v>99.2</c:v>
                </c:pt>
              </c:numCache>
            </c:numRef>
          </c:val>
        </c:ser>
        <c:overlap val="100"/>
        <c:axId val="148288640"/>
        <c:axId val="148290176"/>
      </c:barChart>
      <c:catAx>
        <c:axId val="148288640"/>
        <c:scaling>
          <c:orientation val="minMax"/>
        </c:scaling>
        <c:axPos val="b"/>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48290176"/>
        <c:crosses val="autoZero"/>
        <c:auto val="1"/>
        <c:lblAlgn val="ctr"/>
        <c:lblOffset val="100"/>
        <c:tickLblSkip val="1"/>
        <c:tickMarkSkip val="1"/>
      </c:catAx>
      <c:valAx>
        <c:axId val="148290176"/>
        <c:scaling>
          <c:orientation val="minMax"/>
        </c:scaling>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a:t>EUR / an</a:t>
                </a:r>
              </a:p>
            </c:rich>
          </c:tx>
          <c:layout>
            <c:manualLayout>
              <c:xMode val="edge"/>
              <c:yMode val="edge"/>
              <c:x val="3.0208333333333351E-2"/>
              <c:y val="0.44444444444444442"/>
            </c:manualLayout>
          </c:layout>
          <c:spPr>
            <a:noFill/>
            <a:ln w="25400">
              <a:noFill/>
            </a:ln>
          </c:spPr>
        </c:title>
        <c:numFmt formatCode="#,##0" sourceLinked="0"/>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48288640"/>
        <c:crosses val="autoZero"/>
        <c:crossBetween val="between"/>
      </c:valAx>
      <c:spPr>
        <a:solidFill>
          <a:srgbClr val="C0C0C0"/>
        </a:solidFill>
        <a:ln w="12700">
          <a:solidFill>
            <a:srgbClr val="808080"/>
          </a:solidFill>
          <a:prstDash val="solid"/>
        </a:ln>
      </c:spPr>
    </c:plotArea>
    <c:legend>
      <c:legendPos val="b"/>
      <c:layout>
        <c:manualLayout>
          <c:xMode val="edge"/>
          <c:yMode val="edge"/>
          <c:x val="0.18229166666666671"/>
          <c:y val="0.95454545454545514"/>
          <c:w val="0.6364583333333339"/>
          <c:h val="4.0404040404040414E-2"/>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de-DE"/>
        </a:p>
      </c:txPr>
    </c:legend>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chartsheets/sheet1.xml><?xml version="1.0" encoding="utf-8"?>
<chartsheet xmlns="http://schemas.openxmlformats.org/spreadsheetml/2006/main" xmlns:r="http://schemas.openxmlformats.org/officeDocument/2006/relationships">
  <sheetPr codeName="Diagramm1"/>
  <sheetViews>
    <sheetView workbookViewId="0" zoomToFit="1"/>
  </sheetViews>
  <sheetProtection password="CB96" content="1" objects="1"/>
  <pageMargins left="0.78740157499999996" right="0.78740157499999996" top="0.984251969" bottom="0.984251969" header="0.4921259845" footer="0.4921259845"/>
  <pageSetup paperSize="9" orientation="landscape" horizontalDpi="300" verticalDpi="300"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2"/>
  <sheetViews>
    <sheetView workbookViewId="0" zoomToFit="1"/>
  </sheetViews>
  <sheetProtection password="CB96" content="1" objects="1"/>
  <pageMargins left="0.78740157499999996" right="0.78740157499999996" top="0.984251969" bottom="0.984251969" header="0.4921259845" footer="0.4921259845"/>
  <pageSetup paperSize="9" orientation="landscape" horizontalDpi="300" verticalDpi="300" r:id="rId1"/>
  <headerFooter alignWithMargins="0"/>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3.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 Id="rId5" Type="http://schemas.openxmlformats.org/officeDocument/2006/relationships/image" Target="../media/image12.emf"/><Relationship Id="rId4"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85725</xdr:rowOff>
    </xdr:from>
    <xdr:to>
      <xdr:col>8</xdr:col>
      <xdr:colOff>76200</xdr:colOff>
      <xdr:row>19</xdr:row>
      <xdr:rowOff>0</xdr:rowOff>
    </xdr:to>
    <xdr:pic>
      <xdr:nvPicPr>
        <xdr:cNvPr id="8202" name="Picture 10" descr="toolbox-bild-solo"/>
        <xdr:cNvPicPr>
          <a:picLocks noChangeAspect="1" noChangeArrowheads="1"/>
        </xdr:cNvPicPr>
      </xdr:nvPicPr>
      <xdr:blipFill>
        <a:blip xmlns:r="http://schemas.openxmlformats.org/officeDocument/2006/relationships" r:embed="rId1" cstate="print"/>
        <a:srcRect/>
        <a:stretch>
          <a:fillRect/>
        </a:stretch>
      </xdr:blipFill>
      <xdr:spPr bwMode="auto">
        <a:xfrm>
          <a:off x="85725" y="85725"/>
          <a:ext cx="6086475" cy="2990850"/>
        </a:xfrm>
        <a:prstGeom prst="rect">
          <a:avLst/>
        </a:prstGeom>
        <a:noFill/>
      </xdr:spPr>
    </xdr:pic>
    <xdr:clientData/>
  </xdr:twoCellAnchor>
  <xdr:twoCellAnchor editAs="oneCell">
    <xdr:from>
      <xdr:col>4</xdr:col>
      <xdr:colOff>0</xdr:colOff>
      <xdr:row>23</xdr:row>
      <xdr:rowOff>1</xdr:rowOff>
    </xdr:from>
    <xdr:to>
      <xdr:col>7</xdr:col>
      <xdr:colOff>733714</xdr:colOff>
      <xdr:row>28</xdr:row>
      <xdr:rowOff>112091</xdr:rowOff>
    </xdr:to>
    <xdr:pic>
      <xdr:nvPicPr>
        <xdr:cNvPr id="6" name="logo" descr="logo_f"/>
        <xdr:cNvPicPr>
          <a:picLocks noChangeAspect="1" noChangeArrowheads="1"/>
        </xdr:cNvPicPr>
      </xdr:nvPicPr>
      <xdr:blipFill>
        <a:blip xmlns:r="http://schemas.openxmlformats.org/officeDocument/2006/relationships" r:embed="rId2" cstate="print"/>
        <a:srcRect/>
        <a:stretch>
          <a:fillRect/>
        </a:stretch>
      </xdr:blipFill>
      <xdr:spPr bwMode="auto">
        <a:xfrm>
          <a:off x="3048000" y="3724276"/>
          <a:ext cx="3019714" cy="92171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15</xdr:row>
      <xdr:rowOff>0</xdr:rowOff>
    </xdr:from>
    <xdr:to>
      <xdr:col>10</xdr:col>
      <xdr:colOff>151996</xdr:colOff>
      <xdr:row>18</xdr:row>
      <xdr:rowOff>21474</xdr:rowOff>
    </xdr:to>
    <xdr:pic>
      <xdr:nvPicPr>
        <xdr:cNvPr id="5" name="logo" descr="logo_f"/>
        <xdr:cNvPicPr>
          <a:picLocks noChangeAspect="1" noChangeArrowheads="1"/>
        </xdr:cNvPicPr>
      </xdr:nvPicPr>
      <xdr:blipFill>
        <a:blip xmlns:r="http://schemas.openxmlformats.org/officeDocument/2006/relationships" r:embed="rId1" cstate="print"/>
        <a:srcRect/>
        <a:stretch>
          <a:fillRect/>
        </a:stretch>
      </xdr:blipFill>
      <xdr:spPr bwMode="auto">
        <a:xfrm>
          <a:off x="6362700" y="4581525"/>
          <a:ext cx="1942696" cy="592974"/>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752475</xdr:colOff>
      <xdr:row>10</xdr:row>
      <xdr:rowOff>19050</xdr:rowOff>
    </xdr:from>
    <xdr:to>
      <xdr:col>4</xdr:col>
      <xdr:colOff>0</xdr:colOff>
      <xdr:row>11</xdr:row>
      <xdr:rowOff>0</xdr:rowOff>
    </xdr:to>
    <xdr:sp macro="" textlink="">
      <xdr:nvSpPr>
        <xdr:cNvPr id="13325" name="Linie2" hidden="1"/>
        <xdr:cNvSpPr>
          <a:spLocks noChangeShapeType="1"/>
        </xdr:cNvSpPr>
      </xdr:nvSpPr>
      <xdr:spPr bwMode="auto">
        <a:xfrm>
          <a:off x="2933700" y="2143125"/>
          <a:ext cx="771525" cy="171450"/>
        </a:xfrm>
        <a:prstGeom prst="line">
          <a:avLst/>
        </a:prstGeom>
        <a:noFill/>
        <a:ln w="25400">
          <a:solidFill>
            <a:srgbClr val="FE360B"/>
          </a:solidFill>
          <a:round/>
          <a:headEnd/>
          <a:tailEnd/>
        </a:ln>
      </xdr:spPr>
    </xdr:sp>
    <xdr:clientData/>
  </xdr:twoCellAnchor>
  <xdr:twoCellAnchor>
    <xdr:from>
      <xdr:col>3</xdr:col>
      <xdr:colOff>9525</xdr:colOff>
      <xdr:row>11</xdr:row>
      <xdr:rowOff>0</xdr:rowOff>
    </xdr:from>
    <xdr:to>
      <xdr:col>4</xdr:col>
      <xdr:colOff>0</xdr:colOff>
      <xdr:row>12</xdr:row>
      <xdr:rowOff>0</xdr:rowOff>
    </xdr:to>
    <xdr:sp macro="" textlink="">
      <xdr:nvSpPr>
        <xdr:cNvPr id="13326" name="Linie3" hidden="1"/>
        <xdr:cNvSpPr>
          <a:spLocks noChangeShapeType="1"/>
        </xdr:cNvSpPr>
      </xdr:nvSpPr>
      <xdr:spPr bwMode="auto">
        <a:xfrm>
          <a:off x="2952750" y="2314575"/>
          <a:ext cx="752475" cy="190500"/>
        </a:xfrm>
        <a:prstGeom prst="line">
          <a:avLst/>
        </a:prstGeom>
        <a:noFill/>
        <a:ln w="25400">
          <a:solidFill>
            <a:srgbClr val="FE360B"/>
          </a:solidFill>
          <a:round/>
          <a:headEnd/>
          <a:tailEnd/>
        </a:ln>
      </xdr:spPr>
    </xdr:sp>
    <xdr:clientData/>
  </xdr:twoCellAnchor>
  <xdr:twoCellAnchor>
    <xdr:from>
      <xdr:col>3</xdr:col>
      <xdr:colOff>0</xdr:colOff>
      <xdr:row>16</xdr:row>
      <xdr:rowOff>19050</xdr:rowOff>
    </xdr:from>
    <xdr:to>
      <xdr:col>4</xdr:col>
      <xdr:colOff>9525</xdr:colOff>
      <xdr:row>17</xdr:row>
      <xdr:rowOff>0</xdr:rowOff>
    </xdr:to>
    <xdr:sp macro="" textlink="">
      <xdr:nvSpPr>
        <xdr:cNvPr id="13327" name="Linie5" hidden="1"/>
        <xdr:cNvSpPr>
          <a:spLocks noChangeShapeType="1"/>
        </xdr:cNvSpPr>
      </xdr:nvSpPr>
      <xdr:spPr bwMode="auto">
        <a:xfrm>
          <a:off x="2943225" y="3248025"/>
          <a:ext cx="771525" cy="171450"/>
        </a:xfrm>
        <a:prstGeom prst="line">
          <a:avLst/>
        </a:prstGeom>
        <a:noFill/>
        <a:ln w="25400">
          <a:solidFill>
            <a:srgbClr val="FE360B"/>
          </a:solidFill>
          <a:round/>
          <a:headEnd/>
          <a:tailEnd/>
        </a:ln>
      </xdr:spPr>
    </xdr:sp>
    <xdr:clientData/>
  </xdr:twoCellAnchor>
  <xdr:twoCellAnchor>
    <xdr:from>
      <xdr:col>3</xdr:col>
      <xdr:colOff>9525</xdr:colOff>
      <xdr:row>17</xdr:row>
      <xdr:rowOff>9525</xdr:rowOff>
    </xdr:from>
    <xdr:to>
      <xdr:col>4</xdr:col>
      <xdr:colOff>0</xdr:colOff>
      <xdr:row>18</xdr:row>
      <xdr:rowOff>0</xdr:rowOff>
    </xdr:to>
    <xdr:sp macro="" textlink="">
      <xdr:nvSpPr>
        <xdr:cNvPr id="13328" name="Linie6" hidden="1"/>
        <xdr:cNvSpPr>
          <a:spLocks noChangeShapeType="1"/>
        </xdr:cNvSpPr>
      </xdr:nvSpPr>
      <xdr:spPr bwMode="auto">
        <a:xfrm>
          <a:off x="2952750" y="3429000"/>
          <a:ext cx="752475" cy="180975"/>
        </a:xfrm>
        <a:prstGeom prst="line">
          <a:avLst/>
        </a:prstGeom>
        <a:noFill/>
        <a:ln w="25400">
          <a:solidFill>
            <a:srgbClr val="FE360B"/>
          </a:solidFill>
          <a:round/>
          <a:headEnd/>
          <a:tailEnd/>
        </a:ln>
      </xdr:spPr>
    </xdr:sp>
    <xdr:clientData/>
  </xdr:twoCellAnchor>
  <xdr:twoCellAnchor>
    <xdr:from>
      <xdr:col>3</xdr:col>
      <xdr:colOff>0</xdr:colOff>
      <xdr:row>8</xdr:row>
      <xdr:rowOff>0</xdr:rowOff>
    </xdr:from>
    <xdr:to>
      <xdr:col>4</xdr:col>
      <xdr:colOff>9525</xdr:colOff>
      <xdr:row>9</xdr:row>
      <xdr:rowOff>0</xdr:rowOff>
    </xdr:to>
    <xdr:sp macro="" textlink="">
      <xdr:nvSpPr>
        <xdr:cNvPr id="13329" name="Linie1" hidden="1"/>
        <xdr:cNvSpPr>
          <a:spLocks noChangeShapeType="1"/>
        </xdr:cNvSpPr>
      </xdr:nvSpPr>
      <xdr:spPr bwMode="auto">
        <a:xfrm>
          <a:off x="2943225" y="1743075"/>
          <a:ext cx="771525" cy="190500"/>
        </a:xfrm>
        <a:prstGeom prst="line">
          <a:avLst/>
        </a:prstGeom>
        <a:noFill/>
        <a:ln w="25400">
          <a:solidFill>
            <a:srgbClr val="FE360B"/>
          </a:solidFill>
          <a:round/>
          <a:headEnd/>
          <a:tailEnd/>
        </a:ln>
      </xdr:spPr>
    </xdr:sp>
    <xdr:clientData/>
  </xdr:twoCellAnchor>
  <xdr:twoCellAnchor>
    <xdr:from>
      <xdr:col>3</xdr:col>
      <xdr:colOff>0</xdr:colOff>
      <xdr:row>14</xdr:row>
      <xdr:rowOff>9525</xdr:rowOff>
    </xdr:from>
    <xdr:to>
      <xdr:col>4</xdr:col>
      <xdr:colOff>9525</xdr:colOff>
      <xdr:row>15</xdr:row>
      <xdr:rowOff>0</xdr:rowOff>
    </xdr:to>
    <xdr:sp macro="" textlink="">
      <xdr:nvSpPr>
        <xdr:cNvPr id="13330" name="Linie4" hidden="1"/>
        <xdr:cNvSpPr>
          <a:spLocks noChangeShapeType="1"/>
        </xdr:cNvSpPr>
      </xdr:nvSpPr>
      <xdr:spPr bwMode="auto">
        <a:xfrm>
          <a:off x="2943225" y="2857500"/>
          <a:ext cx="771525" cy="180975"/>
        </a:xfrm>
        <a:prstGeom prst="line">
          <a:avLst/>
        </a:prstGeom>
        <a:noFill/>
        <a:ln w="25400">
          <a:solidFill>
            <a:srgbClr val="FE360B"/>
          </a:solidFill>
          <a:round/>
          <a:headEnd/>
          <a:tailEnd/>
        </a:ln>
      </xdr:spPr>
    </xdr:sp>
    <xdr:clientData/>
  </xdr:twoCellAnchor>
  <xdr:twoCellAnchor editAs="oneCell">
    <xdr:from>
      <xdr:col>5</xdr:col>
      <xdr:colOff>1427287</xdr:colOff>
      <xdr:row>21</xdr:row>
      <xdr:rowOff>92753</xdr:rowOff>
    </xdr:from>
    <xdr:to>
      <xdr:col>8</xdr:col>
      <xdr:colOff>354711</xdr:colOff>
      <xdr:row>25</xdr:row>
      <xdr:rowOff>105251</xdr:rowOff>
    </xdr:to>
    <xdr:pic>
      <xdr:nvPicPr>
        <xdr:cNvPr id="11" name="logo" descr="logo_f"/>
        <xdr:cNvPicPr>
          <a:picLocks noChangeAspect="1" noChangeArrowheads="1"/>
        </xdr:cNvPicPr>
      </xdr:nvPicPr>
      <xdr:blipFill>
        <a:blip xmlns:r="http://schemas.openxmlformats.org/officeDocument/2006/relationships" r:embed="rId1" cstate="print"/>
        <a:srcRect/>
        <a:stretch>
          <a:fillRect/>
        </a:stretch>
      </xdr:blipFill>
      <xdr:spPr bwMode="auto">
        <a:xfrm>
          <a:off x="6151687" y="4236128"/>
          <a:ext cx="2537399" cy="774498"/>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absoluteAnchor>
    <xdr:pos x="0" y="0"/>
    <xdr:ext cx="9144000"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0.02825</cdr:x>
      <cdr:y>0.05625</cdr:y>
    </cdr:from>
    <cdr:to>
      <cdr:x>0.148</cdr:x>
      <cdr:y>0.09825</cdr:y>
    </cdr:to>
    <cdr:sp macro="[0]!Varianten" textlink="">
      <cdr:nvSpPr>
        <cdr:cNvPr id="3073" name="dia1_txt1"/>
        <cdr:cNvSpPr txBox="1">
          <a:spLocks xmlns:a="http://schemas.openxmlformats.org/drawingml/2006/main" noChangeArrowheads="1"/>
        </cdr:cNvSpPr>
      </cdr:nvSpPr>
      <cdr:spPr bwMode="auto">
        <a:xfrm xmlns:a="http://schemas.openxmlformats.org/drawingml/2006/main">
          <a:off x="258318" y="318254"/>
          <a:ext cx="1094994" cy="237630"/>
        </a:xfrm>
        <a:prstGeom xmlns:a="http://schemas.openxmlformats.org/drawingml/2006/main" prst="rect">
          <a:avLst/>
        </a:prstGeom>
        <a:solidFill xmlns:a="http://schemas.openxmlformats.org/drawingml/2006/main">
          <a:srgbClr val="C0C0C0"/>
        </a:solidFill>
        <a:ln xmlns:a="http://schemas.openxmlformats.org/drawingml/2006/main" w="9525">
          <a:noFill/>
          <a:miter lim="800000"/>
          <a:headEnd/>
          <a:tailEnd/>
        </a:ln>
      </cdr:spPr>
      <cdr:txBody>
        <a:bodyPr xmlns:a="http://schemas.openxmlformats.org/drawingml/2006/main" vertOverflow="clip" wrap="square" lIns="36576" tIns="22860" rIns="36576" bIns="0" anchor="t"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Variation</a:t>
          </a:r>
        </a:p>
      </cdr:txBody>
    </cdr:sp>
  </cdr:relSizeAnchor>
  <cdr:relSizeAnchor xmlns:cdr="http://schemas.openxmlformats.org/drawingml/2006/chartDrawing">
    <cdr:from>
      <cdr:x>0.02825</cdr:x>
      <cdr:y>0.12125</cdr:y>
    </cdr:from>
    <cdr:to>
      <cdr:x>0.148</cdr:x>
      <cdr:y>0.16325</cdr:y>
    </cdr:to>
    <cdr:sp macro="[0]!Zurück" textlink="">
      <cdr:nvSpPr>
        <cdr:cNvPr id="3074" name="dia1_txt2"/>
        <cdr:cNvSpPr txBox="1">
          <a:spLocks xmlns:a="http://schemas.openxmlformats.org/drawingml/2006/main" noChangeArrowheads="1"/>
        </cdr:cNvSpPr>
      </cdr:nvSpPr>
      <cdr:spPr bwMode="auto">
        <a:xfrm xmlns:a="http://schemas.openxmlformats.org/drawingml/2006/main">
          <a:off x="258318" y="686014"/>
          <a:ext cx="1094994" cy="237630"/>
        </a:xfrm>
        <a:prstGeom xmlns:a="http://schemas.openxmlformats.org/drawingml/2006/main" prst="rect">
          <a:avLst/>
        </a:prstGeom>
        <a:solidFill xmlns:a="http://schemas.openxmlformats.org/drawingml/2006/main">
          <a:srgbClr val="C0C0C0"/>
        </a:solidFill>
        <a:ln xmlns:a="http://schemas.openxmlformats.org/drawingml/2006/main" w="9525">
          <a:noFill/>
          <a:miter lim="800000"/>
          <a:headEnd/>
          <a:tailEnd/>
        </a:ln>
      </cdr:spPr>
      <cdr:txBody>
        <a:bodyPr xmlns:a="http://schemas.openxmlformats.org/drawingml/2006/main" vertOverflow="clip" wrap="square" lIns="36576" tIns="22860" rIns="36576" bIns="0" anchor="t"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retour</a:t>
          </a:r>
        </a:p>
      </cdr:txBody>
    </cdr:sp>
  </cdr:relSizeAnchor>
  <cdr:relSizeAnchor xmlns:cdr="http://schemas.openxmlformats.org/drawingml/2006/chartDrawing">
    <cdr:from>
      <cdr:x>0.76925</cdr:x>
      <cdr:y>0</cdr:y>
    </cdr:from>
    <cdr:to>
      <cdr:x>0.989</cdr:x>
      <cdr:y>0.10775</cdr:y>
    </cdr:to>
    <cdr:pic>
      <cdr:nvPicPr>
        <cdr:cNvPr id="3076" name="logo" descr="logo_d"/>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7034022" y="0"/>
          <a:ext cx="2009394" cy="609633"/>
        </a:xfrm>
        <a:prstGeom xmlns:a="http://schemas.openxmlformats.org/drawingml/2006/main" prst="rect">
          <a:avLst/>
        </a:prstGeom>
        <a:noFill xmlns:a="http://schemas.openxmlformats.org/drawingml/2006/main"/>
      </cdr:spPr>
    </cdr:pic>
  </cdr:relSizeAnchor>
</c:userShapes>
</file>

<file path=xl/drawings/drawing6.xml><?xml version="1.0" encoding="utf-8"?>
<xdr:wsDr xmlns:xdr="http://schemas.openxmlformats.org/drawingml/2006/spreadsheetDrawing" xmlns:a="http://schemas.openxmlformats.org/drawingml/2006/main">
  <xdr:absoluteAnchor>
    <xdr:pos x="0" y="0"/>
    <xdr:ext cx="9144000"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cdr:x>
      <cdr:y>0</cdr:y>
    </cdr:from>
    <cdr:to>
      <cdr:x>0.11975</cdr:x>
      <cdr:y>0.042</cdr:y>
    </cdr:to>
    <cdr:sp macro="[0]!Programm.Kosten" textlink="">
      <cdr:nvSpPr>
        <cdr:cNvPr id="4097" name="dia2_txt1"/>
        <cdr:cNvSpPr txBox="1">
          <a:spLocks xmlns:a="http://schemas.openxmlformats.org/drawingml/2006/main" noChangeArrowheads="1"/>
        </cdr:cNvSpPr>
      </cdr:nvSpPr>
      <cdr:spPr bwMode="auto">
        <a:xfrm xmlns:a="http://schemas.openxmlformats.org/drawingml/2006/main">
          <a:off x="0" y="0"/>
          <a:ext cx="1094994" cy="237630"/>
        </a:xfrm>
        <a:prstGeom xmlns:a="http://schemas.openxmlformats.org/drawingml/2006/main" prst="rect">
          <a:avLst/>
        </a:prstGeom>
        <a:solidFill xmlns:a="http://schemas.openxmlformats.org/drawingml/2006/main">
          <a:srgbClr val="C0C0C0"/>
        </a:solidFill>
        <a:ln xmlns:a="http://schemas.openxmlformats.org/drawingml/2006/main" w="9525">
          <a:noFill/>
          <a:miter lim="800000"/>
          <a:headEnd/>
          <a:tailEnd/>
        </a:ln>
      </cdr:spPr>
      <cdr:txBody>
        <a:bodyPr xmlns:a="http://schemas.openxmlformats.org/drawingml/2006/main" vertOverflow="clip" wrap="square" lIns="36576" tIns="22860" rIns="36576" bIns="0" anchor="t"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Frais</a:t>
          </a:r>
        </a:p>
      </cdr:txBody>
    </cdr:sp>
  </cdr:relSizeAnchor>
  <cdr:relSizeAnchor xmlns:cdr="http://schemas.openxmlformats.org/drawingml/2006/chartDrawing">
    <cdr:from>
      <cdr:x>0.156</cdr:x>
      <cdr:y>0</cdr:y>
    </cdr:from>
    <cdr:to>
      <cdr:x>0.27575</cdr:x>
      <cdr:y>0.042</cdr:y>
    </cdr:to>
    <cdr:sp macro="[0]!Zurück" textlink="">
      <cdr:nvSpPr>
        <cdr:cNvPr id="4098" name="dia2_txt2"/>
        <cdr:cNvSpPr txBox="1">
          <a:spLocks xmlns:a="http://schemas.openxmlformats.org/drawingml/2006/main" noChangeArrowheads="1"/>
        </cdr:cNvSpPr>
      </cdr:nvSpPr>
      <cdr:spPr bwMode="auto">
        <a:xfrm xmlns:a="http://schemas.openxmlformats.org/drawingml/2006/main">
          <a:off x="1426464" y="0"/>
          <a:ext cx="1094994" cy="237630"/>
        </a:xfrm>
        <a:prstGeom xmlns:a="http://schemas.openxmlformats.org/drawingml/2006/main" prst="rect">
          <a:avLst/>
        </a:prstGeom>
        <a:solidFill xmlns:a="http://schemas.openxmlformats.org/drawingml/2006/main">
          <a:srgbClr val="C0C0C0"/>
        </a:solidFill>
        <a:ln xmlns:a="http://schemas.openxmlformats.org/drawingml/2006/main" w="9525">
          <a:noFill/>
          <a:miter lim="800000"/>
          <a:headEnd/>
          <a:tailEnd/>
        </a:ln>
      </cdr:spPr>
      <cdr:txBody>
        <a:bodyPr xmlns:a="http://schemas.openxmlformats.org/drawingml/2006/main" vertOverflow="clip" wrap="square" lIns="36576" tIns="22860" rIns="36576" bIns="0" anchor="t"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retour</a:t>
          </a:r>
        </a:p>
      </cdr:txBody>
    </cdr:sp>
  </cdr:relSizeAnchor>
  <cdr:relSizeAnchor xmlns:cdr="http://schemas.openxmlformats.org/drawingml/2006/chartDrawing">
    <cdr:from>
      <cdr:x>0.7725</cdr:x>
      <cdr:y>0</cdr:y>
    </cdr:from>
    <cdr:to>
      <cdr:x>0.99225</cdr:x>
      <cdr:y>0.10775</cdr:y>
    </cdr:to>
    <cdr:pic>
      <cdr:nvPicPr>
        <cdr:cNvPr id="4100" name="logo" descr="logo_d"/>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7063740" y="0"/>
          <a:ext cx="2009394" cy="609633"/>
        </a:xfrm>
        <a:prstGeom xmlns:a="http://schemas.openxmlformats.org/drawingml/2006/main" prst="rect">
          <a:avLst/>
        </a:prstGeom>
        <a:noFill xmlns:a="http://schemas.openxmlformats.org/drawingml/2006/main"/>
      </cdr:spPr>
    </cdr:pic>
  </cdr:relSizeAnchor>
</c:userShapes>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781050</xdr:colOff>
      <xdr:row>5</xdr:row>
      <xdr:rowOff>95250</xdr:rowOff>
    </xdr:to>
    <xdr:pic>
      <xdr:nvPicPr>
        <xdr:cNvPr id="14337" name="logo_d" descr="logo_d"/>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295650" cy="1000125"/>
        </a:xfrm>
        <a:prstGeom prst="rect">
          <a:avLst/>
        </a:prstGeom>
        <a:noFill/>
      </xdr:spPr>
    </xdr:pic>
    <xdr:clientData/>
  </xdr:twoCellAnchor>
  <xdr:twoCellAnchor editAs="oneCell">
    <xdr:from>
      <xdr:col>0</xdr:col>
      <xdr:colOff>0</xdr:colOff>
      <xdr:row>7</xdr:row>
      <xdr:rowOff>0</xdr:rowOff>
    </xdr:from>
    <xdr:to>
      <xdr:col>3</xdr:col>
      <xdr:colOff>762000</xdr:colOff>
      <xdr:row>12</xdr:row>
      <xdr:rowOff>95250</xdr:rowOff>
    </xdr:to>
    <xdr:pic>
      <xdr:nvPicPr>
        <xdr:cNvPr id="14338" name="logo_f" descr="logo_f"/>
        <xdr:cNvPicPr>
          <a:picLocks noChangeAspect="1" noChangeArrowheads="1"/>
        </xdr:cNvPicPr>
      </xdr:nvPicPr>
      <xdr:blipFill>
        <a:blip xmlns:r="http://schemas.openxmlformats.org/officeDocument/2006/relationships" r:embed="rId2" cstate="print"/>
        <a:srcRect/>
        <a:stretch>
          <a:fillRect/>
        </a:stretch>
      </xdr:blipFill>
      <xdr:spPr bwMode="auto">
        <a:xfrm>
          <a:off x="0" y="1266825"/>
          <a:ext cx="3276600" cy="1000125"/>
        </a:xfrm>
        <a:prstGeom prst="rect">
          <a:avLst/>
        </a:prstGeom>
        <a:noFill/>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ntrol" Target="../activeX/activeX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3.xml"/><Relationship Id="rId5" Type="http://schemas.openxmlformats.org/officeDocument/2006/relationships/control" Target="../activeX/activeX2.xml"/><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ntrol" Target="../activeX/activeX5.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0.xml"/><Relationship Id="rId13" Type="http://schemas.openxmlformats.org/officeDocument/2006/relationships/comments" Target="../comments1.xml"/><Relationship Id="rId3" Type="http://schemas.openxmlformats.org/officeDocument/2006/relationships/vmlDrawing" Target="../drawings/vmlDrawing3.vml"/><Relationship Id="rId7" Type="http://schemas.openxmlformats.org/officeDocument/2006/relationships/control" Target="../activeX/activeX9.xml"/><Relationship Id="rId12" Type="http://schemas.openxmlformats.org/officeDocument/2006/relationships/control" Target="../activeX/activeX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8.xml"/><Relationship Id="rId11" Type="http://schemas.openxmlformats.org/officeDocument/2006/relationships/control" Target="../activeX/activeX13.xml"/><Relationship Id="rId5" Type="http://schemas.openxmlformats.org/officeDocument/2006/relationships/control" Target="../activeX/activeX7.xml"/><Relationship Id="rId10" Type="http://schemas.openxmlformats.org/officeDocument/2006/relationships/control" Target="../activeX/activeX12.xml"/><Relationship Id="rId4" Type="http://schemas.openxmlformats.org/officeDocument/2006/relationships/control" Target="../activeX/activeX6.xml"/><Relationship Id="rId9" Type="http://schemas.openxmlformats.org/officeDocument/2006/relationships/control" Target="../activeX/activeX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Tabelle5"/>
  <dimension ref="A46"/>
  <sheetViews>
    <sheetView showGridLines="0" showRowColHeaders="0" tabSelected="1" workbookViewId="0"/>
  </sheetViews>
  <sheetFormatPr baseColWidth="10" defaultRowHeight="12.75"/>
  <cols>
    <col min="1" max="16384" width="11.42578125" style="15"/>
  </cols>
  <sheetData>
    <row r="46" spans="1:1">
      <c r="A46" s="15" t="s">
        <v>370</v>
      </c>
    </row>
  </sheetData>
  <sheetProtection password="CB96"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controls>
    <control shapeId="8219" r:id="rId4" name="sprache_fr"/>
    <control shapeId="8218" r:id="rId5" name="sprache_de"/>
    <control shapeId="8215" r:id="rId6" name="Start_CB"/>
    <control shapeId="8203" r:id="rId7" name="toolbox_txt"/>
  </controls>
</worksheet>
</file>

<file path=xl/worksheets/sheet2.xml><?xml version="1.0" encoding="utf-8"?>
<worksheet xmlns="http://schemas.openxmlformats.org/spreadsheetml/2006/main" xmlns:r="http://schemas.openxmlformats.org/officeDocument/2006/relationships">
  <sheetPr codeName="Tabelle3"/>
  <dimension ref="B1:K19"/>
  <sheetViews>
    <sheetView showRowColHeaders="0" workbookViewId="0"/>
  </sheetViews>
  <sheetFormatPr baseColWidth="10" defaultRowHeight="12.75"/>
  <cols>
    <col min="1" max="1" width="1.42578125" style="18" customWidth="1"/>
    <col min="2" max="11" width="13.42578125" style="18" customWidth="1"/>
    <col min="12" max="16384" width="11.42578125" style="18"/>
  </cols>
  <sheetData>
    <row r="1" spans="2:11" s="17" customFormat="1" ht="7.5" customHeight="1"/>
    <row r="2" spans="2:11" s="17" customFormat="1" ht="18.75">
      <c r="B2" s="64" t="str">
        <f>Sprachen!A2</f>
        <v>Coûts total des compresseurs</v>
      </c>
      <c r="C2" s="64"/>
      <c r="D2" s="64"/>
      <c r="E2" s="64"/>
      <c r="F2" s="64"/>
      <c r="G2" s="64"/>
      <c r="H2" s="64"/>
      <c r="I2" s="64"/>
      <c r="J2" s="64"/>
      <c r="K2" s="64"/>
    </row>
    <row r="3" spans="2:11" s="19" customFormat="1" ht="152.25" customHeight="1">
      <c r="B3" s="61" t="str">
        <f>Sprachen!A3</f>
        <v>Les sytèmes à air comprimé efficaces énergétiquement demandent la plupart de temps des investissements beaucoup plus conséquents que ceux qui sont moins efficaces. On néglige pourtant souvent que sur la durée de vie de l'installation, environ 20 % des coûts reviennent aux investissements alors que les dépenses énergétiques reviennent à plus de 70 % du coût total. Le but de ce fichier est de préciser la signification profonde des coûts total pour la rentabilité de l'installation, avant l'investissement d'une entreprise stable.
Les dépenses dépendent de divers facteurs (prix du courant, investissements individuels, contrat de maintenance, stockage des pièces de rechange,type de consommation etc.). Cet outil permet le calcul des coûts des cycles de vie sur la base de diverses données. Une partie des données est nécessaire pour le calcul des dépenses. Les champs correspondants sont en blanc. Les champs en jaune peuvent être remplis. Mais si ils restent vides, le calcul sera effectué avec les valeurs standard correspondantes. Les champs en verts sont calculés à partir des données rentrées.</v>
      </c>
      <c r="C3" s="61"/>
      <c r="D3" s="61"/>
      <c r="E3" s="61"/>
      <c r="F3" s="61"/>
      <c r="G3" s="61"/>
      <c r="H3" s="61"/>
      <c r="I3" s="61"/>
      <c r="J3" s="61"/>
      <c r="K3" s="61"/>
    </row>
    <row r="4" spans="2:11" s="19" customFormat="1" ht="15">
      <c r="B4" s="20"/>
      <c r="C4" s="20"/>
      <c r="D4" s="20"/>
      <c r="E4" s="20"/>
      <c r="F4" s="20"/>
      <c r="G4" s="20"/>
      <c r="H4" s="20"/>
      <c r="I4" s="20"/>
      <c r="J4" s="20"/>
      <c r="K4" s="20"/>
    </row>
    <row r="5" spans="2:11" s="19" customFormat="1" ht="17.25" customHeight="1">
      <c r="B5" s="63" t="str">
        <f>Sprachen!A4</f>
        <v>Les données spécifiques de l'entreprise nécessaires sont:</v>
      </c>
      <c r="C5" s="63"/>
      <c r="D5" s="63"/>
      <c r="E5" s="63"/>
      <c r="F5" s="63"/>
      <c r="G5" s="63"/>
      <c r="H5" s="63"/>
      <c r="I5" s="63"/>
      <c r="J5" s="63"/>
      <c r="K5" s="63"/>
    </row>
    <row r="6" spans="2:11" s="19" customFormat="1" ht="15">
      <c r="B6" s="20"/>
      <c r="C6" s="20"/>
      <c r="D6" s="20"/>
      <c r="E6" s="20"/>
      <c r="F6" s="20"/>
      <c r="G6" s="20"/>
      <c r="H6" s="20"/>
      <c r="I6" s="20"/>
      <c r="J6" s="20"/>
      <c r="K6" s="20"/>
    </row>
    <row r="7" spans="2:11" s="19" customFormat="1" ht="15">
      <c r="B7" s="61" t="str">
        <f>Sprachen!A5</f>
        <v>1. Type de compression (choix: à vis, à piston ou turbocompresseur)</v>
      </c>
      <c r="C7" s="61"/>
      <c r="D7" s="61"/>
      <c r="E7" s="61"/>
      <c r="F7" s="61"/>
      <c r="G7" s="61"/>
      <c r="H7" s="61"/>
      <c r="I7" s="61"/>
      <c r="J7" s="61"/>
      <c r="K7" s="61"/>
    </row>
    <row r="8" spans="2:11" s="19" customFormat="1" ht="15">
      <c r="B8" s="61" t="str">
        <f>Sprachen!A6</f>
        <v>2. Puissance du compresseur (donnée en kW ou en débit volumique (m³/h) ou en niveau de pression (bar))</v>
      </c>
      <c r="C8" s="61"/>
      <c r="D8" s="61"/>
      <c r="E8" s="61"/>
      <c r="F8" s="61"/>
      <c r="G8" s="61"/>
      <c r="H8" s="61"/>
      <c r="I8" s="61"/>
      <c r="J8" s="61"/>
      <c r="K8" s="61"/>
    </row>
    <row r="9" spans="2:11" s="19" customFormat="1" ht="15">
      <c r="B9" s="61" t="str">
        <f>Sprachen!A7</f>
        <v>3. Donnée du temps de fonctionnement ou de la consommation en énergie du compresseur
     Le temps de fonctionnement est donné en heures de fonctionnement par an et en charge pleine.
     La consommation annuelle de courant peut éventuellement être donnée.</v>
      </c>
      <c r="C9" s="61"/>
      <c r="D9" s="61"/>
      <c r="E9" s="61"/>
      <c r="F9" s="61"/>
      <c r="G9" s="61"/>
      <c r="H9" s="61"/>
      <c r="I9" s="61"/>
      <c r="J9" s="61"/>
      <c r="K9" s="61"/>
    </row>
    <row r="10" spans="2:11" s="19" customFormat="1" ht="15">
      <c r="B10" s="61" t="str">
        <f>Sprachen!A8</f>
        <v xml:space="preserve">4. Prix du courant.
    Donnée en tarif plein (TP) ou tarif creux (TC) </v>
      </c>
      <c r="C10" s="61"/>
      <c r="D10" s="61"/>
      <c r="E10" s="61"/>
      <c r="F10" s="61"/>
      <c r="G10" s="61"/>
      <c r="H10" s="61"/>
      <c r="I10" s="61"/>
      <c r="J10" s="61"/>
      <c r="K10" s="61"/>
    </row>
    <row r="11" spans="2:11" s="19" customFormat="1" ht="15">
      <c r="B11" s="61" t="str">
        <f>Sprachen!A9</f>
        <v>5. Frais de maintenance et d'entretien
    Sans cette donnée, les frais de maintenance sont estimés à partir des frais d'investissements.</v>
      </c>
      <c r="C11" s="61"/>
      <c r="D11" s="61"/>
      <c r="E11" s="61"/>
      <c r="F11" s="61"/>
      <c r="G11" s="61"/>
      <c r="H11" s="61"/>
      <c r="I11" s="61"/>
      <c r="J11" s="61"/>
      <c r="K11" s="61"/>
    </row>
    <row r="12" spans="2:11" s="19" customFormat="1" ht="15">
      <c r="B12" s="61" t="str">
        <f>Sprachen!A10</f>
        <v>6. Somme des investissements, durée d'amortissement (donnée standard 7 ans) et taux d'intérêt (valeur standard 7%)
    Sans cette donnée, cela sera calculé à partir de la puissance.</v>
      </c>
      <c r="C12" s="61"/>
      <c r="D12" s="61"/>
      <c r="E12" s="61"/>
      <c r="F12" s="61"/>
      <c r="G12" s="61"/>
      <c r="H12" s="61"/>
      <c r="I12" s="61"/>
      <c r="J12" s="61"/>
      <c r="K12" s="61"/>
    </row>
    <row r="13" spans="2:11" s="19" customFormat="1" ht="15">
      <c r="B13" s="20"/>
      <c r="C13" s="20"/>
      <c r="D13" s="20"/>
      <c r="E13" s="20"/>
      <c r="F13" s="20"/>
      <c r="G13" s="20"/>
      <c r="H13" s="20"/>
      <c r="I13" s="20"/>
      <c r="J13" s="20"/>
      <c r="K13" s="20"/>
    </row>
    <row r="14" spans="2:11" s="19" customFormat="1" ht="15">
      <c r="B14" s="61" t="str">
        <f>Sprachen!A11</f>
        <v>De ces données les côut totale de l'installation sont alors calculés. Ils se composent des dépenses d'investissement, celles pour la consommation de l'énergie et pour la maintenance et l'entretien. En plus à cela six valeurs sont calculées. Il s'agit des dépenses d'investissement, des prix du courant et des dépenses de maintenance minorées et majorées de 20%.</v>
      </c>
      <c r="C14" s="61"/>
      <c r="D14" s="61"/>
      <c r="E14" s="61"/>
      <c r="F14" s="61"/>
      <c r="G14" s="61"/>
      <c r="H14" s="61"/>
      <c r="I14" s="61"/>
      <c r="J14" s="61"/>
      <c r="K14" s="61"/>
    </row>
    <row r="15" spans="2:11" s="19" customFormat="1" ht="15">
      <c r="B15" s="20"/>
      <c r="C15" s="20"/>
      <c r="D15" s="20"/>
      <c r="E15" s="20"/>
      <c r="F15" s="20"/>
      <c r="G15" s="20"/>
      <c r="H15" s="20"/>
      <c r="I15" s="20"/>
      <c r="J15" s="20"/>
      <c r="K15" s="20"/>
    </row>
    <row r="16" spans="2:11" s="19" customFormat="1" ht="15">
      <c r="B16" s="20"/>
      <c r="C16" s="20"/>
      <c r="D16" s="20"/>
      <c r="E16" s="20"/>
      <c r="F16" s="20"/>
      <c r="G16" s="20"/>
      <c r="H16" s="20"/>
      <c r="I16" s="20"/>
      <c r="J16" s="20"/>
      <c r="K16" s="20"/>
    </row>
    <row r="17" spans="2:11" s="19" customFormat="1" ht="15">
      <c r="B17" s="61" t="str">
        <f>Sprachen!A12</f>
        <v>Copyright: Fraunhofer ISI, 76139 Karlsruhe 2006. Contact: Dr. Peter Radgen, Tel. +49/7216809295; peter.radgen@isi.fhg.de</v>
      </c>
      <c r="C17" s="61"/>
      <c r="D17" s="61"/>
      <c r="E17" s="61"/>
      <c r="F17" s="61"/>
      <c r="G17" s="61"/>
      <c r="H17" s="61"/>
      <c r="I17" s="61"/>
      <c r="J17" s="61"/>
      <c r="K17" s="61"/>
    </row>
    <row r="18" spans="2:11" s="19" customFormat="1" ht="15">
      <c r="B18" s="61" t="str">
        <f>Sprachen!A15</f>
        <v>Contact: Dr. Peter Radgen, Tel. +49/7216809295; peter.radgen@isi.fhg.de</v>
      </c>
      <c r="C18" s="61"/>
      <c r="D18" s="61"/>
      <c r="E18" s="61"/>
      <c r="F18" s="61"/>
      <c r="G18" s="61"/>
      <c r="H18" s="61"/>
      <c r="I18" s="61"/>
      <c r="J18" s="61"/>
      <c r="K18" s="61"/>
    </row>
    <row r="19" spans="2:11" s="19" customFormat="1" ht="15">
      <c r="B19" s="62" t="str">
        <f>Sprachen!A13</f>
        <v>Ce programme ne doit pas être donné contre contrepartie financière</v>
      </c>
      <c r="C19" s="62"/>
      <c r="D19" s="62"/>
      <c r="E19" s="62"/>
      <c r="F19" s="62"/>
      <c r="G19" s="62"/>
      <c r="H19" s="62"/>
      <c r="I19" s="62"/>
      <c r="J19" s="62"/>
      <c r="K19" s="62"/>
    </row>
  </sheetData>
  <sheetProtection password="CB96" sheet="1" objects="1" scenarios="1"/>
  <mergeCells count="13">
    <mergeCell ref="B2:K2"/>
    <mergeCell ref="B3:K3"/>
    <mergeCell ref="B7:K7"/>
    <mergeCell ref="B8:K8"/>
    <mergeCell ref="B14:K14"/>
    <mergeCell ref="B17:K17"/>
    <mergeCell ref="B19:K19"/>
    <mergeCell ref="B5:K5"/>
    <mergeCell ref="B9:K9"/>
    <mergeCell ref="B10:K10"/>
    <mergeCell ref="B11:K11"/>
    <mergeCell ref="B12:K12"/>
    <mergeCell ref="B18:K18"/>
  </mergeCells>
  <phoneticPr fontId="0" type="noConversion"/>
  <pageMargins left="0.78740157499999996" right="0.78740157499999996" top="0.984251969" bottom="0.984251969" header="0.4921259845" footer="0.4921259845"/>
  <pageSetup paperSize="9" orientation="portrait" horizontalDpi="0" verticalDpi="0" r:id="rId1"/>
  <headerFooter alignWithMargins="0"/>
  <drawing r:id="rId2"/>
  <legacyDrawing r:id="rId3"/>
  <controls>
    <control shapeId="12291" r:id="rId4" name="Berechnung_CB"/>
  </controls>
</worksheet>
</file>

<file path=xl/worksheets/sheet3.xml><?xml version="1.0" encoding="utf-8"?>
<worksheet xmlns="http://schemas.openxmlformats.org/spreadsheetml/2006/main" xmlns:r="http://schemas.openxmlformats.org/officeDocument/2006/relationships">
  <sheetPr codeName="Tabelle1"/>
  <dimension ref="A1:I45"/>
  <sheetViews>
    <sheetView showRowColHeaders="0" workbookViewId="0"/>
  </sheetViews>
  <sheetFormatPr baseColWidth="10" defaultRowHeight="12.75"/>
  <cols>
    <col min="1" max="1" width="1.42578125" style="26" customWidth="1"/>
    <col min="2" max="2" width="31.28515625" style="26" customWidth="1"/>
    <col min="3" max="4" width="11.42578125" style="26"/>
    <col min="5" max="5" width="15.28515625" style="56" customWidth="1"/>
    <col min="6" max="6" width="31.28515625" style="26" customWidth="1"/>
    <col min="7" max="8" width="11.42578125" style="26"/>
    <col min="9" max="9" width="11.42578125" style="56"/>
    <col min="10" max="16384" width="11.42578125" style="26"/>
  </cols>
  <sheetData>
    <row r="1" spans="1:9" s="24" customFormat="1" ht="7.5" customHeight="1">
      <c r="A1" s="23"/>
      <c r="B1" s="23"/>
      <c r="C1" s="23"/>
      <c r="D1" s="23"/>
      <c r="E1" s="52"/>
      <c r="F1" s="23"/>
      <c r="G1" s="23"/>
      <c r="H1" s="23"/>
      <c r="I1" s="53"/>
    </row>
    <row r="2" spans="1:9" s="24" customFormat="1" ht="18.75">
      <c r="A2" s="23"/>
      <c r="B2" s="23" t="str">
        <f>Sprachen!A29</f>
        <v>Calcul des coûts totale</v>
      </c>
      <c r="C2" s="23"/>
      <c r="D2" s="23"/>
      <c r="E2" s="52"/>
      <c r="F2" s="23"/>
      <c r="G2" s="23"/>
      <c r="H2" s="23"/>
      <c r="I2" s="53"/>
    </row>
    <row r="3" spans="1:9">
      <c r="A3" s="25"/>
      <c r="B3" s="25"/>
      <c r="C3" s="25"/>
      <c r="D3" s="25"/>
      <c r="E3" s="54"/>
      <c r="F3" s="25"/>
      <c r="G3" s="25"/>
      <c r="H3" s="25"/>
    </row>
    <row r="4" spans="1:9" ht="27" customHeight="1">
      <c r="A4" s="25"/>
      <c r="B4" s="22" t="str">
        <f>Sprachen!A58</f>
        <v>monnaie</v>
      </c>
      <c r="C4" s="27"/>
      <c r="D4" s="28"/>
      <c r="E4" s="54"/>
      <c r="F4" s="25"/>
      <c r="G4" s="25"/>
      <c r="H4" s="25"/>
    </row>
    <row r="5" spans="1:9" ht="15">
      <c r="A5" s="25"/>
      <c r="B5" s="29"/>
      <c r="C5" s="29"/>
      <c r="D5" s="29"/>
      <c r="E5" s="54"/>
      <c r="F5" s="25"/>
      <c r="G5" s="25"/>
      <c r="H5" s="25"/>
    </row>
    <row r="6" spans="1:9" ht="27" customHeight="1">
      <c r="A6" s="25"/>
      <c r="B6" s="22" t="str">
        <f>Sprachen!A31</f>
        <v>Type de compresseur</v>
      </c>
      <c r="C6" s="27"/>
      <c r="D6" s="28"/>
      <c r="E6" s="54"/>
      <c r="F6" s="25"/>
      <c r="G6" s="25"/>
      <c r="H6" s="25"/>
    </row>
    <row r="7" spans="1:9" ht="15">
      <c r="A7" s="25"/>
      <c r="C7" s="29"/>
      <c r="D7" s="29"/>
      <c r="E7" s="54"/>
      <c r="F7" s="25"/>
      <c r="G7" s="25"/>
      <c r="H7" s="25"/>
    </row>
    <row r="8" spans="1:9" ht="14.25">
      <c r="A8" s="25"/>
      <c r="B8" s="30" t="str">
        <f>Sprachen!A32</f>
        <v>Air comprimé</v>
      </c>
      <c r="C8" s="31"/>
      <c r="D8" s="32"/>
      <c r="E8" s="55"/>
      <c r="F8" s="30" t="str">
        <f>Sprachen!A48</f>
        <v>Maintenance et entretien</v>
      </c>
      <c r="G8" s="31"/>
      <c r="H8" s="32"/>
      <c r="I8" s="57"/>
    </row>
    <row r="9" spans="1:9" ht="15">
      <c r="A9" s="25"/>
      <c r="B9" s="34" t="str">
        <f>Sprachen!A33</f>
        <v>Puissance</v>
      </c>
      <c r="C9" s="21" t="str">
        <f>Sprachen!A61</f>
        <v>kWel</v>
      </c>
      <c r="D9" s="35"/>
      <c r="E9" s="55"/>
      <c r="F9" s="34" t="str">
        <f>Sprachen!A49</f>
        <v>Temps</v>
      </c>
      <c r="G9" s="21" t="str">
        <f>Sprachen!A70</f>
        <v>h/an</v>
      </c>
      <c r="H9" s="36"/>
      <c r="I9" s="57"/>
    </row>
    <row r="10" spans="1:9" ht="15">
      <c r="A10" s="25"/>
      <c r="B10" s="37" t="str">
        <f>Sprachen!A34</f>
        <v>ou</v>
      </c>
      <c r="C10" s="21"/>
      <c r="D10" s="38"/>
      <c r="E10" s="55"/>
      <c r="F10" s="39" t="str">
        <f>Sprachen!A50</f>
        <v>Rémunération de l`heure</v>
      </c>
      <c r="G10" s="40" t="s">
        <v>195</v>
      </c>
      <c r="H10" s="41"/>
      <c r="I10" s="57"/>
    </row>
    <row r="11" spans="1:9" ht="15">
      <c r="A11" s="25"/>
      <c r="B11" s="34" t="str">
        <f>Sprachen!A35</f>
        <v>débit volumentric</v>
      </c>
      <c r="C11" s="21" t="str">
        <f>Sprachen!A62</f>
        <v>m3/h</v>
      </c>
      <c r="D11" s="35"/>
      <c r="E11" s="55"/>
      <c r="F11" s="33"/>
      <c r="G11" s="33"/>
      <c r="H11" s="33"/>
      <c r="I11" s="57"/>
    </row>
    <row r="12" spans="1:9" ht="15">
      <c r="A12" s="25"/>
      <c r="B12" s="39" t="str">
        <f>Sprachen!A36</f>
        <v>Pression</v>
      </c>
      <c r="C12" s="40" t="str">
        <f>Sprachen!A63</f>
        <v>bar</v>
      </c>
      <c r="D12" s="50"/>
      <c r="E12" s="55"/>
      <c r="I12" s="57"/>
    </row>
    <row r="13" spans="1:9">
      <c r="A13" s="25"/>
      <c r="B13" s="25"/>
      <c r="C13" s="25"/>
      <c r="D13" s="25"/>
      <c r="E13" s="55"/>
      <c r="I13" s="57"/>
    </row>
    <row r="14" spans="1:9" ht="14.25">
      <c r="A14" s="25"/>
      <c r="B14" s="30" t="str">
        <f>Sprachen!A37</f>
        <v>Durée de fonctionnement</v>
      </c>
      <c r="C14" s="31"/>
      <c r="D14" s="32"/>
      <c r="E14" s="55"/>
      <c r="F14" s="30" t="str">
        <f>Sprachen!A51</f>
        <v>Investissements</v>
      </c>
      <c r="G14" s="31"/>
      <c r="H14" s="32"/>
      <c r="I14" s="57"/>
    </row>
    <row r="15" spans="1:9" ht="15">
      <c r="A15" s="25"/>
      <c r="B15" s="34" t="str">
        <f>Sprachen!A38</f>
        <v>Consommation en énergie</v>
      </c>
      <c r="C15" s="21" t="str">
        <f>Sprachen!A64</f>
        <v>kWh/an</v>
      </c>
      <c r="D15" s="35"/>
      <c r="E15" s="55"/>
      <c r="F15" s="34" t="str">
        <f>Sprachen!A52</f>
        <v>Montant</v>
      </c>
      <c r="G15" s="21" t="s">
        <v>174</v>
      </c>
      <c r="H15" s="36"/>
      <c r="I15" s="57"/>
    </row>
    <row r="16" spans="1:9" ht="15">
      <c r="A16" s="25"/>
      <c r="B16" s="37" t="str">
        <f>Sprachen!A39</f>
        <v>ou</v>
      </c>
      <c r="C16" s="21"/>
      <c r="D16" s="38"/>
      <c r="E16" s="55"/>
      <c r="F16" s="34" t="str">
        <f>Sprachen!A53</f>
        <v>amortissement fiscale</v>
      </c>
      <c r="G16" s="21" t="str">
        <f>Sprachen!A73</f>
        <v>an</v>
      </c>
      <c r="H16" s="36"/>
      <c r="I16" s="57"/>
    </row>
    <row r="17" spans="1:9" ht="15">
      <c r="A17" s="25"/>
      <c r="B17" s="34" t="str">
        <f>Sprachen!A40</f>
        <v>Heures de fonctionnement</v>
      </c>
      <c r="C17" s="21" t="str">
        <f>Sprachen!A65</f>
        <v>h/an</v>
      </c>
      <c r="D17" s="35"/>
      <c r="E17" s="55"/>
      <c r="F17" s="39" t="str">
        <f>Sprachen!A54</f>
        <v>Taux d'intéret</v>
      </c>
      <c r="G17" s="40" t="str">
        <f>Sprachen!A74</f>
        <v>%</v>
      </c>
      <c r="H17" s="42"/>
      <c r="I17" s="57"/>
    </row>
    <row r="18" spans="1:9" ht="15">
      <c r="A18" s="25"/>
      <c r="B18" s="34" t="str">
        <f>Sprachen!A41</f>
        <v>Pleine charge ( % des heures de fct)</v>
      </c>
      <c r="C18" s="21" t="str">
        <f>Sprachen!A66</f>
        <v>%</v>
      </c>
      <c r="D18" s="43"/>
      <c r="E18" s="55"/>
      <c r="F18" s="25"/>
      <c r="G18" s="25"/>
      <c r="H18" s="25"/>
    </row>
    <row r="19" spans="1:9" ht="15">
      <c r="A19" s="25"/>
      <c r="B19" s="39" t="str">
        <f>Sprachen!A42</f>
        <v>A vide ( % des h de fct)</v>
      </c>
      <c r="C19" s="40" t="str">
        <f>Sprachen!A67</f>
        <v>%</v>
      </c>
      <c r="D19" s="44" t="str">
        <f>IF(AnteilVolllast&lt;&gt;"",1-D18,"")</f>
        <v/>
      </c>
      <c r="E19" s="55"/>
      <c r="F19" s="25"/>
      <c r="G19" s="25"/>
      <c r="H19" s="25"/>
    </row>
    <row r="20" spans="1:9">
      <c r="A20" s="25"/>
      <c r="B20" s="25"/>
      <c r="C20" s="25"/>
      <c r="D20" s="25"/>
      <c r="E20" s="55"/>
      <c r="F20" s="25"/>
      <c r="G20" s="25"/>
      <c r="H20" s="25"/>
    </row>
    <row r="21" spans="1:9" ht="14.25">
      <c r="A21" s="25"/>
      <c r="B21" s="30" t="str">
        <f>Sprachen!A43</f>
        <v>Prix de l' electricité</v>
      </c>
      <c r="C21" s="31"/>
      <c r="D21" s="32"/>
      <c r="E21" s="55"/>
      <c r="F21" s="25"/>
      <c r="G21" s="25"/>
      <c r="H21" s="25"/>
    </row>
    <row r="22" spans="1:9" ht="15">
      <c r="A22" s="25"/>
      <c r="B22" s="34" t="str">
        <f>Sprachen!A44</f>
        <v>Tarif plein (TP)</v>
      </c>
      <c r="C22" s="45" t="s">
        <v>188</v>
      </c>
      <c r="D22" s="35"/>
      <c r="E22" s="55"/>
      <c r="F22" s="25"/>
      <c r="G22" s="25"/>
      <c r="H22" s="25"/>
    </row>
    <row r="23" spans="1:9" ht="15">
      <c r="A23" s="25"/>
      <c r="B23" s="34" t="str">
        <f>Sprachen!A45</f>
        <v>Tarif creux (TC)</v>
      </c>
      <c r="C23" s="45" t="s">
        <v>188</v>
      </c>
      <c r="D23" s="35"/>
      <c r="E23" s="55"/>
      <c r="F23" s="25"/>
      <c r="G23" s="25"/>
      <c r="H23" s="25"/>
    </row>
    <row r="24" spans="1:9" ht="15">
      <c r="A24" s="25"/>
      <c r="B24" s="34" t="str">
        <f>Sprachen!A46</f>
        <v>Pourcentage tarif plein</v>
      </c>
      <c r="C24" s="21"/>
      <c r="D24" s="49"/>
      <c r="E24" s="55"/>
      <c r="F24" s="25"/>
      <c r="G24" s="25"/>
      <c r="H24" s="25"/>
    </row>
    <row r="25" spans="1:9" ht="15">
      <c r="A25" s="25"/>
      <c r="B25" s="39" t="str">
        <f>Sprachen!A47</f>
        <v>Pourcentage tarif creux</v>
      </c>
      <c r="C25" s="40"/>
      <c r="D25" s="44" t="str">
        <f>IF(D24&lt;&gt;"",1-D24,"")</f>
        <v/>
      </c>
      <c r="E25" s="55"/>
      <c r="F25" s="25"/>
      <c r="G25" s="25"/>
      <c r="H25" s="25"/>
    </row>
    <row r="26" spans="1:9">
      <c r="A26" s="25"/>
      <c r="B26" s="25"/>
      <c r="C26" s="25"/>
      <c r="D26" s="25"/>
      <c r="E26" s="55"/>
      <c r="F26" s="25"/>
      <c r="G26" s="25"/>
      <c r="H26" s="25"/>
    </row>
    <row r="27" spans="1:9">
      <c r="A27" s="25"/>
      <c r="E27" s="55"/>
      <c r="F27" s="25"/>
      <c r="G27" s="25"/>
      <c r="H27" s="25"/>
    </row>
    <row r="28" spans="1:9">
      <c r="A28" s="25"/>
      <c r="E28" s="55"/>
      <c r="F28" s="25"/>
      <c r="G28" s="25"/>
      <c r="H28" s="25"/>
    </row>
    <row r="29" spans="1:9" ht="11.25" customHeight="1">
      <c r="A29" s="25"/>
      <c r="B29" s="46" t="str">
        <f>Sprachen!A55</f>
        <v>doit être complété</v>
      </c>
      <c r="E29" s="55"/>
      <c r="F29" s="25"/>
      <c r="G29" s="25"/>
      <c r="H29" s="25"/>
    </row>
    <row r="30" spans="1:9" ht="11.25" customHeight="1">
      <c r="A30" s="25"/>
      <c r="B30" s="47" t="str">
        <f>Sprachen!A56</f>
        <v>peut être complété</v>
      </c>
      <c r="E30" s="55"/>
      <c r="F30" s="25"/>
      <c r="G30" s="25"/>
      <c r="H30" s="25"/>
    </row>
    <row r="31" spans="1:9" ht="11.25" customHeight="1">
      <c r="A31" s="25"/>
      <c r="B31" s="48" t="str">
        <f>Sprachen!A57</f>
        <v>est calculé</v>
      </c>
      <c r="E31" s="55"/>
      <c r="F31" s="25"/>
      <c r="G31" s="25"/>
      <c r="H31" s="25"/>
    </row>
    <row r="32" spans="1:9">
      <c r="A32" s="25"/>
      <c r="E32" s="55"/>
      <c r="F32" s="25"/>
      <c r="G32" s="25"/>
      <c r="H32" s="25"/>
    </row>
    <row r="33" spans="1:8">
      <c r="A33" s="25"/>
      <c r="E33" s="55"/>
      <c r="F33" s="25"/>
      <c r="G33" s="25"/>
      <c r="H33" s="25"/>
    </row>
    <row r="34" spans="1:8">
      <c r="A34" s="25"/>
      <c r="E34" s="55"/>
      <c r="F34" s="25"/>
      <c r="G34" s="25"/>
      <c r="H34" s="25"/>
    </row>
    <row r="35" spans="1:8">
      <c r="A35" s="25"/>
      <c r="B35" s="25"/>
      <c r="C35" s="25"/>
      <c r="D35" s="25"/>
      <c r="E35" s="55"/>
      <c r="F35" s="25"/>
      <c r="G35" s="25"/>
      <c r="H35" s="25"/>
    </row>
    <row r="36" spans="1:8">
      <c r="A36" s="25"/>
      <c r="D36" s="25"/>
      <c r="E36" s="55"/>
      <c r="F36" s="25"/>
      <c r="G36" s="25"/>
      <c r="H36" s="25"/>
    </row>
    <row r="37" spans="1:8">
      <c r="A37" s="25"/>
      <c r="D37" s="25"/>
      <c r="E37" s="55"/>
      <c r="F37" s="25"/>
      <c r="G37" s="25"/>
      <c r="H37" s="25"/>
    </row>
    <row r="38" spans="1:8">
      <c r="A38" s="25"/>
      <c r="D38" s="25"/>
      <c r="E38" s="55"/>
      <c r="F38" s="25"/>
      <c r="G38" s="25"/>
      <c r="H38" s="25"/>
    </row>
    <row r="39" spans="1:8">
      <c r="A39" s="25"/>
      <c r="C39" s="25"/>
      <c r="D39" s="25"/>
      <c r="E39" s="54"/>
      <c r="F39" s="25"/>
      <c r="G39" s="25"/>
      <c r="H39" s="25"/>
    </row>
    <row r="40" spans="1:8">
      <c r="A40" s="25"/>
      <c r="B40" s="25"/>
      <c r="C40" s="25"/>
      <c r="D40" s="25"/>
      <c r="E40" s="54"/>
      <c r="F40" s="25"/>
      <c r="G40" s="25"/>
      <c r="H40" s="25"/>
    </row>
    <row r="41" spans="1:8">
      <c r="A41" s="25"/>
      <c r="B41" s="25"/>
      <c r="C41" s="25"/>
      <c r="D41" s="25"/>
      <c r="E41" s="54"/>
      <c r="F41" s="25"/>
      <c r="G41" s="25"/>
      <c r="H41" s="25"/>
    </row>
    <row r="42" spans="1:8">
      <c r="A42" s="25"/>
      <c r="B42" s="25"/>
      <c r="C42" s="25"/>
      <c r="D42" s="25"/>
      <c r="E42" s="54"/>
      <c r="F42" s="25"/>
      <c r="G42" s="25"/>
      <c r="H42" s="25"/>
    </row>
    <row r="43" spans="1:8">
      <c r="A43" s="25"/>
      <c r="B43" s="25"/>
      <c r="C43" s="25"/>
      <c r="D43" s="25"/>
      <c r="E43" s="54"/>
      <c r="F43" s="25"/>
      <c r="G43" s="25"/>
      <c r="H43" s="25"/>
    </row>
    <row r="44" spans="1:8">
      <c r="A44" s="25"/>
      <c r="B44" s="25"/>
      <c r="C44" s="25"/>
      <c r="D44" s="25"/>
      <c r="E44" s="54"/>
      <c r="F44" s="25"/>
      <c r="G44" s="25"/>
      <c r="H44" s="25"/>
    </row>
    <row r="45" spans="1:8">
      <c r="A45" s="25"/>
      <c r="B45" s="25"/>
      <c r="C45" s="25"/>
      <c r="D45" s="25"/>
      <c r="E45" s="54"/>
      <c r="F45" s="25"/>
      <c r="G45" s="25"/>
      <c r="H45" s="25"/>
    </row>
  </sheetData>
  <sheetProtection password="CB96" sheet="1" objects="1" scenarios="1"/>
  <phoneticPr fontId="0" type="noConversion"/>
  <pageMargins left="0.78740157499999996" right="0.78740157499999996" top="0.984251969" bottom="0.984251969" header="0.4921259845" footer="0.4921259845"/>
  <pageSetup paperSize="9" orientation="portrait" horizontalDpi="0" verticalDpi="0" r:id="rId1"/>
  <headerFooter alignWithMargins="0"/>
  <drawing r:id="rId2"/>
  <legacyDrawing r:id="rId3"/>
  <controls>
    <control shapeId="13331" r:id="rId4" name="BerechnenCB"/>
    <control shapeId="13324" r:id="rId5" name="waehrung"/>
    <control shapeId="13323" r:id="rId6" name="Betrieb"/>
    <control shapeId="13322" r:id="rId7" name="Energie_kWh"/>
    <control shapeId="13321" r:id="rId8" name="Volllast"/>
    <control shapeId="13320" r:id="rId9" name="kW_std"/>
    <control shapeId="13319" r:id="rId10" name="kW_bar"/>
    <control shapeId="13318" r:id="rId11" name="kW_el"/>
    <control shapeId="13317" r:id="rId12" name="TypCoBo"/>
  </controls>
</worksheet>
</file>

<file path=xl/worksheets/sheet4.xml><?xml version="1.0" encoding="utf-8"?>
<worksheet xmlns="http://schemas.openxmlformats.org/spreadsheetml/2006/main" xmlns:r="http://schemas.openxmlformats.org/officeDocument/2006/relationships">
  <sheetPr codeName="Tabelle2"/>
  <dimension ref="A1:L44"/>
  <sheetViews>
    <sheetView workbookViewId="0">
      <selection activeCell="F3" sqref="F3"/>
    </sheetView>
  </sheetViews>
  <sheetFormatPr baseColWidth="10" defaultRowHeight="12.75"/>
  <cols>
    <col min="1" max="1" width="17.140625" customWidth="1"/>
    <col min="5" max="5" width="30.5703125" bestFit="1" customWidth="1"/>
    <col min="6" max="6" width="12.140625" bestFit="1" customWidth="1"/>
    <col min="7" max="7" width="14.5703125" bestFit="1" customWidth="1"/>
    <col min="8" max="8" width="14" bestFit="1" customWidth="1"/>
    <col min="9" max="9" width="15.28515625" bestFit="1" customWidth="1"/>
    <col min="10" max="10" width="12.140625" bestFit="1" customWidth="1"/>
    <col min="11" max="11" width="13.42578125" bestFit="1" customWidth="1"/>
    <col min="12" max="12" width="12.85546875" bestFit="1" customWidth="1"/>
  </cols>
  <sheetData>
    <row r="1" spans="1:12">
      <c r="A1" s="1" t="s">
        <v>38</v>
      </c>
      <c r="F1" s="1" t="s">
        <v>31</v>
      </c>
      <c r="G1" s="1" t="s">
        <v>32</v>
      </c>
      <c r="I1" s="1" t="s">
        <v>43</v>
      </c>
    </row>
    <row r="2" spans="1:12">
      <c r="A2" s="4" t="str">
        <f>Sprachen!A80</f>
        <v>piston</v>
      </c>
      <c r="E2" t="s">
        <v>30</v>
      </c>
      <c r="F2" s="2" t="str">
        <f>IF(Investition="","",PMT(IF(Zins&lt;&gt;"",Zins,B13),IF(AfA&lt;&gt;"",AfA,B12),-I2))</f>
        <v/>
      </c>
      <c r="G2" s="2">
        <f>IF(F2="",PMT(IF(Zins&lt;&gt;"",Zins,B13),IF(AfA&lt;&gt;"",AfA,B12),-I2),"")</f>
        <v>1071.4828743662581</v>
      </c>
      <c r="I2">
        <v>6200</v>
      </c>
      <c r="J2" s="2"/>
    </row>
    <row r="3" spans="1:12">
      <c r="A3" s="4" t="str">
        <f>Sprachen!A81</f>
        <v>vis</v>
      </c>
      <c r="E3" t="s">
        <v>29</v>
      </c>
      <c r="F3" s="2"/>
      <c r="G3" s="2">
        <v>2493.75</v>
      </c>
    </row>
    <row r="4" spans="1:12">
      <c r="A4" s="4" t="str">
        <f>Sprachen!A82</f>
        <v>turbo</v>
      </c>
      <c r="E4" t="s">
        <v>34</v>
      </c>
      <c r="F4" s="2"/>
      <c r="G4" s="2">
        <v>124</v>
      </c>
    </row>
    <row r="5" spans="1:12">
      <c r="A5" s="4" t="str">
        <f>Sprachen!A83</f>
        <v>compresseur rotativ</v>
      </c>
    </row>
    <row r="6" spans="1:12">
      <c r="A6" s="1" t="s">
        <v>39</v>
      </c>
    </row>
    <row r="7" spans="1:12">
      <c r="B7" s="3" t="s">
        <v>40</v>
      </c>
      <c r="C7" s="3" t="s">
        <v>41</v>
      </c>
    </row>
    <row r="8" spans="1:12">
      <c r="A8" t="s">
        <v>7</v>
      </c>
      <c r="B8" s="4">
        <v>-800</v>
      </c>
      <c r="C8" s="4">
        <v>1000</v>
      </c>
    </row>
    <row r="9" spans="1:12">
      <c r="A9" t="s">
        <v>4</v>
      </c>
      <c r="B9" s="4">
        <v>-250</v>
      </c>
      <c r="C9" s="4">
        <v>475</v>
      </c>
      <c r="E9" s="1" t="s">
        <v>33</v>
      </c>
      <c r="F9" t="str">
        <f>Sprachen!A106</f>
        <v>Originale</v>
      </c>
      <c r="G9" s="12" t="str">
        <f>Sprachen!A107</f>
        <v>+20% Investissements</v>
      </c>
      <c r="H9" s="12" t="str">
        <f>Sprachen!A108</f>
        <v>-20% Investissements</v>
      </c>
      <c r="I9" s="12" t="str">
        <f>Sprachen!A109</f>
        <v>+20% prix de l'electricité'</v>
      </c>
      <c r="J9" s="12" t="str">
        <f>Sprachen!A110</f>
        <v>-20% prix de l'electricité'</v>
      </c>
      <c r="K9" s="12" t="str">
        <f>Sprachen!A111</f>
        <v>+20% Maintenance</v>
      </c>
      <c r="L9" s="12" t="str">
        <f>Sprachen!A112</f>
        <v>-20% Maintenance</v>
      </c>
    </row>
    <row r="10" spans="1:12">
      <c r="A10" t="s">
        <v>6</v>
      </c>
      <c r="B10" s="4">
        <v>100000</v>
      </c>
      <c r="C10" s="4">
        <v>170</v>
      </c>
      <c r="E10" t="str">
        <f>Sprachen!A100</f>
        <v>Cout d' investisment</v>
      </c>
      <c r="F10" s="16">
        <v>1071.4828743662581</v>
      </c>
      <c r="G10" s="16">
        <f>$F10*1.2</f>
        <v>1285.7794492395096</v>
      </c>
      <c r="H10" s="16">
        <f>$F10*0.8</f>
        <v>857.18629949300657</v>
      </c>
      <c r="I10" s="16">
        <f>$F10</f>
        <v>1071.4828743662581</v>
      </c>
      <c r="J10" s="16">
        <f>$F10</f>
        <v>1071.4828743662581</v>
      </c>
      <c r="K10" s="16">
        <f>$F10</f>
        <v>1071.4828743662581</v>
      </c>
      <c r="L10" s="16">
        <f>$F10</f>
        <v>1071.4828743662581</v>
      </c>
    </row>
    <row r="11" spans="1:12">
      <c r="A11" t="s">
        <v>84</v>
      </c>
      <c r="B11" s="4">
        <v>-700</v>
      </c>
      <c r="C11" s="4">
        <v>590</v>
      </c>
      <c r="E11" t="str">
        <f>Sprachen!A101</f>
        <v>Cout d' energie</v>
      </c>
      <c r="F11" s="16">
        <v>2493.75</v>
      </c>
      <c r="G11" s="16">
        <f>$F11</f>
        <v>2493.75</v>
      </c>
      <c r="H11" s="16">
        <f>$F11</f>
        <v>2493.75</v>
      </c>
      <c r="I11" s="16">
        <f>$F11*1.2</f>
        <v>2992.5</v>
      </c>
      <c r="J11" s="16">
        <f>$F11*0.8</f>
        <v>1995</v>
      </c>
      <c r="K11" s="16">
        <f t="shared" ref="H11:L12" si="0">$F11</f>
        <v>2493.75</v>
      </c>
      <c r="L11" s="16">
        <f t="shared" si="0"/>
        <v>2493.75</v>
      </c>
    </row>
    <row r="12" spans="1:12">
      <c r="A12" t="s">
        <v>42</v>
      </c>
      <c r="B12" s="4">
        <v>7</v>
      </c>
      <c r="E12" t="str">
        <f>Sprachen!A102</f>
        <v>Frais de maintenance</v>
      </c>
      <c r="F12" s="16">
        <v>124</v>
      </c>
      <c r="G12" s="16">
        <f>$F12</f>
        <v>124</v>
      </c>
      <c r="H12" s="16">
        <f t="shared" si="0"/>
        <v>124</v>
      </c>
      <c r="I12" s="16">
        <f t="shared" si="0"/>
        <v>124</v>
      </c>
      <c r="J12" s="16">
        <f t="shared" si="0"/>
        <v>124</v>
      </c>
      <c r="K12" s="16">
        <f>$F12*1.2</f>
        <v>148.79999999999998</v>
      </c>
      <c r="L12" s="16">
        <f>$F12*0.8</f>
        <v>99.2</v>
      </c>
    </row>
    <row r="13" spans="1:12">
      <c r="A13" t="s">
        <v>18</v>
      </c>
      <c r="B13" s="5">
        <v>0.05</v>
      </c>
      <c r="F13" s="9"/>
      <c r="G13" s="9"/>
      <c r="H13" s="9"/>
      <c r="I13" s="9"/>
      <c r="J13" s="9"/>
      <c r="K13" s="9"/>
      <c r="L13" s="9"/>
    </row>
    <row r="15" spans="1:12">
      <c r="A15" s="1" t="s">
        <v>44</v>
      </c>
    </row>
    <row r="16" spans="1:12">
      <c r="A16" t="s">
        <v>7</v>
      </c>
      <c r="B16" s="4">
        <v>0.02</v>
      </c>
    </row>
    <row r="17" spans="1:2">
      <c r="A17" t="s">
        <v>4</v>
      </c>
      <c r="B17" s="4">
        <v>2.3E-2</v>
      </c>
    </row>
    <row r="18" spans="1:2">
      <c r="A18" t="s">
        <v>6</v>
      </c>
      <c r="B18" s="4">
        <v>1.2E-2</v>
      </c>
    </row>
    <row r="19" spans="1:2">
      <c r="A19" t="s">
        <v>84</v>
      </c>
      <c r="B19" s="4">
        <v>8.9999999999999993E-3</v>
      </c>
    </row>
    <row r="20" spans="1:2">
      <c r="A20" t="s">
        <v>66</v>
      </c>
      <c r="B20" s="4">
        <v>0.2</v>
      </c>
    </row>
    <row r="22" spans="1:2" ht="14.25">
      <c r="A22" s="1" t="s">
        <v>58</v>
      </c>
    </row>
    <row r="23" spans="1:2">
      <c r="A23" t="s">
        <v>45</v>
      </c>
      <c r="B23" s="7">
        <v>1</v>
      </c>
    </row>
    <row r="24" spans="1:2">
      <c r="A24" t="s">
        <v>46</v>
      </c>
      <c r="B24" s="7">
        <v>15</v>
      </c>
    </row>
    <row r="25" spans="1:2">
      <c r="A25" t="s">
        <v>47</v>
      </c>
      <c r="B25" s="7">
        <v>1.01</v>
      </c>
    </row>
    <row r="26" spans="1:2">
      <c r="A26" s="6" t="s">
        <v>48</v>
      </c>
      <c r="B26" s="7">
        <v>0.72</v>
      </c>
    </row>
    <row r="27" spans="1:2">
      <c r="A27" t="s">
        <v>49</v>
      </c>
      <c r="B27" s="7">
        <f>B29/B28</f>
        <v>0.28710117403314916</v>
      </c>
    </row>
    <row r="28" spans="1:2">
      <c r="A28" t="s">
        <v>50</v>
      </c>
      <c r="B28" s="7">
        <v>28.96</v>
      </c>
    </row>
    <row r="29" spans="1:2">
      <c r="A29" t="s">
        <v>51</v>
      </c>
      <c r="B29" s="7">
        <v>8.3144500000000008</v>
      </c>
    </row>
    <row r="30" spans="1:2">
      <c r="A30" t="s">
        <v>52</v>
      </c>
      <c r="B30" s="7">
        <f>B25/B26</f>
        <v>1.4027777777777779</v>
      </c>
    </row>
    <row r="31" spans="1:2">
      <c r="A31" t="s">
        <v>53</v>
      </c>
      <c r="B31" s="4">
        <v>1.2250000000000001</v>
      </c>
    </row>
    <row r="32" spans="1:2">
      <c r="A32" t="s">
        <v>54</v>
      </c>
      <c r="B32" s="4">
        <v>1.2</v>
      </c>
    </row>
    <row r="33" spans="1:2">
      <c r="A33" t="s">
        <v>55</v>
      </c>
      <c r="B33" s="8">
        <f>B31*Leistung_m3_Std/60</f>
        <v>0</v>
      </c>
    </row>
    <row r="34" spans="1:2">
      <c r="A34" t="s">
        <v>56</v>
      </c>
      <c r="B34" s="8">
        <f>(B24+273.15)*POWER((Leistung_Bar/B23),((B30-1)/B30))-273.15</f>
        <v>-273.14999999999998</v>
      </c>
    </row>
    <row r="35" spans="1:2" ht="15.75">
      <c r="A35" t="s">
        <v>57</v>
      </c>
      <c r="B35" s="8">
        <f>B25*B33/60*(B34-B24)*B32</f>
        <v>0</v>
      </c>
    </row>
    <row r="37" spans="1:2">
      <c r="A37" s="1" t="s">
        <v>179</v>
      </c>
      <c r="B37" s="4">
        <v>1</v>
      </c>
    </row>
    <row r="39" spans="1:2">
      <c r="A39" t="s">
        <v>173</v>
      </c>
      <c r="B39" t="s">
        <v>180</v>
      </c>
    </row>
    <row r="40" spans="1:2">
      <c r="A40" t="s">
        <v>174</v>
      </c>
      <c r="B40">
        <v>1</v>
      </c>
    </row>
    <row r="41" spans="1:2">
      <c r="A41" t="s">
        <v>175</v>
      </c>
      <c r="B41">
        <v>1.548</v>
      </c>
    </row>
    <row r="42" spans="1:2">
      <c r="A42" t="s">
        <v>176</v>
      </c>
      <c r="B42">
        <v>0.68799999999999994</v>
      </c>
    </row>
    <row r="43" spans="1:2">
      <c r="A43" t="s">
        <v>177</v>
      </c>
      <c r="B43">
        <v>1.228</v>
      </c>
    </row>
    <row r="44" spans="1:2">
      <c r="A44" t="s">
        <v>178</v>
      </c>
      <c r="B44">
        <v>141</v>
      </c>
    </row>
  </sheetData>
  <phoneticPr fontId="0" type="noConversion"/>
  <pageMargins left="0.78740157499999996" right="0.78740157499999996" top="0.984251969" bottom="0.984251969" header="0.4921259845" footer="0.4921259845"/>
  <pageSetup paperSize="9" orientation="portrait" verticalDpi="0" r:id="rId1"/>
  <headerFooter alignWithMargins="0"/>
</worksheet>
</file>

<file path=xl/worksheets/sheet5.xml><?xml version="1.0" encoding="utf-8"?>
<worksheet xmlns="http://schemas.openxmlformats.org/spreadsheetml/2006/main" xmlns:r="http://schemas.openxmlformats.org/officeDocument/2006/relationships">
  <sheetPr codeName="Tabelle12"/>
  <dimension ref="A1"/>
  <sheetViews>
    <sheetView workbookViewId="0">
      <selection activeCell="D20" sqref="D20"/>
    </sheetView>
  </sheetViews>
  <sheetFormatPr baseColWidth="10" defaultColWidth="12.5703125" defaultRowHeight="14.25"/>
  <cols>
    <col min="1" max="16384" width="12.5703125" style="51"/>
  </cols>
  <sheetData/>
  <phoneticPr fontId="16" type="noConversion"/>
  <pageMargins left="0.78740157499999996" right="0.78740157499999996" top="0.984251969" bottom="0.984251969" header="0.4921259845" footer="0.4921259845"/>
  <headerFooter alignWithMargins="0"/>
  <drawing r:id="rId1"/>
</worksheet>
</file>

<file path=xl/worksheets/sheet6.xml><?xml version="1.0" encoding="utf-8"?>
<worksheet xmlns="http://schemas.openxmlformats.org/spreadsheetml/2006/main" xmlns:r="http://schemas.openxmlformats.org/officeDocument/2006/relationships">
  <sheetPr codeName="Tabelle4"/>
  <dimension ref="A1:G117"/>
  <sheetViews>
    <sheetView workbookViewId="0">
      <selection sqref="A1:A1048576"/>
    </sheetView>
  </sheetViews>
  <sheetFormatPr baseColWidth="10" defaultRowHeight="12.75"/>
  <cols>
    <col min="1" max="1" width="25.7109375" customWidth="1"/>
    <col min="3" max="3" width="22.5703125" customWidth="1"/>
    <col min="4" max="4" width="29.140625" customWidth="1"/>
    <col min="5" max="5" width="25.7109375" customWidth="1"/>
    <col min="6" max="6" width="66.5703125" style="11" customWidth="1"/>
  </cols>
  <sheetData>
    <row r="1" spans="1:7" s="10" customFormat="1">
      <c r="A1" s="10" t="s">
        <v>185</v>
      </c>
      <c r="B1" s="13"/>
      <c r="C1" s="10" t="s">
        <v>74</v>
      </c>
      <c r="D1" s="10" t="s">
        <v>197</v>
      </c>
      <c r="E1" s="10" t="s">
        <v>185</v>
      </c>
      <c r="F1" s="58" t="s">
        <v>198</v>
      </c>
      <c r="G1" s="10" t="s">
        <v>199</v>
      </c>
    </row>
    <row r="2" spans="1:7">
      <c r="A2" t="s">
        <v>202</v>
      </c>
      <c r="C2" t="s">
        <v>200</v>
      </c>
      <c r="D2" t="s">
        <v>201</v>
      </c>
      <c r="E2" t="s">
        <v>202</v>
      </c>
      <c r="F2" s="11" t="s">
        <v>203</v>
      </c>
      <c r="G2" t="s">
        <v>204</v>
      </c>
    </row>
    <row r="3" spans="1:7" ht="14.25" customHeight="1">
      <c r="A3" s="11" t="s">
        <v>207</v>
      </c>
      <c r="C3" s="11" t="s">
        <v>205</v>
      </c>
      <c r="D3" s="11" t="s">
        <v>206</v>
      </c>
      <c r="E3" s="11" t="s">
        <v>207</v>
      </c>
      <c r="F3" s="11" t="s">
        <v>208</v>
      </c>
      <c r="G3" t="s">
        <v>204</v>
      </c>
    </row>
    <row r="4" spans="1:7">
      <c r="A4" t="s">
        <v>110</v>
      </c>
      <c r="C4" t="s">
        <v>67</v>
      </c>
      <c r="D4" t="s">
        <v>209</v>
      </c>
      <c r="E4" t="s">
        <v>110</v>
      </c>
      <c r="F4" s="11" t="s">
        <v>210</v>
      </c>
      <c r="G4" t="s">
        <v>204</v>
      </c>
    </row>
    <row r="5" spans="1:7">
      <c r="A5" t="s">
        <v>111</v>
      </c>
      <c r="C5" t="s">
        <v>68</v>
      </c>
      <c r="D5" t="s">
        <v>211</v>
      </c>
      <c r="E5" t="s">
        <v>111</v>
      </c>
      <c r="F5" s="11" t="s">
        <v>212</v>
      </c>
      <c r="G5" t="s">
        <v>204</v>
      </c>
    </row>
    <row r="6" spans="1:7" ht="25.5">
      <c r="A6" t="s">
        <v>112</v>
      </c>
      <c r="C6" t="s">
        <v>75</v>
      </c>
      <c r="D6" t="s">
        <v>213</v>
      </c>
      <c r="E6" t="s">
        <v>112</v>
      </c>
      <c r="F6" s="11" t="s">
        <v>214</v>
      </c>
      <c r="G6" t="s">
        <v>204</v>
      </c>
    </row>
    <row r="7" spans="1:7" ht="140.25">
      <c r="A7" s="11" t="s">
        <v>113</v>
      </c>
      <c r="C7" t="s">
        <v>69</v>
      </c>
      <c r="D7" s="11" t="s">
        <v>215</v>
      </c>
      <c r="E7" s="11" t="s">
        <v>113</v>
      </c>
      <c r="F7" s="11" t="s">
        <v>216</v>
      </c>
      <c r="G7" t="s">
        <v>204</v>
      </c>
    </row>
    <row r="8" spans="1:7" ht="38.25">
      <c r="A8" s="11" t="s">
        <v>114</v>
      </c>
      <c r="C8" t="s">
        <v>70</v>
      </c>
      <c r="D8" s="11" t="s">
        <v>217</v>
      </c>
      <c r="E8" s="11" t="s">
        <v>114</v>
      </c>
      <c r="F8" s="59" t="s">
        <v>218</v>
      </c>
      <c r="G8" t="s">
        <v>204</v>
      </c>
    </row>
    <row r="9" spans="1:7" ht="76.5">
      <c r="A9" s="11" t="s">
        <v>115</v>
      </c>
      <c r="C9" t="s">
        <v>72</v>
      </c>
      <c r="D9" s="11" t="s">
        <v>219</v>
      </c>
      <c r="E9" s="11" t="s">
        <v>115</v>
      </c>
      <c r="F9" s="11" t="s">
        <v>220</v>
      </c>
      <c r="G9" t="s">
        <v>204</v>
      </c>
    </row>
    <row r="10" spans="1:7" ht="102">
      <c r="A10" s="11" t="s">
        <v>116</v>
      </c>
      <c r="C10" t="s">
        <v>71</v>
      </c>
      <c r="D10" s="11" t="s">
        <v>221</v>
      </c>
      <c r="E10" s="11" t="s">
        <v>116</v>
      </c>
      <c r="F10" s="11" t="s">
        <v>222</v>
      </c>
      <c r="G10" t="s">
        <v>204</v>
      </c>
    </row>
    <row r="11" spans="1:7" ht="76.5">
      <c r="A11" t="s">
        <v>225</v>
      </c>
      <c r="C11" t="s">
        <v>223</v>
      </c>
      <c r="D11" t="s">
        <v>224</v>
      </c>
      <c r="E11" t="s">
        <v>225</v>
      </c>
      <c r="F11" s="11" t="s">
        <v>226</v>
      </c>
      <c r="G11" t="s">
        <v>204</v>
      </c>
    </row>
    <row r="12" spans="1:7">
      <c r="A12" t="s">
        <v>227</v>
      </c>
      <c r="C12" t="s">
        <v>186</v>
      </c>
      <c r="D12" t="s">
        <v>186</v>
      </c>
      <c r="E12" t="s">
        <v>227</v>
      </c>
      <c r="F12" t="s">
        <v>227</v>
      </c>
      <c r="G12" t="s">
        <v>204</v>
      </c>
    </row>
    <row r="13" spans="1:7">
      <c r="A13" t="s">
        <v>117</v>
      </c>
      <c r="C13" t="s">
        <v>73</v>
      </c>
      <c r="D13" t="s">
        <v>228</v>
      </c>
      <c r="E13" t="s">
        <v>117</v>
      </c>
      <c r="F13" s="11" t="s">
        <v>229</v>
      </c>
      <c r="G13" t="s">
        <v>204</v>
      </c>
    </row>
    <row r="14" spans="1:7">
      <c r="A14" t="s">
        <v>118</v>
      </c>
      <c r="C14" t="s">
        <v>81</v>
      </c>
      <c r="D14" t="s">
        <v>230</v>
      </c>
      <c r="E14" t="s">
        <v>118</v>
      </c>
      <c r="F14" s="11" t="s">
        <v>231</v>
      </c>
      <c r="G14" t="s">
        <v>204</v>
      </c>
    </row>
    <row r="15" spans="1:7">
      <c r="A15" t="s">
        <v>232</v>
      </c>
      <c r="C15" t="s">
        <v>233</v>
      </c>
      <c r="D15" t="s">
        <v>232</v>
      </c>
      <c r="E15" t="s">
        <v>232</v>
      </c>
      <c r="F15" s="11" t="s">
        <v>232</v>
      </c>
    </row>
    <row r="16" spans="1:7">
      <c r="A16" t="s">
        <v>187</v>
      </c>
      <c r="C16" t="s">
        <v>183</v>
      </c>
      <c r="D16" t="s">
        <v>183</v>
      </c>
      <c r="E16" t="s">
        <v>187</v>
      </c>
      <c r="F16" t="s">
        <v>183</v>
      </c>
      <c r="G16" t="s">
        <v>204</v>
      </c>
    </row>
    <row r="17" spans="1:7">
      <c r="A17" t="s">
        <v>235</v>
      </c>
      <c r="C17" t="s">
        <v>196</v>
      </c>
      <c r="D17" t="s">
        <v>234</v>
      </c>
      <c r="E17" t="s">
        <v>235</v>
      </c>
      <c r="F17" t="s">
        <v>236</v>
      </c>
      <c r="G17" t="s">
        <v>204</v>
      </c>
    </row>
    <row r="20" spans="1:7">
      <c r="A20" t="s">
        <v>149</v>
      </c>
      <c r="C20" t="s">
        <v>76</v>
      </c>
      <c r="D20" t="s">
        <v>237</v>
      </c>
      <c r="E20" t="s">
        <v>149</v>
      </c>
      <c r="F20" s="11" t="s">
        <v>238</v>
      </c>
      <c r="G20" t="s">
        <v>239</v>
      </c>
    </row>
    <row r="21" spans="1:7">
      <c r="A21" t="s">
        <v>106</v>
      </c>
      <c r="C21" t="s">
        <v>79</v>
      </c>
      <c r="D21" t="s">
        <v>106</v>
      </c>
      <c r="E21" t="s">
        <v>106</v>
      </c>
      <c r="F21" s="11" t="s">
        <v>240</v>
      </c>
      <c r="G21" t="s">
        <v>241</v>
      </c>
    </row>
    <row r="22" spans="1:7">
      <c r="A22" t="s">
        <v>148</v>
      </c>
      <c r="C22" t="s">
        <v>80</v>
      </c>
      <c r="D22" t="s">
        <v>242</v>
      </c>
      <c r="E22" t="s">
        <v>148</v>
      </c>
      <c r="F22" s="11" t="s">
        <v>243</v>
      </c>
      <c r="G22" t="s">
        <v>244</v>
      </c>
    </row>
    <row r="23" spans="1:7">
      <c r="A23" t="s">
        <v>162</v>
      </c>
      <c r="C23" t="s">
        <v>77</v>
      </c>
      <c r="D23" t="s">
        <v>245</v>
      </c>
      <c r="E23" t="s">
        <v>162</v>
      </c>
      <c r="F23" s="11" t="s">
        <v>246</v>
      </c>
      <c r="G23" t="s">
        <v>247</v>
      </c>
    </row>
    <row r="24" spans="1:7">
      <c r="A24" t="s">
        <v>147</v>
      </c>
      <c r="C24" t="s">
        <v>78</v>
      </c>
      <c r="D24" t="s">
        <v>248</v>
      </c>
      <c r="E24" t="s">
        <v>147</v>
      </c>
      <c r="F24" s="11" t="s">
        <v>249</v>
      </c>
      <c r="G24" t="s">
        <v>250</v>
      </c>
    </row>
    <row r="29" spans="1:7">
      <c r="A29" t="s">
        <v>253</v>
      </c>
      <c r="C29" t="s">
        <v>251</v>
      </c>
      <c r="D29" t="s">
        <v>252</v>
      </c>
      <c r="E29" t="s">
        <v>253</v>
      </c>
      <c r="F29" t="s">
        <v>184</v>
      </c>
      <c r="G29" t="s">
        <v>204</v>
      </c>
    </row>
    <row r="30" spans="1:7">
      <c r="A30" t="s">
        <v>119</v>
      </c>
      <c r="C30" t="s">
        <v>13</v>
      </c>
      <c r="D30" t="s">
        <v>254</v>
      </c>
      <c r="E30" t="s">
        <v>119</v>
      </c>
      <c r="F30" s="11" t="s">
        <v>255</v>
      </c>
      <c r="G30" t="s">
        <v>204</v>
      </c>
    </row>
    <row r="31" spans="1:7">
      <c r="A31" t="s">
        <v>163</v>
      </c>
      <c r="C31" t="s">
        <v>35</v>
      </c>
      <c r="D31" t="s">
        <v>256</v>
      </c>
      <c r="E31" t="s">
        <v>163</v>
      </c>
      <c r="F31" s="11" t="s">
        <v>257</v>
      </c>
      <c r="G31" t="s">
        <v>204</v>
      </c>
    </row>
    <row r="32" spans="1:7">
      <c r="A32" t="s">
        <v>120</v>
      </c>
      <c r="C32" t="s">
        <v>10</v>
      </c>
      <c r="D32" t="s">
        <v>258</v>
      </c>
      <c r="E32" t="s">
        <v>120</v>
      </c>
      <c r="F32" s="11" t="s">
        <v>259</v>
      </c>
      <c r="G32" t="s">
        <v>204</v>
      </c>
    </row>
    <row r="33" spans="1:7">
      <c r="A33" t="s">
        <v>121</v>
      </c>
      <c r="C33" t="s">
        <v>5</v>
      </c>
      <c r="D33" t="s">
        <v>260</v>
      </c>
      <c r="E33" t="s">
        <v>121</v>
      </c>
      <c r="F33" s="11" t="s">
        <v>261</v>
      </c>
      <c r="G33" t="s">
        <v>204</v>
      </c>
    </row>
    <row r="34" spans="1:7">
      <c r="A34" t="s">
        <v>122</v>
      </c>
      <c r="C34" t="s">
        <v>19</v>
      </c>
      <c r="D34" t="s">
        <v>262</v>
      </c>
      <c r="E34" t="s">
        <v>122</v>
      </c>
      <c r="F34" s="11" t="s">
        <v>263</v>
      </c>
      <c r="G34" t="s">
        <v>204</v>
      </c>
    </row>
    <row r="35" spans="1:7">
      <c r="A35" t="s">
        <v>190</v>
      </c>
      <c r="C35" t="s">
        <v>189</v>
      </c>
      <c r="D35" t="s">
        <v>264</v>
      </c>
      <c r="E35" t="s">
        <v>190</v>
      </c>
      <c r="F35" s="11" t="s">
        <v>265</v>
      </c>
      <c r="G35" t="s">
        <v>204</v>
      </c>
    </row>
    <row r="36" spans="1:7">
      <c r="A36" t="s">
        <v>123</v>
      </c>
      <c r="C36" t="s">
        <v>11</v>
      </c>
      <c r="D36" t="s">
        <v>266</v>
      </c>
      <c r="E36" t="s">
        <v>123</v>
      </c>
      <c r="F36" s="11" t="s">
        <v>267</v>
      </c>
      <c r="G36" t="s">
        <v>204</v>
      </c>
    </row>
    <row r="37" spans="1:7">
      <c r="A37" t="s">
        <v>124</v>
      </c>
      <c r="C37" t="s">
        <v>1</v>
      </c>
      <c r="D37" t="s">
        <v>268</v>
      </c>
      <c r="E37" t="s">
        <v>124</v>
      </c>
      <c r="F37" s="11" t="s">
        <v>269</v>
      </c>
      <c r="G37" t="s">
        <v>204</v>
      </c>
    </row>
    <row r="38" spans="1:7">
      <c r="A38" t="s">
        <v>125</v>
      </c>
      <c r="C38" t="s">
        <v>20</v>
      </c>
      <c r="D38" t="s">
        <v>270</v>
      </c>
      <c r="E38" t="s">
        <v>125</v>
      </c>
      <c r="F38" s="11" t="s">
        <v>271</v>
      </c>
      <c r="G38" t="s">
        <v>204</v>
      </c>
    </row>
    <row r="39" spans="1:7">
      <c r="A39" t="s">
        <v>122</v>
      </c>
      <c r="C39" t="s">
        <v>19</v>
      </c>
      <c r="D39" t="s">
        <v>262</v>
      </c>
      <c r="E39" t="s">
        <v>122</v>
      </c>
      <c r="F39" s="11" t="s">
        <v>263</v>
      </c>
      <c r="G39" t="s">
        <v>204</v>
      </c>
    </row>
    <row r="40" spans="1:7">
      <c r="A40" t="s">
        <v>126</v>
      </c>
      <c r="C40" t="s">
        <v>25</v>
      </c>
      <c r="D40" t="s">
        <v>272</v>
      </c>
      <c r="E40" t="s">
        <v>126</v>
      </c>
      <c r="F40" s="11" t="s">
        <v>273</v>
      </c>
      <c r="G40" t="s">
        <v>204</v>
      </c>
    </row>
    <row r="41" spans="1:7">
      <c r="A41" t="s">
        <v>127</v>
      </c>
      <c r="C41" t="s">
        <v>27</v>
      </c>
      <c r="D41" t="s">
        <v>274</v>
      </c>
      <c r="E41" t="s">
        <v>127</v>
      </c>
      <c r="F41" s="11" t="s">
        <v>275</v>
      </c>
      <c r="G41" t="s">
        <v>204</v>
      </c>
    </row>
    <row r="42" spans="1:7">
      <c r="A42" t="s">
        <v>128</v>
      </c>
      <c r="C42" t="s">
        <v>26</v>
      </c>
      <c r="D42" t="s">
        <v>276</v>
      </c>
      <c r="E42" t="s">
        <v>128</v>
      </c>
      <c r="F42" s="11" t="s">
        <v>277</v>
      </c>
      <c r="G42" t="s">
        <v>204</v>
      </c>
    </row>
    <row r="43" spans="1:7">
      <c r="A43" t="s">
        <v>164</v>
      </c>
      <c r="C43" t="s">
        <v>24</v>
      </c>
      <c r="D43" t="s">
        <v>278</v>
      </c>
      <c r="E43" t="s">
        <v>164</v>
      </c>
      <c r="F43" s="11" t="s">
        <v>279</v>
      </c>
      <c r="G43" t="s">
        <v>204</v>
      </c>
    </row>
    <row r="44" spans="1:7">
      <c r="A44" t="s">
        <v>129</v>
      </c>
      <c r="C44" t="s">
        <v>2</v>
      </c>
      <c r="D44" t="s">
        <v>280</v>
      </c>
      <c r="E44" t="s">
        <v>129</v>
      </c>
      <c r="F44" s="11" t="s">
        <v>281</v>
      </c>
      <c r="G44" t="s">
        <v>204</v>
      </c>
    </row>
    <row r="45" spans="1:7">
      <c r="A45" t="s">
        <v>165</v>
      </c>
      <c r="C45" t="s">
        <v>3</v>
      </c>
      <c r="D45" t="s">
        <v>282</v>
      </c>
      <c r="E45" t="s">
        <v>165</v>
      </c>
      <c r="F45" s="11" t="s">
        <v>283</v>
      </c>
      <c r="G45" t="s">
        <v>204</v>
      </c>
    </row>
    <row r="46" spans="1:7">
      <c r="A46" t="s">
        <v>130</v>
      </c>
      <c r="C46" t="s">
        <v>37</v>
      </c>
      <c r="D46" t="s">
        <v>284</v>
      </c>
      <c r="E46" t="s">
        <v>130</v>
      </c>
      <c r="F46" s="11" t="s">
        <v>285</v>
      </c>
      <c r="G46" t="s">
        <v>204</v>
      </c>
    </row>
    <row r="47" spans="1:7">
      <c r="A47" t="s">
        <v>131</v>
      </c>
      <c r="C47" t="s">
        <v>36</v>
      </c>
      <c r="D47" t="s">
        <v>286</v>
      </c>
      <c r="E47" t="s">
        <v>131</v>
      </c>
      <c r="F47" s="11" t="s">
        <v>287</v>
      </c>
      <c r="G47" t="s">
        <v>204</v>
      </c>
    </row>
    <row r="48" spans="1:7">
      <c r="A48" t="s">
        <v>132</v>
      </c>
      <c r="C48" t="s">
        <v>191</v>
      </c>
      <c r="D48" t="s">
        <v>288</v>
      </c>
      <c r="E48" t="s">
        <v>132</v>
      </c>
      <c r="F48" s="11" t="s">
        <v>289</v>
      </c>
      <c r="G48" t="s">
        <v>204</v>
      </c>
    </row>
    <row r="49" spans="1:7">
      <c r="A49" t="s">
        <v>133</v>
      </c>
      <c r="C49" t="s">
        <v>8</v>
      </c>
      <c r="D49" t="s">
        <v>290</v>
      </c>
      <c r="E49" t="s">
        <v>133</v>
      </c>
      <c r="F49" s="11" t="s">
        <v>291</v>
      </c>
      <c r="G49" t="s">
        <v>204</v>
      </c>
    </row>
    <row r="50" spans="1:7">
      <c r="A50" t="s">
        <v>134</v>
      </c>
      <c r="C50" t="s">
        <v>9</v>
      </c>
      <c r="D50" t="s">
        <v>292</v>
      </c>
      <c r="E50" t="s">
        <v>134</v>
      </c>
      <c r="F50" s="11" t="s">
        <v>293</v>
      </c>
      <c r="G50" t="s">
        <v>204</v>
      </c>
    </row>
    <row r="51" spans="1:7">
      <c r="A51" t="s">
        <v>135</v>
      </c>
      <c r="C51" t="s">
        <v>14</v>
      </c>
      <c r="D51" t="s">
        <v>294</v>
      </c>
      <c r="E51" t="s">
        <v>135</v>
      </c>
      <c r="F51" s="11" t="s">
        <v>295</v>
      </c>
      <c r="G51" t="s">
        <v>204</v>
      </c>
    </row>
    <row r="52" spans="1:7">
      <c r="A52" t="s">
        <v>136</v>
      </c>
      <c r="C52" t="s">
        <v>16</v>
      </c>
      <c r="D52" t="s">
        <v>296</v>
      </c>
      <c r="E52" t="s">
        <v>136</v>
      </c>
      <c r="F52" s="11" t="s">
        <v>297</v>
      </c>
      <c r="G52" t="s">
        <v>204</v>
      </c>
    </row>
    <row r="53" spans="1:7">
      <c r="A53" t="s">
        <v>166</v>
      </c>
      <c r="C53" t="s">
        <v>15</v>
      </c>
      <c r="D53" t="s">
        <v>298</v>
      </c>
      <c r="E53" t="s">
        <v>166</v>
      </c>
      <c r="F53" t="s">
        <v>299</v>
      </c>
      <c r="G53" t="s">
        <v>204</v>
      </c>
    </row>
    <row r="54" spans="1:7">
      <c r="A54" t="s">
        <v>137</v>
      </c>
      <c r="C54" t="s">
        <v>18</v>
      </c>
      <c r="D54" t="s">
        <v>300</v>
      </c>
      <c r="E54" t="s">
        <v>137</v>
      </c>
      <c r="F54" s="11" t="s">
        <v>301</v>
      </c>
      <c r="G54" t="s">
        <v>204</v>
      </c>
    </row>
    <row r="55" spans="1:7">
      <c r="A55" t="s">
        <v>138</v>
      </c>
      <c r="C55" t="s">
        <v>22</v>
      </c>
      <c r="D55" t="s">
        <v>302</v>
      </c>
      <c r="E55" t="s">
        <v>138</v>
      </c>
      <c r="F55" s="11" t="s">
        <v>303</v>
      </c>
      <c r="G55" t="s">
        <v>204</v>
      </c>
    </row>
    <row r="56" spans="1:7">
      <c r="A56" t="s">
        <v>139</v>
      </c>
      <c r="C56" t="s">
        <v>23</v>
      </c>
      <c r="D56" t="s">
        <v>304</v>
      </c>
      <c r="E56" t="s">
        <v>139</v>
      </c>
      <c r="F56" s="11" t="s">
        <v>305</v>
      </c>
      <c r="G56" t="s">
        <v>204</v>
      </c>
    </row>
    <row r="57" spans="1:7">
      <c r="A57" t="s">
        <v>140</v>
      </c>
      <c r="C57" t="s">
        <v>65</v>
      </c>
      <c r="D57" t="s">
        <v>306</v>
      </c>
      <c r="E57" t="s">
        <v>140</v>
      </c>
      <c r="F57" s="11" t="s">
        <v>307</v>
      </c>
      <c r="G57" t="s">
        <v>204</v>
      </c>
    </row>
    <row r="58" spans="1:7">
      <c r="A58" t="s">
        <v>182</v>
      </c>
      <c r="C58" t="s">
        <v>172</v>
      </c>
      <c r="D58" t="s">
        <v>308</v>
      </c>
      <c r="E58" t="s">
        <v>182</v>
      </c>
      <c r="F58" s="11" t="s">
        <v>309</v>
      </c>
      <c r="G58" t="s">
        <v>204</v>
      </c>
    </row>
    <row r="59" spans="1:7">
      <c r="G59" t="s">
        <v>204</v>
      </c>
    </row>
    <row r="60" spans="1:7">
      <c r="A60" t="s">
        <v>141</v>
      </c>
      <c r="C60" t="s">
        <v>0</v>
      </c>
      <c r="D60" t="s">
        <v>310</v>
      </c>
      <c r="E60" t="s">
        <v>141</v>
      </c>
      <c r="F60" s="11" t="s">
        <v>311</v>
      </c>
      <c r="G60" t="s">
        <v>204</v>
      </c>
    </row>
    <row r="61" spans="1:7">
      <c r="A61" t="s">
        <v>82</v>
      </c>
      <c r="C61" t="s">
        <v>82</v>
      </c>
      <c r="D61" t="s">
        <v>82</v>
      </c>
      <c r="E61" t="s">
        <v>82</v>
      </c>
      <c r="F61" s="11" t="s">
        <v>82</v>
      </c>
      <c r="G61" t="s">
        <v>204</v>
      </c>
    </row>
    <row r="62" spans="1:7">
      <c r="A62" t="s">
        <v>107</v>
      </c>
      <c r="C62" t="s">
        <v>107</v>
      </c>
      <c r="D62" t="s">
        <v>107</v>
      </c>
      <c r="E62" t="s">
        <v>107</v>
      </c>
      <c r="F62" s="11" t="s">
        <v>312</v>
      </c>
      <c r="G62" t="s">
        <v>204</v>
      </c>
    </row>
    <row r="63" spans="1:7">
      <c r="A63" t="s">
        <v>12</v>
      </c>
      <c r="C63" t="s">
        <v>12</v>
      </c>
      <c r="D63" t="s">
        <v>12</v>
      </c>
      <c r="E63" t="s">
        <v>12</v>
      </c>
      <c r="F63" s="11" t="s">
        <v>12</v>
      </c>
      <c r="G63" t="s">
        <v>204</v>
      </c>
    </row>
    <row r="64" spans="1:7">
      <c r="A64" t="s">
        <v>142</v>
      </c>
      <c r="C64" t="s">
        <v>21</v>
      </c>
      <c r="D64" t="s">
        <v>313</v>
      </c>
      <c r="E64" t="s">
        <v>142</v>
      </c>
      <c r="F64" s="11" t="s">
        <v>314</v>
      </c>
      <c r="G64" t="s">
        <v>204</v>
      </c>
    </row>
    <row r="65" spans="1:7">
      <c r="A65" t="s">
        <v>194</v>
      </c>
      <c r="C65" t="s">
        <v>193</v>
      </c>
      <c r="D65" t="s">
        <v>315</v>
      </c>
      <c r="E65" t="s">
        <v>194</v>
      </c>
      <c r="F65" s="11" t="s">
        <v>316</v>
      </c>
      <c r="G65" t="s">
        <v>204</v>
      </c>
    </row>
    <row r="66" spans="1:7">
      <c r="A66" t="s">
        <v>17</v>
      </c>
      <c r="C66" t="s">
        <v>17</v>
      </c>
      <c r="D66" t="s">
        <v>17</v>
      </c>
      <c r="E66" t="s">
        <v>17</v>
      </c>
      <c r="F66" s="11" t="s">
        <v>17</v>
      </c>
      <c r="G66" t="s">
        <v>204</v>
      </c>
    </row>
    <row r="67" spans="1:7">
      <c r="A67" t="s">
        <v>17</v>
      </c>
      <c r="C67" t="s">
        <v>17</v>
      </c>
      <c r="D67" t="s">
        <v>17</v>
      </c>
      <c r="E67" t="s">
        <v>17</v>
      </c>
      <c r="F67" s="11" t="s">
        <v>17</v>
      </c>
      <c r="G67" t="s">
        <v>204</v>
      </c>
    </row>
    <row r="68" spans="1:7">
      <c r="A68" t="s">
        <v>181</v>
      </c>
      <c r="C68" t="s">
        <v>181</v>
      </c>
      <c r="D68" t="s">
        <v>181</v>
      </c>
      <c r="E68" t="s">
        <v>181</v>
      </c>
      <c r="F68" s="11" t="s">
        <v>317</v>
      </c>
      <c r="G68" t="s">
        <v>204</v>
      </c>
    </row>
    <row r="69" spans="1:7">
      <c r="A69" t="s">
        <v>181</v>
      </c>
      <c r="C69" t="s">
        <v>181</v>
      </c>
      <c r="D69" t="s">
        <v>181</v>
      </c>
      <c r="E69" t="s">
        <v>181</v>
      </c>
      <c r="F69" s="11" t="s">
        <v>317</v>
      </c>
      <c r="G69" t="s">
        <v>204</v>
      </c>
    </row>
    <row r="70" spans="1:7">
      <c r="A70" t="s">
        <v>194</v>
      </c>
      <c r="C70" t="s">
        <v>193</v>
      </c>
      <c r="D70" t="s">
        <v>315</v>
      </c>
      <c r="E70" t="s">
        <v>194</v>
      </c>
      <c r="F70" s="11" t="s">
        <v>316</v>
      </c>
      <c r="G70" t="s">
        <v>204</v>
      </c>
    </row>
    <row r="71" spans="1:7">
      <c r="A71" t="s">
        <v>192</v>
      </c>
      <c r="C71" t="s">
        <v>192</v>
      </c>
      <c r="D71" t="s">
        <v>192</v>
      </c>
      <c r="E71" t="s">
        <v>192</v>
      </c>
      <c r="F71" s="11" t="s">
        <v>318</v>
      </c>
      <c r="G71" t="s">
        <v>204</v>
      </c>
    </row>
    <row r="72" spans="1:7">
      <c r="G72" t="s">
        <v>204</v>
      </c>
    </row>
    <row r="73" spans="1:7">
      <c r="A73" t="s">
        <v>143</v>
      </c>
      <c r="C73" t="s">
        <v>28</v>
      </c>
      <c r="D73" t="s">
        <v>319</v>
      </c>
      <c r="E73" t="s">
        <v>143</v>
      </c>
      <c r="F73" s="11" t="s">
        <v>320</v>
      </c>
      <c r="G73" t="s">
        <v>204</v>
      </c>
    </row>
    <row r="74" spans="1:7">
      <c r="A74" t="s">
        <v>17</v>
      </c>
      <c r="C74" t="s">
        <v>17</v>
      </c>
      <c r="D74" t="s">
        <v>17</v>
      </c>
      <c r="E74" t="s">
        <v>17</v>
      </c>
      <c r="F74" s="11" t="s">
        <v>17</v>
      </c>
      <c r="G74" t="s">
        <v>204</v>
      </c>
    </row>
    <row r="75" spans="1:7">
      <c r="G75" t="s">
        <v>204</v>
      </c>
    </row>
    <row r="76" spans="1:7">
      <c r="G76" t="s">
        <v>204</v>
      </c>
    </row>
    <row r="77" spans="1:7">
      <c r="A77" t="s">
        <v>102</v>
      </c>
      <c r="C77" t="s">
        <v>83</v>
      </c>
      <c r="D77" t="s">
        <v>321</v>
      </c>
      <c r="E77" t="s">
        <v>102</v>
      </c>
      <c r="F77" s="11" t="s">
        <v>322</v>
      </c>
      <c r="G77" t="s">
        <v>204</v>
      </c>
    </row>
    <row r="78" spans="1:7">
      <c r="G78" t="s">
        <v>204</v>
      </c>
    </row>
    <row r="79" spans="1:7">
      <c r="G79" t="s">
        <v>204</v>
      </c>
    </row>
    <row r="80" spans="1:7">
      <c r="A80" t="s">
        <v>105</v>
      </c>
      <c r="C80" t="s">
        <v>7</v>
      </c>
      <c r="D80" t="s">
        <v>105</v>
      </c>
      <c r="E80" t="s">
        <v>105</v>
      </c>
      <c r="F80" s="11" t="s">
        <v>323</v>
      </c>
      <c r="G80" t="s">
        <v>204</v>
      </c>
    </row>
    <row r="81" spans="1:7">
      <c r="A81" t="s">
        <v>103</v>
      </c>
      <c r="C81" t="s">
        <v>4</v>
      </c>
      <c r="D81" t="s">
        <v>324</v>
      </c>
      <c r="E81" t="s">
        <v>103</v>
      </c>
      <c r="F81" s="11" t="s">
        <v>325</v>
      </c>
      <c r="G81" t="s">
        <v>204</v>
      </c>
    </row>
    <row r="82" spans="1:7">
      <c r="A82" t="s">
        <v>104</v>
      </c>
      <c r="C82" t="s">
        <v>6</v>
      </c>
      <c r="D82" t="s">
        <v>104</v>
      </c>
      <c r="E82" t="s">
        <v>104</v>
      </c>
      <c r="F82" s="11" t="s">
        <v>104</v>
      </c>
      <c r="G82" t="s">
        <v>204</v>
      </c>
    </row>
    <row r="83" spans="1:7">
      <c r="A83" t="s">
        <v>168</v>
      </c>
      <c r="C83" t="s">
        <v>167</v>
      </c>
      <c r="D83" t="s">
        <v>326</v>
      </c>
      <c r="E83" t="s">
        <v>168</v>
      </c>
      <c r="F83" s="11" t="s">
        <v>327</v>
      </c>
      <c r="G83" t="s">
        <v>204</v>
      </c>
    </row>
    <row r="84" spans="1:7">
      <c r="G84" t="s">
        <v>204</v>
      </c>
    </row>
    <row r="85" spans="1:7">
      <c r="G85" t="s">
        <v>204</v>
      </c>
    </row>
    <row r="86" spans="1:7">
      <c r="A86" t="s">
        <v>169</v>
      </c>
      <c r="C86" t="s">
        <v>87</v>
      </c>
      <c r="D86" t="s">
        <v>328</v>
      </c>
      <c r="E86" t="s">
        <v>169</v>
      </c>
      <c r="F86" s="11" t="s">
        <v>329</v>
      </c>
      <c r="G86" t="s">
        <v>204</v>
      </c>
    </row>
    <row r="87" spans="1:7" ht="51">
      <c r="A87" s="11" t="s">
        <v>159</v>
      </c>
      <c r="C87" s="11" t="s">
        <v>88</v>
      </c>
      <c r="D87" s="11" t="s">
        <v>330</v>
      </c>
      <c r="E87" s="11" t="s">
        <v>159</v>
      </c>
      <c r="F87" s="11" t="s">
        <v>331</v>
      </c>
      <c r="G87" t="s">
        <v>204</v>
      </c>
    </row>
    <row r="88" spans="1:7">
      <c r="A88" t="s">
        <v>150</v>
      </c>
      <c r="C88" t="s">
        <v>85</v>
      </c>
      <c r="D88" t="s">
        <v>332</v>
      </c>
      <c r="E88" t="s">
        <v>150</v>
      </c>
      <c r="F88" s="11" t="s">
        <v>333</v>
      </c>
      <c r="G88" t="s">
        <v>204</v>
      </c>
    </row>
    <row r="89" spans="1:7">
      <c r="A89" t="s">
        <v>151</v>
      </c>
      <c r="C89" t="s">
        <v>86</v>
      </c>
      <c r="D89" t="s">
        <v>334</v>
      </c>
      <c r="E89" t="s">
        <v>151</v>
      </c>
      <c r="F89" s="11" t="s">
        <v>335</v>
      </c>
      <c r="G89" t="s">
        <v>204</v>
      </c>
    </row>
    <row r="90" spans="1:7">
      <c r="G90" t="s">
        <v>204</v>
      </c>
    </row>
    <row r="91" spans="1:7">
      <c r="A91" t="s">
        <v>100</v>
      </c>
      <c r="C91" t="s">
        <v>90</v>
      </c>
      <c r="D91" t="s">
        <v>336</v>
      </c>
      <c r="E91" t="s">
        <v>100</v>
      </c>
      <c r="F91" s="11" t="s">
        <v>337</v>
      </c>
      <c r="G91" t="s">
        <v>204</v>
      </c>
    </row>
    <row r="92" spans="1:7">
      <c r="A92" t="s">
        <v>98</v>
      </c>
      <c r="C92" t="s">
        <v>91</v>
      </c>
      <c r="D92" t="s">
        <v>338</v>
      </c>
      <c r="E92" t="s">
        <v>98</v>
      </c>
      <c r="F92" s="11" t="s">
        <v>339</v>
      </c>
      <c r="G92" t="s">
        <v>204</v>
      </c>
    </row>
    <row r="93" spans="1:7">
      <c r="A93" t="s">
        <v>99</v>
      </c>
      <c r="C93" t="s">
        <v>92</v>
      </c>
      <c r="D93" t="s">
        <v>340</v>
      </c>
      <c r="E93" t="s">
        <v>99</v>
      </c>
      <c r="F93" s="11" t="s">
        <v>341</v>
      </c>
      <c r="G93" t="s">
        <v>204</v>
      </c>
    </row>
    <row r="94" spans="1:7">
      <c r="A94" t="s">
        <v>101</v>
      </c>
      <c r="C94" t="s">
        <v>93</v>
      </c>
      <c r="D94" t="s">
        <v>342</v>
      </c>
      <c r="E94" t="s">
        <v>101</v>
      </c>
      <c r="F94" s="11" t="s">
        <v>343</v>
      </c>
      <c r="G94" t="s">
        <v>204</v>
      </c>
    </row>
    <row r="95" spans="1:7">
      <c r="G95" t="s">
        <v>204</v>
      </c>
    </row>
    <row r="96" spans="1:7">
      <c r="G96" t="s">
        <v>204</v>
      </c>
    </row>
    <row r="97" spans="1:7">
      <c r="G97" t="s">
        <v>204</v>
      </c>
    </row>
    <row r="98" spans="1:7">
      <c r="G98" t="s">
        <v>204</v>
      </c>
    </row>
    <row r="99" spans="1:7">
      <c r="A99" t="s">
        <v>161</v>
      </c>
      <c r="C99" t="s">
        <v>89</v>
      </c>
      <c r="D99" t="s">
        <v>344</v>
      </c>
      <c r="E99" t="s">
        <v>161</v>
      </c>
      <c r="F99" s="11" t="s">
        <v>345</v>
      </c>
      <c r="G99" t="s">
        <v>204</v>
      </c>
    </row>
    <row r="100" spans="1:7">
      <c r="A100" t="s">
        <v>152</v>
      </c>
      <c r="C100" t="s">
        <v>30</v>
      </c>
      <c r="D100" t="s">
        <v>346</v>
      </c>
      <c r="E100" t="s">
        <v>152</v>
      </c>
      <c r="F100" s="11" t="s">
        <v>347</v>
      </c>
      <c r="G100" t="s">
        <v>204</v>
      </c>
    </row>
    <row r="101" spans="1:7">
      <c r="A101" t="s">
        <v>153</v>
      </c>
      <c r="C101" t="s">
        <v>29</v>
      </c>
      <c r="D101" t="s">
        <v>348</v>
      </c>
      <c r="E101" t="s">
        <v>153</v>
      </c>
      <c r="F101" s="11" t="s">
        <v>349</v>
      </c>
      <c r="G101" t="s">
        <v>204</v>
      </c>
    </row>
    <row r="102" spans="1:7">
      <c r="A102" t="s">
        <v>160</v>
      </c>
      <c r="C102" t="s">
        <v>64</v>
      </c>
      <c r="D102" t="s">
        <v>350</v>
      </c>
      <c r="E102" t="s">
        <v>160</v>
      </c>
      <c r="F102" s="11" t="s">
        <v>351</v>
      </c>
      <c r="G102" t="s">
        <v>204</v>
      </c>
    </row>
    <row r="103" spans="1:7">
      <c r="G103" t="s">
        <v>204</v>
      </c>
    </row>
    <row r="104" spans="1:7">
      <c r="G104" t="s">
        <v>204</v>
      </c>
    </row>
    <row r="105" spans="1:7">
      <c r="A105" t="s">
        <v>147</v>
      </c>
      <c r="C105" t="s">
        <v>94</v>
      </c>
      <c r="D105" t="s">
        <v>352</v>
      </c>
      <c r="E105" t="s">
        <v>147</v>
      </c>
      <c r="F105" s="11" t="s">
        <v>353</v>
      </c>
      <c r="G105" t="s">
        <v>204</v>
      </c>
    </row>
    <row r="106" spans="1:7">
      <c r="A106" t="s">
        <v>146</v>
      </c>
      <c r="C106" t="s">
        <v>63</v>
      </c>
      <c r="D106" t="s">
        <v>63</v>
      </c>
      <c r="E106" t="s">
        <v>146</v>
      </c>
      <c r="F106" s="11" t="s">
        <v>146</v>
      </c>
      <c r="G106" t="s">
        <v>204</v>
      </c>
    </row>
    <row r="107" spans="1:7">
      <c r="A107" s="14" t="s">
        <v>144</v>
      </c>
      <c r="C107" t="s">
        <v>61</v>
      </c>
      <c r="D107" s="14" t="s">
        <v>354</v>
      </c>
      <c r="E107" s="14" t="s">
        <v>144</v>
      </c>
      <c r="F107" s="11" t="s">
        <v>355</v>
      </c>
      <c r="G107" t="s">
        <v>204</v>
      </c>
    </row>
    <row r="108" spans="1:7">
      <c r="A108" s="14" t="s">
        <v>145</v>
      </c>
      <c r="C108" t="s">
        <v>62</v>
      </c>
      <c r="D108" s="14" t="s">
        <v>356</v>
      </c>
      <c r="E108" s="14" t="s">
        <v>145</v>
      </c>
      <c r="F108" s="60" t="s">
        <v>357</v>
      </c>
      <c r="G108" t="s">
        <v>204</v>
      </c>
    </row>
    <row r="109" spans="1:7">
      <c r="A109" s="14" t="s">
        <v>154</v>
      </c>
      <c r="C109" s="14" t="s">
        <v>170</v>
      </c>
      <c r="D109" s="14" t="s">
        <v>358</v>
      </c>
      <c r="E109" s="14" t="s">
        <v>154</v>
      </c>
      <c r="F109" s="11" t="s">
        <v>359</v>
      </c>
      <c r="G109" t="s">
        <v>204</v>
      </c>
    </row>
    <row r="110" spans="1:7">
      <c r="A110" s="14" t="s">
        <v>155</v>
      </c>
      <c r="C110" s="14" t="s">
        <v>171</v>
      </c>
      <c r="D110" s="14" t="s">
        <v>360</v>
      </c>
      <c r="E110" s="14" t="s">
        <v>155</v>
      </c>
      <c r="F110" s="11" t="s">
        <v>361</v>
      </c>
      <c r="G110" t="s">
        <v>204</v>
      </c>
    </row>
    <row r="111" spans="1:7">
      <c r="A111" s="14" t="s">
        <v>108</v>
      </c>
      <c r="C111" t="s">
        <v>59</v>
      </c>
      <c r="D111" s="14" t="s">
        <v>108</v>
      </c>
      <c r="E111" s="14" t="s">
        <v>108</v>
      </c>
      <c r="F111" s="11" t="s">
        <v>362</v>
      </c>
      <c r="G111" t="s">
        <v>204</v>
      </c>
    </row>
    <row r="112" spans="1:7">
      <c r="A112" s="14" t="s">
        <v>109</v>
      </c>
      <c r="C112" t="s">
        <v>60</v>
      </c>
      <c r="D112" s="14" t="s">
        <v>109</v>
      </c>
      <c r="E112" s="14" t="s">
        <v>109</v>
      </c>
      <c r="F112" s="11" t="s">
        <v>363</v>
      </c>
      <c r="G112" t="s">
        <v>204</v>
      </c>
    </row>
    <row r="113" spans="1:7">
      <c r="G113" t="s">
        <v>204</v>
      </c>
    </row>
    <row r="114" spans="1:7">
      <c r="G114" t="s">
        <v>204</v>
      </c>
    </row>
    <row r="115" spans="1:7">
      <c r="A115" t="s">
        <v>156</v>
      </c>
      <c r="C115" t="s">
        <v>95</v>
      </c>
      <c r="D115" t="s">
        <v>364</v>
      </c>
      <c r="E115" t="s">
        <v>156</v>
      </c>
      <c r="F115" s="11" t="s">
        <v>365</v>
      </c>
      <c r="G115" t="s">
        <v>204</v>
      </c>
    </row>
    <row r="116" spans="1:7">
      <c r="A116" t="s">
        <v>157</v>
      </c>
      <c r="C116" t="s">
        <v>96</v>
      </c>
      <c r="D116" t="s">
        <v>366</v>
      </c>
      <c r="E116" t="s">
        <v>157</v>
      </c>
      <c r="F116" s="11" t="s">
        <v>367</v>
      </c>
      <c r="G116" t="s">
        <v>204</v>
      </c>
    </row>
    <row r="117" spans="1:7">
      <c r="A117" t="s">
        <v>158</v>
      </c>
      <c r="C117" t="s">
        <v>97</v>
      </c>
      <c r="D117" t="s">
        <v>368</v>
      </c>
      <c r="E117" t="s">
        <v>158</v>
      </c>
      <c r="F117" s="11" t="s">
        <v>369</v>
      </c>
      <c r="G117" t="s">
        <v>204</v>
      </c>
    </row>
  </sheetData>
  <sheetProtection password="CB96"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3</vt:i4>
      </vt:variant>
      <vt:variant>
        <vt:lpstr>Diagramme</vt:lpstr>
      </vt:variant>
      <vt:variant>
        <vt:i4>2</vt:i4>
      </vt:variant>
      <vt:variant>
        <vt:lpstr>Benannte Bereiche</vt:lpstr>
      </vt:variant>
      <vt:variant>
        <vt:i4>27</vt:i4>
      </vt:variant>
    </vt:vector>
  </HeadingPairs>
  <TitlesOfParts>
    <vt:vector size="32" baseType="lpstr">
      <vt:lpstr>Choisir votre Language</vt:lpstr>
      <vt:lpstr>Introduction</vt:lpstr>
      <vt:lpstr>Données techniques</vt:lpstr>
      <vt:lpstr>Distribution du cout</vt:lpstr>
      <vt:lpstr>Scenario</vt:lpstr>
      <vt:lpstr>_kWh2</vt:lpstr>
      <vt:lpstr>A_HT</vt:lpstr>
      <vt:lpstr>A_Volllast</vt:lpstr>
      <vt:lpstr>AfA</vt:lpstr>
      <vt:lpstr>AnteilHT</vt:lpstr>
      <vt:lpstr>AnteilLeerlauf</vt:lpstr>
      <vt:lpstr>AnteilNT</vt:lpstr>
      <vt:lpstr>AnteilVolllast</vt:lpstr>
      <vt:lpstr>B_Std</vt:lpstr>
      <vt:lpstr>BetriebsStd</vt:lpstr>
      <vt:lpstr>Fehler</vt:lpstr>
      <vt:lpstr>Investition</vt:lpstr>
      <vt:lpstr>Kosten</vt:lpstr>
      <vt:lpstr>kWh</vt:lpstr>
      <vt:lpstr>L_bar</vt:lpstr>
      <vt:lpstr>L_el</vt:lpstr>
      <vt:lpstr>L_m3_Std</vt:lpstr>
      <vt:lpstr>Leistung_Bar</vt:lpstr>
      <vt:lpstr>Leistung_el</vt:lpstr>
      <vt:lpstr>Leistung_m3_Std</vt:lpstr>
      <vt:lpstr>P_HT</vt:lpstr>
      <vt:lpstr>P_NT</vt:lpstr>
      <vt:lpstr>PreisHT</vt:lpstr>
      <vt:lpstr>PreisNT</vt:lpstr>
      <vt:lpstr>Wartungslohn</vt:lpstr>
      <vt:lpstr>Wartungszeit</vt:lpstr>
      <vt:lpstr>Zins</vt:lpstr>
    </vt:vector>
  </TitlesOfParts>
  <Company>fhg-isi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Dirk Köwener</dc:creator>
  <cp:lastModifiedBy>Diethelm</cp:lastModifiedBy>
  <cp:lastPrinted>2002-10-29T11:01:31Z</cp:lastPrinted>
  <dcterms:created xsi:type="dcterms:W3CDTF">2002-02-14T15:34:27Z</dcterms:created>
  <dcterms:modified xsi:type="dcterms:W3CDTF">2012-10-02T12:58:32Z</dcterms:modified>
</cp:coreProperties>
</file>