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O:\TS\Z_MA\Asa\Research\Erdbeben\Review\C3_2025\Final_version\"/>
    </mc:Choice>
  </mc:AlternateContent>
  <xr:revisionPtr revIDLastSave="0" documentId="13_ncr:1_{F8626919-836C-48F4-83D5-39148A2EC8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put" sheetId="3" r:id="rId1"/>
    <sheet name="UHS_1000a" sheetId="5" r:id="rId2"/>
    <sheet name="UHS_5000a" sheetId="6" r:id="rId3"/>
    <sheet name="UHS_10000a" sheetId="7" r:id="rId4"/>
    <sheet name="Lists" sheetId="4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2" i="3" l="1"/>
  <c r="P72" i="3"/>
  <c r="R72" i="3" l="1"/>
  <c r="U72" i="3" s="1"/>
  <c r="P74" i="3" s="1"/>
  <c r="Q8" i="3" s="1"/>
  <c r="S72" i="3"/>
  <c r="T72" i="3" s="1"/>
  <c r="Q74" i="3" s="1"/>
  <c r="R8" i="3" s="1"/>
  <c r="R3" i="7" l="1"/>
  <c r="R4" i="7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709" i="7"/>
  <c r="R710" i="7"/>
  <c r="R711" i="7"/>
  <c r="R712" i="7"/>
  <c r="R713" i="7"/>
  <c r="R714" i="7"/>
  <c r="R715" i="7"/>
  <c r="R716" i="7"/>
  <c r="R717" i="7"/>
  <c r="R718" i="7"/>
  <c r="R719" i="7"/>
  <c r="R720" i="7"/>
  <c r="R721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37" i="7"/>
  <c r="R738" i="7"/>
  <c r="R739" i="7"/>
  <c r="R740" i="7"/>
  <c r="R741" i="7"/>
  <c r="R742" i="7"/>
  <c r="R743" i="7"/>
  <c r="R744" i="7"/>
  <c r="R745" i="7"/>
  <c r="R746" i="7"/>
  <c r="R747" i="7"/>
  <c r="R748" i="7"/>
  <c r="R749" i="7"/>
  <c r="R750" i="7"/>
  <c r="R751" i="7"/>
  <c r="R752" i="7"/>
  <c r="R753" i="7"/>
  <c r="R754" i="7"/>
  <c r="R755" i="7"/>
  <c r="R756" i="7"/>
  <c r="R757" i="7"/>
  <c r="R758" i="7"/>
  <c r="R759" i="7"/>
  <c r="R760" i="7"/>
  <c r="R761" i="7"/>
  <c r="R762" i="7"/>
  <c r="R763" i="7"/>
  <c r="R764" i="7"/>
  <c r="R765" i="7"/>
  <c r="R766" i="7"/>
  <c r="R767" i="7"/>
  <c r="R768" i="7"/>
  <c r="R769" i="7"/>
  <c r="R770" i="7"/>
  <c r="R771" i="7"/>
  <c r="R772" i="7"/>
  <c r="R773" i="7"/>
  <c r="R774" i="7"/>
  <c r="R775" i="7"/>
  <c r="R776" i="7"/>
  <c r="R777" i="7"/>
  <c r="R778" i="7"/>
  <c r="R779" i="7"/>
  <c r="R780" i="7"/>
  <c r="R781" i="7"/>
  <c r="R782" i="7"/>
  <c r="R783" i="7"/>
  <c r="R784" i="7"/>
  <c r="R785" i="7"/>
  <c r="R786" i="7"/>
  <c r="R787" i="7"/>
  <c r="R788" i="7"/>
  <c r="R789" i="7"/>
  <c r="R790" i="7"/>
  <c r="R791" i="7"/>
  <c r="R792" i="7"/>
  <c r="R793" i="7"/>
  <c r="R794" i="7"/>
  <c r="R795" i="7"/>
  <c r="R796" i="7"/>
  <c r="R797" i="7"/>
  <c r="R798" i="7"/>
  <c r="R2" i="7"/>
  <c r="R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2" i="6"/>
  <c r="R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2" i="5"/>
  <c r="Y9" i="3"/>
  <c r="Y11" i="3" s="1"/>
  <c r="L3" i="4"/>
  <c r="M3" i="4"/>
  <c r="O12" i="3"/>
  <c r="M13" i="4"/>
  <c r="Z9" i="3"/>
  <c r="Z10" i="3" s="1"/>
  <c r="R12" i="3"/>
  <c r="T12" i="3"/>
  <c r="S12" i="3"/>
  <c r="T2" i="6" l="1"/>
  <c r="T4" i="6" s="1" a="1"/>
  <c r="T4" i="6" s="1"/>
  <c r="T2" i="5"/>
  <c r="T4" i="5" s="1" a="1"/>
  <c r="T4" i="5" s="1"/>
  <c r="T2" i="7"/>
  <c r="T4" i="7" s="1" a="1"/>
  <c r="T4" i="7" s="1"/>
  <c r="Z13" i="3"/>
  <c r="Z12" i="3" s="1"/>
  <c r="Y13" i="3"/>
  <c r="Y12" i="3" s="1"/>
  <c r="O1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AE8" i="3" l="1" a="1"/>
  <c r="AE8" i="3" s="1"/>
  <c r="V8" i="3"/>
  <c r="S8" i="3" s="1"/>
  <c r="Y10" i="3"/>
  <c r="L9" i="4" s="1"/>
  <c r="Z11" i="3"/>
  <c r="W8" i="3" l="1" a="1"/>
  <c r="W8" i="3" s="1"/>
  <c r="L8" i="4"/>
  <c r="L7" i="4"/>
  <c r="L10" i="4"/>
  <c r="M9" i="4"/>
  <c r="AG792" i="4" s="1"/>
  <c r="M7" i="4"/>
  <c r="M8" i="4"/>
  <c r="M10" i="4"/>
  <c r="T8" i="3"/>
  <c r="AG442" i="4" l="1"/>
  <c r="AG709" i="4"/>
  <c r="AG223" i="4"/>
  <c r="U5" i="4"/>
  <c r="U13" i="4"/>
  <c r="U21" i="4"/>
  <c r="U29" i="4"/>
  <c r="U37" i="4"/>
  <c r="U45" i="4"/>
  <c r="U53" i="4"/>
  <c r="U61" i="4"/>
  <c r="U69" i="4"/>
  <c r="U77" i="4"/>
  <c r="U85" i="4"/>
  <c r="U93" i="4"/>
  <c r="U101" i="4"/>
  <c r="U109" i="4"/>
  <c r="U117" i="4"/>
  <c r="U125" i="4"/>
  <c r="U133" i="4"/>
  <c r="U141" i="4"/>
  <c r="U149" i="4"/>
  <c r="U157" i="4"/>
  <c r="U165" i="4"/>
  <c r="U173" i="4"/>
  <c r="U181" i="4"/>
  <c r="U189" i="4"/>
  <c r="U197" i="4"/>
  <c r="U205" i="4"/>
  <c r="U213" i="4"/>
  <c r="U221" i="4"/>
  <c r="U229" i="4"/>
  <c r="U237" i="4"/>
  <c r="U245" i="4"/>
  <c r="U253" i="4"/>
  <c r="U261" i="4"/>
  <c r="U269" i="4"/>
  <c r="U277" i="4"/>
  <c r="U285" i="4"/>
  <c r="U293" i="4"/>
  <c r="U301" i="4"/>
  <c r="U309" i="4"/>
  <c r="U317" i="4"/>
  <c r="U325" i="4"/>
  <c r="U333" i="4"/>
  <c r="U341" i="4"/>
  <c r="U349" i="4"/>
  <c r="U357" i="4"/>
  <c r="U365" i="4"/>
  <c r="U373" i="4"/>
  <c r="U381" i="4"/>
  <c r="U389" i="4"/>
  <c r="U397" i="4"/>
  <c r="U405" i="4"/>
  <c r="U413" i="4"/>
  <c r="U421" i="4"/>
  <c r="U429" i="4"/>
  <c r="U437" i="4"/>
  <c r="U445" i="4"/>
  <c r="U453" i="4"/>
  <c r="U461" i="4"/>
  <c r="U469" i="4"/>
  <c r="U477" i="4"/>
  <c r="U485" i="4"/>
  <c r="U493" i="4"/>
  <c r="U501" i="4"/>
  <c r="U509" i="4"/>
  <c r="U517" i="4"/>
  <c r="U525" i="4"/>
  <c r="U533" i="4"/>
  <c r="U541" i="4"/>
  <c r="U549" i="4"/>
  <c r="U557" i="4"/>
  <c r="U565" i="4"/>
  <c r="U573" i="4"/>
  <c r="U581" i="4"/>
  <c r="U589" i="4"/>
  <c r="U597" i="4"/>
  <c r="U605" i="4"/>
  <c r="U613" i="4"/>
  <c r="U621" i="4"/>
  <c r="U629" i="4"/>
  <c r="U637" i="4"/>
  <c r="U645" i="4"/>
  <c r="U653" i="4"/>
  <c r="U661" i="4"/>
  <c r="U669" i="4"/>
  <c r="U677" i="4"/>
  <c r="U6" i="4"/>
  <c r="U14" i="4"/>
  <c r="U22" i="4"/>
  <c r="U30" i="4"/>
  <c r="U38" i="4"/>
  <c r="U46" i="4"/>
  <c r="U54" i="4"/>
  <c r="U62" i="4"/>
  <c r="U70" i="4"/>
  <c r="U78" i="4"/>
  <c r="U86" i="4"/>
  <c r="U94" i="4"/>
  <c r="U102" i="4"/>
  <c r="U110" i="4"/>
  <c r="U118" i="4"/>
  <c r="U126" i="4"/>
  <c r="U134" i="4"/>
  <c r="U142" i="4"/>
  <c r="U150" i="4"/>
  <c r="U158" i="4"/>
  <c r="U166" i="4"/>
  <c r="U174" i="4"/>
  <c r="U182" i="4"/>
  <c r="U190" i="4"/>
  <c r="U198" i="4"/>
  <c r="U206" i="4"/>
  <c r="U214" i="4"/>
  <c r="U222" i="4"/>
  <c r="U230" i="4"/>
  <c r="U238" i="4"/>
  <c r="U246" i="4"/>
  <c r="U254" i="4"/>
  <c r="U262" i="4"/>
  <c r="U270" i="4"/>
  <c r="U278" i="4"/>
  <c r="U286" i="4"/>
  <c r="U294" i="4"/>
  <c r="U302" i="4"/>
  <c r="U310" i="4"/>
  <c r="U318" i="4"/>
  <c r="U326" i="4"/>
  <c r="U334" i="4"/>
  <c r="U342" i="4"/>
  <c r="U350" i="4"/>
  <c r="U358" i="4"/>
  <c r="U366" i="4"/>
  <c r="U374" i="4"/>
  <c r="U382" i="4"/>
  <c r="U390" i="4"/>
  <c r="U398" i="4"/>
  <c r="U406" i="4"/>
  <c r="U414" i="4"/>
  <c r="U422" i="4"/>
  <c r="U430" i="4"/>
  <c r="U438" i="4"/>
  <c r="U446" i="4"/>
  <c r="U454" i="4"/>
  <c r="U462" i="4"/>
  <c r="U470" i="4"/>
  <c r="U478" i="4"/>
  <c r="U486" i="4"/>
  <c r="U494" i="4"/>
  <c r="U502" i="4"/>
  <c r="U510" i="4"/>
  <c r="U518" i="4"/>
  <c r="U526" i="4"/>
  <c r="U534" i="4"/>
  <c r="U542" i="4"/>
  <c r="U550" i="4"/>
  <c r="U558" i="4"/>
  <c r="U566" i="4"/>
  <c r="U574" i="4"/>
  <c r="U582" i="4"/>
  <c r="U590" i="4"/>
  <c r="U598" i="4"/>
  <c r="U606" i="4"/>
  <c r="U614" i="4"/>
  <c r="U622" i="4"/>
  <c r="U630" i="4"/>
  <c r="U638" i="4"/>
  <c r="U646" i="4"/>
  <c r="U654" i="4"/>
  <c r="U662" i="4"/>
  <c r="U670" i="4"/>
  <c r="U678" i="4"/>
  <c r="U7" i="4"/>
  <c r="U15" i="4"/>
  <c r="U23" i="4"/>
  <c r="U31" i="4"/>
  <c r="U39" i="4"/>
  <c r="U47" i="4"/>
  <c r="U55" i="4"/>
  <c r="U63" i="4"/>
  <c r="U71" i="4"/>
  <c r="U79" i="4"/>
  <c r="U87" i="4"/>
  <c r="U95" i="4"/>
  <c r="U103" i="4"/>
  <c r="U111" i="4"/>
  <c r="U119" i="4"/>
  <c r="U127" i="4"/>
  <c r="U135" i="4"/>
  <c r="U143" i="4"/>
  <c r="U151" i="4"/>
  <c r="U159" i="4"/>
  <c r="U167" i="4"/>
  <c r="U175" i="4"/>
  <c r="U183" i="4"/>
  <c r="U191" i="4"/>
  <c r="U199" i="4"/>
  <c r="U207" i="4"/>
  <c r="U215" i="4"/>
  <c r="U223" i="4"/>
  <c r="U231" i="4"/>
  <c r="U239" i="4"/>
  <c r="U247" i="4"/>
  <c r="U255" i="4"/>
  <c r="U263" i="4"/>
  <c r="U271" i="4"/>
  <c r="U279" i="4"/>
  <c r="U287" i="4"/>
  <c r="U295" i="4"/>
  <c r="U303" i="4"/>
  <c r="U311" i="4"/>
  <c r="U319" i="4"/>
  <c r="U327" i="4"/>
  <c r="U335" i="4"/>
  <c r="U343" i="4"/>
  <c r="U351" i="4"/>
  <c r="U359" i="4"/>
  <c r="U367" i="4"/>
  <c r="U375" i="4"/>
  <c r="U383" i="4"/>
  <c r="U391" i="4"/>
  <c r="U399" i="4"/>
  <c r="U407" i="4"/>
  <c r="U415" i="4"/>
  <c r="U423" i="4"/>
  <c r="U431" i="4"/>
  <c r="U439" i="4"/>
  <c r="U447" i="4"/>
  <c r="U455" i="4"/>
  <c r="U463" i="4"/>
  <c r="U471" i="4"/>
  <c r="U479" i="4"/>
  <c r="U487" i="4"/>
  <c r="U495" i="4"/>
  <c r="U503" i="4"/>
  <c r="U511" i="4"/>
  <c r="U519" i="4"/>
  <c r="U527" i="4"/>
  <c r="U535" i="4"/>
  <c r="U543" i="4"/>
  <c r="U551" i="4"/>
  <c r="U559" i="4"/>
  <c r="U567" i="4"/>
  <c r="U575" i="4"/>
  <c r="U583" i="4"/>
  <c r="U591" i="4"/>
  <c r="U599" i="4"/>
  <c r="U607" i="4"/>
  <c r="U615" i="4"/>
  <c r="U623" i="4"/>
  <c r="U631" i="4"/>
  <c r="U639" i="4"/>
  <c r="U647" i="4"/>
  <c r="U655" i="4"/>
  <c r="U663" i="4"/>
  <c r="U671" i="4"/>
  <c r="U679" i="4"/>
  <c r="U8" i="4"/>
  <c r="U16" i="4"/>
  <c r="U24" i="4"/>
  <c r="U32" i="4"/>
  <c r="U40" i="4"/>
  <c r="U48" i="4"/>
  <c r="U56" i="4"/>
  <c r="U64" i="4"/>
  <c r="U72" i="4"/>
  <c r="U80" i="4"/>
  <c r="U88" i="4"/>
  <c r="U96" i="4"/>
  <c r="U104" i="4"/>
  <c r="U112" i="4"/>
  <c r="U120" i="4"/>
  <c r="U128" i="4"/>
  <c r="U136" i="4"/>
  <c r="U144" i="4"/>
  <c r="U152" i="4"/>
  <c r="U160" i="4"/>
  <c r="U9" i="4"/>
  <c r="U17" i="4"/>
  <c r="U25" i="4"/>
  <c r="U33" i="4"/>
  <c r="U41" i="4"/>
  <c r="U49" i="4"/>
  <c r="U57" i="4"/>
  <c r="U65" i="4"/>
  <c r="U73" i="4"/>
  <c r="U81" i="4"/>
  <c r="U89" i="4"/>
  <c r="U97" i="4"/>
  <c r="U105" i="4"/>
  <c r="U113" i="4"/>
  <c r="U121" i="4"/>
  <c r="U129" i="4"/>
  <c r="U137" i="4"/>
  <c r="U145" i="4"/>
  <c r="U153" i="4"/>
  <c r="U161" i="4"/>
  <c r="U169" i="4"/>
  <c r="U177" i="4"/>
  <c r="U185" i="4"/>
  <c r="U193" i="4"/>
  <c r="U201" i="4"/>
  <c r="U209" i="4"/>
  <c r="U217" i="4"/>
  <c r="U225" i="4"/>
  <c r="U233" i="4"/>
  <c r="U241" i="4"/>
  <c r="U249" i="4"/>
  <c r="U257" i="4"/>
  <c r="U265" i="4"/>
  <c r="U273" i="4"/>
  <c r="U281" i="4"/>
  <c r="U289" i="4"/>
  <c r="U297" i="4"/>
  <c r="U305" i="4"/>
  <c r="U313" i="4"/>
  <c r="U321" i="4"/>
  <c r="U329" i="4"/>
  <c r="U337" i="4"/>
  <c r="U345" i="4"/>
  <c r="U353" i="4"/>
  <c r="U361" i="4"/>
  <c r="U369" i="4"/>
  <c r="U377" i="4"/>
  <c r="U385" i="4"/>
  <c r="U393" i="4"/>
  <c r="U401" i="4"/>
  <c r="U409" i="4"/>
  <c r="U417" i="4"/>
  <c r="U425" i="4"/>
  <c r="U433" i="4"/>
  <c r="U441" i="4"/>
  <c r="U449" i="4"/>
  <c r="U457" i="4"/>
  <c r="U465" i="4"/>
  <c r="U473" i="4"/>
  <c r="U481" i="4"/>
  <c r="U489" i="4"/>
  <c r="U497" i="4"/>
  <c r="U505" i="4"/>
  <c r="U513" i="4"/>
  <c r="U521" i="4"/>
  <c r="U529" i="4"/>
  <c r="U537" i="4"/>
  <c r="U545" i="4"/>
  <c r="U553" i="4"/>
  <c r="U561" i="4"/>
  <c r="U569" i="4"/>
  <c r="U577" i="4"/>
  <c r="U585" i="4"/>
  <c r="U593" i="4"/>
  <c r="U601" i="4"/>
  <c r="U609" i="4"/>
  <c r="U617" i="4"/>
  <c r="U625" i="4"/>
  <c r="U633" i="4"/>
  <c r="U641" i="4"/>
  <c r="U649" i="4"/>
  <c r="U657" i="4"/>
  <c r="U665" i="4"/>
  <c r="U673" i="4"/>
  <c r="U681" i="4"/>
  <c r="U10" i="4"/>
  <c r="U18" i="4"/>
  <c r="U26" i="4"/>
  <c r="U34" i="4"/>
  <c r="U42" i="4"/>
  <c r="U50" i="4"/>
  <c r="U58" i="4"/>
  <c r="U66" i="4"/>
  <c r="U74" i="4"/>
  <c r="U82" i="4"/>
  <c r="U90" i="4"/>
  <c r="U98" i="4"/>
  <c r="U106" i="4"/>
  <c r="U114" i="4"/>
  <c r="U122" i="4"/>
  <c r="U130" i="4"/>
  <c r="U138" i="4"/>
  <c r="U146" i="4"/>
  <c r="U154" i="4"/>
  <c r="U11" i="4"/>
  <c r="U19" i="4"/>
  <c r="U27" i="4"/>
  <c r="U35" i="4"/>
  <c r="U43" i="4"/>
  <c r="U51" i="4"/>
  <c r="U59" i="4"/>
  <c r="U67" i="4"/>
  <c r="U75" i="4"/>
  <c r="U83" i="4"/>
  <c r="U91" i="4"/>
  <c r="U99" i="4"/>
  <c r="U107" i="4"/>
  <c r="U115" i="4"/>
  <c r="U123" i="4"/>
  <c r="U131" i="4"/>
  <c r="U139" i="4"/>
  <c r="U147" i="4"/>
  <c r="U155" i="4"/>
  <c r="U163" i="4"/>
  <c r="U171" i="4"/>
  <c r="U179" i="4"/>
  <c r="U187" i="4"/>
  <c r="U195" i="4"/>
  <c r="U203" i="4"/>
  <c r="U211" i="4"/>
  <c r="U219" i="4"/>
  <c r="U227" i="4"/>
  <c r="U235" i="4"/>
  <c r="U243" i="4"/>
  <c r="U251" i="4"/>
  <c r="U259" i="4"/>
  <c r="U267" i="4"/>
  <c r="U275" i="4"/>
  <c r="U283" i="4"/>
  <c r="U291" i="4"/>
  <c r="U299" i="4"/>
  <c r="U307" i="4"/>
  <c r="U315" i="4"/>
  <c r="U323" i="4"/>
  <c r="U331" i="4"/>
  <c r="U339" i="4"/>
  <c r="U347" i="4"/>
  <c r="U355" i="4"/>
  <c r="U363" i="4"/>
  <c r="U371" i="4"/>
  <c r="U379" i="4"/>
  <c r="U387" i="4"/>
  <c r="U395" i="4"/>
  <c r="U403" i="4"/>
  <c r="U411" i="4"/>
  <c r="U419" i="4"/>
  <c r="U427" i="4"/>
  <c r="U435" i="4"/>
  <c r="U443" i="4"/>
  <c r="U451" i="4"/>
  <c r="U459" i="4"/>
  <c r="U467" i="4"/>
  <c r="U475" i="4"/>
  <c r="U483" i="4"/>
  <c r="U491" i="4"/>
  <c r="U499" i="4"/>
  <c r="U507" i="4"/>
  <c r="U515" i="4"/>
  <c r="U523" i="4"/>
  <c r="U531" i="4"/>
  <c r="U539" i="4"/>
  <c r="U547" i="4"/>
  <c r="U555" i="4"/>
  <c r="U563" i="4"/>
  <c r="U571" i="4"/>
  <c r="U579" i="4"/>
  <c r="U587" i="4"/>
  <c r="U595" i="4"/>
  <c r="U603" i="4"/>
  <c r="U611" i="4"/>
  <c r="U619" i="4"/>
  <c r="U627" i="4"/>
  <c r="U635" i="4"/>
  <c r="U643" i="4"/>
  <c r="U651" i="4"/>
  <c r="U659" i="4"/>
  <c r="U667" i="4"/>
  <c r="U675" i="4"/>
  <c r="U683" i="4"/>
  <c r="U4" i="4"/>
  <c r="U12" i="4"/>
  <c r="U76" i="4"/>
  <c r="U140" i="4"/>
  <c r="U176" i="4"/>
  <c r="U196" i="4"/>
  <c r="U218" i="4"/>
  <c r="U240" i="4"/>
  <c r="U260" i="4"/>
  <c r="U282" i="4"/>
  <c r="U304" i="4"/>
  <c r="U324" i="4"/>
  <c r="U346" i="4"/>
  <c r="U368" i="4"/>
  <c r="U388" i="4"/>
  <c r="U410" i="4"/>
  <c r="U432" i="4"/>
  <c r="U452" i="4"/>
  <c r="U474" i="4"/>
  <c r="U496" i="4"/>
  <c r="U516" i="4"/>
  <c r="U538" i="4"/>
  <c r="U560" i="4"/>
  <c r="U580" i="4"/>
  <c r="U602" i="4"/>
  <c r="U624" i="4"/>
  <c r="U644" i="4"/>
  <c r="U666" i="4"/>
  <c r="U685" i="4"/>
  <c r="U693" i="4"/>
  <c r="U701" i="4"/>
  <c r="U709" i="4"/>
  <c r="U717" i="4"/>
  <c r="U725" i="4"/>
  <c r="U733" i="4"/>
  <c r="U741" i="4"/>
  <c r="U749" i="4"/>
  <c r="U757" i="4"/>
  <c r="U765" i="4"/>
  <c r="U773" i="4"/>
  <c r="U781" i="4"/>
  <c r="U789" i="4"/>
  <c r="U797" i="4"/>
  <c r="U769" i="4"/>
  <c r="U216" i="4"/>
  <c r="U536" i="4"/>
  <c r="U708" i="4"/>
  <c r="U780" i="4"/>
  <c r="U20" i="4"/>
  <c r="U84" i="4"/>
  <c r="U148" i="4"/>
  <c r="U178" i="4"/>
  <c r="U200" i="4"/>
  <c r="U220" i="4"/>
  <c r="U242" i="4"/>
  <c r="U264" i="4"/>
  <c r="U284" i="4"/>
  <c r="U306" i="4"/>
  <c r="U328" i="4"/>
  <c r="U348" i="4"/>
  <c r="U370" i="4"/>
  <c r="U392" i="4"/>
  <c r="U412" i="4"/>
  <c r="U434" i="4"/>
  <c r="U456" i="4"/>
  <c r="U476" i="4"/>
  <c r="U498" i="4"/>
  <c r="U520" i="4"/>
  <c r="U540" i="4"/>
  <c r="U562" i="4"/>
  <c r="U584" i="4"/>
  <c r="U604" i="4"/>
  <c r="U626" i="4"/>
  <c r="U648" i="4"/>
  <c r="U668" i="4"/>
  <c r="U686" i="4"/>
  <c r="U694" i="4"/>
  <c r="U702" i="4"/>
  <c r="U710" i="4"/>
  <c r="U718" i="4"/>
  <c r="U726" i="4"/>
  <c r="U734" i="4"/>
  <c r="U742" i="4"/>
  <c r="U750" i="4"/>
  <c r="U758" i="4"/>
  <c r="U766" i="4"/>
  <c r="U774" i="4"/>
  <c r="U782" i="4"/>
  <c r="U790" i="4"/>
  <c r="U798" i="4"/>
  <c r="U759" i="4"/>
  <c r="U775" i="4"/>
  <c r="U791" i="4"/>
  <c r="U752" i="4"/>
  <c r="U776" i="4"/>
  <c r="U3" i="4"/>
  <c r="U172" i="4"/>
  <c r="U322" i="4"/>
  <c r="U450" i="4"/>
  <c r="U600" i="4"/>
  <c r="U700" i="4"/>
  <c r="U748" i="4"/>
  <c r="U28" i="4"/>
  <c r="U92" i="4"/>
  <c r="U156" i="4"/>
  <c r="U180" i="4"/>
  <c r="U202" i="4"/>
  <c r="U224" i="4"/>
  <c r="U244" i="4"/>
  <c r="U266" i="4"/>
  <c r="U288" i="4"/>
  <c r="U308" i="4"/>
  <c r="U330" i="4"/>
  <c r="U352" i="4"/>
  <c r="U372" i="4"/>
  <c r="U394" i="4"/>
  <c r="U416" i="4"/>
  <c r="U436" i="4"/>
  <c r="U458" i="4"/>
  <c r="U480" i="4"/>
  <c r="U500" i="4"/>
  <c r="U522" i="4"/>
  <c r="U544" i="4"/>
  <c r="U564" i="4"/>
  <c r="U586" i="4"/>
  <c r="U608" i="4"/>
  <c r="U628" i="4"/>
  <c r="U650" i="4"/>
  <c r="U672" i="4"/>
  <c r="U687" i="4"/>
  <c r="U695" i="4"/>
  <c r="U703" i="4"/>
  <c r="U711" i="4"/>
  <c r="U719" i="4"/>
  <c r="U727" i="4"/>
  <c r="U735" i="4"/>
  <c r="U743" i="4"/>
  <c r="U751" i="4"/>
  <c r="U767" i="4"/>
  <c r="U783" i="4"/>
  <c r="U799" i="4"/>
  <c r="U768" i="4"/>
  <c r="U784" i="4"/>
  <c r="U785" i="4"/>
  <c r="U236" i="4"/>
  <c r="U344" i="4"/>
  <c r="U472" i="4"/>
  <c r="U620" i="4"/>
  <c r="U716" i="4"/>
  <c r="U764" i="4"/>
  <c r="U36" i="4"/>
  <c r="U100" i="4"/>
  <c r="U162" i="4"/>
  <c r="U184" i="4"/>
  <c r="U204" i="4"/>
  <c r="U226" i="4"/>
  <c r="U248" i="4"/>
  <c r="U268" i="4"/>
  <c r="U290" i="4"/>
  <c r="U312" i="4"/>
  <c r="U332" i="4"/>
  <c r="U354" i="4"/>
  <c r="U376" i="4"/>
  <c r="U396" i="4"/>
  <c r="U418" i="4"/>
  <c r="U440" i="4"/>
  <c r="U460" i="4"/>
  <c r="U482" i="4"/>
  <c r="U504" i="4"/>
  <c r="U524" i="4"/>
  <c r="U546" i="4"/>
  <c r="U568" i="4"/>
  <c r="U588" i="4"/>
  <c r="U610" i="4"/>
  <c r="U632" i="4"/>
  <c r="U652" i="4"/>
  <c r="U674" i="4"/>
  <c r="U688" i="4"/>
  <c r="U696" i="4"/>
  <c r="U704" i="4"/>
  <c r="U712" i="4"/>
  <c r="U720" i="4"/>
  <c r="U728" i="4"/>
  <c r="U736" i="4"/>
  <c r="U744" i="4"/>
  <c r="U760" i="4"/>
  <c r="U792" i="4"/>
  <c r="U793" i="4"/>
  <c r="U258" i="4"/>
  <c r="U408" i="4"/>
  <c r="U556" i="4"/>
  <c r="U684" i="4"/>
  <c r="U724" i="4"/>
  <c r="U772" i="4"/>
  <c r="U44" i="4"/>
  <c r="U108" i="4"/>
  <c r="U164" i="4"/>
  <c r="U186" i="4"/>
  <c r="U208" i="4"/>
  <c r="U228" i="4"/>
  <c r="U250" i="4"/>
  <c r="U272" i="4"/>
  <c r="U292" i="4"/>
  <c r="U314" i="4"/>
  <c r="U336" i="4"/>
  <c r="U356" i="4"/>
  <c r="U378" i="4"/>
  <c r="U400" i="4"/>
  <c r="U420" i="4"/>
  <c r="U442" i="4"/>
  <c r="U464" i="4"/>
  <c r="U484" i="4"/>
  <c r="U506" i="4"/>
  <c r="U528" i="4"/>
  <c r="U548" i="4"/>
  <c r="U570" i="4"/>
  <c r="U592" i="4"/>
  <c r="U612" i="4"/>
  <c r="U634" i="4"/>
  <c r="U656" i="4"/>
  <c r="U676" i="4"/>
  <c r="U689" i="4"/>
  <c r="U697" i="4"/>
  <c r="U705" i="4"/>
  <c r="U713" i="4"/>
  <c r="U721" i="4"/>
  <c r="U729" i="4"/>
  <c r="U737" i="4"/>
  <c r="U745" i="4"/>
  <c r="U753" i="4"/>
  <c r="U761" i="4"/>
  <c r="U777" i="4"/>
  <c r="U194" i="4"/>
  <c r="U386" i="4"/>
  <c r="U514" i="4"/>
  <c r="U664" i="4"/>
  <c r="U740" i="4"/>
  <c r="U788" i="4"/>
  <c r="U52" i="4"/>
  <c r="U116" i="4"/>
  <c r="U168" i="4"/>
  <c r="U188" i="4"/>
  <c r="U210" i="4"/>
  <c r="U232" i="4"/>
  <c r="U252" i="4"/>
  <c r="U274" i="4"/>
  <c r="U296" i="4"/>
  <c r="U316" i="4"/>
  <c r="U338" i="4"/>
  <c r="U360" i="4"/>
  <c r="U380" i="4"/>
  <c r="U402" i="4"/>
  <c r="U424" i="4"/>
  <c r="U444" i="4"/>
  <c r="U466" i="4"/>
  <c r="U488" i="4"/>
  <c r="U508" i="4"/>
  <c r="U530" i="4"/>
  <c r="U552" i="4"/>
  <c r="U572" i="4"/>
  <c r="U594" i="4"/>
  <c r="U616" i="4"/>
  <c r="U636" i="4"/>
  <c r="U658" i="4"/>
  <c r="U680" i="4"/>
  <c r="U690" i="4"/>
  <c r="U698" i="4"/>
  <c r="U706" i="4"/>
  <c r="U714" i="4"/>
  <c r="U722" i="4"/>
  <c r="U730" i="4"/>
  <c r="U738" i="4"/>
  <c r="U746" i="4"/>
  <c r="U754" i="4"/>
  <c r="U762" i="4"/>
  <c r="U770" i="4"/>
  <c r="U778" i="4"/>
  <c r="U786" i="4"/>
  <c r="U794" i="4"/>
  <c r="U731" i="4"/>
  <c r="U747" i="4"/>
  <c r="U763" i="4"/>
  <c r="U779" i="4"/>
  <c r="U795" i="4"/>
  <c r="U132" i="4"/>
  <c r="U364" i="4"/>
  <c r="U492" i="4"/>
  <c r="U642" i="4"/>
  <c r="U732" i="4"/>
  <c r="U796" i="4"/>
  <c r="U60" i="4"/>
  <c r="U124" i="4"/>
  <c r="U170" i="4"/>
  <c r="U192" i="4"/>
  <c r="U212" i="4"/>
  <c r="U234" i="4"/>
  <c r="U256" i="4"/>
  <c r="U276" i="4"/>
  <c r="U298" i="4"/>
  <c r="U320" i="4"/>
  <c r="U340" i="4"/>
  <c r="U362" i="4"/>
  <c r="U384" i="4"/>
  <c r="U404" i="4"/>
  <c r="U426" i="4"/>
  <c r="U448" i="4"/>
  <c r="U468" i="4"/>
  <c r="U490" i="4"/>
  <c r="U512" i="4"/>
  <c r="U532" i="4"/>
  <c r="U554" i="4"/>
  <c r="U576" i="4"/>
  <c r="U596" i="4"/>
  <c r="U618" i="4"/>
  <c r="U640" i="4"/>
  <c r="U660" i="4"/>
  <c r="U682" i="4"/>
  <c r="U691" i="4"/>
  <c r="U699" i="4"/>
  <c r="U707" i="4"/>
  <c r="U715" i="4"/>
  <c r="U723" i="4"/>
  <c r="U739" i="4"/>
  <c r="U755" i="4"/>
  <c r="U771" i="4"/>
  <c r="U787" i="4"/>
  <c r="U68" i="4"/>
  <c r="U280" i="4"/>
  <c r="U300" i="4"/>
  <c r="U428" i="4"/>
  <c r="U578" i="4"/>
  <c r="U692" i="4"/>
  <c r="U756" i="4"/>
  <c r="AG728" i="4"/>
  <c r="AG732" i="4"/>
  <c r="AG540" i="4"/>
  <c r="AG493" i="4"/>
  <c r="AG501" i="4"/>
  <c r="AG548" i="4"/>
  <c r="AG485" i="4"/>
  <c r="AG556" i="4"/>
  <c r="AG268" i="4"/>
  <c r="AG147" i="4"/>
  <c r="AG191" i="4"/>
  <c r="AG21" i="4"/>
  <c r="AG7" i="4"/>
  <c r="AG461" i="4"/>
  <c r="AG647" i="4"/>
  <c r="AG476" i="4"/>
  <c r="AG611" i="4"/>
  <c r="AG764" i="4"/>
  <c r="AG508" i="4"/>
  <c r="AG631" i="4"/>
  <c r="AG663" i="4"/>
  <c r="AG740" i="4"/>
  <c r="AG207" i="4"/>
  <c r="AG284" i="4"/>
  <c r="AG678" i="4"/>
  <c r="AG775" i="4"/>
  <c r="AG550" i="4"/>
  <c r="AG28" i="4"/>
  <c r="AG645" i="4"/>
  <c r="AG589" i="4"/>
  <c r="AG453" i="4"/>
  <c r="AG546" i="4"/>
  <c r="AG598" i="4"/>
  <c r="AG271" i="4"/>
  <c r="AG71" i="4"/>
  <c r="AG439" i="4"/>
  <c r="AG566" i="4"/>
  <c r="AG798" i="4"/>
  <c r="AG480" i="4"/>
  <c r="AG517" i="4"/>
  <c r="AG263" i="4"/>
  <c r="AG199" i="4"/>
  <c r="AG607" i="4"/>
  <c r="AG763" i="4"/>
  <c r="AG676" i="4"/>
  <c r="AG667" i="4"/>
  <c r="AG669" i="4"/>
  <c r="AG3" i="4"/>
  <c r="AG419" i="4"/>
  <c r="AG403" i="4"/>
  <c r="AG750" i="4"/>
  <c r="AG498" i="4"/>
  <c r="AG551" i="4"/>
  <c r="AG742" i="4"/>
  <c r="AG255" i="4"/>
  <c r="AG591" i="4"/>
  <c r="AG613" i="4"/>
  <c r="AG615" i="4"/>
  <c r="AG777" i="4"/>
  <c r="AG671" i="4"/>
  <c r="AG771" i="4"/>
  <c r="AG719" i="4"/>
  <c r="AG661" i="4"/>
  <c r="AG774" i="4"/>
  <c r="AG701" i="4"/>
  <c r="AG703" i="4"/>
  <c r="AG293" i="4"/>
  <c r="AG39" i="4"/>
  <c r="AG319" i="4"/>
  <c r="AG572" i="4"/>
  <c r="AG588" i="4"/>
  <c r="AG704" i="4"/>
  <c r="AG23" i="4"/>
  <c r="AG711" i="4"/>
  <c r="AG691" i="4"/>
  <c r="AG629" i="4"/>
  <c r="AG564" i="4"/>
  <c r="AG755" i="4"/>
  <c r="AG765" i="4"/>
  <c r="AG159" i="4"/>
  <c r="AG37" i="4"/>
  <c r="AG524" i="4"/>
  <c r="AG748" i="4"/>
  <c r="AG38" i="4"/>
  <c r="AG22" i="4"/>
  <c r="AG327" i="4"/>
  <c r="AG351" i="4"/>
  <c r="AG702" i="4"/>
  <c r="AG620" i="4"/>
  <c r="AG163" i="4"/>
  <c r="AG785" i="4"/>
  <c r="AG416" i="4"/>
  <c r="AG717" i="4"/>
  <c r="AG680" i="4"/>
  <c r="AG779" i="4"/>
  <c r="AG204" i="4"/>
  <c r="AG421" i="4"/>
  <c r="AG79" i="4"/>
  <c r="AG767" i="4"/>
  <c r="AG422" i="4"/>
  <c r="AG562" i="4"/>
  <c r="AG414" i="4"/>
  <c r="AG477" i="4"/>
  <c r="AG781" i="4"/>
  <c r="AG103" i="4"/>
  <c r="AG692" i="4"/>
  <c r="AG83" i="4"/>
  <c r="AG547" i="4"/>
  <c r="AG729" i="4"/>
  <c r="AG294" i="4"/>
  <c r="AG321" i="4"/>
  <c r="AG286" i="4"/>
  <c r="AG707" i="4"/>
  <c r="AG686" i="4"/>
  <c r="AG278" i="4"/>
  <c r="AG756" i="4"/>
  <c r="AG482" i="4"/>
  <c r="AG224" i="4"/>
  <c r="AG483" i="4"/>
  <c r="AG220" i="4"/>
  <c r="AG383" i="4"/>
  <c r="AG727" i="4"/>
  <c r="AG595" i="4"/>
  <c r="AG797" i="4"/>
  <c r="AG156" i="4"/>
  <c r="AG679" i="4"/>
  <c r="AG712" i="4"/>
  <c r="AG541" i="4"/>
  <c r="AG50" i="4"/>
  <c r="AG135" i="4"/>
  <c r="AG688" i="4"/>
  <c r="AG527" i="4"/>
  <c r="AG670" i="4"/>
  <c r="AG543" i="4"/>
  <c r="AG214" i="4"/>
  <c r="AG449" i="4"/>
  <c r="AG689" i="4"/>
  <c r="AG352" i="4"/>
  <c r="AG725" i="4"/>
  <c r="AG573" i="4"/>
  <c r="AG723" i="4"/>
  <c r="AG735" i="4"/>
  <c r="AG708" i="4"/>
  <c r="AG513" i="4"/>
  <c r="AG143" i="4"/>
  <c r="AG55" i="4"/>
  <c r="AG789" i="4"/>
  <c r="AG262" i="4"/>
  <c r="AG447" i="4"/>
  <c r="AG231" i="4"/>
  <c r="AG772" i="4"/>
  <c r="AG559" i="4"/>
  <c r="AG726" i="4"/>
  <c r="AG651" i="4"/>
  <c r="AG158" i="4"/>
  <c r="AG349" i="4"/>
  <c r="AG505" i="4"/>
  <c r="AG787" i="4"/>
  <c r="AG766" i="4"/>
  <c r="AG713" i="4"/>
  <c r="AG479" i="4"/>
  <c r="AG743" i="4"/>
  <c r="AG63" i="4"/>
  <c r="AG92" i="4"/>
  <c r="AG790" i="4"/>
  <c r="AG84" i="4"/>
  <c r="AG759" i="4"/>
  <c r="AG106" i="4"/>
  <c r="AG782" i="4"/>
  <c r="AG311" i="4"/>
  <c r="AG745" i="4"/>
  <c r="AG313" i="4"/>
  <c r="AG694" i="4"/>
  <c r="AG705" i="4"/>
  <c r="AG641" i="4"/>
  <c r="AG668" i="4"/>
  <c r="AG604" i="4"/>
  <c r="AG434" i="4"/>
  <c r="AG741" i="4"/>
  <c r="AG531" i="4"/>
  <c r="AG687" i="4"/>
  <c r="AG575" i="4"/>
  <c r="AG242" i="4"/>
  <c r="AG249" i="4"/>
  <c r="AG758" i="4"/>
  <c r="AG390" i="4"/>
  <c r="AG119" i="4"/>
  <c r="AG733" i="4"/>
  <c r="AG696" i="4"/>
  <c r="AG577" i="4"/>
  <c r="AG630" i="4"/>
  <c r="AG370" i="4"/>
  <c r="AG751" i="4"/>
  <c r="AG788" i="4"/>
  <c r="AG385" i="4"/>
  <c r="AG592" i="4"/>
  <c r="AG413" i="4"/>
  <c r="AG526" i="4"/>
  <c r="AG230" i="4"/>
  <c r="AG183" i="4"/>
  <c r="AG15" i="4"/>
  <c r="AG721" i="4"/>
  <c r="AG509" i="4"/>
  <c r="AG637" i="4"/>
  <c r="AG532" i="4"/>
  <c r="AG720" i="4"/>
  <c r="AG93" i="4"/>
  <c r="AG80" i="4"/>
  <c r="AG412" i="4"/>
  <c r="AG795" i="4"/>
  <c r="AG710" i="4"/>
  <c r="AG405" i="4"/>
  <c r="AG749" i="4"/>
  <c r="AG357" i="4"/>
  <c r="AG391" i="4"/>
  <c r="AG150" i="4"/>
  <c r="AG27" i="4"/>
  <c r="AG538" i="4"/>
  <c r="AG169" i="4"/>
  <c r="AG539" i="4"/>
  <c r="AG664" i="4"/>
  <c r="AG648" i="4"/>
  <c r="AG475" i="4"/>
  <c r="AG561" i="4"/>
  <c r="AG384" i="4"/>
  <c r="AG219" i="4"/>
  <c r="AG497" i="4"/>
  <c r="AG381" i="4"/>
  <c r="AG618" i="4"/>
  <c r="AG472" i="4"/>
  <c r="AG397" i="4"/>
  <c r="AG253" i="4"/>
  <c r="AG341" i="4"/>
  <c r="AG404" i="4"/>
  <c r="AG362" i="4"/>
  <c r="AG408" i="4"/>
  <c r="AG388" i="4"/>
  <c r="AG330" i="4"/>
  <c r="AG467" i="4"/>
  <c r="AG340" i="4"/>
  <c r="AG170" i="4"/>
  <c r="AG354" i="4"/>
  <c r="AG260" i="4"/>
  <c r="AG440" i="4"/>
  <c r="AG197" i="4"/>
  <c r="AG54" i="4"/>
  <c r="AG323" i="4"/>
  <c r="AG578" i="4"/>
  <c r="AG274" i="4"/>
  <c r="AG560" i="4"/>
  <c r="AG768" i="4"/>
  <c r="AG149" i="4"/>
  <c r="AG672" i="4"/>
  <c r="AG644" i="4"/>
  <c r="AG516" i="4"/>
  <c r="AG31" i="4"/>
  <c r="AG470" i="4"/>
  <c r="AG227" i="4"/>
  <c r="AG683" i="4"/>
  <c r="AG597" i="4"/>
  <c r="AG407" i="4"/>
  <c r="AG784" i="4"/>
  <c r="AG85" i="4"/>
  <c r="AG544" i="4"/>
  <c r="AG285" i="4"/>
  <c r="AG276" i="4"/>
  <c r="AG411" i="4"/>
  <c r="AG554" i="4"/>
  <c r="AG42" i="4"/>
  <c r="AG185" i="4"/>
  <c r="AG344" i="4"/>
  <c r="AG433" i="4"/>
  <c r="AG462" i="4"/>
  <c r="AG587" i="4"/>
  <c r="AG520" i="4"/>
  <c r="AG82" i="4"/>
  <c r="AG52" i="4"/>
  <c r="AG312" i="4"/>
  <c r="AG322" i="4"/>
  <c r="AG86" i="4"/>
  <c r="AG114" i="4"/>
  <c r="AG580" i="4"/>
  <c r="AG335" i="4"/>
  <c r="AG783" i="4"/>
  <c r="AG793" i="4"/>
  <c r="AG355" i="4"/>
  <c r="AG639" i="4"/>
  <c r="AG533" i="4"/>
  <c r="AG151" i="4"/>
  <c r="AG752" i="4"/>
  <c r="AG213" i="4"/>
  <c r="AG129" i="4"/>
  <c r="AG612" i="4"/>
  <c r="AG455" i="4"/>
  <c r="AG799" i="4"/>
  <c r="AG486" i="4"/>
  <c r="AG291" i="4"/>
  <c r="AG666" i="4"/>
  <c r="AG565" i="4"/>
  <c r="AG279" i="4"/>
  <c r="AG295" i="4"/>
  <c r="AG396" i="4"/>
  <c r="AG160" i="4"/>
  <c r="AG716" i="4"/>
  <c r="AG646" i="4"/>
  <c r="AG495" i="4"/>
  <c r="AG342" i="4"/>
  <c r="AG626" i="4"/>
  <c r="AG747" i="4"/>
  <c r="AG693" i="4"/>
  <c r="AG599" i="4"/>
  <c r="AG469" i="4"/>
  <c r="AG332" i="4"/>
  <c r="AG32" i="4"/>
  <c r="AG221" i="4"/>
  <c r="AG212" i="4"/>
  <c r="AG347" i="4"/>
  <c r="AG490" i="4"/>
  <c r="AG633" i="4"/>
  <c r="AG121" i="4"/>
  <c r="AG24" i="4"/>
  <c r="AG113" i="4"/>
  <c r="AG334" i="4"/>
  <c r="AG523" i="4"/>
  <c r="AG70" i="4"/>
  <c r="AG609" i="4"/>
  <c r="AG507" i="4"/>
  <c r="AG374" i="4"/>
  <c r="AG66" i="4"/>
  <c r="AG736" i="4"/>
  <c r="AG277" i="4"/>
  <c r="AG257" i="4"/>
  <c r="AG684" i="4"/>
  <c r="AG582" i="4"/>
  <c r="AG287" i="4"/>
  <c r="AG406" i="4"/>
  <c r="AG99" i="4"/>
  <c r="AG715" i="4"/>
  <c r="AG659" i="4"/>
  <c r="AG535" i="4"/>
  <c r="AG167" i="4"/>
  <c r="AG460" i="4"/>
  <c r="AG288" i="4"/>
  <c r="AG700" i="4"/>
  <c r="AG614" i="4"/>
  <c r="AG415" i="4"/>
  <c r="AG358" i="4"/>
  <c r="AG35" i="4"/>
  <c r="AG731" i="4"/>
  <c r="AG677" i="4"/>
  <c r="AG567" i="4"/>
  <c r="AG621" i="4"/>
  <c r="AG140" i="4"/>
  <c r="AG247" i="4"/>
  <c r="AG780" i="4"/>
  <c r="AG718" i="4"/>
  <c r="AG636" i="4"/>
  <c r="AG166" i="4"/>
  <c r="AG306" i="4"/>
  <c r="AG127" i="4"/>
  <c r="AG757" i="4"/>
  <c r="AG695" i="4"/>
  <c r="AG652" i="4"/>
  <c r="AG76" i="4"/>
  <c r="AG222" i="4"/>
  <c r="AG157" i="4"/>
  <c r="AG148" i="4"/>
  <c r="AG283" i="4"/>
  <c r="AG426" i="4"/>
  <c r="AG569" i="4"/>
  <c r="AG57" i="4"/>
  <c r="AG418" i="4"/>
  <c r="AG49" i="4"/>
  <c r="AG14" i="4"/>
  <c r="AG395" i="4"/>
  <c r="AG325" i="4"/>
  <c r="AG576" i="4"/>
  <c r="AG379" i="4"/>
  <c r="AG182" i="4"/>
  <c r="AG624" i="4"/>
  <c r="AG478" i="4"/>
  <c r="AG275" i="4"/>
  <c r="AG675" i="4"/>
  <c r="AG581" i="4"/>
  <c r="AG343" i="4"/>
  <c r="AG776" i="4"/>
  <c r="AG101" i="4"/>
  <c r="AG608" i="4"/>
  <c r="AG655" i="4"/>
  <c r="AG534" i="4"/>
  <c r="AG95" i="4"/>
  <c r="AG454" i="4"/>
  <c r="AG211" i="4"/>
  <c r="AG94" i="4"/>
  <c r="AG29" i="4"/>
  <c r="AG20" i="4"/>
  <c r="AG155" i="4"/>
  <c r="AG298" i="4"/>
  <c r="AG441" i="4"/>
  <c r="AG600" i="4"/>
  <c r="AG290" i="4"/>
  <c r="AG272" i="4"/>
  <c r="AG269" i="4"/>
  <c r="AG346" i="4"/>
  <c r="AG643" i="4"/>
  <c r="AG256" i="4"/>
  <c r="AG138" i="4"/>
  <c r="AG300" i="4"/>
  <c r="AG48" i="4"/>
  <c r="AG699" i="4"/>
  <c r="AG773" i="4"/>
  <c r="AG375" i="4"/>
  <c r="AG796" i="4"/>
  <c r="AG734" i="4"/>
  <c r="AG662" i="4"/>
  <c r="AG102" i="4"/>
  <c r="AG178" i="4"/>
  <c r="AG681" i="4"/>
  <c r="AG12" i="4"/>
  <c r="AG623" i="4"/>
  <c r="AG511" i="4"/>
  <c r="AG87" i="4"/>
  <c r="AG744" i="4"/>
  <c r="AG229" i="4"/>
  <c r="AG193" i="4"/>
  <c r="AG596" i="4"/>
  <c r="AG399" i="4"/>
  <c r="AG791" i="4"/>
  <c r="AG518" i="4"/>
  <c r="AG339" i="4"/>
  <c r="AG654" i="4"/>
  <c r="AG549" i="4"/>
  <c r="AG215" i="4"/>
  <c r="AG760" i="4"/>
  <c r="AG165" i="4"/>
  <c r="AG65" i="4"/>
  <c r="AG628" i="4"/>
  <c r="AG487" i="4"/>
  <c r="AG463" i="4"/>
  <c r="AG350" i="4"/>
  <c r="AG19" i="4"/>
  <c r="AG739" i="4"/>
  <c r="AG685" i="4"/>
  <c r="AG583" i="4"/>
  <c r="AG359" i="4"/>
  <c r="AG348" i="4"/>
  <c r="AG96" i="4"/>
  <c r="AG724" i="4"/>
  <c r="AG660" i="4"/>
  <c r="AG519" i="4"/>
  <c r="AG326" i="4"/>
  <c r="AG610" i="4"/>
  <c r="AG30" i="4"/>
  <c r="AG468" i="4"/>
  <c r="AG603" i="4"/>
  <c r="AG91" i="4"/>
  <c r="AG234" i="4"/>
  <c r="AG377" i="4"/>
  <c r="AG536" i="4"/>
  <c r="AG625" i="4"/>
  <c r="AG208" i="4"/>
  <c r="AG452" i="4"/>
  <c r="AG218" i="4"/>
  <c r="AG451" i="4"/>
  <c r="AG126" i="4"/>
  <c r="AG10" i="4"/>
  <c r="AG108" i="4"/>
  <c r="AG555" i="4"/>
  <c r="AG632" i="4"/>
  <c r="AG627" i="4"/>
  <c r="AG491" i="4"/>
  <c r="AG88" i="4"/>
  <c r="AG34" i="4"/>
  <c r="AG177" i="4"/>
  <c r="AG336" i="4"/>
  <c r="AG737" i="4"/>
  <c r="AG78" i="4"/>
  <c r="AG13" i="4"/>
  <c r="AG4" i="4"/>
  <c r="AG75" i="4"/>
  <c r="AG361" i="4"/>
  <c r="AG8" i="4"/>
  <c r="AG188" i="4"/>
  <c r="AG466" i="4"/>
  <c r="AG97" i="4"/>
  <c r="AG318" i="4"/>
  <c r="AG244" i="4"/>
  <c r="AG522" i="4"/>
  <c r="AG153" i="4"/>
  <c r="AG761" i="4"/>
  <c r="AG492" i="4"/>
  <c r="AG115" i="4"/>
  <c r="AG209" i="4"/>
  <c r="AG365" i="4"/>
  <c r="AG525" i="4"/>
  <c r="AG656" i="4"/>
  <c r="AG144" i="4"/>
  <c r="AG398" i="4"/>
  <c r="AG333" i="4"/>
  <c r="AG324" i="4"/>
  <c r="AG459" i="4"/>
  <c r="AG282" i="4"/>
  <c r="AG584" i="4"/>
  <c r="AG261" i="4"/>
  <c r="AG387" i="4"/>
  <c r="AG18" i="4"/>
  <c r="AG320" i="4"/>
  <c r="AG317" i="4"/>
  <c r="AG443" i="4"/>
  <c r="AG74" i="4"/>
  <c r="AG376" i="4"/>
  <c r="AG118" i="4"/>
  <c r="AG44" i="4"/>
  <c r="AG258" i="4"/>
  <c r="AG368" i="4"/>
  <c r="AG634" i="4"/>
  <c r="AG280" i="4"/>
  <c r="AG226" i="4"/>
  <c r="AG369" i="4"/>
  <c r="AG528" i="4"/>
  <c r="AG16" i="4"/>
  <c r="AG270" i="4"/>
  <c r="AG205" i="4"/>
  <c r="AG196" i="4"/>
  <c r="AG331" i="4"/>
  <c r="AG26" i="4"/>
  <c r="AG328" i="4"/>
  <c r="AG5" i="4"/>
  <c r="AG131" i="4"/>
  <c r="AG417" i="4"/>
  <c r="AG64" i="4"/>
  <c r="AG61" i="4"/>
  <c r="AG187" i="4"/>
  <c r="AG473" i="4"/>
  <c r="AG120" i="4"/>
  <c r="AG309" i="4"/>
  <c r="AG435" i="4"/>
  <c r="AG529" i="4"/>
  <c r="AG430" i="4"/>
  <c r="AG457" i="4"/>
  <c r="AM238" i="4"/>
  <c r="AG216" i="4"/>
  <c r="AG162" i="4"/>
  <c r="AG305" i="4"/>
  <c r="AG464" i="4"/>
  <c r="AG557" i="4"/>
  <c r="AG206" i="4"/>
  <c r="AG141" i="4"/>
  <c r="AG132" i="4"/>
  <c r="AG203" i="4"/>
  <c r="AG489" i="4"/>
  <c r="AG136" i="4"/>
  <c r="AG316" i="4"/>
  <c r="AG594" i="4"/>
  <c r="AG225" i="4"/>
  <c r="AG446" i="4"/>
  <c r="AG372" i="4"/>
  <c r="AG650" i="4"/>
  <c r="AG281" i="4"/>
  <c r="AG605" i="4"/>
  <c r="AG117" i="4"/>
  <c r="AG243" i="4"/>
  <c r="AG465" i="4"/>
  <c r="AG174" i="4"/>
  <c r="AG552" i="4"/>
  <c r="AG152" i="4"/>
  <c r="AG98" i="4"/>
  <c r="AG241" i="4"/>
  <c r="AG400" i="4"/>
  <c r="AG673" i="4"/>
  <c r="AG142" i="4"/>
  <c r="AG77" i="4"/>
  <c r="AG68" i="4"/>
  <c r="AG139" i="4"/>
  <c r="AG425" i="4"/>
  <c r="AG72" i="4"/>
  <c r="AG252" i="4"/>
  <c r="AG530" i="4"/>
  <c r="AG161" i="4"/>
  <c r="AG382" i="4"/>
  <c r="AG308" i="4"/>
  <c r="AG586" i="4"/>
  <c r="AG217" i="4"/>
  <c r="AG697" i="4"/>
  <c r="AG53" i="4"/>
  <c r="AG179" i="4"/>
  <c r="AG401" i="4"/>
  <c r="AG110" i="4"/>
  <c r="AG488" i="4"/>
  <c r="AG176" i="4"/>
  <c r="AG109" i="4"/>
  <c r="AG393" i="4"/>
  <c r="AG112" i="4"/>
  <c r="AG45" i="4"/>
  <c r="AG73" i="4"/>
  <c r="AG386" i="4"/>
  <c r="AG17" i="4"/>
  <c r="AG238" i="4"/>
  <c r="AG171" i="4"/>
  <c r="AG738" i="4"/>
  <c r="AG303" i="4"/>
  <c r="AG665" i="4"/>
  <c r="AG542" i="4"/>
  <c r="AG484" i="4"/>
  <c r="AG378" i="4"/>
  <c r="AG424" i="4"/>
  <c r="AG638" i="4"/>
  <c r="AG164" i="4"/>
  <c r="AG186" i="4"/>
  <c r="AG104" i="4"/>
  <c r="AG503" i="4"/>
  <c r="AG619" i="4"/>
  <c r="AG521" i="4"/>
  <c r="AG367" i="4"/>
  <c r="AG471" i="4"/>
  <c r="AG11" i="4"/>
  <c r="AG154" i="4"/>
  <c r="AG297" i="4"/>
  <c r="AG456" i="4"/>
  <c r="AG198" i="4"/>
  <c r="AG133" i="4"/>
  <c r="AG124" i="4"/>
  <c r="AG259" i="4"/>
  <c r="AG402" i="4"/>
  <c r="AG545" i="4"/>
  <c r="AG33" i="4"/>
  <c r="AG192" i="4"/>
  <c r="AG254" i="4"/>
  <c r="AG189" i="4"/>
  <c r="AG180" i="4"/>
  <c r="AG315" i="4"/>
  <c r="AG458" i="4"/>
  <c r="AG601" i="4"/>
  <c r="AG89" i="4"/>
  <c r="AG248" i="4"/>
  <c r="AG502" i="4"/>
  <c r="AG437" i="4"/>
  <c r="AG428" i="4"/>
  <c r="AG563" i="4"/>
  <c r="AG51" i="4"/>
  <c r="AG194" i="4"/>
  <c r="AG337" i="4"/>
  <c r="AG496" i="4"/>
  <c r="AG769" i="4"/>
  <c r="AG46" i="4"/>
  <c r="AG420" i="4"/>
  <c r="AG299" i="4"/>
  <c r="AG314" i="4"/>
  <c r="AG329" i="4"/>
  <c r="AG232" i="4"/>
  <c r="AG754" i="4"/>
  <c r="AG175" i="4"/>
  <c r="AG706" i="4"/>
  <c r="AG602" i="4"/>
  <c r="AG90" i="4"/>
  <c r="AG233" i="4"/>
  <c r="AG392" i="4"/>
  <c r="AG134" i="4"/>
  <c r="AG69" i="4"/>
  <c r="AG60" i="4"/>
  <c r="AG195" i="4"/>
  <c r="AG338" i="4"/>
  <c r="AG481" i="4"/>
  <c r="AG640" i="4"/>
  <c r="AG128" i="4"/>
  <c r="AG190" i="4"/>
  <c r="AG125" i="4"/>
  <c r="AG116" i="4"/>
  <c r="AG251" i="4"/>
  <c r="AG394" i="4"/>
  <c r="AG537" i="4"/>
  <c r="AG25" i="4"/>
  <c r="AG184" i="4"/>
  <c r="AG438" i="4"/>
  <c r="AG373" i="4"/>
  <c r="AG364" i="4"/>
  <c r="AG499" i="4"/>
  <c r="AG642" i="4"/>
  <c r="AG130" i="4"/>
  <c r="AG273" i="4"/>
  <c r="AG432" i="4"/>
  <c r="AG494" i="4"/>
  <c r="AG429" i="4"/>
  <c r="AG356" i="4"/>
  <c r="AG235" i="4"/>
  <c r="AG250" i="4"/>
  <c r="AG265" i="4"/>
  <c r="AG168" i="4"/>
  <c r="AG746" i="4"/>
  <c r="AG786" i="4"/>
  <c r="AG622" i="4"/>
  <c r="AG474" i="4"/>
  <c r="AG617" i="4"/>
  <c r="AG105" i="4"/>
  <c r="AG264" i="4"/>
  <c r="AG6" i="4"/>
  <c r="AG444" i="4"/>
  <c r="AG579" i="4"/>
  <c r="AG67" i="4"/>
  <c r="AG210" i="4"/>
  <c r="AG353" i="4"/>
  <c r="AG512" i="4"/>
  <c r="AG753" i="4"/>
  <c r="AG62" i="4"/>
  <c r="AG500" i="4"/>
  <c r="AG635" i="4"/>
  <c r="AG123" i="4"/>
  <c r="AG266" i="4"/>
  <c r="AG409" i="4"/>
  <c r="AG568" i="4"/>
  <c r="AG56" i="4"/>
  <c r="AG310" i="4"/>
  <c r="AG245" i="4"/>
  <c r="AG236" i="4"/>
  <c r="AG371" i="4"/>
  <c r="AG514" i="4"/>
  <c r="AG657" i="4"/>
  <c r="AG145" i="4"/>
  <c r="AG304" i="4"/>
  <c r="AG366" i="4"/>
  <c r="AG301" i="4"/>
  <c r="AG100" i="4"/>
  <c r="AG107" i="4"/>
  <c r="AG122" i="4"/>
  <c r="AG9" i="4"/>
  <c r="AG40" i="4"/>
  <c r="AG674" i="4"/>
  <c r="AG111" i="4"/>
  <c r="AG762" i="4"/>
  <c r="AG267" i="4"/>
  <c r="AG410" i="4"/>
  <c r="AG553" i="4"/>
  <c r="AG41" i="4"/>
  <c r="AG200" i="4"/>
  <c r="AG389" i="4"/>
  <c r="AG380" i="4"/>
  <c r="AG515" i="4"/>
  <c r="AG658" i="4"/>
  <c r="AG146" i="4"/>
  <c r="AG289" i="4"/>
  <c r="AG448" i="4"/>
  <c r="AG510" i="4"/>
  <c r="AG445" i="4"/>
  <c r="AG436" i="4"/>
  <c r="AG571" i="4"/>
  <c r="AG59" i="4"/>
  <c r="AG202" i="4"/>
  <c r="AG345" i="4"/>
  <c r="AG504" i="4"/>
  <c r="AG423" i="4"/>
  <c r="AG246" i="4"/>
  <c r="AG181" i="4"/>
  <c r="AG172" i="4"/>
  <c r="AG307" i="4"/>
  <c r="AG450" i="4"/>
  <c r="AG593" i="4"/>
  <c r="AG81" i="4"/>
  <c r="AG240" i="4"/>
  <c r="AG302" i="4"/>
  <c r="AG173" i="4"/>
  <c r="AG36" i="4"/>
  <c r="AG43" i="4"/>
  <c r="AG585" i="4"/>
  <c r="AG616" i="4"/>
  <c r="AG690" i="4"/>
  <c r="AG794" i="4"/>
  <c r="AG778" i="4"/>
  <c r="AG698" i="4"/>
  <c r="AG682" i="4"/>
  <c r="AG730" i="4"/>
  <c r="AG714" i="4"/>
  <c r="AG606" i="4"/>
  <c r="AG292" i="4"/>
  <c r="AG427" i="4"/>
  <c r="AG570" i="4"/>
  <c r="AG58" i="4"/>
  <c r="AG201" i="4"/>
  <c r="AG360" i="4"/>
  <c r="AG590" i="4"/>
  <c r="AG558" i="4"/>
  <c r="AG722" i="4"/>
  <c r="AG47" i="4"/>
  <c r="AG431" i="4"/>
  <c r="AG237" i="4"/>
  <c r="AG228" i="4"/>
  <c r="AG363" i="4"/>
  <c r="AG506" i="4"/>
  <c r="AG649" i="4"/>
  <c r="AG137" i="4"/>
  <c r="AG296" i="4"/>
  <c r="AG574" i="4"/>
  <c r="AG239" i="4"/>
  <c r="AG653" i="4"/>
  <c r="AG770" i="4"/>
  <c r="AA69" i="4"/>
  <c r="AM219" i="4"/>
  <c r="AA201" i="4"/>
  <c r="AA217" i="4"/>
  <c r="AA441" i="4"/>
  <c r="AA644" i="4"/>
  <c r="AA79" i="4"/>
  <c r="AA695" i="4"/>
  <c r="AA256" i="4"/>
  <c r="AA104" i="4"/>
  <c r="AA663" i="4"/>
  <c r="AA479" i="4"/>
  <c r="AA47" i="4"/>
  <c r="AA581" i="4"/>
  <c r="AA255" i="4"/>
  <c r="AA9" i="4"/>
  <c r="AA385" i="4"/>
  <c r="AA159" i="4"/>
  <c r="AA488" i="4"/>
  <c r="AA252" i="4"/>
  <c r="AA105" i="4"/>
  <c r="AA297" i="4"/>
  <c r="AA744" i="4"/>
  <c r="AA466" i="4"/>
  <c r="AA17" i="4"/>
  <c r="AA688" i="4"/>
  <c r="AA702" i="4"/>
  <c r="AA550" i="4"/>
  <c r="AA398" i="4"/>
  <c r="AM69" i="4"/>
  <c r="AA761" i="4"/>
  <c r="AA680" i="4"/>
  <c r="AA662" i="4"/>
  <c r="AA762" i="4"/>
  <c r="AA206" i="4"/>
  <c r="AA164" i="4"/>
  <c r="AA63" i="4"/>
  <c r="AA753" i="4"/>
  <c r="AA420" i="4"/>
  <c r="AA571" i="4"/>
  <c r="AA763" i="4"/>
  <c r="AA538" i="4"/>
  <c r="AA16" i="4"/>
  <c r="AA689" i="4"/>
  <c r="AA698" i="4"/>
  <c r="AA417" i="4"/>
  <c r="AA699" i="4"/>
  <c r="AA60" i="4"/>
  <c r="AA601" i="4"/>
  <c r="AA616" i="4"/>
  <c r="AA321" i="4"/>
  <c r="AA605" i="4"/>
  <c r="AA502" i="4"/>
  <c r="AA142" i="4"/>
  <c r="AM9" i="4"/>
  <c r="AM420" i="4"/>
  <c r="AA68" i="4"/>
  <c r="AA565" i="4"/>
  <c r="AA499" i="4"/>
  <c r="AA457" i="4"/>
  <c r="AA569" i="4"/>
  <c r="AA264" i="4"/>
  <c r="AA78" i="4"/>
  <c r="AM56" i="4"/>
  <c r="AA22" i="4"/>
  <c r="AA19" i="4"/>
  <c r="AA31" i="4"/>
  <c r="AA84" i="4"/>
  <c r="AA729" i="4"/>
  <c r="AA556" i="4"/>
  <c r="AA666" i="4"/>
  <c r="AA656" i="4"/>
  <c r="AA387" i="4"/>
  <c r="AA623" i="4"/>
  <c r="AA193" i="4"/>
  <c r="AA646" i="4"/>
  <c r="AA722" i="4"/>
  <c r="AA493" i="4"/>
  <c r="AA513" i="4"/>
  <c r="AA611" i="4"/>
  <c r="AA192" i="4"/>
  <c r="AA151" i="4"/>
  <c r="AA437" i="4"/>
  <c r="AA14" i="4"/>
  <c r="AA442" i="4"/>
  <c r="AA98" i="4"/>
  <c r="AA15" i="4"/>
  <c r="AA112" i="4"/>
  <c r="AA55" i="4"/>
  <c r="AA697" i="4"/>
  <c r="AA528" i="4"/>
  <c r="AA626" i="4"/>
  <c r="AA624" i="4"/>
  <c r="AA292" i="4"/>
  <c r="AA607" i="4"/>
  <c r="AA584" i="4"/>
  <c r="AA614" i="4"/>
  <c r="AA557" i="4"/>
  <c r="AA313" i="4"/>
  <c r="AA396" i="4"/>
  <c r="AA576" i="4"/>
  <c r="AA53" i="4"/>
  <c r="AA486" i="4"/>
  <c r="AA429" i="4"/>
  <c r="AA291" i="4"/>
  <c r="AA378" i="4"/>
  <c r="AA42" i="4"/>
  <c r="AA365" i="4"/>
  <c r="AA283" i="4"/>
  <c r="AA282" i="4"/>
  <c r="AA3" i="4"/>
  <c r="AA7" i="4"/>
  <c r="AA41" i="4"/>
  <c r="AA39" i="4"/>
  <c r="AA92" i="4"/>
  <c r="AA665" i="4"/>
  <c r="AA472" i="4"/>
  <c r="AA54" i="4"/>
  <c r="AA591" i="4"/>
  <c r="AA634" i="4"/>
  <c r="AA526" i="4"/>
  <c r="AA784" i="4"/>
  <c r="AA552" i="4"/>
  <c r="AA757" i="4"/>
  <c r="AA489" i="4"/>
  <c r="AA602" i="4"/>
  <c r="AA337" i="4"/>
  <c r="AA415" i="4"/>
  <c r="AA366" i="4"/>
  <c r="AA277" i="4"/>
  <c r="AA219" i="4"/>
  <c r="AA274" i="4"/>
  <c r="AA108" i="4"/>
  <c r="AA116" i="4"/>
  <c r="AA120" i="4"/>
  <c r="AA786" i="4"/>
  <c r="AA633" i="4"/>
  <c r="AA424" i="4"/>
  <c r="AA776" i="4"/>
  <c r="AA555" i="4"/>
  <c r="AA300" i="4"/>
  <c r="AA517" i="4"/>
  <c r="AA742" i="4"/>
  <c r="AA525" i="4"/>
  <c r="AA741" i="4"/>
  <c r="AA740" i="4"/>
  <c r="AA765" i="4"/>
  <c r="AA241" i="4"/>
  <c r="AA343" i="4"/>
  <c r="AA302" i="4"/>
  <c r="AA245" i="4"/>
  <c r="AA131" i="4"/>
  <c r="AA210" i="4"/>
  <c r="AA33" i="4"/>
  <c r="AA23" i="4"/>
  <c r="AA76" i="4"/>
  <c r="AA618" i="4"/>
  <c r="AA625" i="4"/>
  <c r="AA329" i="4"/>
  <c r="AA720" i="4"/>
  <c r="AA536" i="4"/>
  <c r="AA711" i="4"/>
  <c r="AA467" i="4"/>
  <c r="AA734" i="4"/>
  <c r="AA433" i="4"/>
  <c r="AA693" i="4"/>
  <c r="AA708" i="4"/>
  <c r="AA771" i="4"/>
  <c r="AA360" i="4"/>
  <c r="AA319" i="4"/>
  <c r="AA230" i="4"/>
  <c r="AA181" i="4"/>
  <c r="AA13" i="4"/>
  <c r="AA122" i="4"/>
  <c r="AM337" i="4"/>
  <c r="AM139" i="4"/>
  <c r="AM66" i="4"/>
  <c r="AM97" i="4"/>
  <c r="AM191" i="4"/>
  <c r="AM111" i="4"/>
  <c r="AM682" i="4"/>
  <c r="AM281" i="4"/>
  <c r="AM267" i="4"/>
  <c r="AA71" i="4"/>
  <c r="AA80" i="4"/>
  <c r="AA32" i="4"/>
  <c r="AA87" i="4"/>
  <c r="AA95" i="4"/>
  <c r="AA103" i="4"/>
  <c r="AA111" i="4"/>
  <c r="AA8" i="4"/>
  <c r="AA738" i="4"/>
  <c r="AA745" i="4"/>
  <c r="AA681" i="4"/>
  <c r="AA617" i="4"/>
  <c r="AA547" i="4"/>
  <c r="AA456" i="4"/>
  <c r="AA265" i="4"/>
  <c r="AA575" i="4"/>
  <c r="AA736" i="4"/>
  <c r="AA672" i="4"/>
  <c r="AA608" i="4"/>
  <c r="AA527" i="4"/>
  <c r="AA356" i="4"/>
  <c r="AA566" i="4"/>
  <c r="AA687" i="4"/>
  <c r="AA599" i="4"/>
  <c r="AA508" i="4"/>
  <c r="AA289" i="4"/>
  <c r="AA268" i="4"/>
  <c r="AA726" i="4"/>
  <c r="AA638" i="4"/>
  <c r="AA543" i="4"/>
  <c r="AA380" i="4"/>
  <c r="AA501" i="4"/>
  <c r="AA733" i="4"/>
  <c r="AA560" i="4"/>
  <c r="AA714" i="4"/>
  <c r="AA684" i="4"/>
  <c r="AA504" i="4"/>
  <c r="AA727" i="4"/>
  <c r="AA739" i="4"/>
  <c r="AA567" i="4"/>
  <c r="AA392" i="4"/>
  <c r="AA232" i="4"/>
  <c r="AA471" i="4"/>
  <c r="AA287" i="4"/>
  <c r="AA127" i="4"/>
  <c r="AA358" i="4"/>
  <c r="AA174" i="4"/>
  <c r="AA405" i="4"/>
  <c r="AA237" i="4"/>
  <c r="AA132" i="4"/>
  <c r="AA259" i="4"/>
  <c r="AA594" i="4"/>
  <c r="AA410" i="4"/>
  <c r="AA250" i="4"/>
  <c r="AA89" i="4"/>
  <c r="AA81" i="4"/>
  <c r="AM47" i="4"/>
  <c r="AM393" i="4"/>
  <c r="AA88" i="4"/>
  <c r="AA25" i="4"/>
  <c r="AA96" i="4"/>
  <c r="AA40" i="4"/>
  <c r="AA48" i="4"/>
  <c r="AA56" i="4"/>
  <c r="AA64" i="4"/>
  <c r="AA72" i="4"/>
  <c r="AA682" i="4"/>
  <c r="AA737" i="4"/>
  <c r="AA673" i="4"/>
  <c r="AA609" i="4"/>
  <c r="AA537" i="4"/>
  <c r="AA440" i="4"/>
  <c r="AA233" i="4"/>
  <c r="AA520" i="4"/>
  <c r="AA728" i="4"/>
  <c r="AA664" i="4"/>
  <c r="AA600" i="4"/>
  <c r="AA509" i="4"/>
  <c r="AA324" i="4"/>
  <c r="AA425" i="4"/>
  <c r="AA671" i="4"/>
  <c r="AA590" i="4"/>
  <c r="AA483" i="4"/>
  <c r="AA225" i="4"/>
  <c r="AA785" i="4"/>
  <c r="AA710" i="4"/>
  <c r="AA622" i="4"/>
  <c r="AA534" i="4"/>
  <c r="AA348" i="4"/>
  <c r="AA169" i="4"/>
  <c r="AA701" i="4"/>
  <c r="AA533" i="4"/>
  <c r="AA642" i="4"/>
  <c r="AA652" i="4"/>
  <c r="AA460" i="4"/>
  <c r="AA774" i="4"/>
  <c r="AA707" i="4"/>
  <c r="AA540" i="4"/>
  <c r="AA384" i="4"/>
  <c r="AA200" i="4"/>
  <c r="AA447" i="4"/>
  <c r="AA279" i="4"/>
  <c r="AA494" i="4"/>
  <c r="AA334" i="4"/>
  <c r="AA166" i="4"/>
  <c r="AA373" i="4"/>
  <c r="AA213" i="4"/>
  <c r="AA124" i="4"/>
  <c r="AA227" i="4"/>
  <c r="AA570" i="4"/>
  <c r="AA402" i="4"/>
  <c r="AA218" i="4"/>
  <c r="AA29" i="4"/>
  <c r="AA61" i="4"/>
  <c r="AM67" i="4"/>
  <c r="AM321" i="4"/>
  <c r="AA27" i="4"/>
  <c r="AA83" i="4"/>
  <c r="AA35" i="4"/>
  <c r="AA49" i="4"/>
  <c r="AA57" i="4"/>
  <c r="AA65" i="4"/>
  <c r="AA73" i="4"/>
  <c r="AA11" i="4"/>
  <c r="AA548" i="4"/>
  <c r="AA721" i="4"/>
  <c r="AA657" i="4"/>
  <c r="AA592" i="4"/>
  <c r="AA519" i="4"/>
  <c r="AA408" i="4"/>
  <c r="AA161" i="4"/>
  <c r="AA393" i="4"/>
  <c r="AA712" i="4"/>
  <c r="AA648" i="4"/>
  <c r="AA582" i="4"/>
  <c r="AA484" i="4"/>
  <c r="AA228" i="4"/>
  <c r="AA791" i="4"/>
  <c r="AA655" i="4"/>
  <c r="AA563" i="4"/>
  <c r="AA435" i="4"/>
  <c r="AA145" i="4"/>
  <c r="AA799" i="4"/>
  <c r="AA686" i="4"/>
  <c r="AA606" i="4"/>
  <c r="AA507" i="4"/>
  <c r="AA220" i="4"/>
  <c r="AA775" i="4"/>
  <c r="AA669" i="4"/>
  <c r="AA480" i="4"/>
  <c r="AA768" i="4"/>
  <c r="AA620" i="4"/>
  <c r="AA372" i="4"/>
  <c r="AA756" i="4"/>
  <c r="AA675" i="4"/>
  <c r="AA491" i="4"/>
  <c r="AA328" i="4"/>
  <c r="AA168" i="4"/>
  <c r="AA407" i="4"/>
  <c r="AA223" i="4"/>
  <c r="AA462" i="4"/>
  <c r="AA294" i="4"/>
  <c r="AA90" i="4"/>
  <c r="AA341" i="4"/>
  <c r="AA173" i="4"/>
  <c r="AA355" i="4"/>
  <c r="AA195" i="4"/>
  <c r="AA530" i="4"/>
  <c r="AA346" i="4"/>
  <c r="AA186" i="4"/>
  <c r="AA46" i="4"/>
  <c r="AM36" i="4"/>
  <c r="AM167" i="4"/>
  <c r="AM177" i="4"/>
  <c r="AA91" i="4"/>
  <c r="AA36" i="4"/>
  <c r="AA99" i="4"/>
  <c r="AA43" i="4"/>
  <c r="AA51" i="4"/>
  <c r="AA59" i="4"/>
  <c r="AA67" i="4"/>
  <c r="AA75" i="4"/>
  <c r="AA473" i="4"/>
  <c r="AA713" i="4"/>
  <c r="AA649" i="4"/>
  <c r="AA583" i="4"/>
  <c r="AA510" i="4"/>
  <c r="AA388" i="4"/>
  <c r="AA746" i="4"/>
  <c r="AA364" i="4"/>
  <c r="AA704" i="4"/>
  <c r="AA640" i="4"/>
  <c r="AA573" i="4"/>
  <c r="AA468" i="4"/>
  <c r="AA196" i="4"/>
  <c r="AA751" i="4"/>
  <c r="AA647" i="4"/>
  <c r="AA553" i="4"/>
  <c r="AA419" i="4"/>
  <c r="AA754" i="4"/>
  <c r="AA759" i="4"/>
  <c r="AA678" i="4"/>
  <c r="AA598" i="4"/>
  <c r="AA496" i="4"/>
  <c r="AA188" i="4"/>
  <c r="AA797" i="4"/>
  <c r="AA637" i="4"/>
  <c r="AA432" i="4"/>
  <c r="AA783" i="4"/>
  <c r="AA587" i="4"/>
  <c r="AA276" i="4"/>
  <c r="AA748" i="4"/>
  <c r="AA643" i="4"/>
  <c r="AA443" i="4"/>
  <c r="AA320" i="4"/>
  <c r="AA136" i="4"/>
  <c r="AA383" i="4"/>
  <c r="AA215" i="4"/>
  <c r="AA430" i="4"/>
  <c r="AA270" i="4"/>
  <c r="AA34" i="4"/>
  <c r="AA309" i="4"/>
  <c r="AA149" i="4"/>
  <c r="AA347" i="4"/>
  <c r="AA163" i="4"/>
  <c r="AA506" i="4"/>
  <c r="AA338" i="4"/>
  <c r="AA154" i="4"/>
  <c r="AA101" i="4"/>
  <c r="AA24" i="4"/>
  <c r="AA44" i="4"/>
  <c r="AA100" i="4"/>
  <c r="AA52" i="4"/>
  <c r="AA107" i="4"/>
  <c r="AA4" i="4"/>
  <c r="AA12" i="4"/>
  <c r="AA20" i="4"/>
  <c r="AA28" i="4"/>
  <c r="AA204" i="4"/>
  <c r="AA705" i="4"/>
  <c r="AA641" i="4"/>
  <c r="AA574" i="4"/>
  <c r="AA500" i="4"/>
  <c r="AA361" i="4"/>
  <c r="AA690" i="4"/>
  <c r="AA332" i="4"/>
  <c r="AA696" i="4"/>
  <c r="AA632" i="4"/>
  <c r="AA564" i="4"/>
  <c r="AA436" i="4"/>
  <c r="AA770" i="4"/>
  <c r="AA719" i="4"/>
  <c r="AA631" i="4"/>
  <c r="AA535" i="4"/>
  <c r="AA403" i="4"/>
  <c r="AA650" i="4"/>
  <c r="AA766" i="4"/>
  <c r="AA670" i="4"/>
  <c r="AA580" i="4"/>
  <c r="AA449" i="4"/>
  <c r="AA778" i="4"/>
  <c r="AA773" i="4"/>
  <c r="AA629" i="4"/>
  <c r="AA345" i="4"/>
  <c r="AA758" i="4"/>
  <c r="AA577" i="4"/>
  <c r="AA121" i="4"/>
  <c r="AA716" i="4"/>
  <c r="AA635" i="4"/>
  <c r="AA369" i="4"/>
  <c r="AA296" i="4"/>
  <c r="AA128" i="4"/>
  <c r="AA351" i="4"/>
  <c r="AA191" i="4"/>
  <c r="AA422" i="4"/>
  <c r="AA238" i="4"/>
  <c r="AA469" i="4"/>
  <c r="AA301" i="4"/>
  <c r="AA115" i="4"/>
  <c r="AA323" i="4"/>
  <c r="AA155" i="4"/>
  <c r="AA474" i="4"/>
  <c r="AA314" i="4"/>
  <c r="AA146" i="4"/>
  <c r="AM201" i="4"/>
  <c r="AM616" i="4"/>
  <c r="AM89" i="4"/>
  <c r="AM122" i="4"/>
  <c r="AM372" i="4"/>
  <c r="AA97" i="4"/>
  <c r="AM3" i="4"/>
  <c r="AM286" i="4"/>
  <c r="AA545" i="4"/>
  <c r="AA452" i="4"/>
  <c r="AA260" i="4"/>
  <c r="AA511" i="4"/>
  <c r="AA703" i="4"/>
  <c r="AA639" i="4"/>
  <c r="AA572" i="4"/>
  <c r="AA497" i="4"/>
  <c r="AA353" i="4"/>
  <c r="AA706" i="4"/>
  <c r="AA752" i="4"/>
  <c r="AA718" i="4"/>
  <c r="AA654" i="4"/>
  <c r="AA589" i="4"/>
  <c r="AA516" i="4"/>
  <c r="AA401" i="4"/>
  <c r="AA137" i="4"/>
  <c r="AA777" i="4"/>
  <c r="AA749" i="4"/>
  <c r="AA685" i="4"/>
  <c r="AA621" i="4"/>
  <c r="AA551" i="4"/>
  <c r="AA464" i="4"/>
  <c r="AA281" i="4"/>
  <c r="AA593" i="4"/>
  <c r="AA743" i="4"/>
  <c r="AA700" i="4"/>
  <c r="AA636" i="4"/>
  <c r="AA568" i="4"/>
  <c r="AA492" i="4"/>
  <c r="AA340" i="4"/>
  <c r="AA730" i="4"/>
  <c r="AA750" i="4"/>
  <c r="AA732" i="4"/>
  <c r="AA755" i="4"/>
  <c r="AA691" i="4"/>
  <c r="AA627" i="4"/>
  <c r="AA558" i="4"/>
  <c r="AA475" i="4"/>
  <c r="AA305" i="4"/>
  <c r="AA376" i="4"/>
  <c r="AA312" i="4"/>
  <c r="AA248" i="4"/>
  <c r="AA184" i="4"/>
  <c r="AA119" i="4"/>
  <c r="AA463" i="4"/>
  <c r="AA399" i="4"/>
  <c r="AA335" i="4"/>
  <c r="AA271" i="4"/>
  <c r="AA207" i="4"/>
  <c r="AA143" i="4"/>
  <c r="AA478" i="4"/>
  <c r="AA414" i="4"/>
  <c r="AA350" i="4"/>
  <c r="AA286" i="4"/>
  <c r="AA222" i="4"/>
  <c r="AA158" i="4"/>
  <c r="AA485" i="4"/>
  <c r="AA421" i="4"/>
  <c r="AA357" i="4"/>
  <c r="AA293" i="4"/>
  <c r="AA229" i="4"/>
  <c r="AA165" i="4"/>
  <c r="AA30" i="4"/>
  <c r="AA114" i="4"/>
  <c r="AA339" i="4"/>
  <c r="AA275" i="4"/>
  <c r="AA211" i="4"/>
  <c r="AA147" i="4"/>
  <c r="AA586" i="4"/>
  <c r="AA522" i="4"/>
  <c r="AA458" i="4"/>
  <c r="AA394" i="4"/>
  <c r="AA330" i="4"/>
  <c r="AA266" i="4"/>
  <c r="AA202" i="4"/>
  <c r="AA138" i="4"/>
  <c r="AA70" i="4"/>
  <c r="AA26" i="4"/>
  <c r="AA82" i="4"/>
  <c r="AA38" i="4"/>
  <c r="AM353" i="4"/>
  <c r="AM103" i="4"/>
  <c r="AM112" i="4"/>
  <c r="AM650" i="4"/>
  <c r="AA677" i="4"/>
  <c r="AA613" i="4"/>
  <c r="AA542" i="4"/>
  <c r="AA448" i="4"/>
  <c r="AA249" i="4"/>
  <c r="AA539" i="4"/>
  <c r="AA790" i="4"/>
  <c r="AA692" i="4"/>
  <c r="AA628" i="4"/>
  <c r="AA559" i="4"/>
  <c r="AA476" i="4"/>
  <c r="AA308" i="4"/>
  <c r="AA674" i="4"/>
  <c r="AA781" i="4"/>
  <c r="AA724" i="4"/>
  <c r="AA747" i="4"/>
  <c r="AA683" i="4"/>
  <c r="AA619" i="4"/>
  <c r="AA549" i="4"/>
  <c r="AA459" i="4"/>
  <c r="AA273" i="4"/>
  <c r="AA368" i="4"/>
  <c r="AA304" i="4"/>
  <c r="AA240" i="4"/>
  <c r="AA176" i="4"/>
  <c r="AA94" i="4"/>
  <c r="AA455" i="4"/>
  <c r="AA391" i="4"/>
  <c r="AA327" i="4"/>
  <c r="AA263" i="4"/>
  <c r="AA199" i="4"/>
  <c r="AA135" i="4"/>
  <c r="AA470" i="4"/>
  <c r="AA406" i="4"/>
  <c r="AA342" i="4"/>
  <c r="AA278" i="4"/>
  <c r="AA214" i="4"/>
  <c r="AA150" i="4"/>
  <c r="AA477" i="4"/>
  <c r="AA413" i="4"/>
  <c r="AA349" i="4"/>
  <c r="AA285" i="4"/>
  <c r="AA221" i="4"/>
  <c r="AA157" i="4"/>
  <c r="AA172" i="4"/>
  <c r="AA77" i="4"/>
  <c r="AA331" i="4"/>
  <c r="AA267" i="4"/>
  <c r="AA203" i="4"/>
  <c r="AA139" i="4"/>
  <c r="AA578" i="4"/>
  <c r="AA514" i="4"/>
  <c r="AA450" i="4"/>
  <c r="AA386" i="4"/>
  <c r="AA322" i="4"/>
  <c r="AA258" i="4"/>
  <c r="AA194" i="4"/>
  <c r="AA130" i="4"/>
  <c r="AA50" i="4"/>
  <c r="AA5" i="4"/>
  <c r="AA62" i="4"/>
  <c r="AA18" i="4"/>
  <c r="AA518" i="4"/>
  <c r="AA404" i="4"/>
  <c r="AA153" i="4"/>
  <c r="AA769" i="4"/>
  <c r="AA679" i="4"/>
  <c r="AA615" i="4"/>
  <c r="AA544" i="4"/>
  <c r="AA451" i="4"/>
  <c r="AA257" i="4"/>
  <c r="AA529" i="4"/>
  <c r="AA798" i="4"/>
  <c r="AA694" i="4"/>
  <c r="AA630" i="4"/>
  <c r="AA561" i="4"/>
  <c r="AA481" i="4"/>
  <c r="AA316" i="4"/>
  <c r="AA658" i="4"/>
  <c r="AA735" i="4"/>
  <c r="AA725" i="4"/>
  <c r="AA661" i="4"/>
  <c r="AA597" i="4"/>
  <c r="AA524" i="4"/>
  <c r="AA416" i="4"/>
  <c r="AA185" i="4"/>
  <c r="AA236" i="4"/>
  <c r="AA789" i="4"/>
  <c r="AA676" i="4"/>
  <c r="AA612" i="4"/>
  <c r="AA541" i="4"/>
  <c r="AA444" i="4"/>
  <c r="AA244" i="4"/>
  <c r="AA409" i="4"/>
  <c r="AA788" i="4"/>
  <c r="AA795" i="4"/>
  <c r="AA731" i="4"/>
  <c r="AA667" i="4"/>
  <c r="AA603" i="4"/>
  <c r="AA531" i="4"/>
  <c r="AA427" i="4"/>
  <c r="AA209" i="4"/>
  <c r="AA352" i="4"/>
  <c r="AA288" i="4"/>
  <c r="AA224" i="4"/>
  <c r="AA160" i="4"/>
  <c r="AA503" i="4"/>
  <c r="AA439" i="4"/>
  <c r="AA375" i="4"/>
  <c r="AA311" i="4"/>
  <c r="AA247" i="4"/>
  <c r="AA183" i="4"/>
  <c r="AA118" i="4"/>
  <c r="AA454" i="4"/>
  <c r="AA390" i="4"/>
  <c r="AA326" i="4"/>
  <c r="AA262" i="4"/>
  <c r="AA198" i="4"/>
  <c r="AA134" i="4"/>
  <c r="AA461" i="4"/>
  <c r="AA397" i="4"/>
  <c r="AA333" i="4"/>
  <c r="AA269" i="4"/>
  <c r="AA205" i="4"/>
  <c r="AA141" i="4"/>
  <c r="AA156" i="4"/>
  <c r="AA379" i="4"/>
  <c r="AA315" i="4"/>
  <c r="AA251" i="4"/>
  <c r="AA187" i="4"/>
  <c r="AA123" i="4"/>
  <c r="AA562" i="4"/>
  <c r="AA498" i="4"/>
  <c r="AA434" i="4"/>
  <c r="AA370" i="4"/>
  <c r="AA306" i="4"/>
  <c r="AA242" i="4"/>
  <c r="AA178" i="4"/>
  <c r="AA109" i="4"/>
  <c r="AA6" i="4"/>
  <c r="AA85" i="4"/>
  <c r="AA21" i="4"/>
  <c r="AM166" i="4"/>
  <c r="AM326" i="4"/>
  <c r="AM145" i="4"/>
  <c r="AM168" i="4"/>
  <c r="AM635" i="4"/>
  <c r="AA465" i="4"/>
  <c r="AA284" i="4"/>
  <c r="AA610" i="4"/>
  <c r="AA782" i="4"/>
  <c r="AA717" i="4"/>
  <c r="AA653" i="4"/>
  <c r="AA588" i="4"/>
  <c r="AA515" i="4"/>
  <c r="AA400" i="4"/>
  <c r="AA129" i="4"/>
  <c r="AA793" i="4"/>
  <c r="AA796" i="4"/>
  <c r="AA668" i="4"/>
  <c r="AA604" i="4"/>
  <c r="AA532" i="4"/>
  <c r="AA428" i="4"/>
  <c r="AA212" i="4"/>
  <c r="AA760" i="4"/>
  <c r="AA780" i="4"/>
  <c r="AA787" i="4"/>
  <c r="AA723" i="4"/>
  <c r="AA659" i="4"/>
  <c r="AA595" i="4"/>
  <c r="AA521" i="4"/>
  <c r="AA411" i="4"/>
  <c r="AA177" i="4"/>
  <c r="AA344" i="4"/>
  <c r="AA280" i="4"/>
  <c r="AA216" i="4"/>
  <c r="AA152" i="4"/>
  <c r="AA495" i="4"/>
  <c r="AA431" i="4"/>
  <c r="AA367" i="4"/>
  <c r="AA303" i="4"/>
  <c r="AA239" i="4"/>
  <c r="AA175" i="4"/>
  <c r="AA93" i="4"/>
  <c r="AA446" i="4"/>
  <c r="AA382" i="4"/>
  <c r="AA318" i="4"/>
  <c r="AA254" i="4"/>
  <c r="AA190" i="4"/>
  <c r="AA126" i="4"/>
  <c r="AA453" i="4"/>
  <c r="AA389" i="4"/>
  <c r="AA325" i="4"/>
  <c r="AA261" i="4"/>
  <c r="AA197" i="4"/>
  <c r="AA133" i="4"/>
  <c r="AA148" i="4"/>
  <c r="AA371" i="4"/>
  <c r="AA307" i="4"/>
  <c r="AA243" i="4"/>
  <c r="AA179" i="4"/>
  <c r="AA110" i="4"/>
  <c r="AA554" i="4"/>
  <c r="AA490" i="4"/>
  <c r="AA426" i="4"/>
  <c r="AA362" i="4"/>
  <c r="AA298" i="4"/>
  <c r="AA234" i="4"/>
  <c r="AA170" i="4"/>
  <c r="AA58" i="4"/>
  <c r="AA102" i="4"/>
  <c r="AA66" i="4"/>
  <c r="AA113" i="4"/>
  <c r="AA709" i="4"/>
  <c r="AA645" i="4"/>
  <c r="AA579" i="4"/>
  <c r="AA505" i="4"/>
  <c r="AA377" i="4"/>
  <c r="AA794" i="4"/>
  <c r="AA792" i="4"/>
  <c r="AA772" i="4"/>
  <c r="AA660" i="4"/>
  <c r="AA596" i="4"/>
  <c r="AA523" i="4"/>
  <c r="AA412" i="4"/>
  <c r="AA180" i="4"/>
  <c r="AA767" i="4"/>
  <c r="AA764" i="4"/>
  <c r="AA779" i="4"/>
  <c r="AA715" i="4"/>
  <c r="AA651" i="4"/>
  <c r="AA585" i="4"/>
  <c r="AA512" i="4"/>
  <c r="AA395" i="4"/>
  <c r="AA106" i="4"/>
  <c r="AA336" i="4"/>
  <c r="AA272" i="4"/>
  <c r="AA208" i="4"/>
  <c r="AA144" i="4"/>
  <c r="AA487" i="4"/>
  <c r="AA423" i="4"/>
  <c r="AA359" i="4"/>
  <c r="AA295" i="4"/>
  <c r="AA231" i="4"/>
  <c r="AA167" i="4"/>
  <c r="AA37" i="4"/>
  <c r="AA438" i="4"/>
  <c r="AA374" i="4"/>
  <c r="AA310" i="4"/>
  <c r="AA246" i="4"/>
  <c r="AA182" i="4"/>
  <c r="AA117" i="4"/>
  <c r="AA445" i="4"/>
  <c r="AA381" i="4"/>
  <c r="AA317" i="4"/>
  <c r="AA253" i="4"/>
  <c r="AA189" i="4"/>
  <c r="AA125" i="4"/>
  <c r="AA140" i="4"/>
  <c r="AA363" i="4"/>
  <c r="AA299" i="4"/>
  <c r="AA235" i="4"/>
  <c r="AA171" i="4"/>
  <c r="AA74" i="4"/>
  <c r="AA546" i="4"/>
  <c r="AA482" i="4"/>
  <c r="AA418" i="4"/>
  <c r="AA354" i="4"/>
  <c r="AA290" i="4"/>
  <c r="AA226" i="4"/>
  <c r="AA162" i="4"/>
  <c r="AA10" i="4"/>
  <c r="AA86" i="4"/>
  <c r="AA45" i="4"/>
  <c r="AM181" i="4"/>
  <c r="AM117" i="4"/>
  <c r="AM262" i="4"/>
  <c r="AM159" i="4"/>
  <c r="AM23" i="4"/>
  <c r="AM163" i="4"/>
  <c r="AM507" i="4"/>
  <c r="AM651" i="4"/>
  <c r="AM548" i="4"/>
  <c r="AM86" i="4"/>
  <c r="AM53" i="4"/>
  <c r="AM173" i="4"/>
  <c r="AM198" i="4"/>
  <c r="AM84" i="4"/>
  <c r="AM99" i="4"/>
  <c r="AM206" i="4"/>
  <c r="AM348" i="4"/>
  <c r="AM109" i="4"/>
  <c r="AM172" i="4"/>
  <c r="AM93" i="4"/>
  <c r="AM57" i="4"/>
  <c r="AM602" i="4"/>
  <c r="AM657" i="4"/>
  <c r="AM26" i="4"/>
  <c r="AM345" i="4"/>
  <c r="AM123" i="4"/>
  <c r="AM165" i="4"/>
  <c r="AM43" i="4"/>
  <c r="AM27" i="4"/>
  <c r="AM562" i="4"/>
  <c r="AM736" i="4"/>
  <c r="AM186" i="4"/>
  <c r="AM143" i="4"/>
  <c r="AM96" i="4"/>
  <c r="AM297" i="4"/>
  <c r="AM339" i="4"/>
  <c r="AM357" i="4"/>
  <c r="AM577" i="4"/>
  <c r="AM400" i="4"/>
  <c r="AM766" i="4"/>
  <c r="AM412" i="4"/>
  <c r="AM12" i="4"/>
  <c r="AM218" i="4"/>
  <c r="AM216" i="4"/>
  <c r="AM226" i="4"/>
  <c r="AM169" i="4"/>
  <c r="AM595" i="4"/>
  <c r="AM675" i="4"/>
  <c r="AM537" i="4"/>
  <c r="AM274" i="4"/>
  <c r="AM362" i="4"/>
  <c r="AM290" i="4"/>
  <c r="AM155" i="4"/>
  <c r="AM119" i="4"/>
  <c r="AM683" i="4"/>
  <c r="AM547" i="4"/>
  <c r="AM473" i="4"/>
  <c r="AM263" i="4"/>
  <c r="AM282" i="4"/>
  <c r="AM92" i="4"/>
  <c r="AM132" i="4"/>
  <c r="AM765" i="4"/>
  <c r="AM14" i="4"/>
  <c r="AM735" i="4"/>
  <c r="AM725" i="4"/>
  <c r="AM48" i="4"/>
  <c r="AM65" i="4"/>
  <c r="AM313" i="4"/>
  <c r="AM235" i="4"/>
  <c r="AM644" i="4"/>
  <c r="AM636" i="4"/>
  <c r="AM721" i="4"/>
  <c r="AM656" i="4"/>
  <c r="AM202" i="4"/>
  <c r="AM212" i="4"/>
  <c r="AM620" i="4"/>
  <c r="AM395" i="4"/>
  <c r="AM610" i="4"/>
  <c r="AM401" i="4"/>
  <c r="AM552" i="4"/>
  <c r="AM695" i="4"/>
  <c r="AM638" i="4"/>
  <c r="AM661" i="4"/>
  <c r="AM396" i="4"/>
  <c r="AM383" i="4"/>
  <c r="AM480" i="4"/>
  <c r="AM607" i="4"/>
  <c r="AM622" i="4"/>
  <c r="AM533" i="4"/>
  <c r="AM38" i="4"/>
  <c r="AM330" i="4"/>
  <c r="AM612" i="4"/>
  <c r="AM729" i="4"/>
  <c r="AM306" i="4"/>
  <c r="AM464" i="4"/>
  <c r="AM503" i="4"/>
  <c r="AM510" i="4"/>
  <c r="AM525" i="4"/>
  <c r="AM439" i="4"/>
  <c r="AM430" i="4"/>
  <c r="AM405" i="4"/>
  <c r="AM225" i="4"/>
  <c r="AM10" i="4"/>
  <c r="AM72" i="4"/>
  <c r="AM180" i="4"/>
  <c r="AM28" i="4"/>
  <c r="AM217" i="4"/>
  <c r="AM39" i="4"/>
  <c r="AM45" i="4"/>
  <c r="AM273" i="4"/>
  <c r="AM95" i="4"/>
  <c r="AM101" i="4"/>
  <c r="AM329" i="4"/>
  <c r="AM151" i="4"/>
  <c r="AM182" i="4"/>
  <c r="AM58" i="4"/>
  <c r="AM104" i="4"/>
  <c r="AM116" i="4"/>
  <c r="AM35" i="4"/>
  <c r="AM71" i="4"/>
  <c r="AM369" i="4"/>
  <c r="AM54" i="4"/>
  <c r="AM144" i="4"/>
  <c r="AM475" i="4"/>
  <c r="AM442" i="4"/>
  <c r="AM531" i="4"/>
  <c r="AM530" i="4"/>
  <c r="AM491" i="4"/>
  <c r="AM554" i="4"/>
  <c r="AM515" i="4"/>
  <c r="AM450" i="4"/>
  <c r="AM705" i="4"/>
  <c r="AM529" i="4"/>
  <c r="AM338" i="4"/>
  <c r="AM784" i="4"/>
  <c r="AM608" i="4"/>
  <c r="AM424" i="4"/>
  <c r="AM242" i="4"/>
  <c r="AM687" i="4"/>
  <c r="AM431" i="4"/>
  <c r="AM126" i="4"/>
  <c r="AM582" i="4"/>
  <c r="AM312" i="4"/>
  <c r="AM717" i="4"/>
  <c r="AM509" i="4"/>
  <c r="AM604" i="4"/>
  <c r="AM258" i="4"/>
  <c r="AM244" i="4"/>
  <c r="AM33" i="4"/>
  <c r="AM125" i="4"/>
  <c r="AM253" i="4"/>
  <c r="AM131" i="4"/>
  <c r="AM153" i="4"/>
  <c r="AM189" i="4"/>
  <c r="AM20" i="4"/>
  <c r="AM209" i="4"/>
  <c r="AM31" i="4"/>
  <c r="AM37" i="4"/>
  <c r="AM265" i="4"/>
  <c r="AM87" i="4"/>
  <c r="AM157" i="4"/>
  <c r="AM385" i="4"/>
  <c r="AM40" i="4"/>
  <c r="AM227" i="4"/>
  <c r="AM50" i="4"/>
  <c r="AM110" i="4"/>
  <c r="AM241" i="4"/>
  <c r="AM133" i="4"/>
  <c r="AM16" i="4"/>
  <c r="AM411" i="4"/>
  <c r="AM410" i="4"/>
  <c r="AM367" i="4"/>
  <c r="AM466" i="4"/>
  <c r="AM459" i="4"/>
  <c r="AM394" i="4"/>
  <c r="AM451" i="4"/>
  <c r="AM418" i="4"/>
  <c r="AM665" i="4"/>
  <c r="AM513" i="4"/>
  <c r="AM327" i="4"/>
  <c r="AM744" i="4"/>
  <c r="AM592" i="4"/>
  <c r="AM416" i="4"/>
  <c r="AM174" i="4"/>
  <c r="AM623" i="4"/>
  <c r="AM415" i="4"/>
  <c r="AM774" i="4"/>
  <c r="AM518" i="4"/>
  <c r="AM302" i="4"/>
  <c r="AM701" i="4"/>
  <c r="AM445" i="4"/>
  <c r="AM588" i="4"/>
  <c r="AM237" i="4"/>
  <c r="AM161" i="4"/>
  <c r="AM90" i="4"/>
  <c r="AM7" i="4"/>
  <c r="AM190" i="4"/>
  <c r="AM146" i="4"/>
  <c r="AM25" i="4"/>
  <c r="AM335" i="4"/>
  <c r="AM59" i="4"/>
  <c r="AM81" i="4"/>
  <c r="AM271" i="4"/>
  <c r="AM115" i="4"/>
  <c r="AM137" i="4"/>
  <c r="AM46" i="4"/>
  <c r="AM29" i="4"/>
  <c r="AM257" i="4"/>
  <c r="AM79" i="4"/>
  <c r="AM149" i="4"/>
  <c r="AM249" i="4"/>
  <c r="AM148" i="4"/>
  <c r="AM49" i="4"/>
  <c r="AM147" i="4"/>
  <c r="AM70" i="4"/>
  <c r="AM100" i="4"/>
  <c r="AM794" i="4"/>
  <c r="AM246" i="4"/>
  <c r="AM245" i="4"/>
  <c r="AM178" i="4"/>
  <c r="AM276" i="4"/>
  <c r="AM222" i="4"/>
  <c r="AM793" i="4"/>
  <c r="AM641" i="4"/>
  <c r="AM465" i="4"/>
  <c r="AM254" i="4"/>
  <c r="AM720" i="4"/>
  <c r="AM544" i="4"/>
  <c r="AM355" i="4"/>
  <c r="AM799" i="4"/>
  <c r="AM567" i="4"/>
  <c r="AM363" i="4"/>
  <c r="AM702" i="4"/>
  <c r="AM494" i="4"/>
  <c r="AM229" i="4"/>
  <c r="AM597" i="4"/>
  <c r="AM379" i="4"/>
  <c r="AM484" i="4"/>
  <c r="AM317" i="4"/>
  <c r="AM136" i="4"/>
  <c r="AM61" i="4"/>
  <c r="AM118" i="4"/>
  <c r="AM82" i="4"/>
  <c r="AM128" i="4"/>
  <c r="AM199" i="4"/>
  <c r="AM138" i="4"/>
  <c r="AM17" i="4"/>
  <c r="AM52" i="4"/>
  <c r="AM51" i="4"/>
  <c r="AM73" i="4"/>
  <c r="AM207" i="4"/>
  <c r="AM171" i="4"/>
  <c r="AM193" i="4"/>
  <c r="AM15" i="4"/>
  <c r="AM85" i="4"/>
  <c r="AM185" i="4"/>
  <c r="AM141" i="4"/>
  <c r="AM24" i="4"/>
  <c r="AM98" i="4"/>
  <c r="AM714" i="4"/>
  <c r="AM772" i="4"/>
  <c r="AM771" i="4"/>
  <c r="AM747" i="4"/>
  <c r="AM22" i="4"/>
  <c r="AM786" i="4"/>
  <c r="AM739" i="4"/>
  <c r="AM779" i="4"/>
  <c r="AM785" i="4"/>
  <c r="AM601" i="4"/>
  <c r="AM449" i="4"/>
  <c r="AM243" i="4"/>
  <c r="AM680" i="4"/>
  <c r="AM528" i="4"/>
  <c r="AM346" i="4"/>
  <c r="AM759" i="4"/>
  <c r="AM559" i="4"/>
  <c r="AM344" i="4"/>
  <c r="AM686" i="4"/>
  <c r="AM454" i="4"/>
  <c r="AM213" i="4"/>
  <c r="AM589" i="4"/>
  <c r="AM332" i="4"/>
  <c r="AM476" i="4"/>
  <c r="AM75" i="4"/>
  <c r="AM11" i="4"/>
  <c r="AM289" i="4"/>
  <c r="AM228" i="4"/>
  <c r="AM18" i="4"/>
  <c r="AM64" i="4"/>
  <c r="AM150" i="4"/>
  <c r="AM74" i="4"/>
  <c r="AM120" i="4"/>
  <c r="AM208" i="4"/>
  <c r="AM130" i="4"/>
  <c r="AM8" i="4"/>
  <c r="AM280" i="4"/>
  <c r="AM107" i="4"/>
  <c r="AM129" i="4"/>
  <c r="AM78" i="4"/>
  <c r="AM21" i="4"/>
  <c r="AM121" i="4"/>
  <c r="AM13" i="4"/>
  <c r="AM63" i="4"/>
  <c r="AM361" i="4"/>
  <c r="AM691" i="4"/>
  <c r="AM667" i="4"/>
  <c r="AM730" i="4"/>
  <c r="AM724" i="4"/>
  <c r="AM700" i="4"/>
  <c r="AM740" i="4"/>
  <c r="AM716" i="4"/>
  <c r="AM674" i="4"/>
  <c r="AM769" i="4"/>
  <c r="AM593" i="4"/>
  <c r="AM409" i="4"/>
  <c r="AM220" i="4"/>
  <c r="AM672" i="4"/>
  <c r="AM488" i="4"/>
  <c r="AM325" i="4"/>
  <c r="AM751" i="4"/>
  <c r="AM543" i="4"/>
  <c r="AM261" i="4"/>
  <c r="AM646" i="4"/>
  <c r="AM446" i="4"/>
  <c r="AM781" i="4"/>
  <c r="AM573" i="4"/>
  <c r="AM322" i="4"/>
  <c r="AM397" i="4"/>
  <c r="AM60" i="4"/>
  <c r="AM460" i="4"/>
  <c r="AM102" i="4"/>
  <c r="AM671" i="4"/>
  <c r="AM495" i="4"/>
  <c r="AM293" i="4"/>
  <c r="AM750" i="4"/>
  <c r="AM574" i="4"/>
  <c r="AM389" i="4"/>
  <c r="AM184" i="4"/>
  <c r="AM653" i="4"/>
  <c r="AM469" i="4"/>
  <c r="AM301" i="4"/>
  <c r="AM540" i="4"/>
  <c r="AM341" i="4"/>
  <c r="AM631" i="4"/>
  <c r="AM479" i="4"/>
  <c r="AM283" i="4"/>
  <c r="AM710" i="4"/>
  <c r="AM558" i="4"/>
  <c r="AM380" i="4"/>
  <c r="AM789" i="4"/>
  <c r="AM637" i="4"/>
  <c r="AM461" i="4"/>
  <c r="AM248" i="4"/>
  <c r="AM524" i="4"/>
  <c r="AM320" i="4"/>
  <c r="AM114" i="4"/>
  <c r="AM160" i="4"/>
  <c r="AM299" i="4"/>
  <c r="AM91" i="4"/>
  <c r="AM113" i="4"/>
  <c r="AM142" i="4"/>
  <c r="AM4" i="4"/>
  <c r="AM233" i="4"/>
  <c r="AM55" i="4"/>
  <c r="AM668" i="4"/>
  <c r="AM443" i="4"/>
  <c r="AM795" i="4"/>
  <c r="AM626" i="4"/>
  <c r="AM375" i="4"/>
  <c r="AM748" i="4"/>
  <c r="AM563" i="4"/>
  <c r="AM287" i="4"/>
  <c r="AM706" i="4"/>
  <c r="AM498" i="4"/>
  <c r="AM192" i="4"/>
  <c r="AM659" i="4"/>
  <c r="AM427" i="4"/>
  <c r="AM763" i="4"/>
  <c r="AM586" i="4"/>
  <c r="AM318" i="4"/>
  <c r="AM698" i="4"/>
  <c r="AM483" i="4"/>
  <c r="AM154" i="4"/>
  <c r="AM628" i="4"/>
  <c r="AM384" i="4"/>
  <c r="AM777" i="4"/>
  <c r="AM713" i="4"/>
  <c r="AM649" i="4"/>
  <c r="AM585" i="4"/>
  <c r="AM521" i="4"/>
  <c r="AM457" i="4"/>
  <c r="AM392" i="4"/>
  <c r="AM316" i="4"/>
  <c r="AM232" i="4"/>
  <c r="AM792" i="4"/>
  <c r="AM728" i="4"/>
  <c r="AM664" i="4"/>
  <c r="AM600" i="4"/>
  <c r="AM536" i="4"/>
  <c r="AM472" i="4"/>
  <c r="AM408" i="4"/>
  <c r="AM336" i="4"/>
  <c r="AM252" i="4"/>
  <c r="AM76" i="4"/>
  <c r="AM743" i="4"/>
  <c r="AM679" i="4"/>
  <c r="AM615" i="4"/>
  <c r="AM551" i="4"/>
  <c r="AM487" i="4"/>
  <c r="AM423" i="4"/>
  <c r="AM354" i="4"/>
  <c r="AM272" i="4"/>
  <c r="AM164" i="4"/>
  <c r="AM758" i="4"/>
  <c r="AM694" i="4"/>
  <c r="AM630" i="4"/>
  <c r="AM566" i="4"/>
  <c r="AM502" i="4"/>
  <c r="AM438" i="4"/>
  <c r="AM371" i="4"/>
  <c r="AM292" i="4"/>
  <c r="AM197" i="4"/>
  <c r="AM773" i="4"/>
  <c r="AM709" i="4"/>
  <c r="AM645" i="4"/>
  <c r="AM581" i="4"/>
  <c r="AM517" i="4"/>
  <c r="AM453" i="4"/>
  <c r="AM388" i="4"/>
  <c r="AM311" i="4"/>
  <c r="AM224" i="4"/>
  <c r="AM596" i="4"/>
  <c r="AM532" i="4"/>
  <c r="AM468" i="4"/>
  <c r="AM404" i="4"/>
  <c r="AM331" i="4"/>
  <c r="AM247" i="4"/>
  <c r="AM44" i="4"/>
  <c r="AM377" i="4"/>
  <c r="AM32" i="4"/>
  <c r="AM5" i="4"/>
  <c r="AM106" i="4"/>
  <c r="AM152" i="4"/>
  <c r="AM308" i="4"/>
  <c r="AM83" i="4"/>
  <c r="AM105" i="4"/>
  <c r="AM796" i="4"/>
  <c r="AM627" i="4"/>
  <c r="AM376" i="4"/>
  <c r="AM754" i="4"/>
  <c r="AM570" i="4"/>
  <c r="AM296" i="4"/>
  <c r="AM707" i="4"/>
  <c r="AM499" i="4"/>
  <c r="AM194" i="4"/>
  <c r="AM660" i="4"/>
  <c r="AM434" i="4"/>
  <c r="AM787" i="4"/>
  <c r="AM618" i="4"/>
  <c r="AM358" i="4"/>
  <c r="AM722" i="4"/>
  <c r="AM522" i="4"/>
  <c r="AM234" i="4"/>
  <c r="AM652" i="4"/>
  <c r="AM419" i="4"/>
  <c r="AM756" i="4"/>
  <c r="AM578" i="4"/>
  <c r="AM307" i="4"/>
  <c r="AM761" i="4"/>
  <c r="AM697" i="4"/>
  <c r="AM633" i="4"/>
  <c r="AM569" i="4"/>
  <c r="AM505" i="4"/>
  <c r="AM441" i="4"/>
  <c r="AM374" i="4"/>
  <c r="AM295" i="4"/>
  <c r="AM204" i="4"/>
  <c r="AM776" i="4"/>
  <c r="AM712" i="4"/>
  <c r="AM648" i="4"/>
  <c r="AM584" i="4"/>
  <c r="AM520" i="4"/>
  <c r="AM456" i="4"/>
  <c r="AM391" i="4"/>
  <c r="AM315" i="4"/>
  <c r="AM231" i="4"/>
  <c r="AM791" i="4"/>
  <c r="AM727" i="4"/>
  <c r="AM663" i="4"/>
  <c r="AM599" i="4"/>
  <c r="AM535" i="4"/>
  <c r="AM471" i="4"/>
  <c r="AM407" i="4"/>
  <c r="AM334" i="4"/>
  <c r="AM251" i="4"/>
  <c r="AM68" i="4"/>
  <c r="AM742" i="4"/>
  <c r="AM678" i="4"/>
  <c r="AM614" i="4"/>
  <c r="AM550" i="4"/>
  <c r="AM486" i="4"/>
  <c r="AM422" i="4"/>
  <c r="AM352" i="4"/>
  <c r="AM270" i="4"/>
  <c r="AM162" i="4"/>
  <c r="AM757" i="4"/>
  <c r="AM693" i="4"/>
  <c r="AM629" i="4"/>
  <c r="AM565" i="4"/>
  <c r="AM501" i="4"/>
  <c r="AM437" i="4"/>
  <c r="AM370" i="4"/>
  <c r="AM291" i="4"/>
  <c r="AM196" i="4"/>
  <c r="AM580" i="4"/>
  <c r="AM516" i="4"/>
  <c r="AM452" i="4"/>
  <c r="AM387" i="4"/>
  <c r="AM310" i="4"/>
  <c r="AM223" i="4"/>
  <c r="AM135" i="4"/>
  <c r="AM200" i="4"/>
  <c r="AM42" i="4"/>
  <c r="AM88" i="4"/>
  <c r="AM170" i="4"/>
  <c r="AM19" i="4"/>
  <c r="AM41" i="4"/>
  <c r="AM778" i="4"/>
  <c r="AM603" i="4"/>
  <c r="AM340" i="4"/>
  <c r="AM731" i="4"/>
  <c r="AM538" i="4"/>
  <c r="AM255" i="4"/>
  <c r="AM684" i="4"/>
  <c r="AM467" i="4"/>
  <c r="AM30" i="4"/>
  <c r="AM642" i="4"/>
  <c r="AM402" i="4"/>
  <c r="AM764" i="4"/>
  <c r="AM587" i="4"/>
  <c r="AM319" i="4"/>
  <c r="AM699" i="4"/>
  <c r="AM490" i="4"/>
  <c r="AM176" i="4"/>
  <c r="AM634" i="4"/>
  <c r="AM386" i="4"/>
  <c r="AM738" i="4"/>
  <c r="AM546" i="4"/>
  <c r="AM266" i="4"/>
  <c r="AM753" i="4"/>
  <c r="AM689" i="4"/>
  <c r="AM625" i="4"/>
  <c r="AM561" i="4"/>
  <c r="AM497" i="4"/>
  <c r="AM433" i="4"/>
  <c r="AM365" i="4"/>
  <c r="AM285" i="4"/>
  <c r="AM188" i="4"/>
  <c r="AM768" i="4"/>
  <c r="AM704" i="4"/>
  <c r="AM640" i="4"/>
  <c r="AM576" i="4"/>
  <c r="AM512" i="4"/>
  <c r="AM448" i="4"/>
  <c r="AM382" i="4"/>
  <c r="AM304" i="4"/>
  <c r="AM215" i="4"/>
  <c r="AM783" i="4"/>
  <c r="AM719" i="4"/>
  <c r="AM655" i="4"/>
  <c r="AM591" i="4"/>
  <c r="AM527" i="4"/>
  <c r="AM463" i="4"/>
  <c r="AM399" i="4"/>
  <c r="AM324" i="4"/>
  <c r="AM240" i="4"/>
  <c r="AM798" i="4"/>
  <c r="AM734" i="4"/>
  <c r="AM670" i="4"/>
  <c r="AM606" i="4"/>
  <c r="AM542" i="4"/>
  <c r="AM478" i="4"/>
  <c r="AM414" i="4"/>
  <c r="AM343" i="4"/>
  <c r="AM260" i="4"/>
  <c r="AM124" i="4"/>
  <c r="AM749" i="4"/>
  <c r="AM685" i="4"/>
  <c r="AM621" i="4"/>
  <c r="AM557" i="4"/>
  <c r="AM493" i="4"/>
  <c r="AM429" i="4"/>
  <c r="AM360" i="4"/>
  <c r="AM279" i="4"/>
  <c r="AM183" i="4"/>
  <c r="AM572" i="4"/>
  <c r="AM508" i="4"/>
  <c r="AM444" i="4"/>
  <c r="AM378" i="4"/>
  <c r="AM300" i="4"/>
  <c r="AM211" i="4"/>
  <c r="AM755" i="4"/>
  <c r="AM571" i="4"/>
  <c r="AM298" i="4"/>
  <c r="AM708" i="4"/>
  <c r="AM506" i="4"/>
  <c r="AM205" i="4"/>
  <c r="AM666" i="4"/>
  <c r="AM435" i="4"/>
  <c r="AM788" i="4"/>
  <c r="AM619" i="4"/>
  <c r="AM366" i="4"/>
  <c r="AM746" i="4"/>
  <c r="AM555" i="4"/>
  <c r="AM277" i="4"/>
  <c r="AM676" i="4"/>
  <c r="AM458" i="4"/>
  <c r="AM780" i="4"/>
  <c r="AM611" i="4"/>
  <c r="AM349" i="4"/>
  <c r="AM715" i="4"/>
  <c r="AM514" i="4"/>
  <c r="AM221" i="4"/>
  <c r="AM745" i="4"/>
  <c r="AM681" i="4"/>
  <c r="AM617" i="4"/>
  <c r="AM553" i="4"/>
  <c r="AM489" i="4"/>
  <c r="AM425" i="4"/>
  <c r="AM356" i="4"/>
  <c r="AM275" i="4"/>
  <c r="AM175" i="4"/>
  <c r="AM760" i="4"/>
  <c r="AM696" i="4"/>
  <c r="AM632" i="4"/>
  <c r="AM568" i="4"/>
  <c r="AM504" i="4"/>
  <c r="AM440" i="4"/>
  <c r="AM373" i="4"/>
  <c r="AM294" i="4"/>
  <c r="AM203" i="4"/>
  <c r="AM775" i="4"/>
  <c r="AM711" i="4"/>
  <c r="AM647" i="4"/>
  <c r="AM583" i="4"/>
  <c r="AM519" i="4"/>
  <c r="AM455" i="4"/>
  <c r="AM390" i="4"/>
  <c r="AM314" i="4"/>
  <c r="AM230" i="4"/>
  <c r="AM790" i="4"/>
  <c r="AM726" i="4"/>
  <c r="AM662" i="4"/>
  <c r="AM598" i="4"/>
  <c r="AM534" i="4"/>
  <c r="AM470" i="4"/>
  <c r="AM406" i="4"/>
  <c r="AM333" i="4"/>
  <c r="AM250" i="4"/>
  <c r="AM62" i="4"/>
  <c r="AM741" i="4"/>
  <c r="AM677" i="4"/>
  <c r="AM613" i="4"/>
  <c r="AM549" i="4"/>
  <c r="AM485" i="4"/>
  <c r="AM421" i="4"/>
  <c r="AM351" i="4"/>
  <c r="AM269" i="4"/>
  <c r="AM158" i="4"/>
  <c r="AM564" i="4"/>
  <c r="AM500" i="4"/>
  <c r="AM436" i="4"/>
  <c r="AM368" i="4"/>
  <c r="AM288" i="4"/>
  <c r="AM195" i="4"/>
  <c r="AM6" i="4"/>
  <c r="AM77" i="4"/>
  <c r="AM305" i="4"/>
  <c r="AM127" i="4"/>
  <c r="AM210" i="4"/>
  <c r="AM34" i="4"/>
  <c r="AM80" i="4"/>
  <c r="AM732" i="4"/>
  <c r="AM539" i="4"/>
  <c r="AM256" i="4"/>
  <c r="AM690" i="4"/>
  <c r="AM474" i="4"/>
  <c r="AM94" i="4"/>
  <c r="AM643" i="4"/>
  <c r="AM403" i="4"/>
  <c r="AM770" i="4"/>
  <c r="AM594" i="4"/>
  <c r="AM328" i="4"/>
  <c r="AM723" i="4"/>
  <c r="AM523" i="4"/>
  <c r="AM236" i="4"/>
  <c r="AM658" i="4"/>
  <c r="AM426" i="4"/>
  <c r="AM762" i="4"/>
  <c r="AM579" i="4"/>
  <c r="AM309" i="4"/>
  <c r="AM692" i="4"/>
  <c r="AM482" i="4"/>
  <c r="AM140" i="4"/>
  <c r="AM737" i="4"/>
  <c r="AM673" i="4"/>
  <c r="AM609" i="4"/>
  <c r="AM545" i="4"/>
  <c r="AM481" i="4"/>
  <c r="AM417" i="4"/>
  <c r="AM347" i="4"/>
  <c r="AM264" i="4"/>
  <c r="AM134" i="4"/>
  <c r="AM752" i="4"/>
  <c r="AM688" i="4"/>
  <c r="AM624" i="4"/>
  <c r="AM560" i="4"/>
  <c r="AM496" i="4"/>
  <c r="AM432" i="4"/>
  <c r="AM364" i="4"/>
  <c r="AM284" i="4"/>
  <c r="AM187" i="4"/>
  <c r="AM767" i="4"/>
  <c r="AM703" i="4"/>
  <c r="AM639" i="4"/>
  <c r="AM575" i="4"/>
  <c r="AM511" i="4"/>
  <c r="AM447" i="4"/>
  <c r="AM381" i="4"/>
  <c r="AM303" i="4"/>
  <c r="AM214" i="4"/>
  <c r="AM782" i="4"/>
  <c r="AM718" i="4"/>
  <c r="AM654" i="4"/>
  <c r="AM590" i="4"/>
  <c r="AM526" i="4"/>
  <c r="AM462" i="4"/>
  <c r="AM398" i="4"/>
  <c r="AM323" i="4"/>
  <c r="AM239" i="4"/>
  <c r="AM797" i="4"/>
  <c r="AM733" i="4"/>
  <c r="AM669" i="4"/>
  <c r="AM605" i="4"/>
  <c r="AM541" i="4"/>
  <c r="AM477" i="4"/>
  <c r="AM413" i="4"/>
  <c r="AM342" i="4"/>
  <c r="AM259" i="4"/>
  <c r="AM108" i="4"/>
  <c r="AM556" i="4"/>
  <c r="AM492" i="4"/>
  <c r="AM428" i="4"/>
  <c r="AM359" i="4"/>
  <c r="AM278" i="4"/>
  <c r="AM179" i="4"/>
  <c r="AM350" i="4"/>
  <c r="AM268" i="4"/>
  <c r="AM156" i="4"/>
  <c r="N7" i="4" l="1" a="1"/>
  <c r="N7" i="4" s="1"/>
  <c r="N9" i="4" a="1"/>
  <c r="N9" i="4" s="1"/>
  <c r="N8" i="4" a="1"/>
  <c r="N8" i="4" s="1"/>
  <c r="N10" i="4" a="1"/>
  <c r="N10" i="4" s="1"/>
  <c r="N11" i="4" l="1"/>
  <c r="X8" i="3" l="1"/>
  <c r="V10" i="3" s="1"/>
  <c r="U8" i="3" l="1"/>
  <c r="Q21" i="3" l="1" a="1"/>
  <c r="Q21" i="3" s="1"/>
  <c r="P12" i="3"/>
  <c r="O25" i="3" l="1"/>
  <c r="O33" i="3"/>
  <c r="O41" i="3"/>
  <c r="O49" i="3"/>
  <c r="O57" i="3"/>
  <c r="O65" i="3"/>
  <c r="O73" i="3"/>
  <c r="O81" i="3"/>
  <c r="O89" i="3"/>
  <c r="O97" i="3"/>
  <c r="O105" i="3"/>
  <c r="O113" i="3"/>
  <c r="O121" i="3"/>
  <c r="O129" i="3"/>
  <c r="O137" i="3"/>
  <c r="O145" i="3"/>
  <c r="O153" i="3"/>
  <c r="O161" i="3"/>
  <c r="O169" i="3"/>
  <c r="O177" i="3"/>
  <c r="O185" i="3"/>
  <c r="O193" i="3"/>
  <c r="O201" i="3"/>
  <c r="O209" i="3"/>
  <c r="O217" i="3"/>
  <c r="O225" i="3"/>
  <c r="O233" i="3"/>
  <c r="O241" i="3"/>
  <c r="O249" i="3"/>
  <c r="O257" i="3"/>
  <c r="O265" i="3"/>
  <c r="O273" i="3"/>
  <c r="O281" i="3"/>
  <c r="O289" i="3"/>
  <c r="O297" i="3"/>
  <c r="O305" i="3"/>
  <c r="O313" i="3"/>
  <c r="O321" i="3"/>
  <c r="O329" i="3"/>
  <c r="O337" i="3"/>
  <c r="O345" i="3"/>
  <c r="O353" i="3"/>
  <c r="O361" i="3"/>
  <c r="O369" i="3"/>
  <c r="O377" i="3"/>
  <c r="O385" i="3"/>
  <c r="O393" i="3"/>
  <c r="O401" i="3"/>
  <c r="O409" i="3"/>
  <c r="O417" i="3"/>
  <c r="O425" i="3"/>
  <c r="O433" i="3"/>
  <c r="O441" i="3"/>
  <c r="O449" i="3"/>
  <c r="O457" i="3"/>
  <c r="O465" i="3"/>
  <c r="O473" i="3"/>
  <c r="O481" i="3"/>
  <c r="O489" i="3"/>
  <c r="O497" i="3"/>
  <c r="O505" i="3"/>
  <c r="O513" i="3"/>
  <c r="O521" i="3"/>
  <c r="O529" i="3"/>
  <c r="O537" i="3"/>
  <c r="O545" i="3"/>
  <c r="O553" i="3"/>
  <c r="O561" i="3"/>
  <c r="O569" i="3"/>
  <c r="O577" i="3"/>
  <c r="O585" i="3"/>
  <c r="O593" i="3"/>
  <c r="O601" i="3"/>
  <c r="O609" i="3"/>
  <c r="O617" i="3"/>
  <c r="O625" i="3"/>
  <c r="O633" i="3"/>
  <c r="O641" i="3"/>
  <c r="O649" i="3"/>
  <c r="O657" i="3"/>
  <c r="O665" i="3"/>
  <c r="O673" i="3"/>
  <c r="O681" i="3"/>
  <c r="O689" i="3"/>
  <c r="O697" i="3"/>
  <c r="O26" i="3"/>
  <c r="O34" i="3"/>
  <c r="O42" i="3"/>
  <c r="O50" i="3"/>
  <c r="O58" i="3"/>
  <c r="O66" i="3"/>
  <c r="O74" i="3"/>
  <c r="O82" i="3"/>
  <c r="O90" i="3"/>
  <c r="O98" i="3"/>
  <c r="O106" i="3"/>
  <c r="O114" i="3"/>
  <c r="O122" i="3"/>
  <c r="O130" i="3"/>
  <c r="O138" i="3"/>
  <c r="O146" i="3"/>
  <c r="O154" i="3"/>
  <c r="O162" i="3"/>
  <c r="O170" i="3"/>
  <c r="O178" i="3"/>
  <c r="O186" i="3"/>
  <c r="O194" i="3"/>
  <c r="O202" i="3"/>
  <c r="O210" i="3"/>
  <c r="O218" i="3"/>
  <c r="O226" i="3"/>
  <c r="O234" i="3"/>
  <c r="O242" i="3"/>
  <c r="O250" i="3"/>
  <c r="O258" i="3"/>
  <c r="O266" i="3"/>
  <c r="O274" i="3"/>
  <c r="O282" i="3"/>
  <c r="O290" i="3"/>
  <c r="O298" i="3"/>
  <c r="O306" i="3"/>
  <c r="O314" i="3"/>
  <c r="O322" i="3"/>
  <c r="O330" i="3"/>
  <c r="O338" i="3"/>
  <c r="O346" i="3"/>
  <c r="O354" i="3"/>
  <c r="O362" i="3"/>
  <c r="O370" i="3"/>
  <c r="O378" i="3"/>
  <c r="O386" i="3"/>
  <c r="O394" i="3"/>
  <c r="O402" i="3"/>
  <c r="O410" i="3"/>
  <c r="O418" i="3"/>
  <c r="O426" i="3"/>
  <c r="O434" i="3"/>
  <c r="O442" i="3"/>
  <c r="O450" i="3"/>
  <c r="O458" i="3"/>
  <c r="O466" i="3"/>
  <c r="O474" i="3"/>
  <c r="O482" i="3"/>
  <c r="O490" i="3"/>
  <c r="O498" i="3"/>
  <c r="O506" i="3"/>
  <c r="O514" i="3"/>
  <c r="O522" i="3"/>
  <c r="O530" i="3"/>
  <c r="O538" i="3"/>
  <c r="O546" i="3"/>
  <c r="O554" i="3"/>
  <c r="O562" i="3"/>
  <c r="O570" i="3"/>
  <c r="O578" i="3"/>
  <c r="O586" i="3"/>
  <c r="O594" i="3"/>
  <c r="O602" i="3"/>
  <c r="O610" i="3"/>
  <c r="O618" i="3"/>
  <c r="O626" i="3"/>
  <c r="O634" i="3"/>
  <c r="O642" i="3"/>
  <c r="O650" i="3"/>
  <c r="O658" i="3"/>
  <c r="O666" i="3"/>
  <c r="O674" i="3"/>
  <c r="O682" i="3"/>
  <c r="O690" i="3"/>
  <c r="O698" i="3"/>
  <c r="O27" i="3"/>
  <c r="O35" i="3"/>
  <c r="O43" i="3"/>
  <c r="O51" i="3"/>
  <c r="O59" i="3"/>
  <c r="O67" i="3"/>
  <c r="O75" i="3"/>
  <c r="O83" i="3"/>
  <c r="O91" i="3"/>
  <c r="O99" i="3"/>
  <c r="O107" i="3"/>
  <c r="O115" i="3"/>
  <c r="O123" i="3"/>
  <c r="O131" i="3"/>
  <c r="O139" i="3"/>
  <c r="O147" i="3"/>
  <c r="O155" i="3"/>
  <c r="O163" i="3"/>
  <c r="O171" i="3"/>
  <c r="O179" i="3"/>
  <c r="O187" i="3"/>
  <c r="O195" i="3"/>
  <c r="O203" i="3"/>
  <c r="O211" i="3"/>
  <c r="O219" i="3"/>
  <c r="O227" i="3"/>
  <c r="O235" i="3"/>
  <c r="O243" i="3"/>
  <c r="O251" i="3"/>
  <c r="O259" i="3"/>
  <c r="O267" i="3"/>
  <c r="O275" i="3"/>
  <c r="O283" i="3"/>
  <c r="O291" i="3"/>
  <c r="O299" i="3"/>
  <c r="O307" i="3"/>
  <c r="O315" i="3"/>
  <c r="O323" i="3"/>
  <c r="O331" i="3"/>
  <c r="O339" i="3"/>
  <c r="O347" i="3"/>
  <c r="O355" i="3"/>
  <c r="O363" i="3"/>
  <c r="O371" i="3"/>
  <c r="O379" i="3"/>
  <c r="O387" i="3"/>
  <c r="O395" i="3"/>
  <c r="O403" i="3"/>
  <c r="O411" i="3"/>
  <c r="O419" i="3"/>
  <c r="O427" i="3"/>
  <c r="O435" i="3"/>
  <c r="O443" i="3"/>
  <c r="O451" i="3"/>
  <c r="O459" i="3"/>
  <c r="O467" i="3"/>
  <c r="O475" i="3"/>
  <c r="O483" i="3"/>
  <c r="O491" i="3"/>
  <c r="O499" i="3"/>
  <c r="O507" i="3"/>
  <c r="O515" i="3"/>
  <c r="O523" i="3"/>
  <c r="O531" i="3"/>
  <c r="O539" i="3"/>
  <c r="O547" i="3"/>
  <c r="O555" i="3"/>
  <c r="O563" i="3"/>
  <c r="O571" i="3"/>
  <c r="O579" i="3"/>
  <c r="O587" i="3"/>
  <c r="O595" i="3"/>
  <c r="O603" i="3"/>
  <c r="O611" i="3"/>
  <c r="O619" i="3"/>
  <c r="O627" i="3"/>
  <c r="O635" i="3"/>
  <c r="O643" i="3"/>
  <c r="O651" i="3"/>
  <c r="O659" i="3"/>
  <c r="O667" i="3"/>
  <c r="O675" i="3"/>
  <c r="O683" i="3"/>
  <c r="O691" i="3"/>
  <c r="O699" i="3"/>
  <c r="O28" i="3"/>
  <c r="O36" i="3"/>
  <c r="O44" i="3"/>
  <c r="O52" i="3"/>
  <c r="O60" i="3"/>
  <c r="O68" i="3"/>
  <c r="O76" i="3"/>
  <c r="O84" i="3"/>
  <c r="O92" i="3"/>
  <c r="O100" i="3"/>
  <c r="O108" i="3"/>
  <c r="O116" i="3"/>
  <c r="O124" i="3"/>
  <c r="O132" i="3"/>
  <c r="O140" i="3"/>
  <c r="O148" i="3"/>
  <c r="O156" i="3"/>
  <c r="O164" i="3"/>
  <c r="O172" i="3"/>
  <c r="O180" i="3"/>
  <c r="O188" i="3"/>
  <c r="O196" i="3"/>
  <c r="O204" i="3"/>
  <c r="O212" i="3"/>
  <c r="O220" i="3"/>
  <c r="O228" i="3"/>
  <c r="O236" i="3"/>
  <c r="O244" i="3"/>
  <c r="O252" i="3"/>
  <c r="O260" i="3"/>
  <c r="O268" i="3"/>
  <c r="O276" i="3"/>
  <c r="O284" i="3"/>
  <c r="O292" i="3"/>
  <c r="O300" i="3"/>
  <c r="O308" i="3"/>
  <c r="O316" i="3"/>
  <c r="O324" i="3"/>
  <c r="O332" i="3"/>
  <c r="O340" i="3"/>
  <c r="O348" i="3"/>
  <c r="O356" i="3"/>
  <c r="O364" i="3"/>
  <c r="O372" i="3"/>
  <c r="O380" i="3"/>
  <c r="O388" i="3"/>
  <c r="O396" i="3"/>
  <c r="O404" i="3"/>
  <c r="O412" i="3"/>
  <c r="O420" i="3"/>
  <c r="O428" i="3"/>
  <c r="O436" i="3"/>
  <c r="O444" i="3"/>
  <c r="O452" i="3"/>
  <c r="O460" i="3"/>
  <c r="O468" i="3"/>
  <c r="O476" i="3"/>
  <c r="O484" i="3"/>
  <c r="O492" i="3"/>
  <c r="O500" i="3"/>
  <c r="O508" i="3"/>
  <c r="O516" i="3"/>
  <c r="O524" i="3"/>
  <c r="O532" i="3"/>
  <c r="O540" i="3"/>
  <c r="O548" i="3"/>
  <c r="O556" i="3"/>
  <c r="O564" i="3"/>
  <c r="O572" i="3"/>
  <c r="O580" i="3"/>
  <c r="O588" i="3"/>
  <c r="O596" i="3"/>
  <c r="O604" i="3"/>
  <c r="O612" i="3"/>
  <c r="O620" i="3"/>
  <c r="O628" i="3"/>
  <c r="O636" i="3"/>
  <c r="O644" i="3"/>
  <c r="O652" i="3"/>
  <c r="O660" i="3"/>
  <c r="O668" i="3"/>
  <c r="O676" i="3"/>
  <c r="O684" i="3"/>
  <c r="O692" i="3"/>
  <c r="O700" i="3"/>
  <c r="Q12" i="3"/>
  <c r="O29" i="3"/>
  <c r="O37" i="3"/>
  <c r="O45" i="3"/>
  <c r="O53" i="3"/>
  <c r="O61" i="3"/>
  <c r="O69" i="3"/>
  <c r="O77" i="3"/>
  <c r="O85" i="3"/>
  <c r="O93" i="3"/>
  <c r="O101" i="3"/>
  <c r="O109" i="3"/>
  <c r="O117" i="3"/>
  <c r="O125" i="3"/>
  <c r="O133" i="3"/>
  <c r="O141" i="3"/>
  <c r="O149" i="3"/>
  <c r="O157" i="3"/>
  <c r="O165" i="3"/>
  <c r="O173" i="3"/>
  <c r="O181" i="3"/>
  <c r="O189" i="3"/>
  <c r="O197" i="3"/>
  <c r="O205" i="3"/>
  <c r="O213" i="3"/>
  <c r="O221" i="3"/>
  <c r="O229" i="3"/>
  <c r="O237" i="3"/>
  <c r="O245" i="3"/>
  <c r="O253" i="3"/>
  <c r="O261" i="3"/>
  <c r="O269" i="3"/>
  <c r="O277" i="3"/>
  <c r="O285" i="3"/>
  <c r="O293" i="3"/>
  <c r="O301" i="3"/>
  <c r="O309" i="3"/>
  <c r="O317" i="3"/>
  <c r="O325" i="3"/>
  <c r="O333" i="3"/>
  <c r="O341" i="3"/>
  <c r="O349" i="3"/>
  <c r="O357" i="3"/>
  <c r="O365" i="3"/>
  <c r="O373" i="3"/>
  <c r="O381" i="3"/>
  <c r="O389" i="3"/>
  <c r="O397" i="3"/>
  <c r="O405" i="3"/>
  <c r="O413" i="3"/>
  <c r="O421" i="3"/>
  <c r="O429" i="3"/>
  <c r="O437" i="3"/>
  <c r="O445" i="3"/>
  <c r="O453" i="3"/>
  <c r="O461" i="3"/>
  <c r="O469" i="3"/>
  <c r="O477" i="3"/>
  <c r="O485" i="3"/>
  <c r="O493" i="3"/>
  <c r="O501" i="3"/>
  <c r="O509" i="3"/>
  <c r="O517" i="3"/>
  <c r="O525" i="3"/>
  <c r="O533" i="3"/>
  <c r="O541" i="3"/>
  <c r="O549" i="3"/>
  <c r="O557" i="3"/>
  <c r="O565" i="3"/>
  <c r="O573" i="3"/>
  <c r="O581" i="3"/>
  <c r="O589" i="3"/>
  <c r="O597" i="3"/>
  <c r="O605" i="3"/>
  <c r="O613" i="3"/>
  <c r="O621" i="3"/>
  <c r="O629" i="3"/>
  <c r="O637" i="3"/>
  <c r="O645" i="3"/>
  <c r="O653" i="3"/>
  <c r="O661" i="3"/>
  <c r="O669" i="3"/>
  <c r="O677" i="3"/>
  <c r="O685" i="3"/>
  <c r="O693" i="3"/>
  <c r="O22" i="3"/>
  <c r="O30" i="3"/>
  <c r="O38" i="3"/>
  <c r="O46" i="3"/>
  <c r="O54" i="3"/>
  <c r="O62" i="3"/>
  <c r="O70" i="3"/>
  <c r="O78" i="3"/>
  <c r="O86" i="3"/>
  <c r="O94" i="3"/>
  <c r="O102" i="3"/>
  <c r="O110" i="3"/>
  <c r="O118" i="3"/>
  <c r="O126" i="3"/>
  <c r="O134" i="3"/>
  <c r="O142" i="3"/>
  <c r="O150" i="3"/>
  <c r="O158" i="3"/>
  <c r="O166" i="3"/>
  <c r="O174" i="3"/>
  <c r="O182" i="3"/>
  <c r="O190" i="3"/>
  <c r="O198" i="3"/>
  <c r="O206" i="3"/>
  <c r="O214" i="3"/>
  <c r="O222" i="3"/>
  <c r="O230" i="3"/>
  <c r="O238" i="3"/>
  <c r="O246" i="3"/>
  <c r="O254" i="3"/>
  <c r="O262" i="3"/>
  <c r="O270" i="3"/>
  <c r="O278" i="3"/>
  <c r="O286" i="3"/>
  <c r="O294" i="3"/>
  <c r="O302" i="3"/>
  <c r="O310" i="3"/>
  <c r="O318" i="3"/>
  <c r="O326" i="3"/>
  <c r="O334" i="3"/>
  <c r="O342" i="3"/>
  <c r="O350" i="3"/>
  <c r="O358" i="3"/>
  <c r="O366" i="3"/>
  <c r="O374" i="3"/>
  <c r="O382" i="3"/>
  <c r="O390" i="3"/>
  <c r="O398" i="3"/>
  <c r="O406" i="3"/>
  <c r="O414" i="3"/>
  <c r="O422" i="3"/>
  <c r="O430" i="3"/>
  <c r="O438" i="3"/>
  <c r="O446" i="3"/>
  <c r="O454" i="3"/>
  <c r="O462" i="3"/>
  <c r="O470" i="3"/>
  <c r="O478" i="3"/>
  <c r="O486" i="3"/>
  <c r="O494" i="3"/>
  <c r="O502" i="3"/>
  <c r="O510" i="3"/>
  <c r="O518" i="3"/>
  <c r="O526" i="3"/>
  <c r="O534" i="3"/>
  <c r="O542" i="3"/>
  <c r="O550" i="3"/>
  <c r="O558" i="3"/>
  <c r="O566" i="3"/>
  <c r="O574" i="3"/>
  <c r="O582" i="3"/>
  <c r="O590" i="3"/>
  <c r="O598" i="3"/>
  <c r="O606" i="3"/>
  <c r="O614" i="3"/>
  <c r="O622" i="3"/>
  <c r="O630" i="3"/>
  <c r="O638" i="3"/>
  <c r="O646" i="3"/>
  <c r="O654" i="3"/>
  <c r="O662" i="3"/>
  <c r="O670" i="3"/>
  <c r="O678" i="3"/>
  <c r="O686" i="3"/>
  <c r="O694" i="3"/>
  <c r="O23" i="3"/>
  <c r="O31" i="3"/>
  <c r="O39" i="3"/>
  <c r="O47" i="3"/>
  <c r="O55" i="3"/>
  <c r="O63" i="3"/>
  <c r="O71" i="3"/>
  <c r="O79" i="3"/>
  <c r="O87" i="3"/>
  <c r="O95" i="3"/>
  <c r="O103" i="3"/>
  <c r="O111" i="3"/>
  <c r="O119" i="3"/>
  <c r="O127" i="3"/>
  <c r="O135" i="3"/>
  <c r="O143" i="3"/>
  <c r="O151" i="3"/>
  <c r="O159" i="3"/>
  <c r="O167" i="3"/>
  <c r="O175" i="3"/>
  <c r="O183" i="3"/>
  <c r="O191" i="3"/>
  <c r="O199" i="3"/>
  <c r="O207" i="3"/>
  <c r="O215" i="3"/>
  <c r="O223" i="3"/>
  <c r="O231" i="3"/>
  <c r="O239" i="3"/>
  <c r="O247" i="3"/>
  <c r="O255" i="3"/>
  <c r="O263" i="3"/>
  <c r="O271" i="3"/>
  <c r="O279" i="3"/>
  <c r="O287" i="3"/>
  <c r="O295" i="3"/>
  <c r="O303" i="3"/>
  <c r="O311" i="3"/>
  <c r="O319" i="3"/>
  <c r="O327" i="3"/>
  <c r="O335" i="3"/>
  <c r="O343" i="3"/>
  <c r="O351" i="3"/>
  <c r="O359" i="3"/>
  <c r="O367" i="3"/>
  <c r="O375" i="3"/>
  <c r="O383" i="3"/>
  <c r="O391" i="3"/>
  <c r="O399" i="3"/>
  <c r="O407" i="3"/>
  <c r="O415" i="3"/>
  <c r="O423" i="3"/>
  <c r="O431" i="3"/>
  <c r="O439" i="3"/>
  <c r="O447" i="3"/>
  <c r="O455" i="3"/>
  <c r="O463" i="3"/>
  <c r="O471" i="3"/>
  <c r="O479" i="3"/>
  <c r="O487" i="3"/>
  <c r="O495" i="3"/>
  <c r="O503" i="3"/>
  <c r="O511" i="3"/>
  <c r="O519" i="3"/>
  <c r="O527" i="3"/>
  <c r="O535" i="3"/>
  <c r="O543" i="3"/>
  <c r="O551" i="3"/>
  <c r="O559" i="3"/>
  <c r="O567" i="3"/>
  <c r="O575" i="3"/>
  <c r="O583" i="3"/>
  <c r="O591" i="3"/>
  <c r="O599" i="3"/>
  <c r="O607" i="3"/>
  <c r="O615" i="3"/>
  <c r="O623" i="3"/>
  <c r="O631" i="3"/>
  <c r="O639" i="3"/>
  <c r="O647" i="3"/>
  <c r="O655" i="3"/>
  <c r="O663" i="3"/>
  <c r="O671" i="3"/>
  <c r="O679" i="3"/>
  <c r="O687" i="3"/>
  <c r="O695" i="3"/>
  <c r="O24" i="3"/>
  <c r="O32" i="3"/>
  <c r="O40" i="3"/>
  <c r="O48" i="3"/>
  <c r="O56" i="3"/>
  <c r="O64" i="3"/>
  <c r="O72" i="3"/>
  <c r="O80" i="3"/>
  <c r="O88" i="3"/>
  <c r="O96" i="3"/>
  <c r="O104" i="3"/>
  <c r="O112" i="3"/>
  <c r="O120" i="3"/>
  <c r="O128" i="3"/>
  <c r="O136" i="3"/>
  <c r="O144" i="3"/>
  <c r="O152" i="3"/>
  <c r="O160" i="3"/>
  <c r="O168" i="3"/>
  <c r="O176" i="3"/>
  <c r="O184" i="3"/>
  <c r="O192" i="3"/>
  <c r="O200" i="3"/>
  <c r="O208" i="3"/>
  <c r="O216" i="3"/>
  <c r="O224" i="3"/>
  <c r="O232" i="3"/>
  <c r="O240" i="3"/>
  <c r="O248" i="3"/>
  <c r="O256" i="3"/>
  <c r="O264" i="3"/>
  <c r="O272" i="3"/>
  <c r="O280" i="3"/>
  <c r="O288" i="3"/>
  <c r="O296" i="3"/>
  <c r="O304" i="3"/>
  <c r="O312" i="3"/>
  <c r="O320" i="3"/>
  <c r="O328" i="3"/>
  <c r="O336" i="3"/>
  <c r="O344" i="3"/>
  <c r="O352" i="3"/>
  <c r="O360" i="3"/>
  <c r="O368" i="3"/>
  <c r="O376" i="3"/>
  <c r="O384" i="3"/>
  <c r="O392" i="3"/>
  <c r="O400" i="3"/>
  <c r="O408" i="3"/>
  <c r="O416" i="3"/>
  <c r="O424" i="3"/>
  <c r="O432" i="3"/>
  <c r="O440" i="3"/>
  <c r="O448" i="3"/>
  <c r="O456" i="3"/>
  <c r="O464" i="3"/>
  <c r="O472" i="3"/>
  <c r="O480" i="3"/>
  <c r="O488" i="3"/>
  <c r="O496" i="3"/>
  <c r="O504" i="3"/>
  <c r="O512" i="3"/>
  <c r="O520" i="3"/>
  <c r="O528" i="3"/>
  <c r="O536" i="3"/>
  <c r="O544" i="3"/>
  <c r="O552" i="3"/>
  <c r="O560" i="3"/>
  <c r="O568" i="3"/>
  <c r="O576" i="3"/>
  <c r="O584" i="3"/>
  <c r="O592" i="3"/>
  <c r="O600" i="3"/>
  <c r="O608" i="3"/>
  <c r="O616" i="3"/>
  <c r="O624" i="3"/>
  <c r="O632" i="3"/>
  <c r="O640" i="3"/>
  <c r="O648" i="3"/>
  <c r="O656" i="3"/>
  <c r="O664" i="3"/>
  <c r="O672" i="3"/>
  <c r="O680" i="3"/>
  <c r="O688" i="3"/>
  <c r="O696" i="3"/>
  <c r="O705" i="3"/>
  <c r="O713" i="3"/>
  <c r="O721" i="3"/>
  <c r="O729" i="3"/>
  <c r="O737" i="3"/>
  <c r="O745" i="3"/>
  <c r="O753" i="3"/>
  <c r="O761" i="3"/>
  <c r="O769" i="3"/>
  <c r="O777" i="3"/>
  <c r="O785" i="3"/>
  <c r="O793" i="3"/>
  <c r="O801" i="3"/>
  <c r="O809" i="3"/>
  <c r="O817" i="3"/>
  <c r="O825" i="3"/>
  <c r="O833" i="3"/>
  <c r="O841" i="3"/>
  <c r="O849" i="3"/>
  <c r="O857" i="3"/>
  <c r="O865" i="3"/>
  <c r="O873" i="3"/>
  <c r="O881" i="3"/>
  <c r="O889" i="3"/>
  <c r="O897" i="3"/>
  <c r="O905" i="3"/>
  <c r="O913" i="3"/>
  <c r="O921" i="3"/>
  <c r="O929" i="3"/>
  <c r="O937" i="3"/>
  <c r="O945" i="3"/>
  <c r="O953" i="3"/>
  <c r="O961" i="3"/>
  <c r="O969" i="3"/>
  <c r="O977" i="3"/>
  <c r="O985" i="3"/>
  <c r="O993" i="3"/>
  <c r="O1001" i="3"/>
  <c r="O1009" i="3"/>
  <c r="O1017" i="3"/>
  <c r="O1019" i="3"/>
  <c r="O989" i="3"/>
  <c r="O1021" i="3"/>
  <c r="O990" i="3"/>
  <c r="O951" i="3"/>
  <c r="O999" i="3"/>
  <c r="O706" i="3"/>
  <c r="O714" i="3"/>
  <c r="O722" i="3"/>
  <c r="O730" i="3"/>
  <c r="O738" i="3"/>
  <c r="O746" i="3"/>
  <c r="O754" i="3"/>
  <c r="O762" i="3"/>
  <c r="O770" i="3"/>
  <c r="O778" i="3"/>
  <c r="O786" i="3"/>
  <c r="O794" i="3"/>
  <c r="O802" i="3"/>
  <c r="O810" i="3"/>
  <c r="O818" i="3"/>
  <c r="O826" i="3"/>
  <c r="O834" i="3"/>
  <c r="O842" i="3"/>
  <c r="O850" i="3"/>
  <c r="O858" i="3"/>
  <c r="O866" i="3"/>
  <c r="O874" i="3"/>
  <c r="O882" i="3"/>
  <c r="O890" i="3"/>
  <c r="O898" i="3"/>
  <c r="O906" i="3"/>
  <c r="O914" i="3"/>
  <c r="O922" i="3"/>
  <c r="O930" i="3"/>
  <c r="O938" i="3"/>
  <c r="O946" i="3"/>
  <c r="O954" i="3"/>
  <c r="O962" i="3"/>
  <c r="O970" i="3"/>
  <c r="O978" i="3"/>
  <c r="O986" i="3"/>
  <c r="O994" i="3"/>
  <c r="O1002" i="3"/>
  <c r="O1010" i="3"/>
  <c r="O1018" i="3"/>
  <c r="O1011" i="3"/>
  <c r="O973" i="3"/>
  <c r="O1013" i="3"/>
  <c r="O998" i="3"/>
  <c r="O943" i="3"/>
  <c r="O1007" i="3"/>
  <c r="O707" i="3"/>
  <c r="O715" i="3"/>
  <c r="O723" i="3"/>
  <c r="O731" i="3"/>
  <c r="O739" i="3"/>
  <c r="O747" i="3"/>
  <c r="O755" i="3"/>
  <c r="O763" i="3"/>
  <c r="O771" i="3"/>
  <c r="O779" i="3"/>
  <c r="O787" i="3"/>
  <c r="O795" i="3"/>
  <c r="O803" i="3"/>
  <c r="O811" i="3"/>
  <c r="O819" i="3"/>
  <c r="O827" i="3"/>
  <c r="O835" i="3"/>
  <c r="O843" i="3"/>
  <c r="O851" i="3"/>
  <c r="O859" i="3"/>
  <c r="O867" i="3"/>
  <c r="O875" i="3"/>
  <c r="O883" i="3"/>
  <c r="O891" i="3"/>
  <c r="O899" i="3"/>
  <c r="O907" i="3"/>
  <c r="O915" i="3"/>
  <c r="O923" i="3"/>
  <c r="O931" i="3"/>
  <c r="O939" i="3"/>
  <c r="O947" i="3"/>
  <c r="O955" i="3"/>
  <c r="O963" i="3"/>
  <c r="O971" i="3"/>
  <c r="O979" i="3"/>
  <c r="O987" i="3"/>
  <c r="O995" i="3"/>
  <c r="O1003" i="3"/>
  <c r="O1012" i="3"/>
  <c r="O1005" i="3"/>
  <c r="O966" i="3"/>
  <c r="O1014" i="3"/>
  <c r="O967" i="3"/>
  <c r="O1000" i="3"/>
  <c r="O708" i="3"/>
  <c r="O716" i="3"/>
  <c r="O724" i="3"/>
  <c r="O732" i="3"/>
  <c r="O740" i="3"/>
  <c r="O748" i="3"/>
  <c r="O756" i="3"/>
  <c r="O764" i="3"/>
  <c r="O772" i="3"/>
  <c r="O780" i="3"/>
  <c r="O788" i="3"/>
  <c r="O796" i="3"/>
  <c r="O804" i="3"/>
  <c r="O812" i="3"/>
  <c r="O820" i="3"/>
  <c r="O828" i="3"/>
  <c r="O836" i="3"/>
  <c r="O844" i="3"/>
  <c r="O852" i="3"/>
  <c r="O860" i="3"/>
  <c r="O868" i="3"/>
  <c r="O876" i="3"/>
  <c r="O884" i="3"/>
  <c r="O892" i="3"/>
  <c r="O900" i="3"/>
  <c r="O908" i="3"/>
  <c r="O916" i="3"/>
  <c r="O924" i="3"/>
  <c r="O932" i="3"/>
  <c r="O940" i="3"/>
  <c r="O948" i="3"/>
  <c r="O956" i="3"/>
  <c r="O964" i="3"/>
  <c r="O972" i="3"/>
  <c r="O980" i="3"/>
  <c r="O988" i="3"/>
  <c r="O996" i="3"/>
  <c r="O1004" i="3"/>
  <c r="O1020" i="3"/>
  <c r="O997" i="3"/>
  <c r="O974" i="3"/>
  <c r="O1006" i="3"/>
  <c r="O975" i="3"/>
  <c r="O992" i="3"/>
  <c r="O701" i="3"/>
  <c r="O709" i="3"/>
  <c r="O717" i="3"/>
  <c r="O725" i="3"/>
  <c r="O733" i="3"/>
  <c r="O741" i="3"/>
  <c r="O749" i="3"/>
  <c r="O757" i="3"/>
  <c r="O765" i="3"/>
  <c r="O773" i="3"/>
  <c r="O781" i="3"/>
  <c r="O789" i="3"/>
  <c r="O797" i="3"/>
  <c r="O805" i="3"/>
  <c r="O813" i="3"/>
  <c r="O821" i="3"/>
  <c r="O829" i="3"/>
  <c r="O837" i="3"/>
  <c r="O845" i="3"/>
  <c r="O853" i="3"/>
  <c r="O861" i="3"/>
  <c r="O869" i="3"/>
  <c r="O877" i="3"/>
  <c r="O885" i="3"/>
  <c r="O893" i="3"/>
  <c r="O901" i="3"/>
  <c r="O909" i="3"/>
  <c r="O917" i="3"/>
  <c r="O925" i="3"/>
  <c r="O933" i="3"/>
  <c r="O941" i="3"/>
  <c r="O949" i="3"/>
  <c r="O957" i="3"/>
  <c r="O965" i="3"/>
  <c r="O981" i="3"/>
  <c r="O958" i="3"/>
  <c r="O21" i="3"/>
  <c r="O983" i="3"/>
  <c r="O1008" i="3"/>
  <c r="O702" i="3"/>
  <c r="O710" i="3"/>
  <c r="O718" i="3"/>
  <c r="O726" i="3"/>
  <c r="O734" i="3"/>
  <c r="O742" i="3"/>
  <c r="O750" i="3"/>
  <c r="O758" i="3"/>
  <c r="O766" i="3"/>
  <c r="O774" i="3"/>
  <c r="O782" i="3"/>
  <c r="O790" i="3"/>
  <c r="O798" i="3"/>
  <c r="O806" i="3"/>
  <c r="O814" i="3"/>
  <c r="O822" i="3"/>
  <c r="O830" i="3"/>
  <c r="O838" i="3"/>
  <c r="O846" i="3"/>
  <c r="O854" i="3"/>
  <c r="O862" i="3"/>
  <c r="O870" i="3"/>
  <c r="O878" i="3"/>
  <c r="O886" i="3"/>
  <c r="O894" i="3"/>
  <c r="O902" i="3"/>
  <c r="O910" i="3"/>
  <c r="O918" i="3"/>
  <c r="O926" i="3"/>
  <c r="O934" i="3"/>
  <c r="O942" i="3"/>
  <c r="O950" i="3"/>
  <c r="O982" i="3"/>
  <c r="O959" i="3"/>
  <c r="O1015" i="3"/>
  <c r="O703" i="3"/>
  <c r="O711" i="3"/>
  <c r="O719" i="3"/>
  <c r="O727" i="3"/>
  <c r="O735" i="3"/>
  <c r="O743" i="3"/>
  <c r="O751" i="3"/>
  <c r="O759" i="3"/>
  <c r="O767" i="3"/>
  <c r="O775" i="3"/>
  <c r="O783" i="3"/>
  <c r="O791" i="3"/>
  <c r="O799" i="3"/>
  <c r="O807" i="3"/>
  <c r="O815" i="3"/>
  <c r="O823" i="3"/>
  <c r="O831" i="3"/>
  <c r="O839" i="3"/>
  <c r="O847" i="3"/>
  <c r="O855" i="3"/>
  <c r="O863" i="3"/>
  <c r="O871" i="3"/>
  <c r="O879" i="3"/>
  <c r="O887" i="3"/>
  <c r="O895" i="3"/>
  <c r="O903" i="3"/>
  <c r="O911" i="3"/>
  <c r="O919" i="3"/>
  <c r="O927" i="3"/>
  <c r="O935" i="3"/>
  <c r="O991" i="3"/>
  <c r="O704" i="3"/>
  <c r="O712" i="3"/>
  <c r="O720" i="3"/>
  <c r="O728" i="3"/>
  <c r="O736" i="3"/>
  <c r="O744" i="3"/>
  <c r="O752" i="3"/>
  <c r="O760" i="3"/>
  <c r="O768" i="3"/>
  <c r="O776" i="3"/>
  <c r="O784" i="3"/>
  <c r="O792" i="3"/>
  <c r="O800" i="3"/>
  <c r="O808" i="3"/>
  <c r="O816" i="3"/>
  <c r="O824" i="3"/>
  <c r="O832" i="3"/>
  <c r="O840" i="3"/>
  <c r="O848" i="3"/>
  <c r="O856" i="3"/>
  <c r="O864" i="3"/>
  <c r="O872" i="3"/>
  <c r="O880" i="3"/>
  <c r="O888" i="3"/>
  <c r="O896" i="3"/>
  <c r="O904" i="3"/>
  <c r="O912" i="3"/>
  <c r="O920" i="3"/>
  <c r="O928" i="3"/>
  <c r="O936" i="3"/>
  <c r="O944" i="3"/>
  <c r="O952" i="3"/>
  <c r="O960" i="3"/>
  <c r="O968" i="3"/>
  <c r="O976" i="3"/>
  <c r="O984" i="3"/>
  <c r="O1016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<sst xmlns="http://schemas.openxmlformats.org/spreadsheetml/2006/main" count="161" uniqueCount="85">
  <si>
    <t>longitude</t>
  </si>
  <si>
    <t>latitude</t>
  </si>
  <si>
    <t>1kyr_Plateau_R [g]</t>
  </si>
  <si>
    <t>1kyr_SA [-]</t>
  </si>
  <si>
    <t>5kyr_Plateau_R [g]</t>
  </si>
  <si>
    <t>5kyr_SA [-]</t>
  </si>
  <si>
    <t>10kyr_Plateau_R [g]</t>
  </si>
  <si>
    <t>10kyr_SA [-]</t>
  </si>
  <si>
    <t>R</t>
  </si>
  <si>
    <t>B</t>
  </si>
  <si>
    <t>C</t>
  </si>
  <si>
    <t>D</t>
  </si>
  <si>
    <t>E</t>
  </si>
  <si>
    <t>Input Longitude [km]</t>
  </si>
  <si>
    <t>Input Latitude [km]</t>
  </si>
  <si>
    <t>Distance [km]</t>
  </si>
  <si>
    <t>SUIHAZ15 model</t>
  </si>
  <si>
    <t>AR</t>
  </si>
  <si>
    <t>PSA [g]</t>
  </si>
  <si>
    <t>Corners</t>
  </si>
  <si>
    <t>RP</t>
  </si>
  <si>
    <r>
      <t>PPSA</t>
    </r>
    <r>
      <rPr>
        <vertAlign val="subscript"/>
        <sz val="11"/>
        <color theme="0"/>
        <rFont val="Calibri"/>
        <family val="2"/>
        <scheme val="minor"/>
      </rPr>
      <t>R</t>
    </r>
    <r>
      <rPr>
        <sz val="11"/>
        <color theme="0"/>
        <rFont val="Calibri"/>
        <family val="2"/>
        <scheme val="minor"/>
      </rPr>
      <t xml:space="preserve"> (g)</t>
    </r>
  </si>
  <si>
    <r>
      <t>PPSA</t>
    </r>
    <r>
      <rPr>
        <vertAlign val="subscript"/>
        <sz val="11"/>
        <color theme="0"/>
        <rFont val="Calibri"/>
        <family val="2"/>
        <scheme val="minor"/>
      </rPr>
      <t>R</t>
    </r>
    <r>
      <rPr>
        <sz val="11"/>
        <color theme="0"/>
        <rFont val="Calibri"/>
        <family val="2"/>
        <scheme val="minor"/>
      </rPr>
      <t>(x,y) [g]</t>
    </r>
  </si>
  <si>
    <t>Plateau_R_Not-Interpolated [g]</t>
  </si>
  <si>
    <t>Plateau_R_Interpolated [g]</t>
  </si>
  <si>
    <t>Distance [Deg]</t>
  </si>
  <si>
    <t>y'</t>
  </si>
  <si>
    <t>x'</t>
  </si>
  <si>
    <t>λ'</t>
  </si>
  <si>
    <t>φ'</t>
  </si>
  <si>
    <t>φ</t>
  </si>
  <si>
    <t>λ</t>
  </si>
  <si>
    <t>Input Longitude [°]</t>
  </si>
  <si>
    <t>Input Latitude [°]</t>
  </si>
  <si>
    <t>Longitude WGS84 [°]</t>
  </si>
  <si>
    <t>Latitude WGS84 [°]</t>
  </si>
  <si>
    <t>T [S]</t>
  </si>
  <si>
    <t>Min Distance [Deg]</t>
  </si>
  <si>
    <t>UHS [g]</t>
  </si>
  <si>
    <r>
      <t>PPSA</t>
    </r>
    <r>
      <rPr>
        <b/>
        <vertAlign val="subscript"/>
        <sz val="18"/>
        <color theme="0"/>
        <rFont val="Arial"/>
        <family val="2"/>
      </rPr>
      <t>R</t>
    </r>
    <r>
      <rPr>
        <b/>
        <sz val="18"/>
        <color theme="0"/>
        <rFont val="Arial"/>
        <family val="2"/>
      </rPr>
      <t xml:space="preserve"> [g]</t>
    </r>
  </si>
  <si>
    <r>
      <t>PPSA</t>
    </r>
    <r>
      <rPr>
        <b/>
        <vertAlign val="subscript"/>
        <sz val="18"/>
        <color theme="0"/>
        <rFont val="Arial"/>
        <family val="2"/>
      </rPr>
      <t>X</t>
    </r>
    <r>
      <rPr>
        <b/>
        <sz val="18"/>
        <color theme="0"/>
        <rFont val="Arial"/>
        <family val="2"/>
      </rPr>
      <t xml:space="preserve"> [g]</t>
    </r>
  </si>
  <si>
    <t>Distance [deg]</t>
  </si>
  <si>
    <t>UHS - SUIhaz2015</t>
  </si>
  <si>
    <t>Wiemer, Stefan &amp; Danciu, Laurentiu &amp; Edwards, Benjamin &amp; Marti, Michèle &amp; Fäh, Donat &amp; Hiemer, Stefan &amp; Woessner, Jochen &amp; Cauzzi, Carlo &amp; Kästli, Philipp &amp; Kremer, Katrina. (2016). Seismic Hazard Model 2015 for Switzerland (SUIhaz2015).</t>
  </si>
  <si>
    <t>PSA 0.00 [s]</t>
  </si>
  <si>
    <t>PSA 0.10 [s]</t>
  </si>
  <si>
    <t>PSA 0.05 [s]</t>
  </si>
  <si>
    <t>PSA 0.15 [s]</t>
  </si>
  <si>
    <t>PSA 0.20 [s]</t>
  </si>
  <si>
    <t>PSA 0.25 [s]</t>
  </si>
  <si>
    <t>PSA 0.30 [s]</t>
  </si>
  <si>
    <t>PSA 0.35 [s]</t>
  </si>
  <si>
    <t>PSA 0.40 [s]</t>
  </si>
  <si>
    <t>PSA 1.00 [s]</t>
  </si>
  <si>
    <t>PSA 2.00 [s]</t>
  </si>
  <si>
    <t>PSA 3.00 [s]</t>
  </si>
  <si>
    <t>PSA 4.00 [s]</t>
  </si>
  <si>
    <t>Instructions:</t>
  </si>
  <si>
    <t>TB [s]</t>
  </si>
  <si>
    <t>TC [s]</t>
  </si>
  <si>
    <t>TD [s]</t>
  </si>
  <si>
    <t>PGA (PSA_0 s) [g]</t>
  </si>
  <si>
    <t>Période de retour [année]</t>
  </si>
  <si>
    <t>Longitude grid point plus proche [°]</t>
  </si>
  <si>
    <t>Latitude grid point plus proche [°]</t>
  </si>
  <si>
    <t>Classe de sol</t>
  </si>
  <si>
    <t>Facteur d'amplification Sx [-]</t>
  </si>
  <si>
    <t>Facteur de correction d'amortissement η [-]</t>
  </si>
  <si>
    <t>Degré d'amortissement visqueux ζ [%]</t>
  </si>
  <si>
    <t>Spectre de réponse élastique</t>
  </si>
  <si>
    <t>E CH1903+ [m]</t>
  </si>
  <si>
    <t>N CH1903+ [m]</t>
  </si>
  <si>
    <r>
      <t xml:space="preserve">Avertissement: </t>
    </r>
    <r>
      <rPr>
        <sz val="22"/>
        <color theme="1"/>
        <rFont val="Calibri"/>
        <family val="2"/>
        <scheme val="minor"/>
      </rPr>
      <t>Cet outil Excel fournit le spectre uniforme de l'aléa (UHS) et le spectre de réponse élastique pour la vérification de la sécurité sismique des barrages en Suisse. Il a été développé par la section Surveillance des barrages de l’Office fédéral de l’énergie (OFEN). La base de l’aléa sismique est le modèle SUIHaz2015 (Wiemer et al., 2016). Les spécifications relatives à la définition des spectres sont basées sur la Directive Partie C3 (OFEN 2025) et sur le document d’accompagnement d’Askarinejad et al. (2025). Pour toute question, veuillez contacter talsperren@bfe.admin.ch.</t>
    </r>
  </si>
  <si>
    <r>
      <rPr>
        <b/>
        <sz val="22"/>
        <color theme="1"/>
        <rFont val="Calibri"/>
        <family val="2"/>
        <scheme val="minor"/>
      </rPr>
      <t xml:space="preserve">Références: </t>
    </r>
    <r>
      <rPr>
        <sz val="22"/>
        <color theme="1"/>
        <rFont val="Calibri"/>
        <family val="2"/>
        <scheme val="minor"/>
      </rPr>
      <t xml:space="preserve">Askarinejad, Amin &amp; Galster Federico &amp; Tzenkov, Anton (2025) Détermination de l'aléa pour la vérification de la sécurité sismique des barrages en Suisse, OFEN. </t>
    </r>
  </si>
  <si>
    <t>Conversion du système de coordonnées (CH1903+ to WGS84)</t>
  </si>
  <si>
    <t>A (avec mesures géophysiques)</t>
  </si>
  <si>
    <t>A (sans mesures géophysiques)</t>
  </si>
  <si>
    <t>2- Introduire les coordonnées du site dans le système CH1903+</t>
  </si>
  <si>
    <t>3- Sélectionner la classe de sol du site</t>
  </si>
  <si>
    <t>4-  Introduire le degré d'amortissement visqueux</t>
  </si>
  <si>
    <t>INTRODUIT PAR L'UTILISATEUR</t>
  </si>
  <si>
    <t>LÉGENDE</t>
  </si>
  <si>
    <t>MODÈLE SUIhaz2015</t>
  </si>
  <si>
    <t>CALCULÉ ET RÉSULTAT</t>
  </si>
  <si>
    <t>1- Sélectionner la période de retour du 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</si>
</sst>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0000"/>
    <numFmt numFmtId="166" formatCode="0.0000"/>
    <numFmt numFmtId="167" formatCode="0.0"/>
    <numFmt numFmtId="168" formatCode="0.0000000000"/>
  </numFmts>
  <fonts count="2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0"/>
      <name val="Calibri (Body)"/>
    </font>
    <font>
      <b/>
      <sz val="18"/>
      <color theme="0"/>
      <name val="Arial"/>
      <family val="2"/>
    </font>
    <font>
      <b/>
      <vertAlign val="subscript"/>
      <sz val="18"/>
      <color theme="0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 (Body)"/>
    </font>
    <font>
      <sz val="20"/>
      <color theme="1"/>
      <name val="Arial"/>
      <family val="2"/>
    </font>
    <font>
      <sz val="20"/>
      <name val="Arial"/>
      <family val="2"/>
    </font>
    <font>
      <b/>
      <sz val="20"/>
      <color theme="1"/>
      <name val="Arial"/>
      <family val="2"/>
    </font>
    <font>
      <b/>
      <sz val="2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2" fillId="4" borderId="0" applyNumberFormat="0" applyBorder="0" applyAlignment="0" applyProtection="0"/>
  </cellStyleXfs>
  <cellXfs count="153">
    <xf numFmtId="0" fontId="0" fillId="0" borderId="0" xfId="0"/>
    <xf numFmtId="0" fontId="13" fillId="3" borderId="13" xfId="2" applyFont="1" applyBorder="1" applyAlignment="1" applyProtection="1">
      <alignment horizontal="center" vertical="center"/>
      <protection locked="0"/>
    </xf>
    <xf numFmtId="4" fontId="13" fillId="3" borderId="4" xfId="2" applyNumberFormat="1" applyFont="1" applyBorder="1" applyAlignment="1" applyProtection="1">
      <alignment horizontal="center" vertical="center"/>
      <protection locked="0"/>
    </xf>
    <xf numFmtId="4" fontId="13" fillId="3" borderId="16" xfId="2" applyNumberFormat="1" applyFont="1" applyBorder="1" applyAlignment="1" applyProtection="1">
      <alignment horizontal="center" vertical="center"/>
      <protection locked="0"/>
    </xf>
    <xf numFmtId="0" fontId="13" fillId="3" borderId="13" xfId="2" applyFont="1" applyBorder="1" applyAlignment="1" applyProtection="1">
      <alignment horizontal="center"/>
      <protection locked="0"/>
    </xf>
    <xf numFmtId="0" fontId="0" fillId="6" borderId="0" xfId="0" applyFill="1"/>
    <xf numFmtId="0" fontId="4" fillId="6" borderId="0" xfId="1" applyFill="1" applyProtection="1"/>
    <xf numFmtId="0" fontId="4" fillId="6" borderId="0" xfId="0" applyFont="1" applyFill="1"/>
    <xf numFmtId="0" fontId="10" fillId="7" borderId="1" xfId="0" applyFont="1" applyFill="1" applyBorder="1" applyAlignment="1">
      <alignment horizontal="center" vertical="top"/>
    </xf>
    <xf numFmtId="0" fontId="10" fillId="7" borderId="21" xfId="0" applyFont="1" applyFill="1" applyBorder="1" applyAlignment="1">
      <alignment horizontal="center" vertical="top"/>
    </xf>
    <xf numFmtId="0" fontId="3" fillId="7" borderId="34" xfId="0" applyFont="1" applyFill="1" applyBorder="1" applyAlignment="1">
      <alignment horizontal="center" vertical="top"/>
    </xf>
    <xf numFmtId="0" fontId="4" fillId="7" borderId="0" xfId="0" applyFont="1" applyFill="1"/>
    <xf numFmtId="0" fontId="4" fillId="7" borderId="13" xfId="0" applyFont="1" applyFill="1" applyBorder="1"/>
    <xf numFmtId="0" fontId="4" fillId="7" borderId="19" xfId="0" applyFont="1" applyFill="1" applyBorder="1"/>
    <xf numFmtId="0" fontId="4" fillId="7" borderId="33" xfId="0" applyFont="1" applyFill="1" applyBorder="1"/>
    <xf numFmtId="0" fontId="4" fillId="7" borderId="20" xfId="0" applyFont="1" applyFill="1" applyBorder="1"/>
    <xf numFmtId="0" fontId="19" fillId="7" borderId="0" xfId="0" applyFont="1" applyFill="1"/>
    <xf numFmtId="0" fontId="4" fillId="7" borderId="1" xfId="0" applyFont="1" applyFill="1" applyBorder="1"/>
    <xf numFmtId="0" fontId="4" fillId="7" borderId="35" xfId="0" applyFont="1" applyFill="1" applyBorder="1"/>
    <xf numFmtId="0" fontId="22" fillId="8" borderId="1" xfId="0" applyFont="1" applyFill="1" applyBorder="1" applyAlignment="1">
      <alignment horizontal="center" vertical="top"/>
    </xf>
    <xf numFmtId="0" fontId="2" fillId="4" borderId="8" xfId="3" applyBorder="1" applyProtection="1">
      <protection hidden="1"/>
    </xf>
    <xf numFmtId="0" fontId="2" fillId="4" borderId="1" xfId="3" applyBorder="1" applyProtection="1">
      <protection hidden="1"/>
    </xf>
    <xf numFmtId="0" fontId="2" fillId="4" borderId="9" xfId="3" applyBorder="1" applyProtection="1">
      <protection hidden="1"/>
    </xf>
    <xf numFmtId="0" fontId="4" fillId="2" borderId="30" xfId="1" applyBorder="1" applyProtection="1">
      <protection hidden="1"/>
    </xf>
    <xf numFmtId="0" fontId="4" fillId="6" borderId="0" xfId="1" applyFill="1" applyBorder="1" applyProtection="1">
      <protection hidden="1"/>
    </xf>
    <xf numFmtId="0" fontId="0" fillId="6" borderId="0" xfId="0" applyFill="1" applyProtection="1">
      <protection hidden="1"/>
    </xf>
    <xf numFmtId="0" fontId="14" fillId="6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2" borderId="17" xfId="1" applyFont="1" applyBorder="1" applyAlignment="1" applyProtection="1">
      <alignment horizontal="center" vertical="center"/>
      <protection hidden="1"/>
    </xf>
    <xf numFmtId="0" fontId="5" fillId="2" borderId="18" xfId="1" applyFont="1" applyBorder="1" applyAlignment="1" applyProtection="1">
      <alignment horizontal="center" vertical="center"/>
      <protection hidden="1"/>
    </xf>
    <xf numFmtId="0" fontId="5" fillId="2" borderId="22" xfId="1" applyFont="1" applyBorder="1" applyAlignment="1" applyProtection="1">
      <alignment horizontal="center" vertical="center"/>
      <protection hidden="1"/>
    </xf>
    <xf numFmtId="0" fontId="5" fillId="2" borderId="23" xfId="1" applyFont="1" applyBorder="1" applyAlignment="1" applyProtection="1">
      <alignment horizontal="center" vertical="center"/>
      <protection hidden="1"/>
    </xf>
    <xf numFmtId="0" fontId="6" fillId="2" borderId="17" xfId="1" applyFont="1" applyBorder="1" applyAlignment="1" applyProtection="1">
      <alignment horizontal="center"/>
      <protection hidden="1"/>
    </xf>
    <xf numFmtId="164" fontId="6" fillId="2" borderId="18" xfId="1" applyNumberFormat="1" applyFont="1" applyBorder="1" applyAlignment="1" applyProtection="1">
      <alignment horizontal="center"/>
      <protection hidden="1"/>
    </xf>
    <xf numFmtId="166" fontId="5" fillId="2" borderId="18" xfId="1" applyNumberFormat="1" applyFont="1" applyBorder="1" applyAlignment="1" applyProtection="1">
      <alignment horizontal="center" vertical="center"/>
      <protection hidden="1"/>
    </xf>
    <xf numFmtId="0" fontId="5" fillId="2" borderId="19" xfId="1" applyFont="1" applyBorder="1" applyAlignment="1" applyProtection="1">
      <alignment horizontal="center" vertical="center"/>
      <protection hidden="1"/>
    </xf>
    <xf numFmtId="166" fontId="5" fillId="2" borderId="20" xfId="1" applyNumberFormat="1" applyFont="1" applyBorder="1" applyAlignment="1" applyProtection="1">
      <alignment horizontal="center" vertical="center"/>
      <protection hidden="1"/>
    </xf>
    <xf numFmtId="0" fontId="15" fillId="6" borderId="0" xfId="0" applyFont="1" applyFill="1" applyAlignment="1" applyProtection="1">
      <alignment vertical="top" wrapText="1"/>
      <protection hidden="1"/>
    </xf>
    <xf numFmtId="0" fontId="17" fillId="7" borderId="8" xfId="1" applyFont="1" applyFill="1" applyBorder="1" applyAlignment="1" applyProtection="1">
      <alignment horizontal="center"/>
      <protection hidden="1"/>
    </xf>
    <xf numFmtId="0" fontId="17" fillId="7" borderId="1" xfId="1" applyFont="1" applyFill="1" applyBorder="1" applyAlignment="1" applyProtection="1">
      <alignment horizontal="center"/>
      <protection hidden="1"/>
    </xf>
    <xf numFmtId="0" fontId="17" fillId="7" borderId="9" xfId="1" applyFont="1" applyFill="1" applyBorder="1" applyAlignment="1" applyProtection="1">
      <alignment horizontal="center"/>
      <protection hidden="1"/>
    </xf>
    <xf numFmtId="4" fontId="17" fillId="7" borderId="8" xfId="1" applyNumberFormat="1" applyFont="1" applyFill="1" applyBorder="1" applyAlignment="1" applyProtection="1">
      <alignment horizontal="center"/>
      <protection hidden="1"/>
    </xf>
    <xf numFmtId="4" fontId="17" fillId="7" borderId="1" xfId="1" applyNumberFormat="1" applyFont="1" applyFill="1" applyBorder="1" applyAlignment="1" applyProtection="1">
      <alignment horizontal="center"/>
      <protection hidden="1"/>
    </xf>
    <xf numFmtId="0" fontId="18" fillId="7" borderId="8" xfId="1" applyFont="1" applyFill="1" applyBorder="1" applyAlignment="1" applyProtection="1">
      <alignment horizontal="center" vertical="center"/>
      <protection hidden="1"/>
    </xf>
    <xf numFmtId="0" fontId="18" fillId="7" borderId="1" xfId="1" applyFont="1" applyFill="1" applyBorder="1" applyAlignment="1" applyProtection="1">
      <alignment horizontal="center" vertical="center"/>
      <protection hidden="1"/>
    </xf>
    <xf numFmtId="0" fontId="17" fillId="7" borderId="1" xfId="0" applyFont="1" applyFill="1" applyBorder="1" applyProtection="1">
      <protection hidden="1"/>
    </xf>
    <xf numFmtId="0" fontId="17" fillId="7" borderId="9" xfId="0" applyFont="1" applyFill="1" applyBorder="1" applyProtection="1">
      <protection hidden="1"/>
    </xf>
    <xf numFmtId="164" fontId="17" fillId="7" borderId="10" xfId="1" applyNumberFormat="1" applyFont="1" applyFill="1" applyBorder="1" applyAlignment="1" applyProtection="1">
      <alignment horizontal="center" vertical="center"/>
      <protection hidden="1"/>
    </xf>
    <xf numFmtId="164" fontId="17" fillId="7" borderId="11" xfId="1" applyNumberFormat="1" applyFont="1" applyFill="1" applyBorder="1" applyAlignment="1" applyProtection="1">
      <alignment horizontal="center" vertical="center"/>
      <protection hidden="1"/>
    </xf>
    <xf numFmtId="0" fontId="17" fillId="7" borderId="11" xfId="0" applyFont="1" applyFill="1" applyBorder="1" applyProtection="1">
      <protection hidden="1"/>
    </xf>
    <xf numFmtId="0" fontId="17" fillId="7" borderId="12" xfId="0" applyFont="1" applyFill="1" applyBorder="1" applyProtection="1">
      <protection hidden="1"/>
    </xf>
    <xf numFmtId="0" fontId="2" fillId="4" borderId="10" xfId="3" applyBorder="1" applyProtection="1">
      <protection hidden="1"/>
    </xf>
    <xf numFmtId="0" fontId="2" fillId="4" borderId="11" xfId="3" applyBorder="1" applyProtection="1">
      <protection hidden="1"/>
    </xf>
    <xf numFmtId="0" fontId="2" fillId="4" borderId="12" xfId="3" applyBorder="1" applyProtection="1">
      <protection hidden="1"/>
    </xf>
    <xf numFmtId="0" fontId="6" fillId="2" borderId="19" xfId="1" applyFont="1" applyBorder="1" applyAlignment="1" applyProtection="1">
      <alignment horizontal="center"/>
      <protection hidden="1"/>
    </xf>
    <xf numFmtId="164" fontId="6" fillId="2" borderId="20" xfId="1" applyNumberFormat="1" applyFont="1" applyBorder="1" applyAlignment="1" applyProtection="1">
      <alignment horizontal="center"/>
      <protection hidden="1"/>
    </xf>
    <xf numFmtId="164" fontId="13" fillId="2" borderId="20" xfId="1" applyNumberFormat="1" applyFont="1" applyBorder="1" applyAlignment="1" applyProtection="1">
      <alignment horizontal="center"/>
      <protection hidden="1"/>
    </xf>
    <xf numFmtId="0" fontId="14" fillId="6" borderId="0" xfId="0" applyFont="1" applyFill="1" applyAlignment="1" applyProtection="1">
      <alignment horizontal="center"/>
      <protection hidden="1"/>
    </xf>
    <xf numFmtId="0" fontId="11" fillId="4" borderId="14" xfId="3" applyFont="1" applyBorder="1" applyAlignment="1" applyProtection="1">
      <alignment horizontal="center" vertical="top"/>
      <protection hidden="1"/>
    </xf>
    <xf numFmtId="167" fontId="0" fillId="6" borderId="0" xfId="0" applyNumberFormat="1" applyFill="1" applyProtection="1">
      <protection hidden="1"/>
    </xf>
    <xf numFmtId="0" fontId="12" fillId="3" borderId="4" xfId="2" applyFont="1" applyBorder="1" applyAlignment="1" applyProtection="1">
      <alignment horizontal="center"/>
      <protection hidden="1"/>
    </xf>
    <xf numFmtId="0" fontId="12" fillId="2" borderId="16" xfId="1" applyFont="1" applyBorder="1" applyAlignment="1" applyProtection="1">
      <alignment horizontal="center"/>
      <protection hidden="1"/>
    </xf>
    <xf numFmtId="2" fontId="13" fillId="2" borderId="13" xfId="1" applyNumberFormat="1" applyFont="1" applyBorder="1" applyAlignment="1" applyProtection="1">
      <alignment horizontal="center" vertical="center"/>
      <protection hidden="1"/>
    </xf>
    <xf numFmtId="164" fontId="13" fillId="2" borderId="13" xfId="1" applyNumberFormat="1" applyFont="1" applyBorder="1" applyAlignment="1" applyProtection="1">
      <alignment horizontal="center" vertical="center"/>
      <protection hidden="1"/>
    </xf>
    <xf numFmtId="164" fontId="13" fillId="2" borderId="33" xfId="1" applyNumberFormat="1" applyFont="1" applyBorder="1" applyAlignment="1" applyProtection="1">
      <alignment horizontal="center" vertical="center"/>
      <protection hidden="1"/>
    </xf>
    <xf numFmtId="0" fontId="13" fillId="2" borderId="13" xfId="1" applyFont="1" applyBorder="1" applyAlignment="1" applyProtection="1">
      <alignment horizontal="center" vertical="center"/>
      <protection hidden="1"/>
    </xf>
    <xf numFmtId="0" fontId="13" fillId="2" borderId="20" xfId="1" applyFont="1" applyBorder="1" applyAlignment="1" applyProtection="1">
      <alignment horizontal="center" vertical="center"/>
      <protection hidden="1"/>
    </xf>
    <xf numFmtId="0" fontId="12" fillId="3" borderId="14" xfId="2" applyFont="1" applyBorder="1" applyAlignment="1" applyProtection="1">
      <alignment horizontal="center" vertical="top"/>
      <protection hidden="1"/>
    </xf>
    <xf numFmtId="0" fontId="2" fillId="6" borderId="8" xfId="3" applyFill="1" applyBorder="1" applyProtection="1">
      <protection hidden="1"/>
    </xf>
    <xf numFmtId="0" fontId="2" fillId="6" borderId="1" xfId="3" applyFill="1" applyBorder="1" applyProtection="1">
      <protection hidden="1"/>
    </xf>
    <xf numFmtId="0" fontId="2" fillId="6" borderId="9" xfId="3" applyFill="1" applyBorder="1" applyProtection="1">
      <protection hidden="1"/>
    </xf>
    <xf numFmtId="0" fontId="4" fillId="6" borderId="30" xfId="1" applyFill="1" applyBorder="1" applyProtection="1">
      <protection hidden="1"/>
    </xf>
    <xf numFmtId="164" fontId="0" fillId="6" borderId="0" xfId="0" applyNumberFormat="1" applyFill="1" applyProtection="1">
      <protection hidden="1"/>
    </xf>
    <xf numFmtId="0" fontId="12" fillId="3" borderId="4" xfId="2" applyFont="1" applyBorder="1" applyAlignment="1" applyProtection="1">
      <alignment horizontal="center" vertical="center"/>
      <protection hidden="1"/>
    </xf>
    <xf numFmtId="0" fontId="12" fillId="2" borderId="4" xfId="1" applyFont="1" applyBorder="1" applyAlignment="1" applyProtection="1">
      <alignment horizontal="center" vertical="center"/>
      <protection hidden="1"/>
    </xf>
    <xf numFmtId="164" fontId="20" fillId="2" borderId="4" xfId="1" applyNumberFormat="1" applyFont="1" applyBorder="1" applyAlignment="1" applyProtection="1">
      <alignment horizontal="center" vertical="center"/>
      <protection hidden="1"/>
    </xf>
    <xf numFmtId="0" fontId="12" fillId="2" borderId="29" xfId="1" applyFont="1" applyBorder="1" applyAlignment="1" applyProtection="1">
      <alignment horizontal="center" vertical="center"/>
      <protection hidden="1"/>
    </xf>
    <xf numFmtId="0" fontId="12" fillId="2" borderId="16" xfId="1" applyFont="1" applyBorder="1" applyAlignment="1" applyProtection="1">
      <alignment horizontal="center" vertical="center"/>
      <protection hidden="1"/>
    </xf>
    <xf numFmtId="0" fontId="13" fillId="2" borderId="32" xfId="1" applyFont="1" applyBorder="1" applyAlignment="1" applyProtection="1">
      <alignment horizontal="center" vertical="center"/>
      <protection hidden="1"/>
    </xf>
    <xf numFmtId="164" fontId="13" fillId="2" borderId="20" xfId="1" applyNumberFormat="1" applyFont="1" applyBorder="1" applyAlignment="1" applyProtection="1">
      <alignment horizontal="center" vertical="center"/>
      <protection hidden="1"/>
    </xf>
    <xf numFmtId="164" fontId="6" fillId="2" borderId="24" xfId="1" applyNumberFormat="1" applyFont="1" applyBorder="1" applyAlignment="1" applyProtection="1">
      <alignment horizontal="center" vertical="center"/>
      <protection hidden="1"/>
    </xf>
    <xf numFmtId="164" fontId="5" fillId="2" borderId="1" xfId="1" applyNumberFormat="1" applyFont="1" applyBorder="1" applyAlignment="1" applyProtection="1">
      <alignment horizontal="center" vertical="center"/>
      <protection hidden="1"/>
    </xf>
    <xf numFmtId="0" fontId="1" fillId="4" borderId="8" xfId="3" applyFont="1" applyBorder="1" applyAlignment="1" applyProtection="1">
      <alignment horizontal="center" vertical="top"/>
      <protection hidden="1"/>
    </xf>
    <xf numFmtId="0" fontId="1" fillId="4" borderId="1" xfId="3" applyFont="1" applyBorder="1" applyAlignment="1" applyProtection="1">
      <alignment horizontal="center" vertical="top"/>
      <protection hidden="1"/>
    </xf>
    <xf numFmtId="0" fontId="1" fillId="4" borderId="9" xfId="3" applyFont="1" applyBorder="1" applyAlignment="1" applyProtection="1">
      <alignment horizontal="center" vertical="top"/>
      <protection hidden="1"/>
    </xf>
    <xf numFmtId="0" fontId="3" fillId="2" borderId="30" xfId="1" applyFont="1" applyBorder="1" applyAlignment="1" applyProtection="1">
      <alignment horizontal="center" vertical="top"/>
      <protection hidden="1"/>
    </xf>
    <xf numFmtId="0" fontId="3" fillId="6" borderId="0" xfId="1" applyFont="1" applyFill="1" applyBorder="1" applyAlignment="1" applyProtection="1">
      <alignment horizontal="center" vertical="top"/>
      <protection hidden="1"/>
    </xf>
    <xf numFmtId="0" fontId="12" fillId="3" borderId="15" xfId="2" applyFont="1" applyBorder="1" applyAlignment="1" applyProtection="1">
      <alignment horizontal="center" vertical="center"/>
      <protection hidden="1"/>
    </xf>
    <xf numFmtId="0" fontId="12" fillId="3" borderId="16" xfId="2" applyFont="1" applyBorder="1" applyAlignment="1" applyProtection="1">
      <alignment horizontal="center" vertical="center"/>
      <protection hidden="1"/>
    </xf>
    <xf numFmtId="0" fontId="12" fillId="2" borderId="4" xfId="1" applyFont="1" applyBorder="1" applyAlignment="1" applyProtection="1">
      <alignment horizontal="center"/>
      <protection hidden="1"/>
    </xf>
    <xf numFmtId="0" fontId="12" fillId="2" borderId="31" xfId="1" applyFont="1" applyBorder="1" applyAlignment="1" applyProtection="1">
      <alignment horizontal="center" vertical="center"/>
      <protection hidden="1"/>
    </xf>
    <xf numFmtId="0" fontId="5" fillId="2" borderId="3" xfId="1" applyFont="1" applyBorder="1" applyAlignment="1" applyProtection="1">
      <alignment horizontal="center" vertical="center"/>
      <protection hidden="1"/>
    </xf>
    <xf numFmtId="0" fontId="5" fillId="2" borderId="1" xfId="1" applyFont="1" applyBorder="1" applyAlignment="1" applyProtection="1">
      <alignment horizontal="center" vertical="center"/>
      <protection hidden="1"/>
    </xf>
    <xf numFmtId="164" fontId="12" fillId="2" borderId="4" xfId="1" applyNumberFormat="1" applyFont="1" applyBorder="1" applyAlignment="1" applyProtection="1">
      <alignment horizontal="center" vertical="center"/>
      <protection hidden="1"/>
    </xf>
    <xf numFmtId="164" fontId="12" fillId="2" borderId="13" xfId="1" applyNumberFormat="1" applyFont="1" applyBorder="1" applyAlignment="1" applyProtection="1">
      <alignment horizontal="center"/>
      <protection hidden="1"/>
    </xf>
    <xf numFmtId="3" fontId="13" fillId="3" borderId="19" xfId="2" applyNumberFormat="1" applyFont="1" applyBorder="1" applyAlignment="1" applyProtection="1">
      <alignment horizontal="center" vertical="center"/>
      <protection locked="0"/>
    </xf>
    <xf numFmtId="0" fontId="23" fillId="8" borderId="1" xfId="0" applyFont="1" applyFill="1" applyBorder="1"/>
    <xf numFmtId="0" fontId="0" fillId="8" borderId="1" xfId="0" applyFill="1" applyBorder="1" applyAlignment="1">
      <alignment horizontal="center"/>
    </xf>
    <xf numFmtId="165" fontId="6" fillId="6" borderId="2" xfId="1" applyNumberFormat="1" applyFont="1" applyFill="1" applyBorder="1" applyAlignment="1" applyProtection="1">
      <alignment horizontal="center" vertical="center"/>
    </xf>
    <xf numFmtId="0" fontId="2" fillId="6" borderId="8" xfId="3" applyFill="1" applyBorder="1" applyProtection="1"/>
    <xf numFmtId="0" fontId="2" fillId="6" borderId="1" xfId="3" applyFill="1" applyBorder="1" applyProtection="1"/>
    <xf numFmtId="0" fontId="4" fillId="6" borderId="3" xfId="1" applyFill="1" applyBorder="1" applyProtection="1"/>
    <xf numFmtId="165" fontId="4" fillId="6" borderId="3" xfId="1" applyNumberFormat="1" applyFill="1" applyBorder="1" applyProtection="1"/>
    <xf numFmtId="0" fontId="2" fillId="6" borderId="10" xfId="3" applyFill="1" applyBorder="1" applyProtection="1"/>
    <xf numFmtId="0" fontId="2" fillId="6" borderId="11" xfId="3" applyFill="1" applyBorder="1" applyProtection="1"/>
    <xf numFmtId="166" fontId="0" fillId="6" borderId="0" xfId="0" applyNumberFormat="1" applyFill="1"/>
    <xf numFmtId="0" fontId="5" fillId="6" borderId="1" xfId="2" applyFont="1" applyFill="1" applyBorder="1" applyAlignment="1" applyProtection="1">
      <alignment horizontal="center" vertical="center"/>
    </xf>
    <xf numFmtId="0" fontId="1" fillId="6" borderId="8" xfId="3" applyFont="1" applyFill="1" applyBorder="1" applyAlignment="1" applyProtection="1">
      <alignment horizontal="center" vertical="top"/>
    </xf>
    <xf numFmtId="0" fontId="1" fillId="6" borderId="1" xfId="3" applyFont="1" applyFill="1" applyBorder="1" applyAlignment="1" applyProtection="1">
      <alignment horizontal="center" vertical="top"/>
    </xf>
    <xf numFmtId="0" fontId="3" fillId="6" borderId="3" xfId="1" applyFont="1" applyFill="1" applyBorder="1" applyAlignment="1" applyProtection="1">
      <alignment horizontal="center" vertical="top"/>
    </xf>
    <xf numFmtId="164" fontId="6" fillId="6" borderId="2" xfId="1" applyNumberFormat="1" applyFont="1" applyFill="1" applyBorder="1" applyAlignment="1" applyProtection="1">
      <alignment horizontal="center" vertical="center"/>
    </xf>
    <xf numFmtId="168" fontId="0" fillId="6" borderId="0" xfId="0" applyNumberFormat="1" applyFill="1"/>
    <xf numFmtId="164" fontId="0" fillId="6" borderId="0" xfId="0" applyNumberFormat="1" applyFill="1"/>
    <xf numFmtId="0" fontId="0" fillId="6" borderId="0" xfId="0" applyFill="1" applyAlignment="1">
      <alignment horizontal="center" vertical="center"/>
    </xf>
    <xf numFmtId="0" fontId="4" fillId="6" borderId="0" xfId="1" applyFill="1" applyAlignment="1" applyProtection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5" borderId="36" xfId="1" applyFill="1" applyBorder="1" applyAlignment="1" applyProtection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3" xfId="1" applyFill="1" applyBorder="1" applyAlignment="1" applyProtection="1">
      <alignment horizontal="center" vertical="center"/>
    </xf>
    <xf numFmtId="0" fontId="4" fillId="5" borderId="37" xfId="1" applyFill="1" applyBorder="1" applyAlignment="1" applyProtection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4" fillId="5" borderId="14" xfId="1" applyFill="1" applyBorder="1" applyAlignment="1" applyProtection="1">
      <alignment horizontal="center" vertical="center"/>
    </xf>
    <xf numFmtId="0" fontId="4" fillId="5" borderId="38" xfId="1" applyFill="1" applyBorder="1" applyAlignment="1" applyProtection="1">
      <alignment horizontal="center" vertical="center"/>
    </xf>
    <xf numFmtId="0" fontId="4" fillId="5" borderId="39" xfId="1" applyFill="1" applyBorder="1" applyAlignment="1" applyProtection="1">
      <alignment horizontal="center" vertical="center"/>
    </xf>
    <xf numFmtId="0" fontId="4" fillId="5" borderId="30" xfId="0" applyFont="1" applyFill="1" applyBorder="1" applyAlignment="1">
      <alignment horizontal="center" vertical="center"/>
    </xf>
    <xf numFmtId="0" fontId="4" fillId="5" borderId="30" xfId="1" applyFill="1" applyBorder="1" applyAlignment="1" applyProtection="1">
      <alignment horizontal="center" vertical="center"/>
    </xf>
    <xf numFmtId="0" fontId="27" fillId="6" borderId="4" xfId="0" applyFont="1" applyFill="1" applyBorder="1" applyAlignment="1" applyProtection="1">
      <alignment horizontal="center" vertical="center"/>
      <protection hidden="1"/>
    </xf>
    <xf numFmtId="0" fontId="3" fillId="5" borderId="4" xfId="1" applyFont="1" applyFill="1" applyBorder="1" applyAlignment="1" applyProtection="1">
      <alignment horizontal="center" vertical="center"/>
    </xf>
    <xf numFmtId="0" fontId="3" fillId="5" borderId="29" xfId="1" applyFont="1" applyFill="1" applyBorder="1" applyAlignment="1" applyProtection="1">
      <alignment horizontal="center" vertical="center"/>
    </xf>
    <xf numFmtId="0" fontId="3" fillId="5" borderId="16" xfId="1" applyFont="1" applyFill="1" applyBorder="1" applyAlignment="1" applyProtection="1">
      <alignment horizontal="center" vertical="center"/>
    </xf>
    <xf numFmtId="0" fontId="26" fillId="6" borderId="34" xfId="0" applyFont="1" applyFill="1" applyBorder="1" applyAlignment="1" applyProtection="1">
      <alignment horizontal="left" vertical="top"/>
      <protection hidden="1"/>
    </xf>
    <xf numFmtId="0" fontId="25" fillId="6" borderId="13" xfId="1" applyFont="1" applyFill="1" applyBorder="1" applyAlignment="1" applyProtection="1">
      <alignment horizontal="left" vertical="top" wrapText="1"/>
      <protection hidden="1"/>
    </xf>
    <xf numFmtId="0" fontId="12" fillId="2" borderId="13" xfId="1" applyFont="1" applyBorder="1" applyAlignment="1" applyProtection="1">
      <alignment horizontal="center"/>
      <protection hidden="1"/>
    </xf>
    <xf numFmtId="0" fontId="17" fillId="7" borderId="25" xfId="1" applyFont="1" applyFill="1" applyBorder="1" applyAlignment="1" applyProtection="1">
      <alignment horizontal="center"/>
      <protection hidden="1"/>
    </xf>
    <xf numFmtId="0" fontId="17" fillId="7" borderId="26" xfId="1" applyFont="1" applyFill="1" applyBorder="1" applyAlignment="1" applyProtection="1">
      <alignment horizontal="center"/>
      <protection hidden="1"/>
    </xf>
    <xf numFmtId="0" fontId="17" fillId="7" borderId="27" xfId="1" applyFont="1" applyFill="1" applyBorder="1" applyAlignment="1" applyProtection="1">
      <alignment horizontal="center"/>
      <protection hidden="1"/>
    </xf>
    <xf numFmtId="0" fontId="15" fillId="6" borderId="0" xfId="0" applyFont="1" applyFill="1" applyAlignment="1" applyProtection="1">
      <alignment horizontal="left" vertical="top" wrapText="1"/>
      <protection hidden="1"/>
    </xf>
    <xf numFmtId="0" fontId="14" fillId="6" borderId="0" xfId="0" applyFont="1" applyFill="1" applyAlignment="1" applyProtection="1">
      <alignment horizontal="left" wrapText="1"/>
      <protection hidden="1"/>
    </xf>
    <xf numFmtId="0" fontId="24" fillId="6" borderId="35" xfId="0" applyFont="1" applyFill="1" applyBorder="1" applyAlignment="1" applyProtection="1">
      <alignment horizontal="left" vertical="top" wrapText="1"/>
      <protection hidden="1"/>
    </xf>
    <xf numFmtId="0" fontId="25" fillId="6" borderId="35" xfId="1" applyFont="1" applyFill="1" applyBorder="1" applyAlignment="1" applyProtection="1">
      <alignment horizontal="left" vertical="top" wrapText="1"/>
      <protection hidden="1"/>
    </xf>
    <xf numFmtId="0" fontId="8" fillId="4" borderId="5" xfId="3" applyFont="1" applyBorder="1" applyAlignment="1" applyProtection="1">
      <alignment horizontal="center" vertical="top"/>
      <protection hidden="1"/>
    </xf>
    <xf numFmtId="0" fontId="8" fillId="4" borderId="6" xfId="3" applyFont="1" applyBorder="1" applyAlignment="1" applyProtection="1">
      <alignment horizontal="center" vertical="top"/>
      <protection hidden="1"/>
    </xf>
    <xf numFmtId="0" fontId="8" fillId="4" borderId="7" xfId="3" applyFont="1" applyBorder="1" applyAlignment="1" applyProtection="1">
      <alignment horizontal="center" vertical="top"/>
      <protection hidden="1"/>
    </xf>
    <xf numFmtId="0" fontId="7" fillId="2" borderId="15" xfId="1" applyFont="1" applyBorder="1" applyAlignment="1" applyProtection="1">
      <alignment horizontal="center" vertical="center"/>
      <protection hidden="1"/>
    </xf>
    <xf numFmtId="0" fontId="7" fillId="2" borderId="16" xfId="1" applyFont="1" applyBorder="1" applyAlignment="1" applyProtection="1">
      <alignment horizontal="center" vertical="center"/>
      <protection hidden="1"/>
    </xf>
    <xf numFmtId="0" fontId="4" fillId="5" borderId="0" xfId="1" applyFill="1" applyAlignment="1" applyProtection="1">
      <alignment horizontal="center"/>
      <protection hidden="1"/>
    </xf>
    <xf numFmtId="0" fontId="16" fillId="6" borderId="0" xfId="0" applyFont="1" applyFill="1" applyAlignment="1" applyProtection="1">
      <alignment horizontal="left" vertical="top" wrapText="1"/>
      <protection hidden="1"/>
    </xf>
    <xf numFmtId="0" fontId="3" fillId="7" borderId="22" xfId="0" applyFont="1" applyFill="1" applyBorder="1" applyAlignment="1">
      <alignment horizontal="center" vertical="top"/>
    </xf>
    <xf numFmtId="0" fontId="3" fillId="7" borderId="28" xfId="0" applyFont="1" applyFill="1" applyBorder="1" applyAlignment="1">
      <alignment horizontal="center" vertical="top"/>
    </xf>
    <xf numFmtId="0" fontId="3" fillId="7" borderId="23" xfId="0" applyFont="1" applyFill="1" applyBorder="1" applyAlignment="1">
      <alignment horizontal="center" vertical="top"/>
    </xf>
    <xf numFmtId="0" fontId="8" fillId="6" borderId="5" xfId="3" applyFont="1" applyFill="1" applyBorder="1" applyAlignment="1" applyProtection="1">
      <alignment horizontal="center" vertical="top"/>
    </xf>
    <xf numFmtId="0" fontId="8" fillId="6" borderId="6" xfId="3" applyFont="1" applyFill="1" applyBorder="1" applyAlignment="1" applyProtection="1">
      <alignment horizontal="center" vertical="top"/>
    </xf>
    <xf numFmtId="0" fontId="4" fillId="6" borderId="0" xfId="1" applyFill="1" applyAlignment="1" applyProtection="1">
      <alignment horizontal="center"/>
    </xf>
  </cellXfs>
  <cellStyles count="4">
    <cellStyle name="20 % - Accent4" xfId="3" builtinId="42"/>
    <cellStyle name="Accent1" xfId="1" builtinId="29"/>
    <cellStyle name="Accent3" xfId="2" builtinId="37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46694920795728E-2"/>
          <c:y val="5.0925925925925923E-2"/>
          <c:w val="0.8874449272071715"/>
          <c:h val="0.8021926283541152"/>
        </c:manualLayout>
      </c:layout>
      <c:scatterChart>
        <c:scatterStyle val="lineMarker"/>
        <c:varyColors val="0"/>
        <c:ser>
          <c:idx val="2"/>
          <c:order val="0"/>
          <c:tx>
            <c:strRef>
              <c:f>Input!$P$19</c:f>
              <c:strCache>
                <c:ptCount val="1"/>
                <c:pt idx="0">
                  <c:v>UHS - SUIhaz2015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Input!$P$22:$P$33</c:f>
              <c:numCache>
                <c:formatCode>General</c:formatCode>
                <c:ptCount val="12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xVal>
          <c:yVal>
            <c:numRef>
              <c:f>Input!$Q$22:$Q$33</c:f>
              <c:numCache>
                <c:formatCode>0.0000</c:formatCode>
                <c:ptCount val="12"/>
                <c:pt idx="0">
                  <c:v>0.72465108911601328</c:v>
                </c:pt>
                <c:pt idx="1">
                  <c:v>0.84957342174938366</c:v>
                </c:pt>
                <c:pt idx="2">
                  <c:v>0.81436637835808268</c:v>
                </c:pt>
                <c:pt idx="3">
                  <c:v>0.72588356020578904</c:v>
                </c:pt>
                <c:pt idx="4">
                  <c:v>0.63522318263437516</c:v>
                </c:pt>
                <c:pt idx="5">
                  <c:v>0.56810424994785369</c:v>
                </c:pt>
                <c:pt idx="6">
                  <c:v>0.51011572907103575</c:v>
                </c:pt>
                <c:pt idx="7">
                  <c:v>0.4576939169473786</c:v>
                </c:pt>
                <c:pt idx="8">
                  <c:v>0.19890014659519115</c:v>
                </c:pt>
                <c:pt idx="9">
                  <c:v>8.3765744724710031E-2</c:v>
                </c:pt>
                <c:pt idx="10">
                  <c:v>4.7021858298625284E-2</c:v>
                </c:pt>
                <c:pt idx="11">
                  <c:v>3.2042629815174327E-2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1C-E34D-A895-C7EEA6227B30}"/>
            </c:ext>
          </c:extLst>
        </c:ser>
        <c:ser>
          <c:idx val="0"/>
          <c:order val="1"/>
          <c:tx>
            <c:v>Spectre de résponse élastique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Input!$N$21:$N$1021</c:f>
              <c:numCache>
                <c:formatCode>General</c:formatCode>
                <c:ptCount val="1001"/>
                <c:pt idx="0">
                  <c:v>1E-4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8.9099999999999895</c:v>
                </c:pt>
                <c:pt idx="892">
                  <c:v>8.9199999999999893</c:v>
                </c:pt>
                <c:pt idx="893">
                  <c:v>8.9299999999999908</c:v>
                </c:pt>
                <c:pt idx="894">
                  <c:v>8.9399999999999906</c:v>
                </c:pt>
                <c:pt idx="895">
                  <c:v>8.9499999999999904</c:v>
                </c:pt>
                <c:pt idx="896">
                  <c:v>8.9599999999999902</c:v>
                </c:pt>
                <c:pt idx="897">
                  <c:v>8.96999999999999</c:v>
                </c:pt>
                <c:pt idx="898">
                  <c:v>8.9799999999999898</c:v>
                </c:pt>
                <c:pt idx="899">
                  <c:v>8.9899999999999896</c:v>
                </c:pt>
                <c:pt idx="900">
                  <c:v>8.9999999999999893</c:v>
                </c:pt>
                <c:pt idx="901">
                  <c:v>9.0099999999999891</c:v>
                </c:pt>
                <c:pt idx="902">
                  <c:v>9.0199999999999907</c:v>
                </c:pt>
                <c:pt idx="903">
                  <c:v>9.0299999999999905</c:v>
                </c:pt>
                <c:pt idx="904">
                  <c:v>9.0399999999999903</c:v>
                </c:pt>
                <c:pt idx="905">
                  <c:v>9.0499999999999901</c:v>
                </c:pt>
                <c:pt idx="906">
                  <c:v>9.0599999999999898</c:v>
                </c:pt>
                <c:pt idx="907">
                  <c:v>9.0699999999999896</c:v>
                </c:pt>
                <c:pt idx="908">
                  <c:v>9.0799999999999894</c:v>
                </c:pt>
                <c:pt idx="909">
                  <c:v>9.0899999999999892</c:v>
                </c:pt>
                <c:pt idx="910">
                  <c:v>9.0999999999999908</c:v>
                </c:pt>
                <c:pt idx="911">
                  <c:v>9.1099999999999905</c:v>
                </c:pt>
                <c:pt idx="912">
                  <c:v>9.1199999999999903</c:v>
                </c:pt>
                <c:pt idx="913">
                  <c:v>9.1299999999999901</c:v>
                </c:pt>
                <c:pt idx="914">
                  <c:v>9.1399999999999899</c:v>
                </c:pt>
                <c:pt idx="915">
                  <c:v>9.1499999999999897</c:v>
                </c:pt>
                <c:pt idx="916">
                  <c:v>9.1599999999999895</c:v>
                </c:pt>
                <c:pt idx="917">
                  <c:v>9.1699999999999893</c:v>
                </c:pt>
                <c:pt idx="918">
                  <c:v>9.1799999999999908</c:v>
                </c:pt>
                <c:pt idx="919">
                  <c:v>9.1899999999999906</c:v>
                </c:pt>
                <c:pt idx="920">
                  <c:v>9.1999999999999904</c:v>
                </c:pt>
                <c:pt idx="921">
                  <c:v>9.2099999999999902</c:v>
                </c:pt>
                <c:pt idx="922">
                  <c:v>9.21999999999999</c:v>
                </c:pt>
                <c:pt idx="923">
                  <c:v>9.2299999999999898</c:v>
                </c:pt>
                <c:pt idx="924">
                  <c:v>9.2399999999999896</c:v>
                </c:pt>
                <c:pt idx="925">
                  <c:v>9.2499999999999893</c:v>
                </c:pt>
                <c:pt idx="926">
                  <c:v>9.2599999999999891</c:v>
                </c:pt>
                <c:pt idx="927">
                  <c:v>9.2699999999999907</c:v>
                </c:pt>
                <c:pt idx="928">
                  <c:v>9.2799999999999905</c:v>
                </c:pt>
                <c:pt idx="929">
                  <c:v>9.2899999999999903</c:v>
                </c:pt>
                <c:pt idx="930">
                  <c:v>9.2999999999999901</c:v>
                </c:pt>
                <c:pt idx="931">
                  <c:v>9.3099999999999898</c:v>
                </c:pt>
                <c:pt idx="932">
                  <c:v>9.3199999999999896</c:v>
                </c:pt>
                <c:pt idx="933">
                  <c:v>9.3299999999999894</c:v>
                </c:pt>
                <c:pt idx="934">
                  <c:v>9.3399999999999892</c:v>
                </c:pt>
                <c:pt idx="935">
                  <c:v>9.3499999999999908</c:v>
                </c:pt>
                <c:pt idx="936">
                  <c:v>9.3599999999999905</c:v>
                </c:pt>
                <c:pt idx="937">
                  <c:v>9.3699999999999903</c:v>
                </c:pt>
                <c:pt idx="938">
                  <c:v>9.3799999999999795</c:v>
                </c:pt>
                <c:pt idx="939">
                  <c:v>9.3899999999999793</c:v>
                </c:pt>
                <c:pt idx="940">
                  <c:v>9.3999999999999808</c:v>
                </c:pt>
                <c:pt idx="941">
                  <c:v>9.4099999999999806</c:v>
                </c:pt>
                <c:pt idx="942">
                  <c:v>9.4199999999999804</c:v>
                </c:pt>
                <c:pt idx="943">
                  <c:v>9.4299999999999802</c:v>
                </c:pt>
                <c:pt idx="944">
                  <c:v>9.43999999999998</c:v>
                </c:pt>
                <c:pt idx="945">
                  <c:v>9.4499999999999797</c:v>
                </c:pt>
                <c:pt idx="946">
                  <c:v>9.4599999999999795</c:v>
                </c:pt>
                <c:pt idx="947">
                  <c:v>9.4699999999999793</c:v>
                </c:pt>
                <c:pt idx="948">
                  <c:v>9.4799999999999809</c:v>
                </c:pt>
                <c:pt idx="949">
                  <c:v>9.4899999999999807</c:v>
                </c:pt>
                <c:pt idx="950">
                  <c:v>9.4999999999999805</c:v>
                </c:pt>
                <c:pt idx="951">
                  <c:v>9.5099999999999802</c:v>
                </c:pt>
                <c:pt idx="952">
                  <c:v>9.51999999999998</c:v>
                </c:pt>
                <c:pt idx="953">
                  <c:v>9.5299999999999798</c:v>
                </c:pt>
                <c:pt idx="954">
                  <c:v>9.5399999999999796</c:v>
                </c:pt>
                <c:pt idx="955">
                  <c:v>9.5499999999999794</c:v>
                </c:pt>
                <c:pt idx="956">
                  <c:v>9.5599999999999792</c:v>
                </c:pt>
                <c:pt idx="957">
                  <c:v>9.5699999999999807</c:v>
                </c:pt>
                <c:pt idx="958">
                  <c:v>9.5799999999999805</c:v>
                </c:pt>
                <c:pt idx="959">
                  <c:v>9.5899999999999803</c:v>
                </c:pt>
                <c:pt idx="960">
                  <c:v>9.5999999999999801</c:v>
                </c:pt>
                <c:pt idx="961">
                  <c:v>9.6099999999999799</c:v>
                </c:pt>
                <c:pt idx="962">
                  <c:v>9.6199999999999797</c:v>
                </c:pt>
                <c:pt idx="963">
                  <c:v>9.6299999999999795</c:v>
                </c:pt>
                <c:pt idx="964">
                  <c:v>9.6399999999999793</c:v>
                </c:pt>
                <c:pt idx="965">
                  <c:v>9.6499999999999808</c:v>
                </c:pt>
                <c:pt idx="966">
                  <c:v>9.6599999999999806</c:v>
                </c:pt>
                <c:pt idx="967">
                  <c:v>9.6699999999999804</c:v>
                </c:pt>
                <c:pt idx="968">
                  <c:v>9.6799999999999802</c:v>
                </c:pt>
                <c:pt idx="969">
                  <c:v>9.68999999999998</c:v>
                </c:pt>
                <c:pt idx="970">
                  <c:v>9.6999999999999797</c:v>
                </c:pt>
                <c:pt idx="971">
                  <c:v>9.7099999999999795</c:v>
                </c:pt>
                <c:pt idx="972">
                  <c:v>9.7199999999999793</c:v>
                </c:pt>
                <c:pt idx="973">
                  <c:v>9.7299999999999809</c:v>
                </c:pt>
                <c:pt idx="974">
                  <c:v>9.7399999999999807</c:v>
                </c:pt>
                <c:pt idx="975">
                  <c:v>9.7499999999999805</c:v>
                </c:pt>
                <c:pt idx="976">
                  <c:v>9.7599999999999802</c:v>
                </c:pt>
                <c:pt idx="977">
                  <c:v>9.76999999999998</c:v>
                </c:pt>
                <c:pt idx="978">
                  <c:v>9.7799999999999798</c:v>
                </c:pt>
                <c:pt idx="979">
                  <c:v>9.7899999999999796</c:v>
                </c:pt>
                <c:pt idx="980">
                  <c:v>9.7999999999999794</c:v>
                </c:pt>
                <c:pt idx="981">
                  <c:v>9.8099999999999792</c:v>
                </c:pt>
                <c:pt idx="982">
                  <c:v>9.8199999999999701</c:v>
                </c:pt>
                <c:pt idx="983">
                  <c:v>9.8299999999999699</c:v>
                </c:pt>
                <c:pt idx="984">
                  <c:v>9.8399999999999697</c:v>
                </c:pt>
                <c:pt idx="985">
                  <c:v>9.8499999999999694</c:v>
                </c:pt>
                <c:pt idx="986">
                  <c:v>9.8599999999999692</c:v>
                </c:pt>
                <c:pt idx="987">
                  <c:v>9.8699999999999708</c:v>
                </c:pt>
                <c:pt idx="988">
                  <c:v>9.8799999999999706</c:v>
                </c:pt>
                <c:pt idx="989">
                  <c:v>9.8899999999999704</c:v>
                </c:pt>
                <c:pt idx="990">
                  <c:v>9.8999999999999702</c:v>
                </c:pt>
                <c:pt idx="991">
                  <c:v>9.9099999999999699</c:v>
                </c:pt>
                <c:pt idx="992">
                  <c:v>9.9199999999999697</c:v>
                </c:pt>
                <c:pt idx="993">
                  <c:v>9.9299999999999695</c:v>
                </c:pt>
                <c:pt idx="994">
                  <c:v>9.9399999999999693</c:v>
                </c:pt>
                <c:pt idx="995">
                  <c:v>9.9499999999999709</c:v>
                </c:pt>
                <c:pt idx="996">
                  <c:v>9.9599999999999707</c:v>
                </c:pt>
                <c:pt idx="997">
                  <c:v>9.9699999999999704</c:v>
                </c:pt>
                <c:pt idx="998">
                  <c:v>9.9799999999999702</c:v>
                </c:pt>
                <c:pt idx="999">
                  <c:v>9.98999999999997</c:v>
                </c:pt>
                <c:pt idx="1000">
                  <c:v>9.9999999999999698</c:v>
                </c:pt>
              </c:numCache>
            </c:numRef>
          </c:xVal>
          <c:yVal>
            <c:numRef>
              <c:f>Input!$O$21:$O$1021</c:f>
              <c:numCache>
                <c:formatCode>0.000</c:formatCode>
                <c:ptCount val="1001"/>
                <c:pt idx="0">
                  <c:v>0.34067894212150279</c:v>
                </c:pt>
                <c:pt idx="1">
                  <c:v>0.42478671087469178</c:v>
                </c:pt>
                <c:pt idx="2">
                  <c:v>0.50974405304963022</c:v>
                </c:pt>
                <c:pt idx="3">
                  <c:v>0.59470139522456855</c:v>
                </c:pt>
                <c:pt idx="4">
                  <c:v>0.67965873739950688</c:v>
                </c:pt>
                <c:pt idx="5">
                  <c:v>0.76461607957444522</c:v>
                </c:pt>
                <c:pt idx="6">
                  <c:v>0.84957342174938355</c:v>
                </c:pt>
                <c:pt idx="7">
                  <c:v>0.84957342174938366</c:v>
                </c:pt>
                <c:pt idx="8">
                  <c:v>0.84957342174938366</c:v>
                </c:pt>
                <c:pt idx="9">
                  <c:v>0.84957342174938366</c:v>
                </c:pt>
                <c:pt idx="10">
                  <c:v>0.84957342174938366</c:v>
                </c:pt>
                <c:pt idx="11">
                  <c:v>0.84957342174938366</c:v>
                </c:pt>
                <c:pt idx="12">
                  <c:v>0.84957342174938366</c:v>
                </c:pt>
                <c:pt idx="13">
                  <c:v>0.84957342174938366</c:v>
                </c:pt>
                <c:pt idx="14">
                  <c:v>0.84957342174938366</c:v>
                </c:pt>
                <c:pt idx="15">
                  <c:v>0.84957342174938366</c:v>
                </c:pt>
                <c:pt idx="16">
                  <c:v>0.84957342174938366</c:v>
                </c:pt>
                <c:pt idx="17">
                  <c:v>0.84957342174938366</c:v>
                </c:pt>
                <c:pt idx="18">
                  <c:v>0.84957342174938366</c:v>
                </c:pt>
                <c:pt idx="19">
                  <c:v>0.84957342174938366</c:v>
                </c:pt>
                <c:pt idx="20">
                  <c:v>0.84957342174938366</c:v>
                </c:pt>
                <c:pt idx="21">
                  <c:v>0.84957342174938366</c:v>
                </c:pt>
                <c:pt idx="22">
                  <c:v>0.84957342174938366</c:v>
                </c:pt>
                <c:pt idx="23">
                  <c:v>0.84957342174938366</c:v>
                </c:pt>
                <c:pt idx="24">
                  <c:v>0.84957342174938366</c:v>
                </c:pt>
                <c:pt idx="25">
                  <c:v>0.84957342174938366</c:v>
                </c:pt>
                <c:pt idx="26">
                  <c:v>0.84957342174938366</c:v>
                </c:pt>
                <c:pt idx="27">
                  <c:v>0.84957342174938366</c:v>
                </c:pt>
                <c:pt idx="28">
                  <c:v>0.84957342174938366</c:v>
                </c:pt>
                <c:pt idx="29">
                  <c:v>0.84957342174938366</c:v>
                </c:pt>
                <c:pt idx="30">
                  <c:v>0.84957342174938366</c:v>
                </c:pt>
                <c:pt idx="31">
                  <c:v>0.82216782749940354</c:v>
                </c:pt>
                <c:pt idx="32">
                  <c:v>0.7964750828900472</c:v>
                </c:pt>
                <c:pt idx="33">
                  <c:v>0.77233947431762151</c:v>
                </c:pt>
                <c:pt idx="34">
                  <c:v>0.74962360742592671</c:v>
                </c:pt>
                <c:pt idx="35">
                  <c:v>0.72820579007090036</c:v>
                </c:pt>
                <c:pt idx="36">
                  <c:v>0.70797785145781977</c:v>
                </c:pt>
                <c:pt idx="37">
                  <c:v>0.68884331493193274</c:v>
                </c:pt>
                <c:pt idx="38">
                  <c:v>0.67071585927582922</c:v>
                </c:pt>
                <c:pt idx="39">
                  <c:v>0.65351801673029508</c:v>
                </c:pt>
                <c:pt idx="40">
                  <c:v>0.63718006631203772</c:v>
                </c:pt>
                <c:pt idx="41">
                  <c:v>0.62163908908491494</c:v>
                </c:pt>
                <c:pt idx="42">
                  <c:v>0.60683815839241695</c:v>
                </c:pt>
                <c:pt idx="43">
                  <c:v>0.59272564308096543</c:v>
                </c:pt>
                <c:pt idx="44">
                  <c:v>0.57925460573821619</c:v>
                </c:pt>
                <c:pt idx="45">
                  <c:v>0.56638228116625577</c:v>
                </c:pt>
                <c:pt idx="46">
                  <c:v>0.55406962288003281</c:v>
                </c:pt>
                <c:pt idx="47">
                  <c:v>0.54228090749960667</c:v>
                </c:pt>
                <c:pt idx="48">
                  <c:v>0.5309833885933648</c:v>
                </c:pt>
                <c:pt idx="49">
                  <c:v>0.52014699290778599</c:v>
                </c:pt>
                <c:pt idx="50">
                  <c:v>0.50974405304963022</c:v>
                </c:pt>
                <c:pt idx="51">
                  <c:v>0.49974907161728455</c:v>
                </c:pt>
                <c:pt idx="52">
                  <c:v>0.49013851254772134</c:v>
                </c:pt>
                <c:pt idx="53">
                  <c:v>0.4808906160845568</c:v>
                </c:pt>
                <c:pt idx="54">
                  <c:v>0.47198523430521311</c:v>
                </c:pt>
                <c:pt idx="55">
                  <c:v>0.46340368459057291</c:v>
                </c:pt>
                <c:pt idx="56">
                  <c:v>0.45512861879431266</c:v>
                </c:pt>
                <c:pt idx="57">
                  <c:v>0.44714390618388622</c:v>
                </c:pt>
                <c:pt idx="58">
                  <c:v>0.43943452849106057</c:v>
                </c:pt>
                <c:pt idx="59">
                  <c:v>0.43198648563527986</c:v>
                </c:pt>
                <c:pt idx="60">
                  <c:v>0.42478671087469189</c:v>
                </c:pt>
                <c:pt idx="61">
                  <c:v>0.41782299430297559</c:v>
                </c:pt>
                <c:pt idx="62">
                  <c:v>0.41108391374970177</c:v>
                </c:pt>
                <c:pt idx="63">
                  <c:v>0.4045587722616113</c:v>
                </c:pt>
                <c:pt idx="64">
                  <c:v>0.3982375414450236</c:v>
                </c:pt>
                <c:pt idx="65">
                  <c:v>0.3921108100381771</c:v>
                </c:pt>
                <c:pt idx="66">
                  <c:v>0.38616973715881076</c:v>
                </c:pt>
                <c:pt idx="67">
                  <c:v>0.38040600973853</c:v>
                </c:pt>
                <c:pt idx="68">
                  <c:v>0.37481180371296335</c:v>
                </c:pt>
                <c:pt idx="69">
                  <c:v>0.36937974858668859</c:v>
                </c:pt>
                <c:pt idx="70">
                  <c:v>0.36410289503545018</c:v>
                </c:pt>
                <c:pt idx="71">
                  <c:v>0.35897468524621851</c:v>
                </c:pt>
                <c:pt idx="72">
                  <c:v>0.35398892572890989</c:v>
                </c:pt>
                <c:pt idx="73">
                  <c:v>0.34913976236276045</c:v>
                </c:pt>
                <c:pt idx="74">
                  <c:v>0.34442165746596637</c:v>
                </c:pt>
                <c:pt idx="75">
                  <c:v>0.3398293686997535</c:v>
                </c:pt>
                <c:pt idx="76">
                  <c:v>0.33535792963791461</c:v>
                </c:pt>
                <c:pt idx="77">
                  <c:v>0.33100263185040923</c:v>
                </c:pt>
                <c:pt idx="78">
                  <c:v>0.32675900836514754</c:v>
                </c:pt>
                <c:pt idx="79">
                  <c:v>0.32262281838584189</c:v>
                </c:pt>
                <c:pt idx="80">
                  <c:v>0.31859003315601886</c:v>
                </c:pt>
                <c:pt idx="81">
                  <c:v>0.31465682287014207</c:v>
                </c:pt>
                <c:pt idx="82">
                  <c:v>0.31081954454245747</c:v>
                </c:pt>
                <c:pt idx="83">
                  <c:v>0.30707473075278929</c:v>
                </c:pt>
                <c:pt idx="84">
                  <c:v>0.30341907919620847</c:v>
                </c:pt>
                <c:pt idx="85">
                  <c:v>0.29984944297037075</c:v>
                </c:pt>
                <c:pt idx="86">
                  <c:v>0.29636282154048271</c:v>
                </c:pt>
                <c:pt idx="87">
                  <c:v>0.29295635232737371</c:v>
                </c:pt>
                <c:pt idx="88">
                  <c:v>0.28962730286910809</c:v>
                </c:pt>
                <c:pt idx="89">
                  <c:v>0.2863730635110282</c:v>
                </c:pt>
                <c:pt idx="90">
                  <c:v>0.28319114058312789</c:v>
                </c:pt>
                <c:pt idx="91">
                  <c:v>0.28007915002726935</c:v>
                </c:pt>
                <c:pt idx="92">
                  <c:v>0.2770348114400164</c:v>
                </c:pt>
                <c:pt idx="93">
                  <c:v>0.2740559424998012</c:v>
                </c:pt>
                <c:pt idx="94">
                  <c:v>0.27114045374980333</c:v>
                </c:pt>
                <c:pt idx="95">
                  <c:v>0.26828634371033172</c:v>
                </c:pt>
                <c:pt idx="96">
                  <c:v>0.2654916942966824</c:v>
                </c:pt>
                <c:pt idx="97">
                  <c:v>0.26275466652042795</c:v>
                </c:pt>
                <c:pt idx="98">
                  <c:v>0.26007349645389299</c:v>
                </c:pt>
                <c:pt idx="99">
                  <c:v>0.25744649143920717</c:v>
                </c:pt>
                <c:pt idx="100">
                  <c:v>0.25487202652481511</c:v>
                </c:pt>
                <c:pt idx="101">
                  <c:v>0.25234854111367833</c:v>
                </c:pt>
                <c:pt idx="102">
                  <c:v>0.24987453580864227</c:v>
                </c:pt>
                <c:pt idx="103">
                  <c:v>0.24744856944156807</c:v>
                </c:pt>
                <c:pt idx="104">
                  <c:v>0.24506925627386067</c:v>
                </c:pt>
                <c:pt idx="105">
                  <c:v>0.24273526335696677</c:v>
                </c:pt>
                <c:pt idx="106">
                  <c:v>0.2404453080422784</c:v>
                </c:pt>
                <c:pt idx="107">
                  <c:v>0.23819815563066832</c:v>
                </c:pt>
                <c:pt idx="108">
                  <c:v>0.23599261715260655</c:v>
                </c:pt>
                <c:pt idx="109">
                  <c:v>0.23382754727047256</c:v>
                </c:pt>
                <c:pt idx="110">
                  <c:v>0.23170184229528645</c:v>
                </c:pt>
                <c:pt idx="111">
                  <c:v>0.22961443831064421</c:v>
                </c:pt>
                <c:pt idx="112">
                  <c:v>0.22756430939715633</c:v>
                </c:pt>
                <c:pt idx="113">
                  <c:v>0.22555046595116385</c:v>
                </c:pt>
                <c:pt idx="114">
                  <c:v>0.22357195309194311</c:v>
                </c:pt>
                <c:pt idx="115">
                  <c:v>0.22162784915201317</c:v>
                </c:pt>
                <c:pt idx="116">
                  <c:v>0.21971726424553029</c:v>
                </c:pt>
                <c:pt idx="117">
                  <c:v>0.21783933891009841</c:v>
                </c:pt>
                <c:pt idx="118">
                  <c:v>0.21599324281763993</c:v>
                </c:pt>
                <c:pt idx="119">
                  <c:v>0.21417817355026481</c:v>
                </c:pt>
                <c:pt idx="120">
                  <c:v>0.21239335543734594</c:v>
                </c:pt>
                <c:pt idx="121">
                  <c:v>0.21063803845026044</c:v>
                </c:pt>
                <c:pt idx="122">
                  <c:v>0.2089114971514878</c:v>
                </c:pt>
                <c:pt idx="123">
                  <c:v>0.20721302969497163</c:v>
                </c:pt>
                <c:pt idx="124">
                  <c:v>0.20554195687485088</c:v>
                </c:pt>
                <c:pt idx="125">
                  <c:v>0.20389762121985208</c:v>
                </c:pt>
                <c:pt idx="126">
                  <c:v>0.20227938613080565</c:v>
                </c:pt>
                <c:pt idx="127">
                  <c:v>0.20068663505890955</c:v>
                </c:pt>
                <c:pt idx="128">
                  <c:v>0.1991187707225118</c:v>
                </c:pt>
                <c:pt idx="129">
                  <c:v>0.19757521436032177</c:v>
                </c:pt>
                <c:pt idx="130">
                  <c:v>0.19605540501908855</c:v>
                </c:pt>
                <c:pt idx="131">
                  <c:v>0.19455879887390465</c:v>
                </c:pt>
                <c:pt idx="132">
                  <c:v>0.19308486857940538</c:v>
                </c:pt>
                <c:pt idx="133">
                  <c:v>0.19163310265023692</c:v>
                </c:pt>
                <c:pt idx="134">
                  <c:v>0.190203004869265</c:v>
                </c:pt>
                <c:pt idx="135">
                  <c:v>0.18879409372208525</c:v>
                </c:pt>
                <c:pt idx="136">
                  <c:v>0.18740590185648168</c:v>
                </c:pt>
                <c:pt idx="137">
                  <c:v>0.18603797556555846</c:v>
                </c:pt>
                <c:pt idx="138">
                  <c:v>0.1846898742933443</c:v>
                </c:pt>
                <c:pt idx="139">
                  <c:v>0.1833611701617375</c:v>
                </c:pt>
                <c:pt idx="140">
                  <c:v>0.18205144751772509</c:v>
                </c:pt>
                <c:pt idx="141">
                  <c:v>0.18076030249986888</c:v>
                </c:pt>
                <c:pt idx="142">
                  <c:v>0.17948734262310925</c:v>
                </c:pt>
                <c:pt idx="143">
                  <c:v>0.17823218638098959</c:v>
                </c:pt>
                <c:pt idx="144">
                  <c:v>0.17699446286445494</c:v>
                </c:pt>
                <c:pt idx="145">
                  <c:v>0.17577381139642423</c:v>
                </c:pt>
                <c:pt idx="146">
                  <c:v>0.17456988118138023</c:v>
                </c:pt>
                <c:pt idx="147">
                  <c:v>0.17338233096926198</c:v>
                </c:pt>
                <c:pt idx="148">
                  <c:v>0.17221082873298318</c:v>
                </c:pt>
                <c:pt idx="149">
                  <c:v>0.17105505135893631</c:v>
                </c:pt>
                <c:pt idx="150">
                  <c:v>0.16991468434987675</c:v>
                </c:pt>
                <c:pt idx="151">
                  <c:v>0.16878942153961266</c:v>
                </c:pt>
                <c:pt idx="152">
                  <c:v>0.1676789648189573</c:v>
                </c:pt>
                <c:pt idx="153">
                  <c:v>0.16658302387242818</c:v>
                </c:pt>
                <c:pt idx="154">
                  <c:v>0.16550131592520462</c:v>
                </c:pt>
                <c:pt idx="155">
                  <c:v>0.16443356549988072</c:v>
                </c:pt>
                <c:pt idx="156">
                  <c:v>0.16337950418257377</c:v>
                </c:pt>
                <c:pt idx="157">
                  <c:v>0.1623388703979714</c:v>
                </c:pt>
                <c:pt idx="158">
                  <c:v>0.16131140919292095</c:v>
                </c:pt>
                <c:pt idx="159">
                  <c:v>0.1602968720281856</c:v>
                </c:pt>
                <c:pt idx="160">
                  <c:v>0.15929501657800943</c:v>
                </c:pt>
                <c:pt idx="161">
                  <c:v>0.15830560653715223</c:v>
                </c:pt>
                <c:pt idx="162">
                  <c:v>0.15732841143507104</c:v>
                </c:pt>
                <c:pt idx="163">
                  <c:v>0.15636320645694179</c:v>
                </c:pt>
                <c:pt idx="164">
                  <c:v>0.15540977227122874</c:v>
                </c:pt>
                <c:pt idx="165">
                  <c:v>0.15446789486352433</c:v>
                </c:pt>
                <c:pt idx="166">
                  <c:v>0.15353736537639465</c:v>
                </c:pt>
                <c:pt idx="167">
                  <c:v>0.15261797995497911</c:v>
                </c:pt>
                <c:pt idx="168">
                  <c:v>0.15170953959810424</c:v>
                </c:pt>
                <c:pt idx="169">
                  <c:v>0.1508118500146835</c:v>
                </c:pt>
                <c:pt idx="170">
                  <c:v>0.14992472148518537</c:v>
                </c:pt>
                <c:pt idx="171">
                  <c:v>0.14904796872796205</c:v>
                </c:pt>
                <c:pt idx="172">
                  <c:v>0.14818141077024136</c:v>
                </c:pt>
                <c:pt idx="173">
                  <c:v>0.14732487082359255</c:v>
                </c:pt>
                <c:pt idx="174">
                  <c:v>0.14647817616368686</c:v>
                </c:pt>
                <c:pt idx="175">
                  <c:v>0.14564115801418007</c:v>
                </c:pt>
                <c:pt idx="176">
                  <c:v>0.14481365143455405</c:v>
                </c:pt>
                <c:pt idx="177">
                  <c:v>0.14399549521175994</c:v>
                </c:pt>
                <c:pt idx="178">
                  <c:v>0.1431865317555141</c:v>
                </c:pt>
                <c:pt idx="179">
                  <c:v>0.1423866069971034</c:v>
                </c:pt>
                <c:pt idx="180">
                  <c:v>0.14159557029156394</c:v>
                </c:pt>
                <c:pt idx="181">
                  <c:v>0.14081327432310226</c:v>
                </c:pt>
                <c:pt idx="182">
                  <c:v>0.14003957501363468</c:v>
                </c:pt>
                <c:pt idx="183">
                  <c:v>0.13927433143432519</c:v>
                </c:pt>
                <c:pt idx="184">
                  <c:v>0.1385174057200082</c:v>
                </c:pt>
                <c:pt idx="185">
                  <c:v>0.13776866298638654</c:v>
                </c:pt>
                <c:pt idx="186">
                  <c:v>0.1370279712499006</c:v>
                </c:pt>
                <c:pt idx="187">
                  <c:v>0.13629520135016851</c:v>
                </c:pt>
                <c:pt idx="188">
                  <c:v>0.13557022687490167</c:v>
                </c:pt>
                <c:pt idx="189">
                  <c:v>0.13485292408720376</c:v>
                </c:pt>
                <c:pt idx="190">
                  <c:v>0.13414317185516586</c:v>
                </c:pt>
                <c:pt idx="191">
                  <c:v>0.13344085158367283</c:v>
                </c:pt>
                <c:pt idx="192">
                  <c:v>0.1327458471483412</c:v>
                </c:pt>
                <c:pt idx="193">
                  <c:v>0.13205804483151043</c:v>
                </c:pt>
                <c:pt idx="194">
                  <c:v>0.13137733326021397</c:v>
                </c:pt>
                <c:pt idx="195">
                  <c:v>0.13070360334605904</c:v>
                </c:pt>
                <c:pt idx="196">
                  <c:v>0.1300367482269465</c:v>
                </c:pt>
                <c:pt idx="197">
                  <c:v>0.12937666321056604</c:v>
                </c:pt>
                <c:pt idx="198">
                  <c:v>0.12872324571960359</c:v>
                </c:pt>
                <c:pt idx="199">
                  <c:v>0.12807639523860057</c:v>
                </c:pt>
                <c:pt idx="200">
                  <c:v>0.12743601326240755</c:v>
                </c:pt>
                <c:pt idx="201">
                  <c:v>0.12617114750863354</c:v>
                </c:pt>
                <c:pt idx="202">
                  <c:v>0.1249250203533061</c:v>
                </c:pt>
                <c:pt idx="203">
                  <c:v>0.12369726347390869</c:v>
                </c:pt>
                <c:pt idx="204">
                  <c:v>0.12248751755325601</c:v>
                </c:pt>
                <c:pt idx="205">
                  <c:v>0.12129543201656877</c:v>
                </c:pt>
                <c:pt idx="206">
                  <c:v>0.12012066477746024</c:v>
                </c:pt>
                <c:pt idx="207">
                  <c:v>0.1189628819924923</c:v>
                </c:pt>
                <c:pt idx="208">
                  <c:v>0.11782175782397147</c:v>
                </c:pt>
                <c:pt idx="209">
                  <c:v>0.11669697421067061</c:v>
                </c:pt>
                <c:pt idx="210">
                  <c:v>0.11558822064617465</c:v>
                </c:pt>
                <c:pt idx="211">
                  <c:v>0.11449519396456284</c:v>
                </c:pt>
                <c:pt idx="212">
                  <c:v>0.11341759813315018</c:v>
                </c:pt>
                <c:pt idx="213">
                  <c:v>0.11235514405202458</c:v>
                </c:pt>
                <c:pt idx="214">
                  <c:v>0.11130754936012538</c:v>
                </c:pt>
                <c:pt idx="215">
                  <c:v>0.11027453824762147</c:v>
                </c:pt>
                <c:pt idx="216">
                  <c:v>0.10925584127435489</c:v>
                </c:pt>
                <c:pt idx="217">
                  <c:v>0.10825119519412819</c:v>
                </c:pt>
                <c:pt idx="218">
                  <c:v>0.10726034278462043</c:v>
                </c:pt>
                <c:pt idx="219">
                  <c:v>0.10628303268272768</c:v>
                </c:pt>
                <c:pt idx="220">
                  <c:v>0.10531901922513019</c:v>
                </c:pt>
                <c:pt idx="221">
                  <c:v>0.10436806229389861</c:v>
                </c:pt>
                <c:pt idx="222">
                  <c:v>0.10342992716695686</c:v>
                </c:pt>
                <c:pt idx="223">
                  <c:v>0.10250438437322894</c:v>
                </c:pt>
                <c:pt idx="224">
                  <c:v>0.10159120955230193</c:v>
                </c:pt>
                <c:pt idx="225">
                  <c:v>0.10069018331844548</c:v>
                </c:pt>
                <c:pt idx="226">
                  <c:v>9.9801091128833563E-2</c:v>
                </c:pt>
                <c:pt idx="227">
                  <c:v>9.8923723155821042E-2</c:v>
                </c:pt>
                <c:pt idx="228">
                  <c:v>9.8057874163132941E-2</c:v>
                </c:pt>
                <c:pt idx="229">
                  <c:v>9.7203343385829824E-2</c:v>
                </c:pt>
                <c:pt idx="230">
                  <c:v>9.6359934413918769E-2</c:v>
                </c:pt>
                <c:pt idx="231">
                  <c:v>9.5527455079483181E-2</c:v>
                </c:pt>
                <c:pt idx="232">
                  <c:v>9.4705717347211324E-2</c:v>
                </c:pt>
                <c:pt idx="233">
                  <c:v>9.3894537208206119E-2</c:v>
                </c:pt>
                <c:pt idx="234">
                  <c:v>9.309373457696514E-2</c:v>
                </c:pt>
                <c:pt idx="235">
                  <c:v>9.2303133191422387E-2</c:v>
                </c:pt>
                <c:pt idx="236">
                  <c:v>9.1522560515949133E-2</c:v>
                </c:pt>
                <c:pt idx="237">
                  <c:v>9.0751847647212905E-2</c:v>
                </c:pt>
                <c:pt idx="238">
                  <c:v>8.9990829222800342E-2</c:v>
                </c:pt>
                <c:pt idx="239">
                  <c:v>8.9239343332509963E-2</c:v>
                </c:pt>
                <c:pt idx="240">
                  <c:v>8.8497231432227472E-2</c:v>
                </c:pt>
                <c:pt idx="241">
                  <c:v>8.7764338260296851E-2</c:v>
                </c:pt>
                <c:pt idx="242">
                  <c:v>8.7040511756305963E-2</c:v>
                </c:pt>
                <c:pt idx="243">
                  <c:v>8.6325602982206331E-2</c:v>
                </c:pt>
                <c:pt idx="244">
                  <c:v>8.5619466045691719E-2</c:v>
                </c:pt>
                <c:pt idx="245">
                  <c:v>8.4921958025760955E-2</c:v>
                </c:pt>
                <c:pt idx="246">
                  <c:v>8.4232938900394974E-2</c:v>
                </c:pt>
                <c:pt idx="247">
                  <c:v>8.355227147627893E-2</c:v>
                </c:pt>
                <c:pt idx="248">
                  <c:v>8.2879821320504393E-2</c:v>
                </c:pt>
                <c:pt idx="249">
                  <c:v>8.2215456694187214E-2</c:v>
                </c:pt>
                <c:pt idx="250">
                  <c:v>8.1559048487940836E-2</c:v>
                </c:pt>
                <c:pt idx="251">
                  <c:v>8.091047015914514E-2</c:v>
                </c:pt>
                <c:pt idx="252">
                  <c:v>8.0269597670954609E-2</c:v>
                </c:pt>
                <c:pt idx="253">
                  <c:v>7.9636309432990715E-2</c:v>
                </c:pt>
                <c:pt idx="254">
                  <c:v>7.9010486243665176E-2</c:v>
                </c:pt>
                <c:pt idx="255">
                  <c:v>7.8392011234083847E-2</c:v>
                </c:pt>
                <c:pt idx="256">
                  <c:v>7.7780769813481171E-2</c:v>
                </c:pt>
                <c:pt idx="257">
                  <c:v>7.7176649616138071E-2</c:v>
                </c:pt>
                <c:pt idx="258">
                  <c:v>7.6579540449737124E-2</c:v>
                </c:pt>
                <c:pt idx="259">
                  <c:v>7.5989334245111173E-2</c:v>
                </c:pt>
                <c:pt idx="260">
                  <c:v>7.5405925007341737E-2</c:v>
                </c:pt>
                <c:pt idx="261">
                  <c:v>7.4829208768166983E-2</c:v>
                </c:pt>
                <c:pt idx="262">
                  <c:v>7.4259083539658266E-2</c:v>
                </c:pt>
                <c:pt idx="263">
                  <c:v>7.3695449269127827E-2</c:v>
                </c:pt>
                <c:pt idx="264">
                  <c:v>7.313820779522931E-2</c:v>
                </c:pt>
                <c:pt idx="265">
                  <c:v>7.258726280521613E-2</c:v>
                </c:pt>
                <c:pt idx="266">
                  <c:v>7.2042519793322143E-2</c:v>
                </c:pt>
                <c:pt idx="267">
                  <c:v>7.1503886020231763E-2</c:v>
                </c:pt>
                <c:pt idx="268">
                  <c:v>7.0971270473606338E-2</c:v>
                </c:pt>
                <c:pt idx="269">
                  <c:v>7.044458382963617E-2</c:v>
                </c:pt>
                <c:pt idx="270">
                  <c:v>6.9923738415587133E-2</c:v>
                </c:pt>
                <c:pt idx="271">
                  <c:v>6.9408648173313298E-2</c:v>
                </c:pt>
                <c:pt idx="272">
                  <c:v>6.8899228623706496E-2</c:v>
                </c:pt>
                <c:pt idx="273">
                  <c:v>6.8395396832056005E-2</c:v>
                </c:pt>
                <c:pt idx="274">
                  <c:v>6.7897071374291407E-2</c:v>
                </c:pt>
                <c:pt idx="275">
                  <c:v>6.740417230408334E-2</c:v>
                </c:pt>
                <c:pt idx="276">
                  <c:v>6.6916621120776926E-2</c:v>
                </c:pt>
                <c:pt idx="277">
                  <c:v>6.6434340738134243E-2</c:v>
                </c:pt>
                <c:pt idx="278">
                  <c:v>6.5957255453862412E-2</c:v>
                </c:pt>
                <c:pt idx="279">
                  <c:v>6.5485290919904696E-2</c:v>
                </c:pt>
                <c:pt idx="280">
                  <c:v>6.5018374113473248E-2</c:v>
                </c:pt>
                <c:pt idx="281">
                  <c:v>6.4556433308801842E-2</c:v>
                </c:pt>
                <c:pt idx="282">
                  <c:v>6.4099398049598896E-2</c:v>
                </c:pt>
                <c:pt idx="283">
                  <c:v>6.3647199122180351E-2</c:v>
                </c:pt>
                <c:pt idx="284">
                  <c:v>6.3199768529263817E-2</c:v>
                </c:pt>
                <c:pt idx="285">
                  <c:v>6.2757039464405071E-2</c:v>
                </c:pt>
                <c:pt idx="286">
                  <c:v>6.2318946287059307E-2</c:v>
                </c:pt>
                <c:pt idx="287">
                  <c:v>6.1885424498249367E-2</c:v>
                </c:pt>
                <c:pt idx="288">
                  <c:v>6.1456410716824637E-2</c:v>
                </c:pt>
                <c:pt idx="289">
                  <c:v>6.1031842656293654E-2</c:v>
                </c:pt>
                <c:pt idx="290">
                  <c:v>6.0611659102215248E-2</c:v>
                </c:pt>
                <c:pt idx="291">
                  <c:v>6.0195799890132393E-2</c:v>
                </c:pt>
                <c:pt idx="292">
                  <c:v>5.9784205884034325E-2</c:v>
                </c:pt>
                <c:pt idx="293">
                  <c:v>5.9376818955332054E-2</c:v>
                </c:pt>
                <c:pt idx="294">
                  <c:v>5.8973581962334008E-2</c:v>
                </c:pt>
                <c:pt idx="295">
                  <c:v>5.8574438730207436E-2</c:v>
                </c:pt>
                <c:pt idx="296">
                  <c:v>5.8179334031413239E-2</c:v>
                </c:pt>
                <c:pt idx="297">
                  <c:v>5.7788213566600924E-2</c:v>
                </c:pt>
                <c:pt idx="298">
                  <c:v>5.7401023945951785E-2</c:v>
                </c:pt>
                <c:pt idx="299">
                  <c:v>5.7017712670957836E-2</c:v>
                </c:pt>
                <c:pt idx="300">
                  <c:v>5.6638228116625583E-2</c:v>
                </c:pt>
                <c:pt idx="301">
                  <c:v>5.6262519514092592E-2</c:v>
                </c:pt>
                <c:pt idx="302">
                  <c:v>5.5890536933646574E-2</c:v>
                </c:pt>
                <c:pt idx="303">
                  <c:v>5.5522231268136046E-2</c:v>
                </c:pt>
                <c:pt idx="304">
                  <c:v>5.5157554216762272E-2</c:v>
                </c:pt>
                <c:pt idx="305">
                  <c:v>5.4796458269242711E-2</c:v>
                </c:pt>
                <c:pt idx="306">
                  <c:v>5.4438896690336004E-2</c:v>
                </c:pt>
                <c:pt idx="307">
                  <c:v>5.4084823504719444E-2</c:v>
                </c:pt>
                <c:pt idx="308">
                  <c:v>5.3734193482209293E-2</c:v>
                </c:pt>
                <c:pt idx="309">
                  <c:v>5.3386962123315659E-2</c:v>
                </c:pt>
                <c:pt idx="310">
                  <c:v>5.3043085645122806E-2</c:v>
                </c:pt>
                <c:pt idx="311">
                  <c:v>5.2702520967486927E-2</c:v>
                </c:pt>
                <c:pt idx="312">
                  <c:v>5.2365225699542876E-2</c:v>
                </c:pt>
                <c:pt idx="313">
                  <c:v>5.2031158126512496E-2</c:v>
                </c:pt>
                <c:pt idx="314">
                  <c:v>5.1700277196806178E-2</c:v>
                </c:pt>
                <c:pt idx="315">
                  <c:v>5.1372542509410958E-2</c:v>
                </c:pt>
                <c:pt idx="316">
                  <c:v>5.1047914301557258E-2</c:v>
                </c:pt>
                <c:pt idx="317">
                  <c:v>5.0726353436657767E-2</c:v>
                </c:pt>
                <c:pt idx="318">
                  <c:v>5.0407821392511189E-2</c:v>
                </c:pt>
                <c:pt idx="319">
                  <c:v>5.0092280249764663E-2</c:v>
                </c:pt>
                <c:pt idx="320">
                  <c:v>4.9779692680627943E-2</c:v>
                </c:pt>
                <c:pt idx="321">
                  <c:v>4.9470021937833508E-2</c:v>
                </c:pt>
                <c:pt idx="322">
                  <c:v>4.9163231843836093E-2</c:v>
                </c:pt>
                <c:pt idx="323">
                  <c:v>4.8859286780246168E-2</c:v>
                </c:pt>
                <c:pt idx="324">
                  <c:v>4.8558151677491057E-2</c:v>
                </c:pt>
                <c:pt idx="325">
                  <c:v>4.8259792004698716E-2</c:v>
                </c:pt>
                <c:pt idx="326">
                  <c:v>4.7964173759798098E-2</c:v>
                </c:pt>
                <c:pt idx="327">
                  <c:v>4.767126345983131E-2</c:v>
                </c:pt>
                <c:pt idx="328">
                  <c:v>4.7381028131472179E-2</c:v>
                </c:pt>
                <c:pt idx="329">
                  <c:v>4.7093435301746124E-2</c:v>
                </c:pt>
                <c:pt idx="330">
                  <c:v>4.6808452988946765E-2</c:v>
                </c:pt>
                <c:pt idx="331">
                  <c:v>4.6526049693744138E-2</c:v>
                </c:pt>
                <c:pt idx="332">
                  <c:v>4.6246194390480319E-2</c:v>
                </c:pt>
                <c:pt idx="333">
                  <c:v>4.5968856518647495E-2</c:v>
                </c:pt>
                <c:pt idx="334">
                  <c:v>4.5694005974544642E-2</c:v>
                </c:pt>
                <c:pt idx="335">
                  <c:v>4.5421613103108063E-2</c:v>
                </c:pt>
                <c:pt idx="336">
                  <c:v>4.5151648689911977E-2</c:v>
                </c:pt>
                <c:pt idx="337">
                  <c:v>4.4884083953334993E-2</c:v>
                </c:pt>
                <c:pt idx="338">
                  <c:v>4.4618890536888611E-2</c:v>
                </c:pt>
                <c:pt idx="339">
                  <c:v>4.4356040501703796E-2</c:v>
                </c:pt>
                <c:pt idx="340">
                  <c:v>4.4095506319172167E-2</c:v>
                </c:pt>
                <c:pt idx="341">
                  <c:v>4.3837260863737855E-2</c:v>
                </c:pt>
                <c:pt idx="342">
                  <c:v>4.3581277405836859E-2</c:v>
                </c:pt>
                <c:pt idx="343">
                  <c:v>4.3327529604980083E-2</c:v>
                </c:pt>
                <c:pt idx="344">
                  <c:v>4.307599150297714E-2</c:v>
                </c:pt>
                <c:pt idx="345">
                  <c:v>4.282663751729722E-2</c:v>
                </c:pt>
                <c:pt idx="346">
                  <c:v>4.2579442434564317E-2</c:v>
                </c:pt>
                <c:pt idx="347">
                  <c:v>4.2334381404183261E-2</c:v>
                </c:pt>
                <c:pt idx="348">
                  <c:v>4.2091429932093923E-2</c:v>
                </c:pt>
                <c:pt idx="349">
                  <c:v>4.185056387465047E-2</c:v>
                </c:pt>
                <c:pt idx="350">
                  <c:v>4.1611759432622873E-2</c:v>
                </c:pt>
                <c:pt idx="351">
                  <c:v>4.137499314531784E-2</c:v>
                </c:pt>
                <c:pt idx="352">
                  <c:v>4.1140241884816492E-2</c:v>
                </c:pt>
                <c:pt idx="353">
                  <c:v>4.0907482850326242E-2</c:v>
                </c:pt>
                <c:pt idx="354">
                  <c:v>4.0676693562644049E-2</c:v>
                </c:pt>
                <c:pt idx="355">
                  <c:v>4.0447851858728845E-2</c:v>
                </c:pt>
                <c:pt idx="356">
                  <c:v>4.0220935886380364E-2</c:v>
                </c:pt>
                <c:pt idx="357">
                  <c:v>3.9995924099022376E-2</c:v>
                </c:pt>
                <c:pt idx="358">
                  <c:v>3.9772795250587543E-2</c:v>
                </c:pt>
                <c:pt idx="359">
                  <c:v>3.9551528390502112E-2</c:v>
                </c:pt>
                <c:pt idx="360">
                  <c:v>3.9332102858767759E-2</c:v>
                </c:pt>
                <c:pt idx="361">
                  <c:v>3.9114498281138894E-2</c:v>
                </c:pt>
                <c:pt idx="362">
                  <c:v>3.8898694564392891E-2</c:v>
                </c:pt>
                <c:pt idx="363">
                  <c:v>3.8684671891691537E-2</c:v>
                </c:pt>
                <c:pt idx="364">
                  <c:v>3.8472410718031501E-2</c:v>
                </c:pt>
                <c:pt idx="365">
                  <c:v>3.8261891765781965E-2</c:v>
                </c:pt>
                <c:pt idx="366">
                  <c:v>3.8053096020307424E-2</c:v>
                </c:pt>
                <c:pt idx="367">
                  <c:v>3.7846004725673975E-2</c:v>
                </c:pt>
                <c:pt idx="368">
                  <c:v>3.7640599380437012E-2</c:v>
                </c:pt>
                <c:pt idx="369">
                  <c:v>3.743686173350888E-2</c:v>
                </c:pt>
                <c:pt idx="370">
                  <c:v>3.7234773780104466E-2</c:v>
                </c:pt>
                <c:pt idx="371">
                  <c:v>3.7034317757763328E-2</c:v>
                </c:pt>
                <c:pt idx="372">
                  <c:v>3.6835476142446394E-2</c:v>
                </c:pt>
                <c:pt idx="373">
                  <c:v>3.6638231644706004E-2</c:v>
                </c:pt>
                <c:pt idx="374">
                  <c:v>3.6442567205927402E-2</c:v>
                </c:pt>
                <c:pt idx="375">
                  <c:v>3.6248465994640371E-2</c:v>
                </c:pt>
                <c:pt idx="376">
                  <c:v>3.6055911402899377E-2</c:v>
                </c:pt>
                <c:pt idx="377">
                  <c:v>3.5864887042730914E-2</c:v>
                </c:pt>
                <c:pt idx="378">
                  <c:v>3.5675376742646502E-2</c:v>
                </c:pt>
                <c:pt idx="379">
                  <c:v>3.5487364544219982E-2</c:v>
                </c:pt>
                <c:pt idx="380">
                  <c:v>3.5300834698727857E-2</c:v>
                </c:pt>
                <c:pt idx="381">
                  <c:v>3.5115771663851186E-2</c:v>
                </c:pt>
                <c:pt idx="382">
                  <c:v>3.4932160100437912E-2</c:v>
                </c:pt>
                <c:pt idx="383">
                  <c:v>3.4749984869324228E-2</c:v>
                </c:pt>
                <c:pt idx="384">
                  <c:v>3.4569231028213854E-2</c:v>
                </c:pt>
                <c:pt idx="385">
                  <c:v>3.4389883828613944E-2</c:v>
                </c:pt>
                <c:pt idx="386">
                  <c:v>3.4211928712826536E-2</c:v>
                </c:pt>
                <c:pt idx="387">
                  <c:v>3.4035351310994277E-2</c:v>
                </c:pt>
                <c:pt idx="388">
                  <c:v>3.3860137438199482E-2</c:v>
                </c:pt>
                <c:pt idx="389">
                  <c:v>3.368627309161519E-2</c:v>
                </c:pt>
                <c:pt idx="390">
                  <c:v>3.3513744447707446E-2</c:v>
                </c:pt>
                <c:pt idx="391">
                  <c:v>3.3342537859487452E-2</c:v>
                </c:pt>
                <c:pt idx="392">
                  <c:v>3.3172639853812878E-2</c:v>
                </c:pt>
                <c:pt idx="393">
                  <c:v>3.3004037128737007E-2</c:v>
                </c:pt>
                <c:pt idx="394">
                  <c:v>3.2836716550905087E-2</c:v>
                </c:pt>
                <c:pt idx="395">
                  <c:v>3.2670665152996645E-2</c:v>
                </c:pt>
                <c:pt idx="396">
                  <c:v>3.2505870131213026E-2</c:v>
                </c:pt>
                <c:pt idx="397">
                  <c:v>3.2342318842809116E-2</c:v>
                </c:pt>
                <c:pt idx="398">
                  <c:v>3.217999880366848E-2</c:v>
                </c:pt>
                <c:pt idx="399">
                  <c:v>3.2018897685920956E-2</c:v>
                </c:pt>
                <c:pt idx="400">
                  <c:v>3.1859003315601889E-2</c:v>
                </c:pt>
                <c:pt idx="401">
                  <c:v>3.170030367035219E-2</c:v>
                </c:pt>
                <c:pt idx="402">
                  <c:v>3.1542786877158384E-2</c:v>
                </c:pt>
                <c:pt idx="403">
                  <c:v>3.1386441210131837E-2</c:v>
                </c:pt>
                <c:pt idx="404">
                  <c:v>3.1231255088326526E-2</c:v>
                </c:pt>
                <c:pt idx="405">
                  <c:v>3.1077217073594284E-2</c:v>
                </c:pt>
                <c:pt idx="406">
                  <c:v>3.0924315868477173E-2</c:v>
                </c:pt>
                <c:pt idx="407">
                  <c:v>3.0772540314135923E-2</c:v>
                </c:pt>
                <c:pt idx="408">
                  <c:v>3.0621879388314004E-2</c:v>
                </c:pt>
                <c:pt idx="409">
                  <c:v>3.047232220333632E-2</c:v>
                </c:pt>
                <c:pt idx="410">
                  <c:v>3.0323858004142192E-2</c:v>
                </c:pt>
                <c:pt idx="411">
                  <c:v>3.0176476166351735E-2</c:v>
                </c:pt>
                <c:pt idx="412">
                  <c:v>3.0030166194365059E-2</c:v>
                </c:pt>
                <c:pt idx="413">
                  <c:v>2.9884917719493594E-2</c:v>
                </c:pt>
                <c:pt idx="414">
                  <c:v>2.9740720498123076E-2</c:v>
                </c:pt>
                <c:pt idx="415">
                  <c:v>2.9597564409907396E-2</c:v>
                </c:pt>
                <c:pt idx="416">
                  <c:v>2.9455439455992868E-2</c:v>
                </c:pt>
                <c:pt idx="417">
                  <c:v>2.9314335757272183E-2</c:v>
                </c:pt>
                <c:pt idx="418">
                  <c:v>2.9174243552667654E-2</c:v>
                </c:pt>
                <c:pt idx="419">
                  <c:v>2.9035153197443059E-2</c:v>
                </c:pt>
                <c:pt idx="420">
                  <c:v>2.8897055161543662E-2</c:v>
                </c:pt>
                <c:pt idx="421">
                  <c:v>2.8759940027963633E-2</c:v>
                </c:pt>
                <c:pt idx="422">
                  <c:v>2.862379849114071E-2</c:v>
                </c:pt>
                <c:pt idx="423">
                  <c:v>2.8488621355377278E-2</c:v>
                </c:pt>
                <c:pt idx="424">
                  <c:v>2.8354399533287545E-2</c:v>
                </c:pt>
                <c:pt idx="425">
                  <c:v>2.8221124044270185E-2</c:v>
                </c:pt>
                <c:pt idx="426">
                  <c:v>2.8088786013006146E-2</c:v>
                </c:pt>
                <c:pt idx="427">
                  <c:v>2.7957376667980975E-2</c:v>
                </c:pt>
                <c:pt idx="428">
                  <c:v>2.7826887340031345E-2</c:v>
                </c:pt>
                <c:pt idx="429">
                  <c:v>2.7697309460915243E-2</c:v>
                </c:pt>
                <c:pt idx="430">
                  <c:v>2.7568634561905368E-2</c:v>
                </c:pt>
                <c:pt idx="431">
                  <c:v>2.7440854272405418E-2</c:v>
                </c:pt>
                <c:pt idx="432">
                  <c:v>2.7313960318588723E-2</c:v>
                </c:pt>
                <c:pt idx="433">
                  <c:v>2.7187944522058909E-2</c:v>
                </c:pt>
                <c:pt idx="434">
                  <c:v>2.7062798798532049E-2</c:v>
                </c:pt>
                <c:pt idx="435">
                  <c:v>2.6938515156540114E-2</c:v>
                </c:pt>
                <c:pt idx="436">
                  <c:v>2.6815085696155108E-2</c:v>
                </c:pt>
                <c:pt idx="437">
                  <c:v>2.6692502607733724E-2</c:v>
                </c:pt>
                <c:pt idx="438">
                  <c:v>2.657075817068192E-2</c:v>
                </c:pt>
                <c:pt idx="439">
                  <c:v>2.6449844752239261E-2</c:v>
                </c:pt>
                <c:pt idx="440">
                  <c:v>2.6329754806282548E-2</c:v>
                </c:pt>
                <c:pt idx="441">
                  <c:v>2.6210480872148448E-2</c:v>
                </c:pt>
                <c:pt idx="442">
                  <c:v>2.6092015573474653E-2</c:v>
                </c:pt>
                <c:pt idx="443">
                  <c:v>2.5974351617059466E-2</c:v>
                </c:pt>
                <c:pt idx="444">
                  <c:v>2.5857481791739214E-2</c:v>
                </c:pt>
                <c:pt idx="445">
                  <c:v>2.5741398967283433E-2</c:v>
                </c:pt>
                <c:pt idx="446">
                  <c:v>2.5626096093307234E-2</c:v>
                </c:pt>
                <c:pt idx="447">
                  <c:v>2.5511566198200795E-2</c:v>
                </c:pt>
                <c:pt idx="448">
                  <c:v>2.5397802388075482E-2</c:v>
                </c:pt>
                <c:pt idx="449">
                  <c:v>2.5284797845726466E-2</c:v>
                </c:pt>
                <c:pt idx="450">
                  <c:v>2.517254582961137E-2</c:v>
                </c:pt>
                <c:pt idx="451">
                  <c:v>2.5061039672844787E-2</c:v>
                </c:pt>
                <c:pt idx="452">
                  <c:v>2.4950272782208391E-2</c:v>
                </c:pt>
                <c:pt idx="453">
                  <c:v>2.4840238637176253E-2</c:v>
                </c:pt>
                <c:pt idx="454">
                  <c:v>2.473093078895526E-2</c:v>
                </c:pt>
                <c:pt idx="455">
                  <c:v>2.4622342859540167E-2</c:v>
                </c:pt>
                <c:pt idx="456">
                  <c:v>2.4514468540783235E-2</c:v>
                </c:pt>
                <c:pt idx="457">
                  <c:v>2.4407301593478072E-2</c:v>
                </c:pt>
                <c:pt idx="458">
                  <c:v>2.4300835846457456E-2</c:v>
                </c:pt>
                <c:pt idx="459">
                  <c:v>2.4195065195704895E-2</c:v>
                </c:pt>
                <c:pt idx="460">
                  <c:v>2.4089983603479692E-2</c:v>
                </c:pt>
                <c:pt idx="461">
                  <c:v>2.3985585097455318E-2</c:v>
                </c:pt>
                <c:pt idx="462">
                  <c:v>2.3881863769870795E-2</c:v>
                </c:pt>
                <c:pt idx="463">
                  <c:v>2.3778813776694871E-2</c:v>
                </c:pt>
                <c:pt idx="464">
                  <c:v>2.3676429336802831E-2</c:v>
                </c:pt>
                <c:pt idx="465">
                  <c:v>2.3574704731165692E-2</c:v>
                </c:pt>
                <c:pt idx="466">
                  <c:v>2.347363430205153E-2</c:v>
                </c:pt>
                <c:pt idx="467">
                  <c:v>2.3373212452238779E-2</c:v>
                </c:pt>
                <c:pt idx="468">
                  <c:v>2.3273433644241285E-2</c:v>
                </c:pt>
                <c:pt idx="469">
                  <c:v>2.3174292399544928E-2</c:v>
                </c:pt>
                <c:pt idx="470">
                  <c:v>2.3075783297855597E-2</c:v>
                </c:pt>
                <c:pt idx="471">
                  <c:v>2.2977900976358302E-2</c:v>
                </c:pt>
                <c:pt idx="472">
                  <c:v>2.2880640128987283E-2</c:v>
                </c:pt>
                <c:pt idx="473">
                  <c:v>2.2783995505706908E-2</c:v>
                </c:pt>
                <c:pt idx="474">
                  <c:v>2.2687961911803226E-2</c:v>
                </c:pt>
                <c:pt idx="475">
                  <c:v>2.2592534207185828E-2</c:v>
                </c:pt>
                <c:pt idx="476">
                  <c:v>2.2497707305700086E-2</c:v>
                </c:pt>
                <c:pt idx="477">
                  <c:v>2.2403476174449422E-2</c:v>
                </c:pt>
                <c:pt idx="478">
                  <c:v>2.2309835833127491E-2</c:v>
                </c:pt>
                <c:pt idx="479">
                  <c:v>2.2216781353360134E-2</c:v>
                </c:pt>
                <c:pt idx="480">
                  <c:v>2.2124307858056868E-2</c:v>
                </c:pt>
                <c:pt idx="481">
                  <c:v>2.2032410520771883E-2</c:v>
                </c:pt>
                <c:pt idx="482">
                  <c:v>2.1941084565074213E-2</c:v>
                </c:pt>
                <c:pt idx="483">
                  <c:v>2.1850325263927155E-2</c:v>
                </c:pt>
                <c:pt idx="484">
                  <c:v>2.1760127939076491E-2</c:v>
                </c:pt>
                <c:pt idx="485">
                  <c:v>2.1670487960447668E-2</c:v>
                </c:pt>
                <c:pt idx="486">
                  <c:v>2.1581400745551583E-2</c:v>
                </c:pt>
                <c:pt idx="487">
                  <c:v>2.1492861758898935E-2</c:v>
                </c:pt>
                <c:pt idx="488">
                  <c:v>2.140486651142293E-2</c:v>
                </c:pt>
                <c:pt idx="489">
                  <c:v>2.1317410559910269E-2</c:v>
                </c:pt>
                <c:pt idx="490">
                  <c:v>2.1230489506440239E-2</c:v>
                </c:pt>
                <c:pt idx="491">
                  <c:v>2.1144098997831859E-2</c:v>
                </c:pt>
                <c:pt idx="492">
                  <c:v>2.1058234725098744E-2</c:v>
                </c:pt>
                <c:pt idx="493">
                  <c:v>2.0972892422911851E-2</c:v>
                </c:pt>
                <c:pt idx="494">
                  <c:v>2.0888067869069733E-2</c:v>
                </c:pt>
                <c:pt idx="495">
                  <c:v>2.0803756883976336E-2</c:v>
                </c:pt>
                <c:pt idx="496">
                  <c:v>2.0719955330126098E-2</c:v>
                </c:pt>
                <c:pt idx="497">
                  <c:v>2.0636659111596348E-2</c:v>
                </c:pt>
                <c:pt idx="498">
                  <c:v>2.0553864173546803E-2</c:v>
                </c:pt>
                <c:pt idx="499">
                  <c:v>2.0471566501726105E-2</c:v>
                </c:pt>
                <c:pt idx="500">
                  <c:v>2.0389762121985209E-2</c:v>
                </c:pt>
                <c:pt idx="501">
                  <c:v>2.0308447099797622E-2</c:v>
                </c:pt>
                <c:pt idx="502">
                  <c:v>2.0227617539786285E-2</c:v>
                </c:pt>
                <c:pt idx="503">
                  <c:v>2.0147269585257054E-2</c:v>
                </c:pt>
                <c:pt idx="504">
                  <c:v>2.0067399417738652E-2</c:v>
                </c:pt>
                <c:pt idx="505">
                  <c:v>1.9988003256528979E-2</c:v>
                </c:pt>
                <c:pt idx="506">
                  <c:v>1.9909077358247679E-2</c:v>
                </c:pt>
                <c:pt idx="507">
                  <c:v>1.9830618016394935E-2</c:v>
                </c:pt>
                <c:pt idx="508">
                  <c:v>1.9752621560916294E-2</c:v>
                </c:pt>
                <c:pt idx="509">
                  <c:v>1.9675084357773449E-2</c:v>
                </c:pt>
                <c:pt idx="510">
                  <c:v>1.9598002808520962E-2</c:v>
                </c:pt>
                <c:pt idx="511">
                  <c:v>1.9521373349888755E-2</c:v>
                </c:pt>
                <c:pt idx="512">
                  <c:v>1.9445192453370293E-2</c:v>
                </c:pt>
                <c:pt idx="513">
                  <c:v>1.9369456624816379E-2</c:v>
                </c:pt>
                <c:pt idx="514">
                  <c:v>1.9294162404034518E-2</c:v>
                </c:pt>
                <c:pt idx="515">
                  <c:v>1.9219306364393632E-2</c:v>
                </c:pt>
                <c:pt idx="516">
                  <c:v>1.9144885112434281E-2</c:v>
                </c:pt>
                <c:pt idx="517">
                  <c:v>1.9070895287483968E-2</c:v>
                </c:pt>
                <c:pt idx="518">
                  <c:v>1.8997333561277793E-2</c:v>
                </c:pt>
                <c:pt idx="519">
                  <c:v>1.8924196637584139E-2</c:v>
                </c:pt>
                <c:pt idx="520">
                  <c:v>1.8851481251835434E-2</c:v>
                </c:pt>
                <c:pt idx="521">
                  <c:v>1.8779184170763821E-2</c:v>
                </c:pt>
                <c:pt idx="522">
                  <c:v>1.8707302192041746E-2</c:v>
                </c:pt>
                <c:pt idx="523">
                  <c:v>1.863583214392734E-2</c:v>
                </c:pt>
                <c:pt idx="524">
                  <c:v>1.8564770884914567E-2</c:v>
                </c:pt>
                <c:pt idx="525">
                  <c:v>1.8494115303387945E-2</c:v>
                </c:pt>
                <c:pt idx="526">
                  <c:v>1.8423862317281957E-2</c:v>
                </c:pt>
                <c:pt idx="527">
                  <c:v>1.8354008873744918E-2</c:v>
                </c:pt>
                <c:pt idx="528">
                  <c:v>1.8284551948807327E-2</c:v>
                </c:pt>
                <c:pt idx="529">
                  <c:v>1.8215488547054584E-2</c:v>
                </c:pt>
                <c:pt idx="530">
                  <c:v>1.8146815701304032E-2</c:v>
                </c:pt>
                <c:pt idx="531">
                  <c:v>1.8078530472286251E-2</c:v>
                </c:pt>
                <c:pt idx="532">
                  <c:v>1.8010629948330536E-2</c:v>
                </c:pt>
                <c:pt idx="533">
                  <c:v>1.7943111245054551E-2</c:v>
                </c:pt>
                <c:pt idx="534">
                  <c:v>1.7875971505057941E-2</c:v>
                </c:pt>
                <c:pt idx="535">
                  <c:v>1.7809207897620066E-2</c:v>
                </c:pt>
                <c:pt idx="536">
                  <c:v>1.7742817618401584E-2</c:v>
                </c:pt>
                <c:pt idx="537">
                  <c:v>1.7676797889150019E-2</c:v>
                </c:pt>
                <c:pt idx="538">
                  <c:v>1.7611145957409043E-2</c:v>
                </c:pt>
                <c:pt idx="539">
                  <c:v>1.7545859096231606E-2</c:v>
                </c:pt>
                <c:pt idx="540">
                  <c:v>1.7480934603896783E-2</c:v>
                </c:pt>
                <c:pt idx="541">
                  <c:v>1.741636980363024E-2</c:v>
                </c:pt>
                <c:pt idx="542">
                  <c:v>1.7352162043328324E-2</c:v>
                </c:pt>
                <c:pt idx="543">
                  <c:v>1.7288308695285731E-2</c:v>
                </c:pt>
                <c:pt idx="544">
                  <c:v>1.7224807155926624E-2</c:v>
                </c:pt>
                <c:pt idx="545">
                  <c:v>1.7161654845539272E-2</c:v>
                </c:pt>
                <c:pt idx="546">
                  <c:v>1.7098849208014001E-2</c:v>
                </c:pt>
                <c:pt idx="547">
                  <c:v>1.7036387710584584E-2</c:v>
                </c:pt>
                <c:pt idx="548">
                  <c:v>1.6974267843572852E-2</c:v>
                </c:pt>
                <c:pt idx="549">
                  <c:v>1.6912487120136634E-2</c:v>
                </c:pt>
                <c:pt idx="550">
                  <c:v>1.6851043076020835E-2</c:v>
                </c:pt>
                <c:pt idx="551">
                  <c:v>1.6789933269311701E-2</c:v>
                </c:pt>
                <c:pt idx="552">
                  <c:v>1.6729155280194231E-2</c:v>
                </c:pt>
                <c:pt idx="553">
                  <c:v>1.6668706710712574E-2</c:v>
                </c:pt>
                <c:pt idx="554">
                  <c:v>1.6608585184533561E-2</c:v>
                </c:pt>
                <c:pt idx="555">
                  <c:v>1.6548788346713101E-2</c:v>
                </c:pt>
                <c:pt idx="556">
                  <c:v>1.6489313863465603E-2</c:v>
                </c:pt>
                <c:pt idx="557">
                  <c:v>1.6430159421936257E-2</c:v>
                </c:pt>
                <c:pt idx="558">
                  <c:v>1.6371322729976174E-2</c:v>
                </c:pt>
                <c:pt idx="559">
                  <c:v>1.6312801515920336E-2</c:v>
                </c:pt>
                <c:pt idx="560">
                  <c:v>1.6254593528368312E-2</c:v>
                </c:pt>
                <c:pt idx="561">
                  <c:v>1.6196696535967735E-2</c:v>
                </c:pt>
                <c:pt idx="562">
                  <c:v>1.613910832720046E-2</c:v>
                </c:pt>
                <c:pt idx="563">
                  <c:v>1.6081826710171349E-2</c:v>
                </c:pt>
                <c:pt idx="564">
                  <c:v>1.6024849512399724E-2</c:v>
                </c:pt>
                <c:pt idx="565">
                  <c:v>1.5968174580613365E-2</c:v>
                </c:pt>
                <c:pt idx="566">
                  <c:v>1.5911799780545088E-2</c:v>
                </c:pt>
                <c:pt idx="567">
                  <c:v>1.585572299673178E-2</c:v>
                </c:pt>
                <c:pt idx="568">
                  <c:v>1.5799942132315954E-2</c:v>
                </c:pt>
                <c:pt idx="569">
                  <c:v>1.5744455108849743E-2</c:v>
                </c:pt>
                <c:pt idx="570">
                  <c:v>1.5689259866101268E-2</c:v>
                </c:pt>
                <c:pt idx="571">
                  <c:v>1.563435436186339E-2</c:v>
                </c:pt>
                <c:pt idx="572">
                  <c:v>1.5579736571764827E-2</c:v>
                </c:pt>
                <c:pt idx="573">
                  <c:v>1.5525404489083516E-2</c:v>
                </c:pt>
                <c:pt idx="574">
                  <c:v>1.5471356124562342E-2</c:v>
                </c:pt>
                <c:pt idx="575">
                  <c:v>1.5417589506227E-2</c:v>
                </c:pt>
                <c:pt idx="576">
                  <c:v>1.5364102679206159E-2</c:v>
                </c:pt>
                <c:pt idx="577">
                  <c:v>1.5310893705553745E-2</c:v>
                </c:pt>
                <c:pt idx="578">
                  <c:v>1.5257960664073414E-2</c:v>
                </c:pt>
                <c:pt idx="579">
                  <c:v>1.5205301650145128E-2</c:v>
                </c:pt>
                <c:pt idx="580">
                  <c:v>1.5152914775553812E-2</c:v>
                </c:pt>
                <c:pt idx="581">
                  <c:v>1.5100798168320105E-2</c:v>
                </c:pt>
                <c:pt idx="582">
                  <c:v>1.5048949972533098E-2</c:v>
                </c:pt>
                <c:pt idx="583">
                  <c:v>1.499736834818515E-2</c:v>
                </c:pt>
                <c:pt idx="584">
                  <c:v>1.4946051471008581E-2</c:v>
                </c:pt>
                <c:pt idx="585">
                  <c:v>1.489499753231442E-2</c:v>
                </c:pt>
                <c:pt idx="586">
                  <c:v>1.4844204738833014E-2</c:v>
                </c:pt>
                <c:pt idx="587">
                  <c:v>1.479367131255656E-2</c:v>
                </c:pt>
                <c:pt idx="588">
                  <c:v>1.4743395490583502E-2</c:v>
                </c:pt>
                <c:pt idx="589">
                  <c:v>1.4693375524964769E-2</c:v>
                </c:pt>
                <c:pt idx="590">
                  <c:v>1.4643609682551859E-2</c:v>
                </c:pt>
                <c:pt idx="591">
                  <c:v>1.4594096244846706E-2</c:v>
                </c:pt>
                <c:pt idx="592">
                  <c:v>1.454483350785331E-2</c:v>
                </c:pt>
                <c:pt idx="593">
                  <c:v>1.4495819781931138E-2</c:v>
                </c:pt>
                <c:pt idx="594">
                  <c:v>1.4447053391650231E-2</c:v>
                </c:pt>
                <c:pt idx="595">
                  <c:v>1.4398532675648052E-2</c:v>
                </c:pt>
                <c:pt idx="596">
                  <c:v>1.4350255986487946E-2</c:v>
                </c:pt>
                <c:pt idx="597">
                  <c:v>1.4302221690519328E-2</c:v>
                </c:pt>
                <c:pt idx="598">
                  <c:v>1.4254428167739459E-2</c:v>
                </c:pt>
                <c:pt idx="599">
                  <c:v>1.4206873811656882E-2</c:v>
                </c:pt>
                <c:pt idx="600">
                  <c:v>1.4159557029156396E-2</c:v>
                </c:pt>
                <c:pt idx="601">
                  <c:v>1.4112476240365619E-2</c:v>
                </c:pt>
                <c:pt idx="602">
                  <c:v>1.4065629878523148E-2</c:v>
                </c:pt>
                <c:pt idx="603">
                  <c:v>1.4019016389848166E-2</c:v>
                </c:pt>
                <c:pt idx="604">
                  <c:v>1.3972634233411644E-2</c:v>
                </c:pt>
                <c:pt idx="605">
                  <c:v>1.3926481881008954E-2</c:v>
                </c:pt>
                <c:pt idx="606">
                  <c:v>1.3880557817034012E-2</c:v>
                </c:pt>
                <c:pt idx="607">
                  <c:v>1.3834860538354839E-2</c:v>
                </c:pt>
                <c:pt idx="608">
                  <c:v>1.3789388554190568E-2</c:v>
                </c:pt>
                <c:pt idx="609">
                  <c:v>1.3744140385989853E-2</c:v>
                </c:pt>
                <c:pt idx="610">
                  <c:v>1.3699114567310678E-2</c:v>
                </c:pt>
                <c:pt idx="611">
                  <c:v>1.3654309643701538E-2</c:v>
                </c:pt>
                <c:pt idx="612">
                  <c:v>1.3609724172584001E-2</c:v>
                </c:pt>
                <c:pt idx="613">
                  <c:v>1.356535672313656E-2</c:v>
                </c:pt>
                <c:pt idx="614">
                  <c:v>1.3521205876179861E-2</c:v>
                </c:pt>
                <c:pt idx="615">
                  <c:v>1.3477270224063195E-2</c:v>
                </c:pt>
                <c:pt idx="616">
                  <c:v>1.3433548370552323E-2</c:v>
                </c:pt>
                <c:pt idx="617">
                  <c:v>1.339003893071852E-2</c:v>
                </c:pt>
                <c:pt idx="618">
                  <c:v>1.3346740530828915E-2</c:v>
                </c:pt>
                <c:pt idx="619">
                  <c:v>1.3303651808238054E-2</c:v>
                </c:pt>
                <c:pt idx="620">
                  <c:v>1.3260771411280702E-2</c:v>
                </c:pt>
                <c:pt idx="621">
                  <c:v>1.3218097999165811E-2</c:v>
                </c:pt>
                <c:pt idx="622">
                  <c:v>1.3175630241871732E-2</c:v>
                </c:pt>
                <c:pt idx="623">
                  <c:v>1.3133366820042567E-2</c:v>
                </c:pt>
                <c:pt idx="624">
                  <c:v>1.3091306424885719E-2</c:v>
                </c:pt>
                <c:pt idx="625">
                  <c:v>1.3049447758070534E-2</c:v>
                </c:pt>
                <c:pt idx="626">
                  <c:v>1.3007789531628124E-2</c:v>
                </c:pt>
                <c:pt idx="627">
                  <c:v>1.2966330467852291E-2</c:v>
                </c:pt>
                <c:pt idx="628">
                  <c:v>1.2925069299201545E-2</c:v>
                </c:pt>
                <c:pt idx="629">
                  <c:v>1.2884004768202239E-2</c:v>
                </c:pt>
                <c:pt idx="630">
                  <c:v>1.284313562735274E-2</c:v>
                </c:pt>
                <c:pt idx="631">
                  <c:v>1.2802460639028693E-2</c:v>
                </c:pt>
                <c:pt idx="632">
                  <c:v>1.2761978575389315E-2</c:v>
                </c:pt>
                <c:pt idx="633">
                  <c:v>1.272168821828476E-2</c:v>
                </c:pt>
                <c:pt idx="634">
                  <c:v>1.2681588359164442E-2</c:v>
                </c:pt>
                <c:pt idx="635">
                  <c:v>1.2641677798986428E-2</c:v>
                </c:pt>
                <c:pt idx="636">
                  <c:v>1.2601955348127797E-2</c:v>
                </c:pt>
                <c:pt idx="637">
                  <c:v>1.2562419826296E-2</c:v>
                </c:pt>
                <c:pt idx="638">
                  <c:v>1.2523070062441166E-2</c:v>
                </c:pt>
                <c:pt idx="639">
                  <c:v>1.2483904894669396E-2</c:v>
                </c:pt>
                <c:pt idx="640">
                  <c:v>1.2444923170156986E-2</c:v>
                </c:pt>
                <c:pt idx="641">
                  <c:v>1.2406123745065606E-2</c:v>
                </c:pt>
                <c:pt idx="642">
                  <c:v>1.2367505484458377E-2</c:v>
                </c:pt>
                <c:pt idx="643">
                  <c:v>1.2329067262216871E-2</c:v>
                </c:pt>
                <c:pt idx="644">
                  <c:v>1.2290807960959023E-2</c:v>
                </c:pt>
                <c:pt idx="645">
                  <c:v>1.225272647195794E-2</c:v>
                </c:pt>
                <c:pt idx="646">
                  <c:v>1.2214821695061542E-2</c:v>
                </c:pt>
                <c:pt idx="647">
                  <c:v>1.2177092538613129E-2</c:v>
                </c:pt>
                <c:pt idx="648">
                  <c:v>1.2139537919372764E-2</c:v>
                </c:pt>
                <c:pt idx="649">
                  <c:v>1.2102156762439554E-2</c:v>
                </c:pt>
                <c:pt idx="650">
                  <c:v>1.2064948001174679E-2</c:v>
                </c:pt>
                <c:pt idx="651">
                  <c:v>1.2027910577125354E-2</c:v>
                </c:pt>
                <c:pt idx="652">
                  <c:v>1.1991043439949525E-2</c:v>
                </c:pt>
                <c:pt idx="653">
                  <c:v>1.1954345547341406E-2</c:v>
                </c:pt>
                <c:pt idx="654">
                  <c:v>1.1917815864957828E-2</c:v>
                </c:pt>
                <c:pt idx="655">
                  <c:v>1.1881453366345324E-2</c:v>
                </c:pt>
                <c:pt idx="656">
                  <c:v>1.1845257032868045E-2</c:v>
                </c:pt>
                <c:pt idx="657">
                  <c:v>1.1809225853636408E-2</c:v>
                </c:pt>
                <c:pt idx="658">
                  <c:v>1.1773358825436531E-2</c:v>
                </c:pt>
                <c:pt idx="659">
                  <c:v>1.173765495266038E-2</c:v>
                </c:pt>
                <c:pt idx="660">
                  <c:v>1.1702113247236691E-2</c:v>
                </c:pt>
                <c:pt idx="661">
                  <c:v>1.1666732728562605E-2</c:v>
                </c:pt>
                <c:pt idx="662">
                  <c:v>1.1631512423436035E-2</c:v>
                </c:pt>
                <c:pt idx="663">
                  <c:v>1.1596451365988735E-2</c:v>
                </c:pt>
                <c:pt idx="664">
                  <c:v>1.156154859762008E-2</c:v>
                </c:pt>
                <c:pt idx="665">
                  <c:v>1.1526803166931544E-2</c:v>
                </c:pt>
                <c:pt idx="666">
                  <c:v>1.1492214129661874E-2</c:v>
                </c:pt>
                <c:pt idx="667">
                  <c:v>1.145778054862292E-2</c:v>
                </c:pt>
                <c:pt idx="668">
                  <c:v>1.1423501493636161E-2</c:v>
                </c:pt>
                <c:pt idx="669">
                  <c:v>1.1389376041469881E-2</c:v>
                </c:pt>
                <c:pt idx="670">
                  <c:v>1.1355403275777016E-2</c:v>
                </c:pt>
                <c:pt idx="671">
                  <c:v>1.1321582287033616E-2</c:v>
                </c:pt>
                <c:pt idx="672">
                  <c:v>1.1287912172477994E-2</c:v>
                </c:pt>
                <c:pt idx="673">
                  <c:v>1.1254392036050467E-2</c:v>
                </c:pt>
                <c:pt idx="674">
                  <c:v>1.1221020988333748E-2</c:v>
                </c:pt>
                <c:pt idx="675">
                  <c:v>1.1187798146493943E-2</c:v>
                </c:pt>
                <c:pt idx="676">
                  <c:v>1.1154722634222153E-2</c:v>
                </c:pt>
                <c:pt idx="677">
                  <c:v>1.1121793581676705E-2</c:v>
                </c:pt>
                <c:pt idx="678">
                  <c:v>1.1089010125425949E-2</c:v>
                </c:pt>
                <c:pt idx="679">
                  <c:v>1.1056371408391665E-2</c:v>
                </c:pt>
                <c:pt idx="680">
                  <c:v>1.1023876579793042E-2</c:v>
                </c:pt>
                <c:pt idx="681">
                  <c:v>1.0991524795091228E-2</c:v>
                </c:pt>
                <c:pt idx="682">
                  <c:v>1.0959315215934464E-2</c:v>
                </c:pt>
                <c:pt idx="683">
                  <c:v>1.092724701010378E-2</c:v>
                </c:pt>
                <c:pt idx="684">
                  <c:v>1.0895319351459215E-2</c:v>
                </c:pt>
                <c:pt idx="685">
                  <c:v>1.0863531419886628E-2</c:v>
                </c:pt>
                <c:pt idx="686">
                  <c:v>1.0831882401245021E-2</c:v>
                </c:pt>
                <c:pt idx="687">
                  <c:v>1.0800371487314426E-2</c:v>
                </c:pt>
                <c:pt idx="688">
                  <c:v>1.0768997875744285E-2</c:v>
                </c:pt>
                <c:pt idx="689">
                  <c:v>1.0737760770002385E-2</c:v>
                </c:pt>
                <c:pt idx="690">
                  <c:v>1.0706659379324305E-2</c:v>
                </c:pt>
                <c:pt idx="691">
                  <c:v>1.0675692918663365E-2</c:v>
                </c:pt>
                <c:pt idx="692">
                  <c:v>1.0644860608641079E-2</c:v>
                </c:pt>
                <c:pt idx="693">
                  <c:v>1.0614161675498132E-2</c:v>
                </c:pt>
                <c:pt idx="694">
                  <c:v>1.0583595351045815E-2</c:v>
                </c:pt>
                <c:pt idx="695">
                  <c:v>1.0553160872617984E-2</c:v>
                </c:pt>
                <c:pt idx="696">
                  <c:v>1.0522857483023481E-2</c:v>
                </c:pt>
                <c:pt idx="697">
                  <c:v>1.0492684430499027E-2</c:v>
                </c:pt>
                <c:pt idx="698">
                  <c:v>1.0462640968662618E-2</c:v>
                </c:pt>
                <c:pt idx="699">
                  <c:v>1.0432726356467347E-2</c:v>
                </c:pt>
                <c:pt idx="700">
                  <c:v>1.0402939858155718E-2</c:v>
                </c:pt>
                <c:pt idx="701">
                  <c:v>1.0373280743214407E-2</c:v>
                </c:pt>
                <c:pt idx="702">
                  <c:v>1.034374828632946E-2</c:v>
                </c:pt>
                <c:pt idx="703">
                  <c:v>1.0314341767341959E-2</c:v>
                </c:pt>
                <c:pt idx="704">
                  <c:v>1.0285060471204123E-2</c:v>
                </c:pt>
                <c:pt idx="705">
                  <c:v>1.0255903687935823E-2</c:v>
                </c:pt>
                <c:pt idx="706">
                  <c:v>1.022687071258156E-2</c:v>
                </c:pt>
                <c:pt idx="707">
                  <c:v>1.0197960845167844E-2</c:v>
                </c:pt>
                <c:pt idx="708">
                  <c:v>1.0169173390661012E-2</c:v>
                </c:pt>
                <c:pt idx="709">
                  <c:v>1.0140507658925447E-2</c:v>
                </c:pt>
                <c:pt idx="710">
                  <c:v>1.0111962964682211E-2</c:v>
                </c:pt>
                <c:pt idx="711">
                  <c:v>1.0083538627468101E-2</c:v>
                </c:pt>
                <c:pt idx="712">
                  <c:v>1.0055233971595091E-2</c:v>
                </c:pt>
                <c:pt idx="713">
                  <c:v>1.0027048326110172E-2</c:v>
                </c:pt>
                <c:pt idx="714">
                  <c:v>9.9989810247555939E-3</c:v>
                </c:pt>
                <c:pt idx="715">
                  <c:v>9.9710314059294862E-3</c:v>
                </c:pt>
                <c:pt idx="716">
                  <c:v>9.9431988126468859E-3</c:v>
                </c:pt>
                <c:pt idx="717">
                  <c:v>9.9154825925011087E-3</c:v>
                </c:pt>
                <c:pt idx="718">
                  <c:v>9.8878820976255281E-3</c:v>
                </c:pt>
                <c:pt idx="719">
                  <c:v>9.860396684655711E-3</c:v>
                </c:pt>
                <c:pt idx="720">
                  <c:v>9.8330257146919398E-3</c:v>
                </c:pt>
                <c:pt idx="721">
                  <c:v>9.8057685532620589E-3</c:v>
                </c:pt>
                <c:pt idx="722">
                  <c:v>9.7786245702847236E-3</c:v>
                </c:pt>
                <c:pt idx="723">
                  <c:v>9.7515931400329828E-3</c:v>
                </c:pt>
                <c:pt idx="724">
                  <c:v>9.7246736410982228E-3</c:v>
                </c:pt>
                <c:pt idx="725">
                  <c:v>9.6978654563544386E-3</c:v>
                </c:pt>
                <c:pt idx="726">
                  <c:v>9.6711679729228842E-3</c:v>
                </c:pt>
                <c:pt idx="727">
                  <c:v>9.6445805821370311E-3</c:v>
                </c:pt>
                <c:pt idx="728">
                  <c:v>9.6181026795078752E-3</c:v>
                </c:pt>
                <c:pt idx="729">
                  <c:v>9.5917336646895932E-3</c:v>
                </c:pt>
                <c:pt idx="730">
                  <c:v>9.5654729414454912E-3</c:v>
                </c:pt>
                <c:pt idx="731">
                  <c:v>9.5393199176143136E-3</c:v>
                </c:pt>
                <c:pt idx="732">
                  <c:v>9.513274005076856E-3</c:v>
                </c:pt>
                <c:pt idx="733">
                  <c:v>9.4873346197229085E-3</c:v>
                </c:pt>
                <c:pt idx="734">
                  <c:v>9.4615011814184937E-3</c:v>
                </c:pt>
                <c:pt idx="735">
                  <c:v>9.4357731139734415E-3</c:v>
                </c:pt>
                <c:pt idx="736">
                  <c:v>9.410149845109253E-3</c:v>
                </c:pt>
                <c:pt idx="737">
                  <c:v>9.384630806427284E-3</c:v>
                </c:pt>
                <c:pt idx="738">
                  <c:v>9.3592154333772201E-3</c:v>
                </c:pt>
                <c:pt idx="739">
                  <c:v>9.3339031652258427E-3</c:v>
                </c:pt>
                <c:pt idx="740">
                  <c:v>9.3086934450261165E-3</c:v>
                </c:pt>
                <c:pt idx="741">
                  <c:v>9.2835857195865488E-3</c:v>
                </c:pt>
                <c:pt idx="742">
                  <c:v>9.2585794394408321E-3</c:v>
                </c:pt>
                <c:pt idx="743">
                  <c:v>9.2336740588177917E-3</c:v>
                </c:pt>
                <c:pt idx="744">
                  <c:v>9.2088690356115985E-3</c:v>
                </c:pt>
                <c:pt idx="745">
                  <c:v>9.1841638313522843E-3</c:v>
                </c:pt>
                <c:pt idx="746">
                  <c:v>9.159557911176501E-3</c:v>
                </c:pt>
                <c:pt idx="747">
                  <c:v>9.1350507437985805E-3</c:v>
                </c:pt>
                <c:pt idx="748">
                  <c:v>9.1106418014818506E-3</c:v>
                </c:pt>
                <c:pt idx="749">
                  <c:v>9.0863305600102345E-3</c:v>
                </c:pt>
                <c:pt idx="750">
                  <c:v>9.0621164986600927E-3</c:v>
                </c:pt>
                <c:pt idx="751">
                  <c:v>9.0379991001723441E-3</c:v>
                </c:pt>
                <c:pt idx="752">
                  <c:v>9.0139778507248441E-3</c:v>
                </c:pt>
                <c:pt idx="753">
                  <c:v>8.9900522399050144E-3</c:v>
                </c:pt>
                <c:pt idx="754">
                  <c:v>8.9662217606827285E-3</c:v>
                </c:pt>
                <c:pt idx="755">
                  <c:v>8.9424859093834522E-3</c:v>
                </c:pt>
                <c:pt idx="756">
                  <c:v>8.9188441856616254E-3</c:v>
                </c:pt>
                <c:pt idx="757">
                  <c:v>8.8952960924742943E-3</c:v>
                </c:pt>
                <c:pt idx="758">
                  <c:v>8.8718411360549955E-3</c:v>
                </c:pt>
                <c:pt idx="759">
                  <c:v>8.8484788258878563E-3</c:v>
                </c:pt>
                <c:pt idx="760">
                  <c:v>8.8252086746819641E-3</c:v>
                </c:pt>
                <c:pt idx="761">
                  <c:v>8.8020301983459445E-3</c:v>
                </c:pt>
                <c:pt idx="762">
                  <c:v>8.7789429159627966E-3</c:v>
                </c:pt>
                <c:pt idx="763">
                  <c:v>8.7559463497649346E-3</c:v>
                </c:pt>
                <c:pt idx="764">
                  <c:v>8.7330400251094779E-3</c:v>
                </c:pt>
                <c:pt idx="765">
                  <c:v>8.7102234704537589E-3</c:v>
                </c:pt>
                <c:pt idx="766">
                  <c:v>8.6874962173310571E-3</c:v>
                </c:pt>
                <c:pt idx="767">
                  <c:v>8.6648578003265444E-3</c:v>
                </c:pt>
                <c:pt idx="768">
                  <c:v>8.6423077570534634E-3</c:v>
                </c:pt>
                <c:pt idx="769">
                  <c:v>8.6198456281295216E-3</c:v>
                </c:pt>
                <c:pt idx="770">
                  <c:v>8.5974709571534861E-3</c:v>
                </c:pt>
                <c:pt idx="771">
                  <c:v>8.5751832906820064E-3</c:v>
                </c:pt>
                <c:pt idx="772">
                  <c:v>8.5529821782066341E-3</c:v>
                </c:pt>
                <c:pt idx="773">
                  <c:v>8.5308671721310621E-3</c:v>
                </c:pt>
                <c:pt idx="774">
                  <c:v>8.5088378277485693E-3</c:v>
                </c:pt>
                <c:pt idx="775">
                  <c:v>8.4868937032196497E-3</c:v>
                </c:pt>
                <c:pt idx="776">
                  <c:v>8.4650343595498705E-3</c:v>
                </c:pt>
                <c:pt idx="777">
                  <c:v>8.4432593605679087E-3</c:v>
                </c:pt>
                <c:pt idx="778">
                  <c:v>8.4215682729037976E-3</c:v>
                </c:pt>
                <c:pt idx="779">
                  <c:v>8.399960665967366E-3</c:v>
                </c:pt>
                <c:pt idx="780">
                  <c:v>8.3784361119268614E-3</c:v>
                </c:pt>
                <c:pt idx="781">
                  <c:v>8.3569941856877789E-3</c:v>
                </c:pt>
                <c:pt idx="782">
                  <c:v>8.335634464871863E-3</c:v>
                </c:pt>
                <c:pt idx="783">
                  <c:v>8.3143565297963302E-3</c:v>
                </c:pt>
                <c:pt idx="784">
                  <c:v>8.2931599634532196E-3</c:v>
                </c:pt>
                <c:pt idx="785">
                  <c:v>8.2720443514889899E-3</c:v>
                </c:pt>
                <c:pt idx="786">
                  <c:v>8.2510092821842518E-3</c:v>
                </c:pt>
                <c:pt idx="787">
                  <c:v>8.2300543464337121E-3</c:v>
                </c:pt>
                <c:pt idx="788">
                  <c:v>8.2091791377262718E-3</c:v>
                </c:pt>
                <c:pt idx="789">
                  <c:v>8.1883832521253141E-3</c:v>
                </c:pt>
                <c:pt idx="790">
                  <c:v>8.1676662882491612E-3</c:v>
                </c:pt>
                <c:pt idx="791">
                  <c:v>8.1470278472517178E-3</c:v>
                </c:pt>
                <c:pt idx="792">
                  <c:v>8.1264675328032564E-3</c:v>
                </c:pt>
                <c:pt idx="793">
                  <c:v>8.1059849510714058E-3</c:v>
                </c:pt>
                <c:pt idx="794">
                  <c:v>8.085579710702279E-3</c:v>
                </c:pt>
                <c:pt idx="795">
                  <c:v>8.0652514228017908E-3</c:v>
                </c:pt>
                <c:pt idx="796">
                  <c:v>8.0449997009171201E-3</c:v>
                </c:pt>
                <c:pt idx="797">
                  <c:v>8.0248241610183461E-3</c:v>
                </c:pt>
                <c:pt idx="798">
                  <c:v>8.0047244214802391E-3</c:v>
                </c:pt>
                <c:pt idx="799">
                  <c:v>7.9847001030642212E-3</c:v>
                </c:pt>
                <c:pt idx="800">
                  <c:v>7.9647508289004722E-3</c:v>
                </c:pt>
                <c:pt idx="801">
                  <c:v>7.9448762244701959E-3</c:v>
                </c:pt>
                <c:pt idx="802">
                  <c:v>7.9250759175880474E-3</c:v>
                </c:pt>
                <c:pt idx="803">
                  <c:v>7.9053495383847039E-3</c:v>
                </c:pt>
                <c:pt idx="804">
                  <c:v>7.885696719289596E-3</c:v>
                </c:pt>
                <c:pt idx="805">
                  <c:v>7.8661170950137752E-3</c:v>
                </c:pt>
                <c:pt idx="806">
                  <c:v>7.8466103025329591E-3</c:v>
                </c:pt>
                <c:pt idx="807">
                  <c:v>7.8271759810706835E-3</c:v>
                </c:pt>
                <c:pt idx="808">
                  <c:v>7.8078137720816315E-3</c:v>
                </c:pt>
                <c:pt idx="809">
                  <c:v>7.7885233192350927E-3</c:v>
                </c:pt>
                <c:pt idx="810">
                  <c:v>7.769304268398571E-3</c:v>
                </c:pt>
                <c:pt idx="811">
                  <c:v>7.7501562676215337E-3</c:v>
                </c:pt>
                <c:pt idx="812">
                  <c:v>7.7310789671192932E-3</c:v>
                </c:pt>
                <c:pt idx="813">
                  <c:v>7.7120720192570312E-3</c:v>
                </c:pt>
                <c:pt idx="814">
                  <c:v>7.6931350785339808E-3</c:v>
                </c:pt>
                <c:pt idx="815">
                  <c:v>7.6742678015676953E-3</c:v>
                </c:pt>
                <c:pt idx="816">
                  <c:v>7.6554698470785009E-3</c:v>
                </c:pt>
                <c:pt idx="817">
                  <c:v>7.6367408758740637E-3</c:v>
                </c:pt>
                <c:pt idx="818">
                  <c:v>7.6180805508340799E-3</c:v>
                </c:pt>
                <c:pt idx="819">
                  <c:v>7.5994885368951123E-3</c:v>
                </c:pt>
                <c:pt idx="820">
                  <c:v>7.5809645010355481E-3</c:v>
                </c:pt>
                <c:pt idx="821">
                  <c:v>7.5625081122606798E-3</c:v>
                </c:pt>
                <c:pt idx="822">
                  <c:v>7.5441190415879338E-3</c:v>
                </c:pt>
                <c:pt idx="823">
                  <c:v>7.5257969620321913E-3</c:v>
                </c:pt>
                <c:pt idx="824">
                  <c:v>7.5075415485912648E-3</c:v>
                </c:pt>
                <c:pt idx="825">
                  <c:v>7.4893524782314817E-3</c:v>
                </c:pt>
                <c:pt idx="826">
                  <c:v>7.4712294298733984E-3</c:v>
                </c:pt>
                <c:pt idx="827">
                  <c:v>7.4531720843776213E-3</c:v>
                </c:pt>
                <c:pt idx="828">
                  <c:v>7.4351801245307689E-3</c:v>
                </c:pt>
                <c:pt idx="829">
                  <c:v>7.4172532350315285E-3</c:v>
                </c:pt>
                <c:pt idx="830">
                  <c:v>7.399391102476849E-3</c:v>
                </c:pt>
                <c:pt idx="831">
                  <c:v>7.3815934153482476E-3</c:v>
                </c:pt>
                <c:pt idx="832">
                  <c:v>7.3638598639982171E-3</c:v>
                </c:pt>
                <c:pt idx="833">
                  <c:v>7.3461901406367616E-3</c:v>
                </c:pt>
                <c:pt idx="834">
                  <c:v>7.3285839393180457E-3</c:v>
                </c:pt>
                <c:pt idx="835">
                  <c:v>7.3110409559271434E-3</c:v>
                </c:pt>
                <c:pt idx="836">
                  <c:v>7.2935608881669134E-3</c:v>
                </c:pt>
                <c:pt idx="837">
                  <c:v>7.2761434355449687E-3</c:v>
                </c:pt>
                <c:pt idx="838">
                  <c:v>7.2587882993607649E-3</c:v>
                </c:pt>
                <c:pt idx="839">
                  <c:v>7.2414951826928042E-3</c:v>
                </c:pt>
                <c:pt idx="840">
                  <c:v>7.2242637903859154E-3</c:v>
                </c:pt>
                <c:pt idx="841">
                  <c:v>7.207093829038674E-3</c:v>
                </c:pt>
                <c:pt idx="842">
                  <c:v>7.1899850069909082E-3</c:v>
                </c:pt>
                <c:pt idx="843">
                  <c:v>7.1729370343113167E-3</c:v>
                </c:pt>
                <c:pt idx="844">
                  <c:v>7.1559496227851776E-3</c:v>
                </c:pt>
                <c:pt idx="845">
                  <c:v>7.1390224859021788E-3</c:v>
                </c:pt>
                <c:pt idx="846">
                  <c:v>7.1221553388443196E-3</c:v>
                </c:pt>
                <c:pt idx="847">
                  <c:v>7.1053478984739547E-3</c:v>
                </c:pt>
                <c:pt idx="848">
                  <c:v>7.0885998833218862E-3</c:v>
                </c:pt>
                <c:pt idx="849">
                  <c:v>7.0719110135755948E-3</c:v>
                </c:pt>
                <c:pt idx="850">
                  <c:v>7.0552810110675462E-3</c:v>
                </c:pt>
                <c:pt idx="851">
                  <c:v>7.0387095992636064E-3</c:v>
                </c:pt>
                <c:pt idx="852">
                  <c:v>7.0221965032515364E-3</c:v>
                </c:pt>
                <c:pt idx="853">
                  <c:v>7.0057414497295975E-3</c:v>
                </c:pt>
                <c:pt idx="854">
                  <c:v>6.9893441669952438E-3</c:v>
                </c:pt>
                <c:pt idx="855">
                  <c:v>6.9730043849338969E-3</c:v>
                </c:pt>
                <c:pt idx="856">
                  <c:v>6.9567218350078362E-3</c:v>
                </c:pt>
                <c:pt idx="857">
                  <c:v>6.9404962502451527E-3</c:v>
                </c:pt>
                <c:pt idx="858">
                  <c:v>6.9243273652288108E-3</c:v>
                </c:pt>
                <c:pt idx="859">
                  <c:v>6.9082149160857942E-3</c:v>
                </c:pt>
                <c:pt idx="860">
                  <c:v>6.8921586404763419E-3</c:v>
                </c:pt>
                <c:pt idx="861">
                  <c:v>6.8761582775832639E-3</c:v>
                </c:pt>
                <c:pt idx="862">
                  <c:v>6.8602135681013546E-3</c:v>
                </c:pt>
                <c:pt idx="863">
                  <c:v>6.8443242542268823E-3</c:v>
                </c:pt>
                <c:pt idx="864">
                  <c:v>6.8284900796471808E-3</c:v>
                </c:pt>
                <c:pt idx="865">
                  <c:v>6.8127107895302906E-3</c:v>
                </c:pt>
                <c:pt idx="866">
                  <c:v>6.7969861305147272E-3</c:v>
                </c:pt>
                <c:pt idx="867">
                  <c:v>6.7813158506992953E-3</c:v>
                </c:pt>
                <c:pt idx="868">
                  <c:v>6.7656996996330121E-3</c:v>
                </c:pt>
                <c:pt idx="869">
                  <c:v>6.7501374283050935E-3</c:v>
                </c:pt>
                <c:pt idx="870">
                  <c:v>6.7346287891350285E-3</c:v>
                </c:pt>
                <c:pt idx="871">
                  <c:v>6.7191735359627292E-3</c:v>
                </c:pt>
                <c:pt idx="872">
                  <c:v>6.703771424038777E-3</c:v>
                </c:pt>
                <c:pt idx="873">
                  <c:v>6.6884222100147116E-3</c:v>
                </c:pt>
                <c:pt idx="874">
                  <c:v>6.6731256519334311E-3</c:v>
                </c:pt>
                <c:pt idx="875">
                  <c:v>6.6578815092196604E-3</c:v>
                </c:pt>
                <c:pt idx="876">
                  <c:v>6.64268954267048E-3</c:v>
                </c:pt>
                <c:pt idx="877">
                  <c:v>6.6275495144459545E-3</c:v>
                </c:pt>
                <c:pt idx="878">
                  <c:v>6.6124611880598151E-3</c:v>
                </c:pt>
                <c:pt idx="879">
                  <c:v>6.5974243283702305E-3</c:v>
                </c:pt>
                <c:pt idx="880">
                  <c:v>6.582438701570637E-3</c:v>
                </c:pt>
                <c:pt idx="881">
                  <c:v>6.5675040751806673E-3</c:v>
                </c:pt>
                <c:pt idx="882">
                  <c:v>6.5526202180371121E-3</c:v>
                </c:pt>
                <c:pt idx="883">
                  <c:v>6.5377869002849875E-3</c:v>
                </c:pt>
                <c:pt idx="884">
                  <c:v>6.5230038933686632E-3</c:v>
                </c:pt>
                <c:pt idx="885">
                  <c:v>6.5082709700230489E-3</c:v>
                </c:pt>
                <c:pt idx="886">
                  <c:v>6.4935879042648664E-3</c:v>
                </c:pt>
                <c:pt idx="887">
                  <c:v>6.4789544713839808E-3</c:v>
                </c:pt>
                <c:pt idx="888">
                  <c:v>6.4643704479348035E-3</c:v>
                </c:pt>
                <c:pt idx="889">
                  <c:v>6.4498356117277675E-3</c:v>
                </c:pt>
                <c:pt idx="890">
                  <c:v>6.4353497418208581E-3</c:v>
                </c:pt>
                <c:pt idx="891">
                  <c:v>6.4209126185112309E-3</c:v>
                </c:pt>
                <c:pt idx="892">
                  <c:v>6.4065240233268251E-3</c:v>
                </c:pt>
                <c:pt idx="893">
                  <c:v>6.3921837390181853E-3</c:v>
                </c:pt>
                <c:pt idx="894">
                  <c:v>6.377891549550211E-3</c:v>
                </c:pt>
                <c:pt idx="895">
                  <c:v>6.3636472400940211E-3</c:v>
                </c:pt>
                <c:pt idx="896">
                  <c:v>6.3494505970188853E-3</c:v>
                </c:pt>
                <c:pt idx="897">
                  <c:v>6.3353014078842184E-3</c:v>
                </c:pt>
                <c:pt idx="898">
                  <c:v>6.3211994614316321E-3</c:v>
                </c:pt>
                <c:pt idx="899">
                  <c:v>6.3071445475770434E-3</c:v>
                </c:pt>
                <c:pt idx="900">
                  <c:v>6.2931364574028573E-3</c:v>
                </c:pt>
                <c:pt idx="901">
                  <c:v>6.2791749831501986E-3</c:v>
                </c:pt>
                <c:pt idx="902">
                  <c:v>6.2652599182112098E-3</c:v>
                </c:pt>
                <c:pt idx="903">
                  <c:v>6.251391057121412E-3</c:v>
                </c:pt>
                <c:pt idx="904">
                  <c:v>6.2375681955521099E-3</c:v>
                </c:pt>
                <c:pt idx="905">
                  <c:v>6.2237911303028763E-3</c:v>
                </c:pt>
                <c:pt idx="906">
                  <c:v>6.2100596592940772E-3</c:v>
                </c:pt>
                <c:pt idx="907">
                  <c:v>6.1963735815594671E-3</c:v>
                </c:pt>
                <c:pt idx="908">
                  <c:v>6.182732697238829E-3</c:v>
                </c:pt>
                <c:pt idx="909">
                  <c:v>6.1691368075706861E-3</c:v>
                </c:pt>
                <c:pt idx="910">
                  <c:v>6.1555857148850529E-3</c:v>
                </c:pt>
                <c:pt idx="911">
                  <c:v>6.1420792225962625E-3</c:v>
                </c:pt>
                <c:pt idx="912">
                  <c:v>6.128617135195821E-3</c:v>
                </c:pt>
                <c:pt idx="913">
                  <c:v>6.1151992582453435E-3</c:v>
                </c:pt>
                <c:pt idx="914">
                  <c:v>6.1018253983695318E-3</c:v>
                </c:pt>
                <c:pt idx="915">
                  <c:v>6.0884953632492026E-3</c:v>
                </c:pt>
                <c:pt idx="916">
                  <c:v>6.0752089616143787E-3</c:v>
                </c:pt>
                <c:pt idx="917">
                  <c:v>6.0619660032374244E-3</c:v>
                </c:pt>
                <c:pt idx="918">
                  <c:v>6.048766298926235E-3</c:v>
                </c:pt>
                <c:pt idx="919">
                  <c:v>6.0356096605174913E-3</c:v>
                </c:pt>
                <c:pt idx="920">
                  <c:v>6.0224959008699343E-3</c:v>
                </c:pt>
                <c:pt idx="921">
                  <c:v>6.0094248338577278E-3</c:v>
                </c:pt>
                <c:pt idx="922">
                  <c:v>5.9963962743638435E-3</c:v>
                </c:pt>
                <c:pt idx="923">
                  <c:v>5.9834100382735109E-3</c:v>
                </c:pt>
                <c:pt idx="924">
                  <c:v>5.9704659424677127E-3</c:v>
                </c:pt>
                <c:pt idx="925">
                  <c:v>5.9575638048167297E-3</c:v>
                </c:pt>
                <c:pt idx="926">
                  <c:v>5.9447034441737316E-3</c:v>
                </c:pt>
                <c:pt idx="927">
                  <c:v>5.931884680368418E-3</c:v>
                </c:pt>
                <c:pt idx="928">
                  <c:v>5.9191073342007199E-3</c:v>
                </c:pt>
                <c:pt idx="929">
                  <c:v>5.9063712274345171E-3</c:v>
                </c:pt>
                <c:pt idx="930">
                  <c:v>5.8936761827914361E-3</c:v>
                </c:pt>
                <c:pt idx="931">
                  <c:v>5.8810220239446783E-3</c:v>
                </c:pt>
                <c:pt idx="932">
                  <c:v>5.8684085755128955E-3</c:v>
                </c:pt>
                <c:pt idx="933">
                  <c:v>5.8558356630541153E-3</c:v>
                </c:pt>
                <c:pt idx="934">
                  <c:v>5.8433031130597076E-3</c:v>
                </c:pt>
                <c:pt idx="935">
                  <c:v>5.8308107529483968E-3</c:v>
                </c:pt>
                <c:pt idx="936">
                  <c:v>5.8183584110603316E-3</c:v>
                </c:pt>
                <c:pt idx="937">
                  <c:v>5.8059459166511715E-3</c:v>
                </c:pt>
                <c:pt idx="938">
                  <c:v>5.7935730998862579E-3</c:v>
                </c:pt>
                <c:pt idx="939">
                  <c:v>5.7812397918347467E-3</c:v>
                </c:pt>
                <c:pt idx="940">
                  <c:v>5.7689458244639235E-3</c:v>
                </c:pt>
                <c:pt idx="941">
                  <c:v>5.7566910306334337E-3</c:v>
                </c:pt>
                <c:pt idx="942">
                  <c:v>5.744475244089599E-3</c:v>
                </c:pt>
                <c:pt idx="943">
                  <c:v>5.7322982994597958E-3</c:v>
                </c:pt>
                <c:pt idx="944">
                  <c:v>5.7201600322468443E-3</c:v>
                </c:pt>
                <c:pt idx="945">
                  <c:v>5.7080602788234644E-3</c:v>
                </c:pt>
                <c:pt idx="946">
                  <c:v>5.6959988764267539E-3</c:v>
                </c:pt>
                <c:pt idx="947">
                  <c:v>5.6839756631527159E-3</c:v>
                </c:pt>
                <c:pt idx="948">
                  <c:v>5.67199047795083E-3</c:v>
                </c:pt>
                <c:pt idx="949">
                  <c:v>5.6600431606186564E-3</c:v>
                </c:pt>
                <c:pt idx="950">
                  <c:v>5.6481335517964797E-3</c:v>
                </c:pt>
                <c:pt idx="951">
                  <c:v>5.6362614929619977E-3</c:v>
                </c:pt>
                <c:pt idx="952">
                  <c:v>5.6244268264250439E-3</c:v>
                </c:pt>
                <c:pt idx="953">
                  <c:v>5.6126293953223582E-3</c:v>
                </c:pt>
                <c:pt idx="954">
                  <c:v>5.600869043612379E-3</c:v>
                </c:pt>
                <c:pt idx="955">
                  <c:v>5.589145616070091E-3</c:v>
                </c:pt>
                <c:pt idx="956">
                  <c:v>5.577458958281897E-3</c:v>
                </c:pt>
                <c:pt idx="957">
                  <c:v>5.5658089166405406E-3</c:v>
                </c:pt>
                <c:pt idx="958">
                  <c:v>5.5541953383400561E-3</c:v>
                </c:pt>
                <c:pt idx="959">
                  <c:v>5.5426180713707505E-3</c:v>
                </c:pt>
                <c:pt idx="960">
                  <c:v>5.5310769645142404E-3</c:v>
                </c:pt>
                <c:pt idx="961">
                  <c:v>5.5195718673385057E-3</c:v>
                </c:pt>
                <c:pt idx="962">
                  <c:v>5.5081026301929924E-3</c:v>
                </c:pt>
                <c:pt idx="963">
                  <c:v>5.4966691042037464E-3</c:v>
                </c:pt>
                <c:pt idx="964">
                  <c:v>5.4852711412685783E-3</c:v>
                </c:pt>
                <c:pt idx="965">
                  <c:v>5.473908594052267E-3</c:v>
                </c:pt>
                <c:pt idx="966">
                  <c:v>5.4625813159818112E-3</c:v>
                </c:pt>
                <c:pt idx="967">
                  <c:v>5.4512891612416813E-3</c:v>
                </c:pt>
                <c:pt idx="968">
                  <c:v>5.4400319847691453E-3</c:v>
                </c:pt>
                <c:pt idx="969">
                  <c:v>5.428809642249597E-3</c:v>
                </c:pt>
                <c:pt idx="970">
                  <c:v>5.4176219901119396E-3</c:v>
                </c:pt>
                <c:pt idx="971">
                  <c:v>5.4064688855239894E-3</c:v>
                </c:pt>
                <c:pt idx="972">
                  <c:v>5.3953501863879191E-3</c:v>
                </c:pt>
                <c:pt idx="973">
                  <c:v>5.3842657513357281E-3</c:v>
                </c:pt>
                <c:pt idx="974">
                  <c:v>5.3732154397247555E-3</c:v>
                </c:pt>
                <c:pt idx="975">
                  <c:v>5.3621991116332129E-3</c:v>
                </c:pt>
                <c:pt idx="976">
                  <c:v>5.3512166278557542E-3</c:v>
                </c:pt>
                <c:pt idx="977">
                  <c:v>5.3402678498990844E-3</c:v>
                </c:pt>
                <c:pt idx="978">
                  <c:v>5.3293526399775873E-3</c:v>
                </c:pt>
                <c:pt idx="979">
                  <c:v>5.3184708610089964E-3</c:v>
                </c:pt>
                <c:pt idx="980">
                  <c:v>5.3076223766100831E-3</c:v>
                </c:pt>
                <c:pt idx="981">
                  <c:v>5.2968070510923905E-3</c:v>
                </c:pt>
                <c:pt idx="982">
                  <c:v>5.2860247494579968E-3</c:v>
                </c:pt>
                <c:pt idx="983">
                  <c:v>5.2752753373952656E-3</c:v>
                </c:pt>
                <c:pt idx="984">
                  <c:v>5.2645586812747188E-3</c:v>
                </c:pt>
                <c:pt idx="985">
                  <c:v>5.2538746481448463E-3</c:v>
                </c:pt>
                <c:pt idx="986">
                  <c:v>5.2432231057279958E-3</c:v>
                </c:pt>
                <c:pt idx="987">
                  <c:v>5.2326039224162664E-3</c:v>
                </c:pt>
                <c:pt idx="988">
                  <c:v>5.2220169672674652E-3</c:v>
                </c:pt>
                <c:pt idx="989">
                  <c:v>5.2114621100010456E-3</c:v>
                </c:pt>
                <c:pt idx="990">
                  <c:v>5.2009392209941161E-3</c:v>
                </c:pt>
                <c:pt idx="991">
                  <c:v>5.1904481712774534E-3</c:v>
                </c:pt>
                <c:pt idx="992">
                  <c:v>5.1799888325315567E-3</c:v>
                </c:pt>
                <c:pt idx="993">
                  <c:v>5.1695610770827148E-3</c:v>
                </c:pt>
                <c:pt idx="994">
                  <c:v>5.1591647778991183E-3</c:v>
                </c:pt>
                <c:pt idx="995">
                  <c:v>5.1487998085869872E-3</c:v>
                </c:pt>
                <c:pt idx="996">
                  <c:v>5.1384660433867321E-3</c:v>
                </c:pt>
                <c:pt idx="997">
                  <c:v>5.1281633571691326E-3</c:v>
                </c:pt>
                <c:pt idx="998">
                  <c:v>5.1178916254315567E-3</c:v>
                </c:pt>
                <c:pt idx="999">
                  <c:v>5.1076507242941967E-3</c:v>
                </c:pt>
                <c:pt idx="1000">
                  <c:v>5.0974405304963326E-3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63-40FB-9AC6-644AA4D8D07A}"/>
            </c:ext>
          </c:extLst>
        </c:ser>
        <c:ser>
          <c:idx val="1"/>
          <c:order val="2"/>
          <c:tx>
            <c:v>PGA (PSA_at T = 0 [s])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8575">
                <a:solidFill>
                  <a:schemeClr val="tx1"/>
                </a:solidFill>
              </a:ln>
              <a:effectLst/>
            </c:spPr>
          </c:marker>
          <c:xVal>
            <c:numLit>
              <c:formatCode>General</c:formatCode>
              <c:ptCount val="1"/>
              <c:pt idx="0">
                <c:v>0.01</c:v>
              </c:pt>
            </c:numLit>
          </c:xVal>
          <c:yVal>
            <c:numRef>
              <c:f>Input!$Q$12</c:f>
              <c:numCache>
                <c:formatCode>0.000</c:formatCode>
                <c:ptCount val="1"/>
                <c:pt idx="0">
                  <c:v>0.33982936869975344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63-40FB-9AC6-644AA4D8D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017264"/>
        <c:axId val="165028304"/>
      </c:scatterChart>
      <c:valAx>
        <c:axId val="165017264"/>
        <c:scaling>
          <c:logBase val="10"/>
          <c:orientation val="minMax"/>
          <c:max val="3"/>
          <c:min val="1.000000000000000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/>
                  <a:t>T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5028304"/>
        <c:crosses val="autoZero"/>
        <c:crossBetween val="midCat"/>
      </c:valAx>
      <c:valAx>
        <c:axId val="16502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/>
                  <a:t>PSA [g]</a:t>
                </a:r>
              </a:p>
            </c:rich>
          </c:tx>
          <c:layout>
            <c:manualLayout>
              <c:xMode val="edge"/>
              <c:yMode val="edge"/>
              <c:x val="3.5239310482330106E-3"/>
              <c:y val="0.410241996846530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5017264"/>
        <c:crossesAt val="1.0000000000000002E-3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23324437653274"/>
          <c:y val="5.5029205212083383E-2"/>
          <c:w val="0.33903121680869053"/>
          <c:h val="0.13671354394344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de-D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107497</xdr:colOff>
      <xdr:row>15</xdr:row>
      <xdr:rowOff>207736</xdr:rowOff>
    </xdr:from>
    <xdr:to>
      <xdr:col>44</xdr:col>
      <xdr:colOff>427718</xdr:colOff>
      <xdr:row>46</xdr:row>
      <xdr:rowOff>47625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9A18E8EF-1BC3-460C-8833-479A79362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1306286</xdr:colOff>
      <xdr:row>13</xdr:row>
      <xdr:rowOff>108856</xdr:rowOff>
    </xdr:from>
    <xdr:to>
      <xdr:col>25</xdr:col>
      <xdr:colOff>1400629</xdr:colOff>
      <xdr:row>20</xdr:row>
      <xdr:rowOff>96156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E0799680-24BA-4E09-890B-0B6546CC294C}"/>
            </a:ext>
          </a:extLst>
        </xdr:cNvPr>
        <xdr:cNvSpPr/>
      </xdr:nvSpPr>
      <xdr:spPr>
        <a:xfrm>
          <a:off x="20465143" y="7538356"/>
          <a:ext cx="1727200" cy="122555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de-CH" sz="1100"/>
            <a:t>											</a:t>
          </a:r>
        </a:p>
      </xdr:txBody>
    </xdr:sp>
    <xdr:clientData/>
  </xdr:twoCellAnchor>
  <xdr:twoCellAnchor>
    <xdr:from>
      <xdr:col>24</xdr:col>
      <xdr:colOff>1312638</xdr:colOff>
      <xdr:row>13</xdr:row>
      <xdr:rowOff>115206</xdr:rowOff>
    </xdr:from>
    <xdr:to>
      <xdr:col>24</xdr:col>
      <xdr:colOff>1515838</xdr:colOff>
      <xdr:row>14</xdr:row>
      <xdr:rowOff>166913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40F78270-CB1A-4E06-AF05-2E0CF9F91330}"/>
            </a:ext>
          </a:extLst>
        </xdr:cNvPr>
        <xdr:cNvSpPr txBox="1"/>
      </xdr:nvSpPr>
      <xdr:spPr>
        <a:xfrm>
          <a:off x="20471495" y="7544706"/>
          <a:ext cx="2032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4</a:t>
          </a:r>
        </a:p>
      </xdr:txBody>
    </xdr:sp>
    <xdr:clientData/>
  </xdr:twoCellAnchor>
  <xdr:twoCellAnchor>
    <xdr:from>
      <xdr:col>25</xdr:col>
      <xdr:colOff>1178381</xdr:colOff>
      <xdr:row>13</xdr:row>
      <xdr:rowOff>127906</xdr:rowOff>
    </xdr:from>
    <xdr:to>
      <xdr:col>25</xdr:col>
      <xdr:colOff>1375231</xdr:colOff>
      <xdr:row>14</xdr:row>
      <xdr:rowOff>173263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963F2BC5-0987-47DE-A551-401DAE7DC9BA}"/>
            </a:ext>
          </a:extLst>
        </xdr:cNvPr>
        <xdr:cNvSpPr txBox="1"/>
      </xdr:nvSpPr>
      <xdr:spPr>
        <a:xfrm>
          <a:off x="21970095" y="7557406"/>
          <a:ext cx="19685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3</a:t>
          </a:r>
        </a:p>
      </xdr:txBody>
    </xdr:sp>
    <xdr:clientData/>
  </xdr:twoCellAnchor>
  <xdr:twoCellAnchor>
    <xdr:from>
      <xdr:col>24</xdr:col>
      <xdr:colOff>1315813</xdr:colOff>
      <xdr:row>19</xdr:row>
      <xdr:rowOff>47624</xdr:rowOff>
    </xdr:from>
    <xdr:to>
      <xdr:col>24</xdr:col>
      <xdr:colOff>1512663</xdr:colOff>
      <xdr:row>20</xdr:row>
      <xdr:rowOff>92981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560AB6F6-25E8-4DD7-ABDF-824679DFABEC}"/>
            </a:ext>
          </a:extLst>
        </xdr:cNvPr>
        <xdr:cNvSpPr txBox="1"/>
      </xdr:nvSpPr>
      <xdr:spPr>
        <a:xfrm>
          <a:off x="20474670" y="8538481"/>
          <a:ext cx="19685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1</a:t>
          </a:r>
        </a:p>
      </xdr:txBody>
    </xdr:sp>
    <xdr:clientData/>
  </xdr:twoCellAnchor>
  <xdr:twoCellAnchor>
    <xdr:from>
      <xdr:col>25</xdr:col>
      <xdr:colOff>1184731</xdr:colOff>
      <xdr:row>19</xdr:row>
      <xdr:rowOff>44449</xdr:rowOff>
    </xdr:from>
    <xdr:to>
      <xdr:col>25</xdr:col>
      <xdr:colOff>1391106</xdr:colOff>
      <xdr:row>20</xdr:row>
      <xdr:rowOff>86631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F03D0E5C-FDAF-47A8-9507-59AF6266741A}"/>
            </a:ext>
          </a:extLst>
        </xdr:cNvPr>
        <xdr:cNvSpPr txBox="1"/>
      </xdr:nvSpPr>
      <xdr:spPr>
        <a:xfrm>
          <a:off x="21976445" y="8535306"/>
          <a:ext cx="206375" cy="21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2</a:t>
          </a:r>
        </a:p>
      </xdr:txBody>
    </xdr:sp>
    <xdr:clientData/>
  </xdr:twoCellAnchor>
  <xdr:twoCellAnchor editAs="oneCell">
    <xdr:from>
      <xdr:col>9</xdr:col>
      <xdr:colOff>38100</xdr:colOff>
      <xdr:row>0</xdr:row>
      <xdr:rowOff>38099</xdr:rowOff>
    </xdr:from>
    <xdr:to>
      <xdr:col>14</xdr:col>
      <xdr:colOff>1247439</xdr:colOff>
      <xdr:row>4</xdr:row>
      <xdr:rowOff>142499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16AA5FB1-109B-1264-82B6-10D0DD224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" t="11904" b="15136"/>
        <a:stretch/>
      </xdr:blipFill>
      <xdr:spPr>
        <a:xfrm>
          <a:off x="38100" y="38099"/>
          <a:ext cx="10277139" cy="101880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0.25189</cdr:x>
      <cdr:y>0.62292</cdr:y>
    </cdr:from>
    <cdr:to>
      <cdr:x>0.68789</cdr:x>
      <cdr:y>0.68487</cdr:y>
    </cdr:to>
    <cdr:sp macro="" textlink="Input!$N$12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2570008-5C2F-E51B-E6CC-727D0B3EB985}"/>
            </a:ext>
          </a:extLst>
        </cdr:cNvPr>
        <cdr:cNvSpPr txBox="1"/>
      </cdr:nvSpPr>
      <cdr:spPr>
        <a:xfrm xmlns:a="http://schemas.openxmlformats.org/drawingml/2006/main">
          <a:off x="3031795" y="5145282"/>
          <a:ext cx="5247683" cy="511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0360FF3-233A-4B6A-8C65-13E1F743E167}" type="TxLink">
            <a:rPr lang="en-US" sz="2000" b="0" i="0" u="none" strike="noStrike">
              <a:solidFill>
                <a:sysClr val="windowText" lastClr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R</a:t>
          </a:fld>
          <a:endParaRPr lang="nl-NL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0.10212</cdr:x>
      <cdr:y>0.61908</cdr:y>
    </cdr:from>
    <cdr:to>
      <cdr:x>0.3177</cdr:x>
      <cdr:y>0.73714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FF4F5DED-393F-48D7-46A2-A1136427577A}"/>
            </a:ext>
          </a:extLst>
        </cdr:cNvPr>
        <cdr:cNvSpPr txBox="1"/>
      </cdr:nvSpPr>
      <cdr:spPr>
        <a:xfrm xmlns:a="http://schemas.openxmlformats.org/drawingml/2006/main">
          <a:off x="1190200" y="5016298"/>
          <a:ext cx="2512578" cy="956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2000">
              <a:latin typeface="Arial" panose="020B0604020202020204" pitchFamily="34" charset="0"/>
              <a:cs typeface="Arial" panose="020B0604020202020204" pitchFamily="34" charset="0"/>
            </a:rPr>
            <a:t>Classe de sol:</a:t>
          </a:r>
        </a:p>
      </cdr:txBody>
    </cdr:sp>
  </cdr:relSizeAnchor>
  <cdr:relSizeAnchor xmlns:cdr="http://schemas.openxmlformats.org/drawingml/2006/chartDrawing">
    <cdr:from>
      <cdr:x>0.10537</cdr:x>
      <cdr:y>0.54854</cdr:y>
    </cdr:from>
    <cdr:to>
      <cdr:x>0.33105</cdr:x>
      <cdr:y>0.66659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2452AC4-1D07-AE92-6042-E6991FBED8CF}"/>
            </a:ext>
          </a:extLst>
        </cdr:cNvPr>
        <cdr:cNvSpPr txBox="1"/>
      </cdr:nvSpPr>
      <cdr:spPr>
        <a:xfrm xmlns:a="http://schemas.openxmlformats.org/drawingml/2006/main">
          <a:off x="1228041" y="4444724"/>
          <a:ext cx="2630294" cy="956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2000">
              <a:latin typeface="Arial" panose="020B0604020202020204" pitchFamily="34" charset="0"/>
              <a:cs typeface="Arial" panose="020B0604020202020204" pitchFamily="34" charset="0"/>
            </a:rPr>
            <a:t>Période de retour </a:t>
          </a:r>
          <a:r>
            <a:rPr lang="nl-NL" sz="2000" baseline="0">
              <a:latin typeface="Arial" panose="020B0604020202020204" pitchFamily="34" charset="0"/>
              <a:cs typeface="Arial" panose="020B0604020202020204" pitchFamily="34" charset="0"/>
            </a:rPr>
            <a:t>[a]</a:t>
          </a:r>
          <a:r>
            <a:rPr lang="nl-NL" sz="2000">
              <a:latin typeface="Arial" panose="020B0604020202020204" pitchFamily="34" charset="0"/>
              <a:cs typeface="Arial" panose="020B0604020202020204" pitchFamily="34" charset="0"/>
            </a:rPr>
            <a:t>:</a:t>
          </a:r>
        </a:p>
      </cdr:txBody>
    </cdr:sp>
  </cdr:relSizeAnchor>
  <cdr:relSizeAnchor xmlns:cdr="http://schemas.openxmlformats.org/drawingml/2006/chartDrawing">
    <cdr:from>
      <cdr:x>0.32326</cdr:x>
      <cdr:y>0.55057</cdr:y>
    </cdr:from>
    <cdr:to>
      <cdr:x>0.42982</cdr:x>
      <cdr:y>0.60479</cdr:y>
    </cdr:to>
    <cdr:sp macro="" textlink="Input!$N$8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1951522B-7291-D59C-766A-4B9B8662620F}"/>
            </a:ext>
          </a:extLst>
        </cdr:cNvPr>
        <cdr:cNvSpPr txBox="1"/>
      </cdr:nvSpPr>
      <cdr:spPr>
        <a:xfrm xmlns:a="http://schemas.openxmlformats.org/drawingml/2006/main">
          <a:off x="3890689" y="4547702"/>
          <a:ext cx="1282553" cy="4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D0F1EAF-39A5-464D-93FA-82320F7A8E10}" type="TxLink">
            <a:rPr lang="en-US" sz="2000" b="0" i="0" u="none" strike="noStrike">
              <a:solidFill>
                <a:schemeClr val="tx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10’000</a:t>
          </a:fld>
          <a:endParaRPr lang="nl-NL" sz="18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0.10564</cdr:x>
      <cdr:y>0.67732</cdr:y>
    </cdr:from>
    <cdr:to>
      <cdr:x>0.47064</cdr:x>
      <cdr:y>0.73845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D00845CD-D165-D917-356B-DB58A6BE7964}"/>
            </a:ext>
          </a:extLst>
        </cdr:cNvPr>
        <cdr:cNvSpPr txBox="1"/>
      </cdr:nvSpPr>
      <cdr:spPr>
        <a:xfrm xmlns:a="http://schemas.openxmlformats.org/drawingml/2006/main">
          <a:off x="1271479" y="5594656"/>
          <a:ext cx="4393173" cy="504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2000">
              <a:latin typeface="Arial" panose="020B0604020202020204" pitchFamily="34" charset="0"/>
              <a:cs typeface="Arial" panose="020B0604020202020204" pitchFamily="34" charset="0"/>
            </a:rPr>
            <a:t>Degré</a:t>
          </a:r>
          <a:r>
            <a:rPr lang="nl-NL" sz="2000" baseline="0">
              <a:latin typeface="Arial" panose="020B0604020202020204" pitchFamily="34" charset="0"/>
              <a:cs typeface="Arial" panose="020B0604020202020204" pitchFamily="34" charset="0"/>
            </a:rPr>
            <a:t> d'amortissement visqueux</a:t>
          </a:r>
          <a:r>
            <a:rPr lang="nl-NL" sz="2000">
              <a:latin typeface="Arial" panose="020B0604020202020204" pitchFamily="34" charset="0"/>
              <a:cs typeface="Arial" panose="020B0604020202020204" pitchFamily="34" charset="0"/>
            </a:rPr>
            <a:t> [%]:</a:t>
          </a:r>
        </a:p>
      </cdr:txBody>
    </cdr:sp>
  </cdr:relSizeAnchor>
  <cdr:relSizeAnchor xmlns:cdr="http://schemas.openxmlformats.org/drawingml/2006/chartDrawing">
    <cdr:from>
      <cdr:x>0.47046</cdr:x>
      <cdr:y>0.67826</cdr:y>
    </cdr:from>
    <cdr:to>
      <cdr:x>0.58334</cdr:x>
      <cdr:y>0.73333</cdr:y>
    </cdr:to>
    <cdr:sp macro="" textlink="Input!$N$16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D410E043-4A0E-3BC7-CAB5-3FC400C993D8}"/>
            </a:ext>
          </a:extLst>
        </cdr:cNvPr>
        <cdr:cNvSpPr txBox="1"/>
      </cdr:nvSpPr>
      <cdr:spPr>
        <a:xfrm xmlns:a="http://schemas.openxmlformats.org/drawingml/2006/main">
          <a:off x="5662408" y="5602420"/>
          <a:ext cx="1358620" cy="454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F1D0215-8C61-DE49-B239-1AA08C523DAA}" type="TxLink">
            <a:rPr lang="en-US" sz="2000" b="0" i="0" u="none" strike="noStrike">
              <a:solidFill>
                <a:schemeClr val="tx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5</a:t>
          </a:fld>
          <a:endParaRPr lang="nl-NL" sz="18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66674</xdr:rowOff>
    </xdr:from>
    <xdr:to>
      <xdr:col>0</xdr:col>
      <xdr:colOff>676275</xdr:colOff>
      <xdr:row>3</xdr:row>
      <xdr:rowOff>102053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3BE364-7F4B-B896-548B-833F33C08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4" t="6521" r="61335" b="36965"/>
        <a:stretch/>
      </xdr:blipFill>
      <xdr:spPr>
        <a:xfrm>
          <a:off x="95250" y="66674"/>
          <a:ext cx="581025" cy="6640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123825</xdr:rowOff>
    </xdr:from>
    <xdr:to>
      <xdr:col>1</xdr:col>
      <xdr:colOff>66675</xdr:colOff>
      <xdr:row>3</xdr:row>
      <xdr:rowOff>159204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F6E6A8-387E-4D10-BCA9-97C16F3B9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4" t="6521" r="61335" b="36965"/>
        <a:stretch/>
      </xdr:blipFill>
      <xdr:spPr>
        <a:xfrm>
          <a:off x="76200" y="123825"/>
          <a:ext cx="581025" cy="6640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133350</xdr:rowOff>
    </xdr:from>
    <xdr:to>
      <xdr:col>1</xdr:col>
      <xdr:colOff>114300</xdr:colOff>
      <xdr:row>3</xdr:row>
      <xdr:rowOff>168729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F44E7B-9B55-458A-A643-335F1A4CF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4" t="6521" r="61335" b="36965"/>
        <a:stretch/>
      </xdr:blipFill>
      <xdr:spPr>
        <a:xfrm>
          <a:off x="123825" y="133350"/>
          <a:ext cx="581025" cy="6640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285749</xdr:colOff>
      <xdr:row>14</xdr:row>
      <xdr:rowOff>133350</xdr:rowOff>
    </xdr:from>
    <xdr:to>
      <xdr:col>13</xdr:col>
      <xdr:colOff>180974</xdr:colOff>
      <xdr:row>21</xdr:row>
      <xdr:rowOff>95250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C9A6E6D2-CD91-3C8A-D186-274B63345649}"/>
            </a:ext>
          </a:extLst>
        </xdr:cNvPr>
        <xdr:cNvSpPr/>
      </xdr:nvSpPr>
      <xdr:spPr>
        <a:xfrm>
          <a:off x="7953374" y="2752725"/>
          <a:ext cx="1724025" cy="12287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de-CH" sz="1100"/>
            <a:t>											</a:t>
          </a:r>
        </a:p>
      </xdr:txBody>
    </xdr:sp>
    <xdr:clientData/>
  </xdr:twoCellAnchor>
  <xdr:twoCellAnchor>
    <xdr:from>
      <xdr:col>10</xdr:col>
      <xdr:colOff>292101</xdr:colOff>
      <xdr:row>14</xdr:row>
      <xdr:rowOff>139700</xdr:rowOff>
    </xdr:from>
    <xdr:to>
      <xdr:col>10</xdr:col>
      <xdr:colOff>495301</xdr:colOff>
      <xdr:row>16</xdr:row>
      <xdr:rowOff>9525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C7C14EF6-88A9-5158-0DA1-BD9F989BC0C0}"/>
            </a:ext>
          </a:extLst>
        </xdr:cNvPr>
        <xdr:cNvSpPr txBox="1"/>
      </xdr:nvSpPr>
      <xdr:spPr>
        <a:xfrm>
          <a:off x="7959726" y="2759075"/>
          <a:ext cx="2032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4</a:t>
          </a:r>
        </a:p>
      </xdr:txBody>
    </xdr:sp>
    <xdr:clientData/>
  </xdr:twoCellAnchor>
  <xdr:twoCellAnchor>
    <xdr:from>
      <xdr:col>12</xdr:col>
      <xdr:colOff>1609725</xdr:colOff>
      <xdr:row>14</xdr:row>
      <xdr:rowOff>152400</xdr:rowOff>
    </xdr:from>
    <xdr:to>
      <xdr:col>13</xdr:col>
      <xdr:colOff>161926</xdr:colOff>
      <xdr:row>16</xdr:row>
      <xdr:rowOff>9525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E92A7A4D-6E61-47EA-904E-9D29A47C1D9B}"/>
            </a:ext>
          </a:extLst>
        </xdr:cNvPr>
        <xdr:cNvSpPr txBox="1"/>
      </xdr:nvSpPr>
      <xdr:spPr>
        <a:xfrm>
          <a:off x="11744325" y="3286125"/>
          <a:ext cx="257176" cy="21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3</a:t>
          </a:r>
        </a:p>
      </xdr:txBody>
    </xdr:sp>
    <xdr:clientData/>
  </xdr:twoCellAnchor>
  <xdr:twoCellAnchor>
    <xdr:from>
      <xdr:col>10</xdr:col>
      <xdr:colOff>292101</xdr:colOff>
      <xdr:row>20</xdr:row>
      <xdr:rowOff>47625</xdr:rowOff>
    </xdr:from>
    <xdr:to>
      <xdr:col>10</xdr:col>
      <xdr:colOff>492126</xdr:colOff>
      <xdr:row>21</xdr:row>
      <xdr:rowOff>92075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8A78DD9E-638F-41D2-8D07-65CC16E1ECD6}"/>
            </a:ext>
          </a:extLst>
        </xdr:cNvPr>
        <xdr:cNvSpPr txBox="1"/>
      </xdr:nvSpPr>
      <xdr:spPr>
        <a:xfrm>
          <a:off x="7959726" y="4095750"/>
          <a:ext cx="200025" cy="225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1</a:t>
          </a:r>
        </a:p>
      </xdr:txBody>
    </xdr:sp>
    <xdr:clientData/>
  </xdr:twoCellAnchor>
  <xdr:twoCellAnchor>
    <xdr:from>
      <xdr:col>12</xdr:col>
      <xdr:colOff>1590674</xdr:colOff>
      <xdr:row>20</xdr:row>
      <xdr:rowOff>44450</xdr:rowOff>
    </xdr:from>
    <xdr:to>
      <xdr:col>13</xdr:col>
      <xdr:colOff>171450</xdr:colOff>
      <xdr:row>21</xdr:row>
      <xdr:rowOff>95250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C04EBD0B-EBF3-40FD-9C81-314E9D5C79DA}"/>
            </a:ext>
          </a:extLst>
        </xdr:cNvPr>
        <xdr:cNvSpPr txBox="1"/>
      </xdr:nvSpPr>
      <xdr:spPr>
        <a:xfrm>
          <a:off x="11725274" y="4264025"/>
          <a:ext cx="285751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2</a:t>
          </a:r>
        </a:p>
      </xdr:txBody>
    </xdr:sp>
    <xdr:clientData/>
  </xdr:twoCellAnchor>
  <xdr:twoCellAnchor>
    <xdr:from>
      <xdr:col>10</xdr:col>
      <xdr:colOff>161925</xdr:colOff>
      <xdr:row>23</xdr:row>
      <xdr:rowOff>0</xdr:rowOff>
    </xdr:from>
    <xdr:to>
      <xdr:col>12</xdr:col>
      <xdr:colOff>323850</xdr:colOff>
      <xdr:row>23</xdr:row>
      <xdr:rowOff>0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42EE74A0-FE6C-317E-0B32-85606909A091}"/>
            </a:ext>
          </a:extLst>
        </xdr:cNvPr>
        <xdr:cNvCxnSpPr/>
      </xdr:nvCxnSpPr>
      <xdr:spPr>
        <a:xfrm>
          <a:off x="7829550" y="4591050"/>
          <a:ext cx="13811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400051</xdr:colOff>
      <xdr:row>22</xdr:row>
      <xdr:rowOff>53975</xdr:rowOff>
    </xdr:from>
    <xdr:to>
      <xdr:col>12</xdr:col>
      <xdr:colOff>590551</xdr:colOff>
      <xdr:row>23</xdr:row>
      <xdr:rowOff>104775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C9AE546E-5F45-4881-BFA1-9737805BAAB7}"/>
            </a:ext>
          </a:extLst>
        </xdr:cNvPr>
        <xdr:cNvSpPr txBox="1"/>
      </xdr:nvSpPr>
      <xdr:spPr>
        <a:xfrm>
          <a:off x="9286876" y="4464050"/>
          <a:ext cx="1905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x</a:t>
          </a:r>
        </a:p>
      </xdr:txBody>
    </xdr:sp>
    <xdr:clientData/>
  </xdr:twoCellAnchor>
  <xdr:twoCellAnchor>
    <xdr:from>
      <xdr:col>10</xdr:col>
      <xdr:colOff>171450</xdr:colOff>
      <xdr:row>17</xdr:row>
      <xdr:rowOff>0</xdr:rowOff>
    </xdr:from>
    <xdr:to>
      <xdr:col>10</xdr:col>
      <xdr:colOff>171450</xdr:colOff>
      <xdr:row>23</xdr:row>
      <xdr:rowOff>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36F06663-4A3C-46C0-8A1C-D31AA6F05704}"/>
            </a:ext>
          </a:extLst>
        </xdr:cNvPr>
        <xdr:cNvCxnSpPr/>
      </xdr:nvCxnSpPr>
      <xdr:spPr>
        <a:xfrm flipV="1">
          <a:off x="7839075" y="3505200"/>
          <a:ext cx="0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44451</xdr:colOff>
      <xdr:row>15</xdr:row>
      <xdr:rowOff>82550</xdr:rowOff>
    </xdr:from>
    <xdr:to>
      <xdr:col>10</xdr:col>
      <xdr:colOff>234951</xdr:colOff>
      <xdr:row>16</xdr:row>
      <xdr:rowOff>133350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8AA8BB73-A857-4250-BE11-4BA43902AC54}"/>
            </a:ext>
          </a:extLst>
        </xdr:cNvPr>
        <xdr:cNvSpPr txBox="1"/>
      </xdr:nvSpPr>
      <xdr:spPr>
        <a:xfrm>
          <a:off x="7712076" y="3225800"/>
          <a:ext cx="1905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y</a:t>
          </a:r>
        </a:p>
      </xdr:txBody>
    </xdr:sp>
    <xdr:clientData/>
  </xdr:twoCellAnchor>
  <xdr:twoCellAnchor editAs="oneCell">
    <xdr:from>
      <xdr:col>85</xdr:col>
      <xdr:colOff>419100</xdr:colOff>
      <xdr:row>6</xdr:row>
      <xdr:rowOff>19050</xdr:rowOff>
    </xdr:from>
    <xdr:to>
      <xdr:col>95</xdr:col>
      <xdr:colOff>117351</xdr:colOff>
      <xdr:row>8</xdr:row>
      <xdr:rowOff>66892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B8582812-47A0-27E8-6729-2EE9D37BE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45800" y="1390650"/>
          <a:ext cx="5413251" cy="581242"/>
        </a:xfrm>
        <a:prstGeom prst="rect">
          <a:avLst/>
        </a:prstGeom>
      </xdr:spPr>
    </xdr:pic>
    <xdr:clientData/>
  </xdr:twoCellAnchor>
  <xdr:twoCellAnchor>
    <xdr:from>
      <xdr:col>11</xdr:col>
      <xdr:colOff>76200</xdr:colOff>
      <xdr:row>18</xdr:row>
      <xdr:rowOff>85725</xdr:rowOff>
    </xdr:from>
    <xdr:to>
      <xdr:col>11</xdr:col>
      <xdr:colOff>257175</xdr:colOff>
      <xdr:row>19</xdr:row>
      <xdr:rowOff>104775</xdr:rowOff>
    </xdr:to>
    <xdr:sp macro="" textlink="">
      <xdr:nvSpPr>
        <xdr:cNvPr id="7" name="Star: 5 Points 6">
          <a:extLst>
            <a:ext uri="{FF2B5EF4-FFF2-40B4-BE49-F238E27FC236}">
              <a16:creationId xmlns:a16="http://schemas.microsoft.com/office/drawing/2014/main" id="{F8C2A9E7-8AC0-E799-D3C1-8D4FA851D85C}"/>
            </a:ext>
          </a:extLst>
        </xdr:cNvPr>
        <xdr:cNvSpPr/>
      </xdr:nvSpPr>
      <xdr:spPr>
        <a:xfrm>
          <a:off x="10925175" y="4029075"/>
          <a:ext cx="180975" cy="200025"/>
        </a:xfrm>
        <a:prstGeom prst="star5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333375</xdr:colOff>
      <xdr:row>17</xdr:row>
      <xdr:rowOff>152400</xdr:rowOff>
    </xdr:from>
    <xdr:to>
      <xdr:col>11</xdr:col>
      <xdr:colOff>657225</xdr:colOff>
      <xdr:row>19</xdr:row>
      <xdr:rowOff>73025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4693E52-05BD-CCE3-5B31-E280083F97D9}"/>
            </a:ext>
          </a:extLst>
        </xdr:cNvPr>
        <xdr:cNvSpPr txBox="1"/>
      </xdr:nvSpPr>
      <xdr:spPr>
        <a:xfrm>
          <a:off x="11182350" y="3914775"/>
          <a:ext cx="323850" cy="282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A</a:t>
          </a:r>
        </a:p>
      </xdr:txBody>
    </xdr:sp>
    <xdr:clientData/>
  </xdr:twoCellAnchor>
  <xdr:twoCellAnchor>
    <xdr:from>
      <xdr:col>12</xdr:col>
      <xdr:colOff>285751</xdr:colOff>
      <xdr:row>16</xdr:row>
      <xdr:rowOff>161925</xdr:rowOff>
    </xdr:from>
    <xdr:to>
      <xdr:col>12</xdr:col>
      <xdr:colOff>463596</xdr:colOff>
      <xdr:row>18</xdr:row>
      <xdr:rowOff>53975</xdr:rowOff>
    </xdr:to>
    <xdr:sp macro="" textlink="">
      <xdr:nvSpPr>
        <xdr:cNvPr id="13" name="Star: 5 Points 12">
          <a:extLst>
            <a:ext uri="{FF2B5EF4-FFF2-40B4-BE49-F238E27FC236}">
              <a16:creationId xmlns:a16="http://schemas.microsoft.com/office/drawing/2014/main" id="{98259C4A-71E0-485F-8C0B-44D70BD7A7F7}"/>
            </a:ext>
          </a:extLst>
        </xdr:cNvPr>
        <xdr:cNvSpPr/>
      </xdr:nvSpPr>
      <xdr:spPr>
        <a:xfrm>
          <a:off x="12992101" y="3743325"/>
          <a:ext cx="177845" cy="254000"/>
        </a:xfrm>
        <a:prstGeom prst="star5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542925</xdr:colOff>
      <xdr:row>16</xdr:row>
      <xdr:rowOff>19050</xdr:rowOff>
    </xdr:from>
    <xdr:to>
      <xdr:col>12</xdr:col>
      <xdr:colOff>844550</xdr:colOff>
      <xdr:row>18</xdr:row>
      <xdr:rowOff>28575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8995D6C-AAF5-426B-9DCE-94AE37A9F623}"/>
            </a:ext>
          </a:extLst>
        </xdr:cNvPr>
        <xdr:cNvSpPr txBox="1"/>
      </xdr:nvSpPr>
      <xdr:spPr>
        <a:xfrm>
          <a:off x="13249275" y="3600450"/>
          <a:ext cx="301625" cy="371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B</a:t>
          </a:r>
        </a:p>
      </xdr:txBody>
    </xdr:sp>
    <xdr:clientData/>
  </xdr:twoCellAnchor>
  <xdr:twoCellAnchor editAs="oneCell">
    <xdr:from>
      <xdr:col>0</xdr:col>
      <xdr:colOff>209550</xdr:colOff>
      <xdr:row>0</xdr:row>
      <xdr:rowOff>247650</xdr:rowOff>
    </xdr:from>
    <xdr:to>
      <xdr:col>0</xdr:col>
      <xdr:colOff>790575</xdr:colOff>
      <xdr:row>3</xdr:row>
      <xdr:rowOff>168729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A1B5167-7266-4274-AFD8-70D6E2EF8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24" t="6521" r="61335" b="36965"/>
        <a:stretch/>
      </xdr:blipFill>
      <xdr:spPr>
        <a:xfrm>
          <a:off x="209550" y="247650"/>
          <a:ext cx="581025" cy="664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5E77F-C8A9-47AE-885C-81A4903CC93D}">
  <dimension ref="A1:GU4367"/>
  <sheetViews>
    <sheetView tabSelected="1" topLeftCell="J1" zoomScale="50" zoomScaleNormal="50" workbookViewId="0">
      <selection activeCell="P15" sqref="P15"/>
    </sheetView>
  </sheetViews>
  <sheetFormatPr baseColWidth="10" defaultColWidth="11.42578125" defaultRowHeight="15"/>
  <cols>
    <col min="1" max="1" width="12.42578125" style="27" hidden="1" customWidth="1"/>
    <col min="2" max="2" width="10.42578125" style="27" hidden="1" customWidth="1"/>
    <col min="3" max="3" width="23.42578125" style="27" hidden="1" customWidth="1"/>
    <col min="4" max="4" width="14.85546875" style="27" hidden="1" customWidth="1"/>
    <col min="5" max="5" width="23.85546875" style="27" hidden="1" customWidth="1"/>
    <col min="6" max="6" width="14.85546875" style="27" hidden="1" customWidth="1"/>
    <col min="7" max="7" width="24.85546875" style="27" hidden="1" customWidth="1"/>
    <col min="8" max="8" width="15.5703125" style="27" hidden="1" customWidth="1"/>
    <col min="9" max="9" width="16.42578125" style="27" hidden="1" customWidth="1"/>
    <col min="10" max="10" width="9.140625" style="25" customWidth="1"/>
    <col min="11" max="11" width="51.85546875" style="25" customWidth="1"/>
    <col min="12" max="12" width="2.85546875" style="25" customWidth="1"/>
    <col min="13" max="13" width="2.140625" style="25" customWidth="1"/>
    <col min="14" max="14" width="69.5703125" style="27" bestFit="1" customWidth="1"/>
    <col min="15" max="15" width="73" style="27" bestFit="1" customWidth="1"/>
    <col min="16" max="16" width="48.85546875" style="27" bestFit="1" customWidth="1"/>
    <col min="17" max="17" width="37.42578125" style="27" bestFit="1" customWidth="1"/>
    <col min="18" max="18" width="34.140625" style="27" bestFit="1" customWidth="1"/>
    <col min="19" max="19" width="59.28515625" style="27" bestFit="1" customWidth="1"/>
    <col min="20" max="20" width="56.28515625" style="27" bestFit="1" customWidth="1"/>
    <col min="21" max="21" width="25.7109375" style="25" bestFit="1" customWidth="1"/>
    <col min="22" max="22" width="42.42578125" style="27" hidden="1" customWidth="1"/>
    <col min="23" max="24" width="11.42578125" style="27" hidden="1" customWidth="1"/>
    <col min="25" max="26" width="22.42578125" style="27" hidden="1" customWidth="1"/>
    <col min="27" max="40" width="11.42578125" style="27" hidden="1" customWidth="1"/>
    <col min="41" max="41" width="11.140625" style="27" hidden="1" customWidth="1"/>
    <col min="42" max="44" width="0" style="25" hidden="1" customWidth="1"/>
    <col min="45" max="201" width="11.42578125" style="25"/>
    <col min="202" max="16384" width="11.42578125" style="27"/>
  </cols>
  <sheetData>
    <row r="1" spans="1:203">
      <c r="A1" s="25"/>
      <c r="B1" s="25"/>
      <c r="C1" s="25"/>
      <c r="D1" s="25"/>
      <c r="E1" s="25"/>
      <c r="F1" s="25"/>
      <c r="G1" s="25"/>
      <c r="H1" s="25"/>
      <c r="I1" s="25"/>
      <c r="N1" s="25"/>
      <c r="O1" s="25"/>
      <c r="P1" s="25"/>
      <c r="Q1" s="25"/>
      <c r="R1" s="25"/>
      <c r="S1" s="25"/>
      <c r="T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</row>
    <row r="2" spans="1:203">
      <c r="A2" s="25"/>
      <c r="B2" s="25"/>
      <c r="C2" s="25"/>
      <c r="D2" s="25"/>
      <c r="E2" s="25"/>
      <c r="F2" s="25"/>
      <c r="G2" s="25"/>
      <c r="H2" s="25"/>
      <c r="I2" s="25"/>
      <c r="N2" s="25"/>
      <c r="O2" s="25"/>
      <c r="P2" s="25"/>
      <c r="Q2" s="25"/>
      <c r="R2" s="25"/>
      <c r="S2" s="25"/>
      <c r="T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</row>
    <row r="3" spans="1:203" ht="26.25" customHeight="1">
      <c r="A3" s="25"/>
      <c r="B3" s="25"/>
      <c r="C3" s="25"/>
      <c r="D3" s="25"/>
      <c r="E3" s="25"/>
      <c r="F3" s="25"/>
      <c r="G3" s="25"/>
      <c r="H3" s="25"/>
      <c r="I3" s="25"/>
      <c r="N3" s="25"/>
      <c r="O3" s="25"/>
      <c r="P3" s="137"/>
      <c r="Q3" s="137"/>
      <c r="R3" s="137"/>
      <c r="S3" s="137"/>
      <c r="T3" s="137"/>
      <c r="U3" s="137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</row>
    <row r="4" spans="1:203">
      <c r="A4" s="25"/>
      <c r="B4" s="25"/>
      <c r="C4" s="25"/>
      <c r="D4" s="25"/>
      <c r="E4" s="25"/>
      <c r="F4" s="25"/>
      <c r="G4" s="25"/>
      <c r="H4" s="25"/>
      <c r="I4" s="25"/>
      <c r="N4" s="25"/>
      <c r="O4" s="25"/>
      <c r="P4" s="137"/>
      <c r="Q4" s="137"/>
      <c r="R4" s="137"/>
      <c r="S4" s="137"/>
      <c r="T4" s="137"/>
      <c r="U4" s="137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</row>
    <row r="5" spans="1:203">
      <c r="A5" s="25"/>
      <c r="B5" s="25"/>
      <c r="C5" s="25"/>
      <c r="D5" s="25"/>
      <c r="E5" s="25"/>
      <c r="F5" s="25"/>
      <c r="G5" s="25"/>
      <c r="H5" s="25"/>
      <c r="I5" s="25"/>
      <c r="N5" s="25"/>
      <c r="O5" s="25"/>
      <c r="P5" s="137"/>
      <c r="Q5" s="137"/>
      <c r="R5" s="137"/>
      <c r="S5" s="137"/>
      <c r="T5" s="137"/>
      <c r="U5" s="137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</row>
    <row r="6" spans="1:203" s="25" customFormat="1" ht="19.5" customHeight="1" thickBot="1"/>
    <row r="7" spans="1:203" ht="32.25" thickBot="1">
      <c r="A7" s="140" t="s">
        <v>16</v>
      </c>
      <c r="B7" s="141"/>
      <c r="C7" s="141"/>
      <c r="D7" s="141"/>
      <c r="E7" s="141"/>
      <c r="F7" s="141"/>
      <c r="G7" s="141"/>
      <c r="H7" s="142"/>
      <c r="K7" s="126" t="s">
        <v>81</v>
      </c>
      <c r="N7" s="87" t="s">
        <v>62</v>
      </c>
      <c r="O7" s="73" t="s">
        <v>70</v>
      </c>
      <c r="P7" s="88" t="s">
        <v>71</v>
      </c>
      <c r="Q7" s="89" t="s">
        <v>34</v>
      </c>
      <c r="R7" s="89" t="s">
        <v>35</v>
      </c>
      <c r="S7" s="90" t="s">
        <v>63</v>
      </c>
      <c r="T7" s="74" t="s">
        <v>64</v>
      </c>
      <c r="U7" s="75" t="s">
        <v>39</v>
      </c>
      <c r="V7" s="77" t="s">
        <v>25</v>
      </c>
      <c r="W7" s="91" t="s">
        <v>23</v>
      </c>
      <c r="X7" s="92" t="s">
        <v>24</v>
      </c>
      <c r="AP7" s="27"/>
      <c r="AQ7" s="27"/>
      <c r="GT7" s="25"/>
      <c r="GU7" s="25"/>
    </row>
    <row r="8" spans="1:203" ht="27" thickBot="1">
      <c r="A8" s="82" t="s">
        <v>0</v>
      </c>
      <c r="B8" s="83" t="s">
        <v>1</v>
      </c>
      <c r="C8" s="83" t="s">
        <v>2</v>
      </c>
      <c r="D8" s="83" t="s">
        <v>3</v>
      </c>
      <c r="E8" s="83" t="s">
        <v>4</v>
      </c>
      <c r="F8" s="83" t="s">
        <v>5</v>
      </c>
      <c r="G8" s="83" t="s">
        <v>6</v>
      </c>
      <c r="H8" s="84" t="s">
        <v>7</v>
      </c>
      <c r="I8" s="85" t="s">
        <v>15</v>
      </c>
      <c r="J8" s="86"/>
      <c r="K8" s="67" t="s">
        <v>80</v>
      </c>
      <c r="L8" s="86"/>
      <c r="N8" s="95">
        <v>10000</v>
      </c>
      <c r="O8" s="2">
        <v>2821097.71</v>
      </c>
      <c r="P8" s="3">
        <v>1187790.8400000001</v>
      </c>
      <c r="Q8" s="94">
        <f>P74</f>
        <v>10.3357583684831</v>
      </c>
      <c r="R8" s="94">
        <f>Q74</f>
        <v>46.80453445601291</v>
      </c>
      <c r="S8" s="78">
        <f>INDEX(A9:I805,MATCH(V8,I9:I805,0),1)</f>
        <v>10.3</v>
      </c>
      <c r="T8" s="65">
        <f>INDEX(A9:I805,MATCH(V8,I9:I805,0),2)</f>
        <v>46.8</v>
      </c>
      <c r="U8" s="93">
        <f>IF(V8=0,W8,X8)</f>
        <v>0.84957342174938366</v>
      </c>
      <c r="V8" s="79">
        <f>MIN(Input!I9:I1007)</f>
        <v>3.6044725105154621E-2</v>
      </c>
      <c r="W8" s="80" cm="1">
        <f t="array" ref="W8">INDEX(A9:I805,MATCH(V8,I9:I805,0),IF(N8=1000,3,(IF(N8=5000,5,7))))</f>
        <v>0.85803735555100002</v>
      </c>
      <c r="X8" s="81">
        <f>Lists!N11</f>
        <v>0.84957342174938366</v>
      </c>
      <c r="AA8" s="145" t="s">
        <v>19</v>
      </c>
      <c r="AB8" s="145"/>
      <c r="AE8" s="27" cm="1">
        <f t="array" ref="AE8:AQ8">IF(N8=1000,_xlfn.ANCHORARRAY(UHS_1000a!T4),IF(N8=5000,_xlfn.ANCHORARRAY(UHS_5000a!T4),_xlfn.ANCHORARRAY(UHS_10000a!T4)))</f>
        <v>0.36659729002000002</v>
      </c>
      <c r="AF8" s="27">
        <v>0.73187047556399998</v>
      </c>
      <c r="AG8" s="27">
        <v>0.85803735555100002</v>
      </c>
      <c r="AH8" s="27">
        <v>0.82247955956200003</v>
      </c>
      <c r="AI8" s="27">
        <v>0.73311522523200001</v>
      </c>
      <c r="AJ8" s="27">
        <v>0.64155163739700005</v>
      </c>
      <c r="AK8" s="27">
        <v>0.57376402771500001</v>
      </c>
      <c r="AL8" s="27">
        <v>0.51519779219999995</v>
      </c>
      <c r="AM8" s="27">
        <v>0.46225372415799998</v>
      </c>
      <c r="AN8" s="27">
        <v>0.20088170302200001</v>
      </c>
      <c r="AO8" s="27">
        <v>8.4600266733100005E-2</v>
      </c>
      <c r="AP8" s="27">
        <v>4.7490316804600002E-2</v>
      </c>
      <c r="AQ8" s="27">
        <v>3.23618567244E-2</v>
      </c>
      <c r="GT8" s="25"/>
      <c r="GU8" s="25"/>
    </row>
    <row r="9" spans="1:203" s="25" customFormat="1" ht="26.25">
      <c r="A9" s="68">
        <v>7</v>
      </c>
      <c r="B9" s="69">
        <v>45.7</v>
      </c>
      <c r="C9" s="69">
        <v>0.29385677862199999</v>
      </c>
      <c r="D9" s="69">
        <v>1.4932996337064841</v>
      </c>
      <c r="E9" s="69">
        <v>0.67388378288100004</v>
      </c>
      <c r="F9" s="69">
        <v>1.465107355027637</v>
      </c>
      <c r="G9" s="69">
        <v>0.92484198071799995</v>
      </c>
      <c r="H9" s="70">
        <v>1.4290556402116801</v>
      </c>
      <c r="I9" s="71">
        <f t="shared" ref="I9:I40" si="0">SQRT((A9-$Q$8)^2+(B9-$R$8)^2)</f>
        <v>3.5138696984129569</v>
      </c>
      <c r="J9" s="24"/>
      <c r="K9" s="58" t="s">
        <v>82</v>
      </c>
      <c r="L9" s="24"/>
      <c r="N9" s="57"/>
      <c r="O9" s="57"/>
      <c r="P9" s="57"/>
      <c r="Q9" s="57"/>
      <c r="R9" s="57"/>
      <c r="S9" s="57"/>
      <c r="T9" s="57"/>
      <c r="Y9" s="59">
        <f>ROUND(Q8,1)</f>
        <v>10.3</v>
      </c>
      <c r="Z9" s="59">
        <f>ROUND(R8,1)</f>
        <v>46.8</v>
      </c>
    </row>
    <row r="10" spans="1:203" s="25" customFormat="1" ht="27" thickBot="1">
      <c r="A10" s="68">
        <v>7.1</v>
      </c>
      <c r="B10" s="69">
        <v>45.7</v>
      </c>
      <c r="C10" s="69">
        <v>0.28704286230800002</v>
      </c>
      <c r="D10" s="69">
        <v>1.4870983318817861</v>
      </c>
      <c r="E10" s="69">
        <v>0.66020768644299999</v>
      </c>
      <c r="F10" s="69">
        <v>1.4722821857178121</v>
      </c>
      <c r="G10" s="69">
        <v>0.90917224364299998</v>
      </c>
      <c r="H10" s="70">
        <v>1.419814735082997</v>
      </c>
      <c r="I10" s="71">
        <f t="shared" si="0"/>
        <v>3.419083003339952</v>
      </c>
      <c r="J10" s="24"/>
      <c r="K10" s="132" t="s">
        <v>83</v>
      </c>
      <c r="L10" s="24"/>
      <c r="N10" s="57"/>
      <c r="O10" s="57"/>
      <c r="P10" s="57"/>
      <c r="Q10" s="57"/>
      <c r="R10" s="57"/>
      <c r="S10" s="57"/>
      <c r="T10" s="57"/>
      <c r="V10" s="72">
        <f>(W8-X8)/W8*100</f>
        <v>0.98642952394317807</v>
      </c>
      <c r="Y10" s="59">
        <f>Y9+Y13</f>
        <v>10.400001000000001</v>
      </c>
      <c r="Z10" s="59">
        <f>Z9</f>
        <v>46.8</v>
      </c>
    </row>
    <row r="11" spans="1:203" ht="27" thickBot="1">
      <c r="A11" s="20">
        <v>7.2</v>
      </c>
      <c r="B11" s="21">
        <v>45.7</v>
      </c>
      <c r="C11" s="21">
        <v>0.27183913500000001</v>
      </c>
      <c r="D11" s="21">
        <v>1.473415660690651</v>
      </c>
      <c r="E11" s="21">
        <v>0.61938252067400001</v>
      </c>
      <c r="F11" s="21">
        <v>1.471916074149346</v>
      </c>
      <c r="G11" s="21">
        <v>0.84976565657900005</v>
      </c>
      <c r="H11" s="22">
        <v>1.422726345320128</v>
      </c>
      <c r="I11" s="23">
        <f t="shared" si="0"/>
        <v>3.3246017671341512</v>
      </c>
      <c r="J11" s="24"/>
      <c r="L11" s="24"/>
      <c r="N11" s="73" t="s">
        <v>65</v>
      </c>
      <c r="O11" s="74" t="s">
        <v>66</v>
      </c>
      <c r="P11" s="75" t="s">
        <v>40</v>
      </c>
      <c r="Q11" s="76" t="s">
        <v>61</v>
      </c>
      <c r="R11" s="74" t="s">
        <v>58</v>
      </c>
      <c r="S11" s="74" t="s">
        <v>59</v>
      </c>
      <c r="T11" s="77" t="s">
        <v>60</v>
      </c>
      <c r="V11" s="25"/>
      <c r="W11" s="25"/>
      <c r="X11" s="25"/>
      <c r="Y11" s="59">
        <f>Y9</f>
        <v>10.3</v>
      </c>
      <c r="Z11" s="59">
        <f>Z10+Z13</f>
        <v>46.9000001</v>
      </c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</row>
    <row r="12" spans="1:203" ht="27" thickBot="1">
      <c r="A12" s="20">
        <v>7.3</v>
      </c>
      <c r="B12" s="21">
        <v>45.7</v>
      </c>
      <c r="C12" s="21">
        <v>0.24828904276800001</v>
      </c>
      <c r="D12" s="21">
        <v>1.4512686552305669</v>
      </c>
      <c r="E12" s="21">
        <v>0.56107758419300002</v>
      </c>
      <c r="F12" s="21">
        <v>1.4343611856858081</v>
      </c>
      <c r="G12" s="21">
        <v>0.76698482646499999</v>
      </c>
      <c r="H12" s="22">
        <v>1.4151220458710461</v>
      </c>
      <c r="I12" s="23">
        <f t="shared" si="0"/>
        <v>3.2304527912252339</v>
      </c>
      <c r="J12" s="24"/>
      <c r="K12" s="130" t="s">
        <v>57</v>
      </c>
      <c r="L12" s="24"/>
      <c r="N12" s="1" t="s">
        <v>8</v>
      </c>
      <c r="O12" s="62">
        <f>INDEX(Lists!C2:H10,MATCH(Input!N12,Lists!C2:C10,0),6)</f>
        <v>1</v>
      </c>
      <c r="P12" s="63">
        <f>U8*O12*O16</f>
        <v>0.84957342174938366</v>
      </c>
      <c r="Q12" s="64">
        <f>P12/2.5</f>
        <v>0.33982936869975344</v>
      </c>
      <c r="R12" s="65">
        <f>INDEX(Lists!C2:H10,MATCH(N12,Lists!C2:C10,0),3)</f>
        <v>0.06</v>
      </c>
      <c r="S12" s="65">
        <f>INDEX(Lists!C2:H10,MATCH(Input!N12,Lists!C2:C10,0),4)</f>
        <v>0.3</v>
      </c>
      <c r="T12" s="66">
        <f>INDEX(Lists!C2:H10,MATCH(Input!N12,Lists!C2:C10,0),5)</f>
        <v>2</v>
      </c>
      <c r="V12" s="25"/>
      <c r="W12" s="25"/>
      <c r="X12" s="25"/>
      <c r="Y12" s="59">
        <f>Y9+Y13</f>
        <v>10.400001000000001</v>
      </c>
      <c r="Z12" s="59">
        <f>Z9+Z13</f>
        <v>46.9000001</v>
      </c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</row>
    <row r="13" spans="1:203" ht="26.25">
      <c r="A13" s="20">
        <v>8.8000000000000007</v>
      </c>
      <c r="B13" s="21">
        <v>45.7</v>
      </c>
      <c r="C13" s="21">
        <v>9.7940814800699993E-2</v>
      </c>
      <c r="D13" s="21">
        <v>1.432168518703782</v>
      </c>
      <c r="E13" s="21">
        <v>0.203107424166</v>
      </c>
      <c r="F13" s="21">
        <v>1.3870414367923409</v>
      </c>
      <c r="G13" s="21">
        <v>0.271636135359</v>
      </c>
      <c r="H13" s="22">
        <v>1.374011556297287</v>
      </c>
      <c r="I13" s="23">
        <f t="shared" si="0"/>
        <v>1.8917056142237352</v>
      </c>
      <c r="J13" s="24"/>
      <c r="K13" s="138" t="s">
        <v>84</v>
      </c>
      <c r="L13" s="24"/>
      <c r="N13" s="57"/>
      <c r="O13" s="57"/>
      <c r="P13" s="57"/>
      <c r="Q13" s="57"/>
      <c r="R13" s="57"/>
      <c r="S13" s="57"/>
      <c r="T13" s="57"/>
      <c r="V13" s="25"/>
      <c r="W13" s="25"/>
      <c r="X13" s="25"/>
      <c r="Y13" s="59">
        <f>SIGN(Q8-Y9)*0.1+0.000001</f>
        <v>0.10000100000000001</v>
      </c>
      <c r="Z13" s="59">
        <f>SIGN(R8-Z9)*0.1+0.0000001</f>
        <v>0.10000010000000001</v>
      </c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</row>
    <row r="14" spans="1:203" ht="27" thickBot="1">
      <c r="A14" s="20">
        <v>8.9</v>
      </c>
      <c r="B14" s="21">
        <v>45.7</v>
      </c>
      <c r="C14" s="21">
        <v>0.104534819215</v>
      </c>
      <c r="D14" s="21">
        <v>1.4462334036916431</v>
      </c>
      <c r="E14" s="21">
        <v>0.22265600351000001</v>
      </c>
      <c r="F14" s="21">
        <v>1.4015399894177329</v>
      </c>
      <c r="G14" s="21">
        <v>0.30453273438200001</v>
      </c>
      <c r="H14" s="22">
        <v>1.3812667199512161</v>
      </c>
      <c r="I14" s="23">
        <f t="shared" si="0"/>
        <v>1.8114630708874471</v>
      </c>
      <c r="J14" s="24"/>
      <c r="K14" s="138"/>
      <c r="L14" s="24"/>
      <c r="N14" s="57"/>
      <c r="O14" s="57"/>
      <c r="P14" s="57"/>
      <c r="Q14" s="57"/>
      <c r="R14" s="57"/>
      <c r="S14" s="57"/>
      <c r="T14" s="57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</row>
    <row r="15" spans="1:203" ht="27" customHeight="1" thickBot="1">
      <c r="A15" s="20">
        <v>9</v>
      </c>
      <c r="B15" s="21">
        <v>45.7</v>
      </c>
      <c r="C15" s="21">
        <v>0.113985443011</v>
      </c>
      <c r="D15" s="21">
        <v>1.480382180448391</v>
      </c>
      <c r="E15" s="21">
        <v>0.25226402137499998</v>
      </c>
      <c r="F15" s="21">
        <v>1.4198442092459891</v>
      </c>
      <c r="G15" s="21">
        <v>0.34861732693199998</v>
      </c>
      <c r="H15" s="22">
        <v>1.390929356789496</v>
      </c>
      <c r="I15" s="23">
        <f t="shared" si="0"/>
        <v>1.7332763148131811</v>
      </c>
      <c r="J15" s="24"/>
      <c r="K15" s="139" t="s">
        <v>77</v>
      </c>
      <c r="L15" s="24"/>
      <c r="N15" s="60" t="s">
        <v>68</v>
      </c>
      <c r="O15" s="61" t="s">
        <v>67</v>
      </c>
      <c r="P15" s="57"/>
      <c r="Q15" s="57"/>
      <c r="R15" s="57"/>
      <c r="S15" s="57"/>
      <c r="T15" s="57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</row>
    <row r="16" spans="1:203" ht="27" customHeight="1" thickBot="1">
      <c r="A16" s="20">
        <v>9.1</v>
      </c>
      <c r="B16" s="21">
        <v>45.7</v>
      </c>
      <c r="C16" s="21">
        <v>0.12893032821700001</v>
      </c>
      <c r="D16" s="21">
        <v>1.492322714582452</v>
      </c>
      <c r="E16" s="21">
        <v>0.29944756436699999</v>
      </c>
      <c r="F16" s="21">
        <v>1.4194181251094551</v>
      </c>
      <c r="G16" s="21">
        <v>0.41801079734300001</v>
      </c>
      <c r="H16" s="22">
        <v>1.395212748317221</v>
      </c>
      <c r="I16" s="23">
        <f t="shared" si="0"/>
        <v>1.6574363064068984</v>
      </c>
      <c r="J16" s="24"/>
      <c r="K16" s="139"/>
      <c r="L16" s="24"/>
      <c r="N16" s="4">
        <v>5</v>
      </c>
      <c r="O16" s="56">
        <f>MAX(0.55,SQRT((1/(0.5+10*N16/100))))</f>
        <v>1</v>
      </c>
      <c r="P16" s="57"/>
      <c r="Q16" s="57"/>
      <c r="R16" s="57"/>
      <c r="S16" s="57"/>
      <c r="T16" s="57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</row>
    <row r="17" spans="1:41" ht="26.25" customHeight="1">
      <c r="A17" s="20">
        <v>7</v>
      </c>
      <c r="B17" s="21">
        <v>45.8</v>
      </c>
      <c r="C17" s="21">
        <v>0.29904190863399999</v>
      </c>
      <c r="D17" s="21">
        <v>1.4651859442652839</v>
      </c>
      <c r="E17" s="21">
        <v>0.67836508441700005</v>
      </c>
      <c r="F17" s="21">
        <v>1.440099239880511</v>
      </c>
      <c r="G17" s="21">
        <v>0.92548934855300002</v>
      </c>
      <c r="H17" s="22">
        <v>1.428444186332084</v>
      </c>
      <c r="I17" s="23">
        <f t="shared" si="0"/>
        <v>3.4837298067189701</v>
      </c>
      <c r="J17" s="24"/>
      <c r="K17" s="139"/>
      <c r="L17" s="24"/>
      <c r="N17" s="26"/>
      <c r="O17" s="26"/>
      <c r="P17" s="26"/>
      <c r="Q17" s="26"/>
      <c r="R17" s="26"/>
      <c r="S17" s="26"/>
      <c r="T17" s="26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</row>
    <row r="18" spans="1:41" ht="15.75" customHeight="1" thickBot="1">
      <c r="A18" s="20">
        <v>6.9</v>
      </c>
      <c r="B18" s="21">
        <v>45.8</v>
      </c>
      <c r="C18" s="21">
        <v>0.29871247556399999</v>
      </c>
      <c r="D18" s="21">
        <v>1.4622663093239801</v>
      </c>
      <c r="E18" s="21">
        <v>0.675531591303</v>
      </c>
      <c r="F18" s="21">
        <v>1.430155156051411</v>
      </c>
      <c r="G18" s="21">
        <v>0.92086210403799995</v>
      </c>
      <c r="H18" s="22">
        <v>1.4238797359465369</v>
      </c>
      <c r="I18" s="23">
        <f t="shared" si="0"/>
        <v>3.5795984467421498</v>
      </c>
      <c r="J18" s="24"/>
      <c r="K18" s="139"/>
      <c r="L18" s="24"/>
      <c r="N18" s="25"/>
      <c r="O18" s="25"/>
      <c r="P18" s="25"/>
      <c r="Q18" s="25"/>
      <c r="R18" s="25"/>
      <c r="S18" s="25"/>
      <c r="T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</row>
    <row r="19" spans="1:41" ht="24" customHeight="1" thickBot="1">
      <c r="A19" s="20">
        <v>7.1</v>
      </c>
      <c r="B19" s="21">
        <v>45.8</v>
      </c>
      <c r="C19" s="21">
        <v>0.29605209021399997</v>
      </c>
      <c r="D19" s="21">
        <v>1.465181618556556</v>
      </c>
      <c r="E19" s="21">
        <v>0.67251244301699997</v>
      </c>
      <c r="F19" s="21">
        <v>1.4461414068524761</v>
      </c>
      <c r="G19" s="21">
        <v>0.91854511959700003</v>
      </c>
      <c r="H19" s="22">
        <v>1.433568333768654</v>
      </c>
      <c r="I19" s="23">
        <f t="shared" si="0"/>
        <v>3.3881000121787395</v>
      </c>
      <c r="J19" s="24"/>
      <c r="K19" s="139" t="s">
        <v>78</v>
      </c>
      <c r="L19" s="24"/>
      <c r="N19" s="143" t="s">
        <v>69</v>
      </c>
      <c r="O19" s="144"/>
      <c r="P19" s="143" t="s">
        <v>42</v>
      </c>
      <c r="Q19" s="144"/>
      <c r="R19" s="25"/>
      <c r="S19" s="25"/>
      <c r="T19" s="25"/>
    </row>
    <row r="20" spans="1:41" ht="21" customHeight="1">
      <c r="A20" s="20">
        <v>7.2</v>
      </c>
      <c r="B20" s="21">
        <v>45.8</v>
      </c>
      <c r="C20" s="21">
        <v>0.28873518849599999</v>
      </c>
      <c r="D20" s="21">
        <v>1.462105680330156</v>
      </c>
      <c r="E20" s="21">
        <v>0.65423103738099997</v>
      </c>
      <c r="F20" s="21">
        <v>1.4502121655171021</v>
      </c>
      <c r="G20" s="21">
        <v>0.89347740557599997</v>
      </c>
      <c r="H20" s="22">
        <v>1.4261090755773069</v>
      </c>
      <c r="I20" s="23">
        <f t="shared" si="0"/>
        <v>3.2927298733465746</v>
      </c>
      <c r="J20" s="24"/>
      <c r="K20" s="139"/>
      <c r="L20" s="24"/>
      <c r="N20" s="28" t="s">
        <v>36</v>
      </c>
      <c r="O20" s="29" t="s">
        <v>18</v>
      </c>
      <c r="P20" s="30" t="s">
        <v>36</v>
      </c>
      <c r="Q20" s="31" t="s">
        <v>18</v>
      </c>
      <c r="R20" s="25"/>
      <c r="S20" s="25"/>
      <c r="T20" s="25"/>
    </row>
    <row r="21" spans="1:41" ht="21" customHeight="1">
      <c r="A21" s="20">
        <v>7.3</v>
      </c>
      <c r="B21" s="21">
        <v>45.8</v>
      </c>
      <c r="C21" s="21">
        <v>0.27540196734</v>
      </c>
      <c r="D21" s="21">
        <v>1.457205562168516</v>
      </c>
      <c r="E21" s="21">
        <v>0.62314416999800004</v>
      </c>
      <c r="F21" s="21">
        <v>1.4521770475087721</v>
      </c>
      <c r="G21" s="21">
        <v>0.85152756152300002</v>
      </c>
      <c r="H21" s="22">
        <v>1.4264239309172291</v>
      </c>
      <c r="I21" s="23">
        <f t="shared" si="0"/>
        <v>3.1976426231103958</v>
      </c>
      <c r="J21" s="24"/>
      <c r="K21" s="139"/>
      <c r="L21" s="24"/>
      <c r="N21" s="32">
        <v>1E-4</v>
      </c>
      <c r="O21" s="33">
        <f>IF(N21&lt;=$R$12,$P$12/2.5*(1+(2.5-1)*N21/$R$12),(IF(N21&lt;=$S$12,$P$12,IF(N21&lt;=$T$12,$P$12*$S$12/N21, IF(N21&gt;=T12,$P$12*$S$12*$T$12/N21^2)))))</f>
        <v>0.34067894212150279</v>
      </c>
      <c r="P21" s="28">
        <v>0</v>
      </c>
      <c r="Q21" s="34" cm="1">
        <f t="array" ref="Q21:Q33">TRANSPOSE(_xlfn.ANCHORARRAY(AE8))*$U$8/$W$8</f>
        <v>0.3629810661172671</v>
      </c>
      <c r="R21" s="25"/>
      <c r="S21" s="25"/>
      <c r="T21" s="25"/>
    </row>
    <row r="22" spans="1:41" ht="21">
      <c r="A22" s="20">
        <v>7.4</v>
      </c>
      <c r="B22" s="21">
        <v>45.8</v>
      </c>
      <c r="C22" s="21">
        <v>0.254620773179</v>
      </c>
      <c r="D22" s="21">
        <v>1.46256179664886</v>
      </c>
      <c r="E22" s="21">
        <v>0.57322110024200001</v>
      </c>
      <c r="F22" s="21">
        <v>1.4429594471403859</v>
      </c>
      <c r="G22" s="21">
        <v>0.78126130605099997</v>
      </c>
      <c r="H22" s="22">
        <v>1.422918423186097</v>
      </c>
      <c r="I22" s="23">
        <f t="shared" si="0"/>
        <v>3.1028642689353512</v>
      </c>
      <c r="J22" s="24"/>
      <c r="K22" s="139"/>
      <c r="L22" s="24"/>
      <c r="N22" s="32">
        <v>0.01</v>
      </c>
      <c r="O22" s="33">
        <f t="shared" ref="O22:O85" si="1">IF(N22&lt;=$R$12,$P$12/2.5*(1+(2.5-1)*N22/$R$12),(IF(N22&lt;=$S$12,$P$12,IF(N22&lt;=$T$12,$P$12*$S$12/N22, IF(N22&gt;=T13,$P$12*$S$12*$T$12/N22^2)))))</f>
        <v>0.42478671087469178</v>
      </c>
      <c r="P22" s="28">
        <v>0.05</v>
      </c>
      <c r="Q22" s="34">
        <v>0.72465108911601328</v>
      </c>
      <c r="R22" s="25"/>
      <c r="S22" s="25"/>
      <c r="T22" s="25"/>
    </row>
    <row r="23" spans="1:41" ht="21" customHeight="1">
      <c r="A23" s="20">
        <v>7.5</v>
      </c>
      <c r="B23" s="21">
        <v>45.8</v>
      </c>
      <c r="C23" s="21">
        <v>0.235019535867</v>
      </c>
      <c r="D23" s="21">
        <v>1.4566447402948399</v>
      </c>
      <c r="E23" s="21">
        <v>0.52692127200899996</v>
      </c>
      <c r="F23" s="21">
        <v>1.424847915101777</v>
      </c>
      <c r="G23" s="21">
        <v>0.71694799423800004</v>
      </c>
      <c r="H23" s="22">
        <v>1.4197954416510841</v>
      </c>
      <c r="I23" s="23">
        <f t="shared" si="0"/>
        <v>3.0084240056446654</v>
      </c>
      <c r="J23" s="24"/>
      <c r="K23" s="139" t="s">
        <v>79</v>
      </c>
      <c r="L23" s="24"/>
      <c r="N23" s="32">
        <v>0.02</v>
      </c>
      <c r="O23" s="33">
        <f t="shared" si="1"/>
        <v>0.50974405304963022</v>
      </c>
      <c r="P23" s="28">
        <v>0.1</v>
      </c>
      <c r="Q23" s="34">
        <v>0.84957342174938366</v>
      </c>
      <c r="R23" s="25"/>
      <c r="S23" s="25"/>
      <c r="T23" s="25"/>
    </row>
    <row r="24" spans="1:41" ht="21" customHeight="1">
      <c r="A24" s="20">
        <v>7.6</v>
      </c>
      <c r="B24" s="21">
        <v>45.8</v>
      </c>
      <c r="C24" s="21">
        <v>0.22018620372700001</v>
      </c>
      <c r="D24" s="21">
        <v>1.463451392838047</v>
      </c>
      <c r="E24" s="21">
        <v>0.494990980671</v>
      </c>
      <c r="F24" s="21">
        <v>1.4256077045675</v>
      </c>
      <c r="G24" s="21">
        <v>0.67619582578299997</v>
      </c>
      <c r="H24" s="22">
        <v>1.416037812381409</v>
      </c>
      <c r="I24" s="23">
        <f t="shared" si="0"/>
        <v>2.914354701137539</v>
      </c>
      <c r="J24" s="24"/>
      <c r="K24" s="139"/>
      <c r="L24" s="24"/>
      <c r="N24" s="32">
        <v>0.03</v>
      </c>
      <c r="O24" s="33">
        <f t="shared" si="1"/>
        <v>0.59470139522456855</v>
      </c>
      <c r="P24" s="28">
        <v>0.15</v>
      </c>
      <c r="Q24" s="34">
        <v>0.81436637835808268</v>
      </c>
      <c r="R24" s="25"/>
      <c r="S24" s="25"/>
      <c r="T24" s="25"/>
    </row>
    <row r="25" spans="1:41" ht="21" customHeight="1">
      <c r="A25" s="20">
        <v>7.7</v>
      </c>
      <c r="B25" s="21">
        <v>45.8</v>
      </c>
      <c r="C25" s="21">
        <v>0.20817793381300001</v>
      </c>
      <c r="D25" s="21">
        <v>1.4704759115679329</v>
      </c>
      <c r="E25" s="21">
        <v>0.472552697666</v>
      </c>
      <c r="F25" s="21">
        <v>1.4217455533944769</v>
      </c>
      <c r="G25" s="21">
        <v>0.64966642931100005</v>
      </c>
      <c r="H25" s="22">
        <v>1.421097804629271</v>
      </c>
      <c r="I25" s="23">
        <f t="shared" si="0"/>
        <v>2.8206934697598482</v>
      </c>
      <c r="J25" s="24"/>
      <c r="K25" s="139"/>
      <c r="L25" s="24"/>
      <c r="N25" s="32">
        <v>0.04</v>
      </c>
      <c r="O25" s="33">
        <f t="shared" si="1"/>
        <v>0.67965873739950688</v>
      </c>
      <c r="P25" s="28">
        <v>0.2</v>
      </c>
      <c r="Q25" s="34">
        <v>0.72588356020578904</v>
      </c>
      <c r="R25" s="25"/>
      <c r="S25" s="25"/>
      <c r="T25" s="25"/>
    </row>
    <row r="26" spans="1:41" ht="21" customHeight="1" thickBot="1">
      <c r="A26" s="20">
        <v>7.8</v>
      </c>
      <c r="B26" s="21">
        <v>45.8</v>
      </c>
      <c r="C26" s="21">
        <v>0.19657905170500001</v>
      </c>
      <c r="D26" s="21">
        <v>1.490089755775079</v>
      </c>
      <c r="E26" s="21">
        <v>0.45307761708299998</v>
      </c>
      <c r="F26" s="21">
        <v>1.416412294918638</v>
      </c>
      <c r="G26" s="21">
        <v>0.62767679871199999</v>
      </c>
      <c r="H26" s="22">
        <v>1.423323897154142</v>
      </c>
      <c r="I26" s="23">
        <f t="shared" si="0"/>
        <v>2.7274823512993138</v>
      </c>
      <c r="J26" s="24"/>
      <c r="K26" s="131"/>
      <c r="L26" s="24"/>
      <c r="N26" s="32">
        <v>0.05</v>
      </c>
      <c r="O26" s="33">
        <f t="shared" si="1"/>
        <v>0.76461607957444522</v>
      </c>
      <c r="P26" s="28">
        <v>0.25</v>
      </c>
      <c r="Q26" s="34">
        <v>0.63522318263437516</v>
      </c>
      <c r="R26" s="25"/>
      <c r="S26" s="25"/>
      <c r="T26" s="25"/>
    </row>
    <row r="27" spans="1:41" ht="21">
      <c r="A27" s="20">
        <v>7.9</v>
      </c>
      <c r="B27" s="21">
        <v>45.8</v>
      </c>
      <c r="C27" s="21">
        <v>0.18433825033699999</v>
      </c>
      <c r="D27" s="21">
        <v>1.499212091686698</v>
      </c>
      <c r="E27" s="21">
        <v>0.43218201561199998</v>
      </c>
      <c r="F27" s="21">
        <v>1.4299061794362209</v>
      </c>
      <c r="G27" s="21">
        <v>0.60368971544000005</v>
      </c>
      <c r="H27" s="22">
        <v>1.4241638567835599</v>
      </c>
      <c r="I27" s="23">
        <f t="shared" si="0"/>
        <v>2.6347691175798706</v>
      </c>
      <c r="J27" s="24"/>
      <c r="K27" s="24"/>
      <c r="L27" s="24"/>
      <c r="N27" s="32">
        <v>0.06</v>
      </c>
      <c r="O27" s="33">
        <f t="shared" si="1"/>
        <v>0.84957342174938355</v>
      </c>
      <c r="P27" s="28">
        <v>0.3</v>
      </c>
      <c r="Q27" s="34">
        <v>0.56810424994785369</v>
      </c>
      <c r="R27" s="25"/>
      <c r="S27" s="25"/>
      <c r="T27" s="25"/>
    </row>
    <row r="28" spans="1:41" ht="21">
      <c r="A28" s="20">
        <v>8</v>
      </c>
      <c r="B28" s="21">
        <v>45.8</v>
      </c>
      <c r="C28" s="21">
        <v>0.17119695137900001</v>
      </c>
      <c r="D28" s="21">
        <v>1.50404837987778</v>
      </c>
      <c r="E28" s="21">
        <v>0.40650418712500003</v>
      </c>
      <c r="F28" s="21">
        <v>1.4376839552884839</v>
      </c>
      <c r="G28" s="21">
        <v>0.57186111782399995</v>
      </c>
      <c r="H28" s="22">
        <v>1.428622665676385</v>
      </c>
      <c r="I28" s="23">
        <f t="shared" si="0"/>
        <v>2.5426082335381501</v>
      </c>
      <c r="J28" s="24"/>
      <c r="K28" s="24"/>
      <c r="L28" s="24"/>
      <c r="N28" s="32">
        <v>7.0000000000000007E-2</v>
      </c>
      <c r="O28" s="33">
        <f t="shared" si="1"/>
        <v>0.84957342174938366</v>
      </c>
      <c r="P28" s="28">
        <v>0.35</v>
      </c>
      <c r="Q28" s="34">
        <v>0.51011572907103575</v>
      </c>
      <c r="R28" s="25"/>
      <c r="S28" s="25"/>
      <c r="T28" s="25"/>
    </row>
    <row r="29" spans="1:41" ht="21">
      <c r="A29" s="20">
        <v>8.8000000000000007</v>
      </c>
      <c r="B29" s="21">
        <v>45.8</v>
      </c>
      <c r="C29" s="21">
        <v>0.119277203441</v>
      </c>
      <c r="D29" s="21">
        <v>1.495742780323055</v>
      </c>
      <c r="E29" s="21">
        <v>0.28181239146800002</v>
      </c>
      <c r="F29" s="21">
        <v>1.4503773138223131</v>
      </c>
      <c r="G29" s="21">
        <v>0.40031487614700001</v>
      </c>
      <c r="H29" s="22">
        <v>1.415905215029436</v>
      </c>
      <c r="I29" s="23">
        <f t="shared" si="0"/>
        <v>1.8351139582279432</v>
      </c>
      <c r="J29" s="24"/>
      <c r="K29" s="24"/>
      <c r="L29" s="24"/>
      <c r="N29" s="32">
        <v>0.08</v>
      </c>
      <c r="O29" s="33">
        <f t="shared" si="1"/>
        <v>0.84957342174938366</v>
      </c>
      <c r="P29" s="28">
        <v>0.4</v>
      </c>
      <c r="Q29" s="34">
        <v>0.4576939169473786</v>
      </c>
      <c r="R29" s="25"/>
      <c r="S29" s="25"/>
      <c r="T29" s="25"/>
    </row>
    <row r="30" spans="1:41" ht="21">
      <c r="A30" s="20">
        <v>8.9</v>
      </c>
      <c r="B30" s="21">
        <v>45.8</v>
      </c>
      <c r="C30" s="21">
        <v>0.127664601022</v>
      </c>
      <c r="D30" s="21">
        <v>1.5062962772621791</v>
      </c>
      <c r="E30" s="21">
        <v>0.31241974783699999</v>
      </c>
      <c r="F30" s="21">
        <v>1.459387476398196</v>
      </c>
      <c r="G30" s="21">
        <v>0.446808277915</v>
      </c>
      <c r="H30" s="22">
        <v>1.426591314542432</v>
      </c>
      <c r="I30" s="23">
        <f t="shared" si="0"/>
        <v>1.7522818169422436</v>
      </c>
      <c r="J30" s="24"/>
      <c r="K30" s="24"/>
      <c r="L30" s="24"/>
      <c r="N30" s="32">
        <v>0.09</v>
      </c>
      <c r="O30" s="33">
        <f t="shared" si="1"/>
        <v>0.84957342174938366</v>
      </c>
      <c r="P30" s="28">
        <v>1</v>
      </c>
      <c r="Q30" s="34">
        <v>0.19890014659519115</v>
      </c>
      <c r="R30" s="25"/>
      <c r="S30" s="25"/>
      <c r="T30" s="25"/>
    </row>
    <row r="31" spans="1:41" ht="21">
      <c r="A31" s="20">
        <v>9</v>
      </c>
      <c r="B31" s="21">
        <v>45.8</v>
      </c>
      <c r="C31" s="21">
        <v>0.137545408856</v>
      </c>
      <c r="D31" s="21">
        <v>1.5020620701305769</v>
      </c>
      <c r="E31" s="21">
        <v>0.33664583160400002</v>
      </c>
      <c r="F31" s="21">
        <v>1.4509203584049259</v>
      </c>
      <c r="G31" s="21">
        <v>0.47985791967399999</v>
      </c>
      <c r="H31" s="22">
        <v>1.4127671214107751</v>
      </c>
      <c r="I31" s="23">
        <f t="shared" si="0"/>
        <v>1.6713287804288515</v>
      </c>
      <c r="J31" s="24"/>
      <c r="K31" s="24"/>
      <c r="L31" s="24"/>
      <c r="N31" s="32">
        <v>0.1</v>
      </c>
      <c r="O31" s="33">
        <f t="shared" si="1"/>
        <v>0.84957342174938366</v>
      </c>
      <c r="P31" s="28">
        <v>2</v>
      </c>
      <c r="Q31" s="34">
        <v>8.3765744724710031E-2</v>
      </c>
      <c r="R31" s="25"/>
      <c r="S31" s="25"/>
      <c r="T31" s="25"/>
    </row>
    <row r="32" spans="1:41" ht="21">
      <c r="A32" s="20">
        <v>9.1</v>
      </c>
      <c r="B32" s="21">
        <v>45.8</v>
      </c>
      <c r="C32" s="21">
        <v>0.14936075336099999</v>
      </c>
      <c r="D32" s="21">
        <v>1.495136971770995</v>
      </c>
      <c r="E32" s="21">
        <v>0.36292803532700002</v>
      </c>
      <c r="F32" s="21">
        <v>1.4355713602498861</v>
      </c>
      <c r="G32" s="21">
        <v>0.514046015232</v>
      </c>
      <c r="H32" s="22">
        <v>1.3983093791048891</v>
      </c>
      <c r="I32" s="23">
        <f t="shared" si="0"/>
        <v>1.5925414338701436</v>
      </c>
      <c r="J32" s="24"/>
      <c r="K32" s="24"/>
      <c r="L32" s="24"/>
      <c r="N32" s="32">
        <v>0.11</v>
      </c>
      <c r="O32" s="33">
        <f t="shared" si="1"/>
        <v>0.84957342174938366</v>
      </c>
      <c r="P32" s="28">
        <v>3</v>
      </c>
      <c r="Q32" s="34">
        <v>4.7021858298625284E-2</v>
      </c>
      <c r="R32" s="25"/>
      <c r="S32" s="25"/>
      <c r="T32" s="25"/>
    </row>
    <row r="33" spans="1:21" ht="21.75" thickBot="1">
      <c r="A33" s="20">
        <v>9.1999999999999993</v>
      </c>
      <c r="B33" s="21">
        <v>45.8</v>
      </c>
      <c r="C33" s="21">
        <v>0.16389235005700001</v>
      </c>
      <c r="D33" s="21">
        <v>1.494328288067279</v>
      </c>
      <c r="E33" s="21">
        <v>0.39525899259899999</v>
      </c>
      <c r="F33" s="21">
        <v>1.411792729107441</v>
      </c>
      <c r="G33" s="21">
        <v>0.55500216514</v>
      </c>
      <c r="H33" s="22">
        <v>1.375237923052546</v>
      </c>
      <c r="I33" s="23">
        <f t="shared" si="0"/>
        <v>1.5162574137977209</v>
      </c>
      <c r="J33" s="24"/>
      <c r="K33" s="24"/>
      <c r="L33" s="24"/>
      <c r="N33" s="32">
        <v>0.12</v>
      </c>
      <c r="O33" s="33">
        <f t="shared" si="1"/>
        <v>0.84957342174938366</v>
      </c>
      <c r="P33" s="35">
        <v>4</v>
      </c>
      <c r="Q33" s="36">
        <v>3.2042629815174327E-2</v>
      </c>
      <c r="R33" s="25"/>
      <c r="S33" s="25"/>
      <c r="T33" s="25"/>
    </row>
    <row r="34" spans="1:21" ht="21">
      <c r="A34" s="20">
        <v>7</v>
      </c>
      <c r="B34" s="21">
        <v>45.9</v>
      </c>
      <c r="C34" s="21">
        <v>0.32966385882999999</v>
      </c>
      <c r="D34" s="21">
        <v>1.4659272702125581</v>
      </c>
      <c r="E34" s="21">
        <v>0.75196240314700002</v>
      </c>
      <c r="F34" s="21">
        <v>1.4002034879956231</v>
      </c>
      <c r="G34" s="21">
        <v>1.02076359718</v>
      </c>
      <c r="H34" s="22">
        <v>1.3888223880613291</v>
      </c>
      <c r="I34" s="23">
        <f t="shared" si="0"/>
        <v>3.4562214157978373</v>
      </c>
      <c r="J34" s="24"/>
      <c r="K34" s="24"/>
      <c r="L34" s="24"/>
      <c r="N34" s="32">
        <v>0.13</v>
      </c>
      <c r="O34" s="33">
        <f t="shared" si="1"/>
        <v>0.84957342174938366</v>
      </c>
      <c r="P34" s="25"/>
      <c r="Q34" s="25"/>
      <c r="R34" s="25"/>
      <c r="S34" s="25"/>
      <c r="T34" s="25"/>
    </row>
    <row r="35" spans="1:21" ht="21">
      <c r="A35" s="20">
        <v>6.9</v>
      </c>
      <c r="B35" s="21">
        <v>45.9</v>
      </c>
      <c r="C35" s="21">
        <v>0.32887823118199999</v>
      </c>
      <c r="D35" s="21">
        <v>1.4725404875459751</v>
      </c>
      <c r="E35" s="21">
        <v>0.74898543292899999</v>
      </c>
      <c r="F35" s="21">
        <v>1.3855298252081929</v>
      </c>
      <c r="G35" s="21">
        <v>1.0167715211799999</v>
      </c>
      <c r="H35" s="22">
        <v>1.3708662126145881</v>
      </c>
      <c r="I35" s="23">
        <f t="shared" si="0"/>
        <v>3.5528324121348906</v>
      </c>
      <c r="J35" s="24"/>
      <c r="K35" s="24"/>
      <c r="L35" s="24"/>
      <c r="N35" s="32">
        <v>0.14000000000000001</v>
      </c>
      <c r="O35" s="33">
        <f t="shared" si="1"/>
        <v>0.84957342174938366</v>
      </c>
      <c r="P35" s="25"/>
      <c r="Q35" s="25"/>
      <c r="R35" s="25"/>
      <c r="S35" s="25"/>
      <c r="T35" s="25"/>
    </row>
    <row r="36" spans="1:21" ht="21">
      <c r="A36" s="20">
        <v>7.1</v>
      </c>
      <c r="B36" s="21">
        <v>45.9</v>
      </c>
      <c r="C36" s="21">
        <v>0.32922910131599997</v>
      </c>
      <c r="D36" s="21">
        <v>1.4674937804707371</v>
      </c>
      <c r="E36" s="21">
        <v>0.75235470328999998</v>
      </c>
      <c r="F36" s="21">
        <v>1.4222922035309391</v>
      </c>
      <c r="G36" s="21">
        <v>1.02255012259</v>
      </c>
      <c r="H36" s="22">
        <v>1.398266213073732</v>
      </c>
      <c r="I36" s="23">
        <f t="shared" si="0"/>
        <v>3.359808744753634</v>
      </c>
      <c r="J36" s="24"/>
      <c r="K36" s="24"/>
      <c r="L36" s="24"/>
      <c r="N36" s="32">
        <v>0.15</v>
      </c>
      <c r="O36" s="33">
        <f t="shared" si="1"/>
        <v>0.84957342174938366</v>
      </c>
      <c r="P36" s="25"/>
      <c r="Q36" s="25"/>
      <c r="R36" s="25"/>
      <c r="S36" s="25"/>
      <c r="T36" s="25"/>
    </row>
    <row r="37" spans="1:21" ht="21">
      <c r="A37" s="20">
        <v>6.8</v>
      </c>
      <c r="B37" s="21">
        <v>45.9</v>
      </c>
      <c r="C37" s="21">
        <v>0.327932581168</v>
      </c>
      <c r="D37" s="21">
        <v>1.478209894240611</v>
      </c>
      <c r="E37" s="21">
        <v>0.75227695702899999</v>
      </c>
      <c r="F37" s="21">
        <v>1.3945841483435959</v>
      </c>
      <c r="G37" s="21">
        <v>1.0252170358799999</v>
      </c>
      <c r="H37" s="22">
        <v>1.3734662106633351</v>
      </c>
      <c r="I37" s="23">
        <f t="shared" si="0"/>
        <v>3.6496259839075083</v>
      </c>
      <c r="J37" s="24"/>
      <c r="K37" s="24"/>
      <c r="L37" s="24"/>
      <c r="N37" s="32">
        <v>0.16</v>
      </c>
      <c r="O37" s="33">
        <f t="shared" si="1"/>
        <v>0.84957342174938366</v>
      </c>
      <c r="P37" s="25"/>
      <c r="Q37" s="25"/>
      <c r="R37" s="25"/>
      <c r="S37" s="25"/>
      <c r="T37" s="25"/>
    </row>
    <row r="38" spans="1:21" ht="21">
      <c r="A38" s="20">
        <v>7.2</v>
      </c>
      <c r="B38" s="21">
        <v>45.9</v>
      </c>
      <c r="C38" s="21">
        <v>0.32573315700599997</v>
      </c>
      <c r="D38" s="21">
        <v>1.474651425462199</v>
      </c>
      <c r="E38" s="21">
        <v>0.741168058977</v>
      </c>
      <c r="F38" s="21">
        <v>1.4377748430320161</v>
      </c>
      <c r="G38" s="21">
        <v>1.00521245336</v>
      </c>
      <c r="H38" s="22">
        <v>1.402743312687365</v>
      </c>
      <c r="I38" s="23">
        <f t="shared" si="0"/>
        <v>3.2636119756531055</v>
      </c>
      <c r="J38" s="24"/>
      <c r="K38" s="24"/>
      <c r="L38" s="24"/>
      <c r="N38" s="32">
        <v>0.17</v>
      </c>
      <c r="O38" s="33">
        <f t="shared" si="1"/>
        <v>0.84957342174938366</v>
      </c>
      <c r="P38" s="25"/>
      <c r="Q38" s="25"/>
      <c r="R38" s="25"/>
      <c r="S38" s="25"/>
      <c r="T38" s="25"/>
    </row>
    <row r="39" spans="1:21" ht="21">
      <c r="A39" s="20">
        <v>7.3</v>
      </c>
      <c r="B39" s="21">
        <v>45.9</v>
      </c>
      <c r="C39" s="21">
        <v>0.31882401139400002</v>
      </c>
      <c r="D39" s="21">
        <v>1.480771556319753</v>
      </c>
      <c r="E39" s="21">
        <v>0.72646946760599995</v>
      </c>
      <c r="F39" s="21">
        <v>1.445392163162299</v>
      </c>
      <c r="G39" s="21">
        <v>0.98676459390100002</v>
      </c>
      <c r="H39" s="22">
        <v>1.403695438730918</v>
      </c>
      <c r="I39" s="23">
        <f t="shared" si="0"/>
        <v>3.1676507784049917</v>
      </c>
      <c r="J39" s="24"/>
      <c r="K39" s="24"/>
      <c r="L39" s="24"/>
      <c r="N39" s="32">
        <v>0.18</v>
      </c>
      <c r="O39" s="33">
        <f t="shared" si="1"/>
        <v>0.84957342174938366</v>
      </c>
      <c r="P39" s="25"/>
      <c r="Q39" s="25"/>
      <c r="R39" s="25"/>
      <c r="S39" s="25"/>
      <c r="T39" s="25"/>
    </row>
    <row r="40" spans="1:21" ht="21">
      <c r="A40" s="20">
        <v>7.4</v>
      </c>
      <c r="B40" s="21">
        <v>45.9</v>
      </c>
      <c r="C40" s="21">
        <v>0.30587628609700002</v>
      </c>
      <c r="D40" s="21">
        <v>1.48196143857798</v>
      </c>
      <c r="E40" s="21">
        <v>0.69559978118700005</v>
      </c>
      <c r="F40" s="21">
        <v>1.4488703291035989</v>
      </c>
      <c r="G40" s="21">
        <v>0.94590577788800001</v>
      </c>
      <c r="H40" s="22">
        <v>1.4057964886720979</v>
      </c>
      <c r="I40" s="23">
        <f t="shared" si="0"/>
        <v>3.0719472294024071</v>
      </c>
      <c r="J40" s="24"/>
      <c r="K40" s="24"/>
      <c r="L40" s="24"/>
      <c r="N40" s="32">
        <v>0.19</v>
      </c>
      <c r="O40" s="33">
        <f t="shared" si="1"/>
        <v>0.84957342174938366</v>
      </c>
      <c r="P40" s="25"/>
      <c r="Q40" s="25"/>
      <c r="R40" s="25"/>
      <c r="S40" s="25"/>
      <c r="T40" s="25"/>
    </row>
    <row r="41" spans="1:21" ht="21">
      <c r="A41" s="20">
        <v>7.5</v>
      </c>
      <c r="B41" s="21">
        <v>45.9</v>
      </c>
      <c r="C41" s="21">
        <v>0.28471465556600001</v>
      </c>
      <c r="D41" s="21">
        <v>1.4725189017732661</v>
      </c>
      <c r="E41" s="21">
        <v>0.64184509137599999</v>
      </c>
      <c r="F41" s="21">
        <v>1.447200233462957</v>
      </c>
      <c r="G41" s="21">
        <v>0.87181805870200002</v>
      </c>
      <c r="H41" s="22">
        <v>1.4092830950444519</v>
      </c>
      <c r="I41" s="23">
        <f t="shared" ref="I41:I72" si="2">SQRT((A41-$Q$8)^2+(B41-$R$8)^2)</f>
        <v>2.976526181060148</v>
      </c>
      <c r="J41" s="24"/>
      <c r="K41" s="24"/>
      <c r="L41" s="24"/>
      <c r="N41" s="32">
        <v>0.2</v>
      </c>
      <c r="O41" s="33">
        <f t="shared" si="1"/>
        <v>0.84957342174938366</v>
      </c>
      <c r="P41" s="25"/>
      <c r="Q41" s="25"/>
      <c r="R41" s="25"/>
      <c r="S41" s="25"/>
      <c r="T41" s="25"/>
    </row>
    <row r="42" spans="1:21" ht="21">
      <c r="A42" s="20">
        <v>7.6</v>
      </c>
      <c r="B42" s="21">
        <v>45.9</v>
      </c>
      <c r="C42" s="21">
        <v>0.26105840516500001</v>
      </c>
      <c r="D42" s="21">
        <v>1.484462846008209</v>
      </c>
      <c r="E42" s="21">
        <v>0.58896346922700005</v>
      </c>
      <c r="F42" s="21">
        <v>1.4492001026091339</v>
      </c>
      <c r="G42" s="21">
        <v>0.80066672016600005</v>
      </c>
      <c r="H42" s="22">
        <v>1.428791417328324</v>
      </c>
      <c r="I42" s="23">
        <f t="shared" si="2"/>
        <v>2.881415699415808</v>
      </c>
      <c r="J42" s="24"/>
      <c r="K42" s="24"/>
      <c r="L42" s="24"/>
      <c r="N42" s="32">
        <v>0.21</v>
      </c>
      <c r="O42" s="33">
        <f t="shared" si="1"/>
        <v>0.84957342174938366</v>
      </c>
      <c r="P42" s="25"/>
      <c r="Q42" s="25"/>
      <c r="R42" s="25"/>
      <c r="S42" s="25"/>
      <c r="T42" s="25"/>
    </row>
    <row r="43" spans="1:21" ht="21">
      <c r="A43" s="20">
        <v>7.7</v>
      </c>
      <c r="B43" s="21">
        <v>45.9</v>
      </c>
      <c r="C43" s="21">
        <v>0.24136631515000001</v>
      </c>
      <c r="D43" s="21">
        <v>1.4732404311173819</v>
      </c>
      <c r="E43" s="21">
        <v>0.54625727662900003</v>
      </c>
      <c r="F43" s="21">
        <v>1.4432939403171781</v>
      </c>
      <c r="G43" s="21">
        <v>0.74287041009499999</v>
      </c>
      <c r="H43" s="22">
        <v>1.425024751799473</v>
      </c>
      <c r="I43" s="23">
        <f t="shared" si="2"/>
        <v>2.7866475843104501</v>
      </c>
      <c r="J43" s="24"/>
      <c r="K43" s="24"/>
      <c r="L43" s="24"/>
      <c r="N43" s="32">
        <v>0.22</v>
      </c>
      <c r="O43" s="33">
        <f t="shared" si="1"/>
        <v>0.84957342174938366</v>
      </c>
      <c r="P43" s="25"/>
      <c r="Q43" s="25"/>
      <c r="R43" s="25"/>
      <c r="S43" s="25"/>
      <c r="T43" s="25"/>
    </row>
    <row r="44" spans="1:21" ht="21">
      <c r="A44" s="20">
        <v>7.8</v>
      </c>
      <c r="B44" s="21">
        <v>45.9</v>
      </c>
      <c r="C44" s="21">
        <v>0.22409822983399999</v>
      </c>
      <c r="D44" s="21">
        <v>1.478655400988472</v>
      </c>
      <c r="E44" s="21">
        <v>0.50931194467999996</v>
      </c>
      <c r="F44" s="21">
        <v>1.42509696554011</v>
      </c>
      <c r="G44" s="21">
        <v>0.69626051078399998</v>
      </c>
      <c r="H44" s="22">
        <v>1.421123528834688</v>
      </c>
      <c r="I44" s="23">
        <f t="shared" si="2"/>
        <v>2.6922579901351669</v>
      </c>
      <c r="J44" s="24"/>
      <c r="K44" s="24"/>
      <c r="L44" s="24"/>
      <c r="N44" s="32">
        <v>0.23</v>
      </c>
      <c r="O44" s="33">
        <f t="shared" si="1"/>
        <v>0.84957342174938366</v>
      </c>
      <c r="P44" s="25"/>
      <c r="Q44" s="25"/>
      <c r="R44" s="25"/>
      <c r="S44" s="25"/>
      <c r="T44" s="25"/>
    </row>
    <row r="45" spans="1:21" ht="21">
      <c r="A45" s="20">
        <v>7.9</v>
      </c>
      <c r="B45" s="21">
        <v>45.9</v>
      </c>
      <c r="C45" s="21">
        <v>0.20814895042000001</v>
      </c>
      <c r="D45" s="21">
        <v>1.469873596461827</v>
      </c>
      <c r="E45" s="21">
        <v>0.47676642486100002</v>
      </c>
      <c r="F45" s="21">
        <v>1.436954937426512</v>
      </c>
      <c r="G45" s="21">
        <v>0.65626195865900006</v>
      </c>
      <c r="H45" s="22">
        <v>1.4305940595746649</v>
      </c>
      <c r="I45" s="23">
        <f t="shared" si="2"/>
        <v>2.5982881694973763</v>
      </c>
      <c r="J45" s="24"/>
      <c r="K45" s="24"/>
      <c r="L45" s="24"/>
      <c r="N45" s="32">
        <v>0.24</v>
      </c>
      <c r="O45" s="33">
        <f t="shared" si="1"/>
        <v>0.84957342174938366</v>
      </c>
      <c r="P45" s="25"/>
      <c r="Q45" s="25"/>
      <c r="R45" s="25"/>
      <c r="S45" s="25"/>
      <c r="T45" s="25"/>
    </row>
    <row r="46" spans="1:21" ht="21">
      <c r="A46" s="20">
        <v>8</v>
      </c>
      <c r="B46" s="21">
        <v>45.9</v>
      </c>
      <c r="C46" s="21">
        <v>0.19256733594299999</v>
      </c>
      <c r="D46" s="21">
        <v>1.4858691289237891</v>
      </c>
      <c r="E46" s="21">
        <v>0.44648845237099999</v>
      </c>
      <c r="F46" s="21">
        <v>1.427965273135049</v>
      </c>
      <c r="G46" s="21">
        <v>0.61895855368800001</v>
      </c>
      <c r="H46" s="22">
        <v>1.4317487512992759</v>
      </c>
      <c r="I46" s="23">
        <f t="shared" si="2"/>
        <v>2.5047853676619494</v>
      </c>
      <c r="J46" s="24"/>
      <c r="K46" s="24"/>
      <c r="L46" s="24"/>
      <c r="N46" s="32">
        <v>0.25</v>
      </c>
      <c r="O46" s="33">
        <f t="shared" si="1"/>
        <v>0.84957342174938366</v>
      </c>
      <c r="P46" s="25"/>
      <c r="Q46" s="25"/>
      <c r="R46" s="25"/>
      <c r="S46" s="25"/>
      <c r="T46" s="25"/>
    </row>
    <row r="47" spans="1:21" ht="21">
      <c r="A47" s="20">
        <v>8.1</v>
      </c>
      <c r="B47" s="21">
        <v>45.9</v>
      </c>
      <c r="C47" s="21">
        <v>0.17784844609</v>
      </c>
      <c r="D47" s="21">
        <v>1.502657261308658</v>
      </c>
      <c r="E47" s="21">
        <v>0.417249574347</v>
      </c>
      <c r="F47" s="21">
        <v>1.4189860238582579</v>
      </c>
      <c r="G47" s="21">
        <v>0.58121110994199998</v>
      </c>
      <c r="H47" s="22">
        <v>1.417634997853745</v>
      </c>
      <c r="I47" s="23">
        <f t="shared" si="2"/>
        <v>2.411803902550286</v>
      </c>
      <c r="J47" s="24"/>
      <c r="K47" s="24"/>
      <c r="L47" s="24"/>
      <c r="N47" s="32">
        <v>0.26</v>
      </c>
      <c r="O47" s="33">
        <f t="shared" si="1"/>
        <v>0.84957342174938366</v>
      </c>
      <c r="P47" s="25"/>
      <c r="Q47" s="25"/>
      <c r="R47" s="25"/>
      <c r="S47" s="25"/>
      <c r="T47" s="25"/>
    </row>
    <row r="48" spans="1:21" ht="21" customHeight="1">
      <c r="A48" s="20">
        <v>8.6999999999999993</v>
      </c>
      <c r="B48" s="21">
        <v>45.9</v>
      </c>
      <c r="C48" s="21">
        <v>0.13785515129299999</v>
      </c>
      <c r="D48" s="21">
        <v>1.513132137078087</v>
      </c>
      <c r="E48" s="21">
        <v>0.33876715013399999</v>
      </c>
      <c r="F48" s="21">
        <v>1.459037496630027</v>
      </c>
      <c r="G48" s="21">
        <v>0.48433929695200001</v>
      </c>
      <c r="H48" s="22">
        <v>1.419241250433007</v>
      </c>
      <c r="I48" s="23">
        <f t="shared" si="2"/>
        <v>1.8691944848455628</v>
      </c>
      <c r="J48" s="24"/>
      <c r="K48" s="24"/>
      <c r="L48" s="24"/>
      <c r="N48" s="32">
        <v>0.27</v>
      </c>
      <c r="O48" s="33">
        <f t="shared" si="1"/>
        <v>0.84957342174938366</v>
      </c>
      <c r="P48" s="25"/>
      <c r="Q48" s="146" t="s">
        <v>72</v>
      </c>
      <c r="R48" s="136"/>
      <c r="S48" s="136"/>
      <c r="T48" s="136"/>
      <c r="U48" s="136"/>
    </row>
    <row r="49" spans="1:21" ht="21" customHeight="1">
      <c r="A49" s="20">
        <v>8.8000000000000007</v>
      </c>
      <c r="B49" s="21">
        <v>45.9</v>
      </c>
      <c r="C49" s="21">
        <v>0.14138576201399999</v>
      </c>
      <c r="D49" s="21">
        <v>1.5118758011265221</v>
      </c>
      <c r="E49" s="21">
        <v>0.35018886234899999</v>
      </c>
      <c r="F49" s="21">
        <v>1.452879430122324</v>
      </c>
      <c r="G49" s="21">
        <v>0.50145475585599997</v>
      </c>
      <c r="H49" s="22">
        <v>1.4098565616584151</v>
      </c>
      <c r="I49" s="23">
        <f t="shared" si="2"/>
        <v>1.7823401326571886</v>
      </c>
      <c r="J49" s="24"/>
      <c r="K49" s="24"/>
      <c r="L49" s="24"/>
      <c r="N49" s="32">
        <v>0.28000000000000003</v>
      </c>
      <c r="O49" s="33">
        <f t="shared" si="1"/>
        <v>0.84957342174938366</v>
      </c>
      <c r="P49" s="25"/>
      <c r="Q49" s="136"/>
      <c r="R49" s="136"/>
      <c r="S49" s="136"/>
      <c r="T49" s="136"/>
      <c r="U49" s="136"/>
    </row>
    <row r="50" spans="1:21" ht="21" customHeight="1">
      <c r="A50" s="20">
        <v>8.9</v>
      </c>
      <c r="B50" s="21">
        <v>45.9</v>
      </c>
      <c r="C50" s="21">
        <v>0.1455562182</v>
      </c>
      <c r="D50" s="21">
        <v>1.507961945133856</v>
      </c>
      <c r="E50" s="21">
        <v>0.36030662473300001</v>
      </c>
      <c r="F50" s="21">
        <v>1.444294617479283</v>
      </c>
      <c r="G50" s="21">
        <v>0.51506085004500002</v>
      </c>
      <c r="H50" s="22">
        <v>1.400438371823796</v>
      </c>
      <c r="I50" s="23">
        <f t="shared" si="2"/>
        <v>1.6969339040704636</v>
      </c>
      <c r="J50" s="24"/>
      <c r="K50" s="24"/>
      <c r="L50" s="24"/>
      <c r="N50" s="32">
        <v>0.28999999999999998</v>
      </c>
      <c r="O50" s="33">
        <f t="shared" si="1"/>
        <v>0.84957342174938366</v>
      </c>
      <c r="P50" s="25"/>
      <c r="Q50" s="136"/>
      <c r="R50" s="136"/>
      <c r="S50" s="136"/>
      <c r="T50" s="136"/>
      <c r="U50" s="136"/>
    </row>
    <row r="51" spans="1:21" ht="21" customHeight="1">
      <c r="A51" s="20">
        <v>9</v>
      </c>
      <c r="B51" s="21">
        <v>45.9</v>
      </c>
      <c r="C51" s="21">
        <v>0.150420909597</v>
      </c>
      <c r="D51" s="21">
        <v>1.5046354294862869</v>
      </c>
      <c r="E51" s="21">
        <v>0.37020763907100002</v>
      </c>
      <c r="F51" s="21">
        <v>1.4353202675271981</v>
      </c>
      <c r="G51" s="21">
        <v>0.52702332178900002</v>
      </c>
      <c r="H51" s="22">
        <v>1.392386842155334</v>
      </c>
      <c r="I51" s="23">
        <f t="shared" si="2"/>
        <v>1.6132058148566184</v>
      </c>
      <c r="J51" s="24"/>
      <c r="K51" s="24"/>
      <c r="L51" s="24"/>
      <c r="N51" s="32">
        <v>0.3</v>
      </c>
      <c r="O51" s="33">
        <f t="shared" si="1"/>
        <v>0.84957342174938366</v>
      </c>
      <c r="P51" s="25"/>
      <c r="Q51" s="136"/>
      <c r="R51" s="136"/>
      <c r="S51" s="136"/>
      <c r="T51" s="136"/>
      <c r="U51" s="136"/>
    </row>
    <row r="52" spans="1:21" ht="21" customHeight="1">
      <c r="A52" s="20">
        <v>9.1</v>
      </c>
      <c r="B52" s="21">
        <v>45.9</v>
      </c>
      <c r="C52" s="21">
        <v>0.15668402529700001</v>
      </c>
      <c r="D52" s="21">
        <v>1.5001718141926019</v>
      </c>
      <c r="E52" s="21">
        <v>0.38182716911300002</v>
      </c>
      <c r="F52" s="21">
        <v>1.426032879374433</v>
      </c>
      <c r="G52" s="21">
        <v>0.54040515320799998</v>
      </c>
      <c r="H52" s="22">
        <v>1.385423058604758</v>
      </c>
      <c r="I52" s="23">
        <f t="shared" si="2"/>
        <v>1.5314311370057054</v>
      </c>
      <c r="J52" s="24"/>
      <c r="K52" s="24"/>
      <c r="L52" s="24"/>
      <c r="N52" s="32">
        <v>0.31</v>
      </c>
      <c r="O52" s="33">
        <f t="shared" si="1"/>
        <v>0.82216782749940354</v>
      </c>
      <c r="P52" s="25"/>
      <c r="Q52" s="136"/>
      <c r="R52" s="136"/>
      <c r="S52" s="136"/>
      <c r="T52" s="136"/>
      <c r="U52" s="136"/>
    </row>
    <row r="53" spans="1:21" ht="21" customHeight="1">
      <c r="A53" s="20">
        <v>9.1999999999999993</v>
      </c>
      <c r="B53" s="21">
        <v>45.9</v>
      </c>
      <c r="C53" s="21">
        <v>0.16507944032499999</v>
      </c>
      <c r="D53" s="21">
        <v>1.495195060485192</v>
      </c>
      <c r="E53" s="21">
        <v>0.39766192175699999</v>
      </c>
      <c r="F53" s="21">
        <v>1.4139367561885561</v>
      </c>
      <c r="G53" s="21">
        <v>0.55871664860100001</v>
      </c>
      <c r="H53" s="22">
        <v>1.3766510296872929</v>
      </c>
      <c r="I53" s="23">
        <f t="shared" si="2"/>
        <v>1.4519399621520059</v>
      </c>
      <c r="J53" s="24"/>
      <c r="K53" s="24"/>
      <c r="L53" s="24"/>
      <c r="N53" s="32">
        <v>0.32</v>
      </c>
      <c r="O53" s="33">
        <f t="shared" si="1"/>
        <v>0.7964750828900472</v>
      </c>
      <c r="P53" s="25"/>
      <c r="Q53" s="136"/>
      <c r="R53" s="136"/>
      <c r="S53" s="136"/>
      <c r="T53" s="136"/>
      <c r="U53" s="136"/>
    </row>
    <row r="54" spans="1:21" ht="21" customHeight="1">
      <c r="A54" s="20">
        <v>7</v>
      </c>
      <c r="B54" s="21">
        <v>46</v>
      </c>
      <c r="C54" s="21">
        <v>0.38604405957600002</v>
      </c>
      <c r="D54" s="21">
        <v>1.492790071693223</v>
      </c>
      <c r="E54" s="21">
        <v>0.89641935228199998</v>
      </c>
      <c r="F54" s="21">
        <v>1.4270366304443369</v>
      </c>
      <c r="G54" s="21">
        <v>1.22306582826</v>
      </c>
      <c r="H54" s="22">
        <v>1.392732162800554</v>
      </c>
      <c r="I54" s="23">
        <f t="shared" si="2"/>
        <v>3.431407813684789</v>
      </c>
      <c r="J54" s="24"/>
      <c r="K54" s="24"/>
      <c r="L54" s="24"/>
      <c r="N54" s="32">
        <v>0.33</v>
      </c>
      <c r="O54" s="33">
        <f t="shared" si="1"/>
        <v>0.77233947431762151</v>
      </c>
      <c r="P54" s="25"/>
      <c r="Q54" s="136"/>
      <c r="R54" s="136"/>
      <c r="S54" s="136"/>
      <c r="T54" s="136"/>
      <c r="U54" s="136"/>
    </row>
    <row r="55" spans="1:21" ht="21" customHeight="1">
      <c r="A55" s="20">
        <v>6.9</v>
      </c>
      <c r="B55" s="21">
        <v>46</v>
      </c>
      <c r="C55" s="21">
        <v>0.37918980470899999</v>
      </c>
      <c r="D55" s="21">
        <v>1.4888622785701191</v>
      </c>
      <c r="E55" s="21">
        <v>0.87088516167300001</v>
      </c>
      <c r="F55" s="21">
        <v>1.41107949987535</v>
      </c>
      <c r="G55" s="21">
        <v>1.1858215556</v>
      </c>
      <c r="H55" s="22">
        <v>1.373955334336646</v>
      </c>
      <c r="I55" s="23">
        <f t="shared" si="2"/>
        <v>3.5286982383753984</v>
      </c>
      <c r="J55" s="24"/>
      <c r="K55" s="24"/>
      <c r="L55" s="24"/>
      <c r="N55" s="32">
        <v>0.34</v>
      </c>
      <c r="O55" s="33">
        <f t="shared" si="1"/>
        <v>0.74962360742592671</v>
      </c>
      <c r="P55" s="25"/>
      <c r="Q55" s="136"/>
      <c r="R55" s="136"/>
      <c r="S55" s="136"/>
      <c r="T55" s="136"/>
      <c r="U55" s="136"/>
    </row>
    <row r="56" spans="1:21" ht="21" customHeight="1">
      <c r="A56" s="20">
        <v>7.1</v>
      </c>
      <c r="B56" s="21">
        <v>46</v>
      </c>
      <c r="C56" s="21">
        <v>0.38950768841200001</v>
      </c>
      <c r="D56" s="21">
        <v>1.4988753030252471</v>
      </c>
      <c r="E56" s="21">
        <v>0.90692493628899995</v>
      </c>
      <c r="F56" s="21">
        <v>1.446199360385928</v>
      </c>
      <c r="G56" s="21">
        <v>1.2383534657499999</v>
      </c>
      <c r="H56" s="22">
        <v>1.3951448044195049</v>
      </c>
      <c r="I56" s="23">
        <f t="shared" si="2"/>
        <v>3.3342777194049695</v>
      </c>
      <c r="J56" s="24"/>
      <c r="K56" s="24"/>
      <c r="L56" s="24"/>
      <c r="N56" s="32">
        <v>0.35</v>
      </c>
      <c r="O56" s="33">
        <f t="shared" si="1"/>
        <v>0.72820579007090036</v>
      </c>
      <c r="P56" s="25"/>
      <c r="Q56" s="136"/>
      <c r="R56" s="136"/>
      <c r="S56" s="136"/>
      <c r="T56" s="136"/>
      <c r="U56" s="136"/>
    </row>
    <row r="57" spans="1:21" ht="21" customHeight="1">
      <c r="A57" s="20">
        <v>6.8</v>
      </c>
      <c r="B57" s="21">
        <v>46</v>
      </c>
      <c r="C57" s="21">
        <v>0.36797324752400001</v>
      </c>
      <c r="D57" s="21">
        <v>1.491601242145739</v>
      </c>
      <c r="E57" s="21">
        <v>0.845091393031</v>
      </c>
      <c r="F57" s="21">
        <v>1.4114953705976789</v>
      </c>
      <c r="G57" s="21">
        <v>1.1510385060799999</v>
      </c>
      <c r="H57" s="22">
        <v>1.370298514383824</v>
      </c>
      <c r="I57" s="23">
        <f t="shared" si="2"/>
        <v>3.6261360883466942</v>
      </c>
      <c r="J57" s="24"/>
      <c r="K57" s="24"/>
      <c r="L57" s="24"/>
      <c r="N57" s="32">
        <v>0.36</v>
      </c>
      <c r="O57" s="33">
        <f t="shared" si="1"/>
        <v>0.70797785145781977</v>
      </c>
      <c r="P57" s="25"/>
      <c r="Q57" s="37"/>
      <c r="R57" s="37"/>
      <c r="S57" s="37"/>
      <c r="T57" s="37"/>
      <c r="U57" s="37"/>
    </row>
    <row r="58" spans="1:21" ht="21" customHeight="1">
      <c r="A58" s="20">
        <v>7.2</v>
      </c>
      <c r="B58" s="21">
        <v>46</v>
      </c>
      <c r="C58" s="21">
        <v>0.38930099869399998</v>
      </c>
      <c r="D58" s="21">
        <v>1.506365998745737</v>
      </c>
      <c r="E58" s="21">
        <v>0.89973728279099996</v>
      </c>
      <c r="F58" s="21">
        <v>1.4390049770579001</v>
      </c>
      <c r="G58" s="21">
        <v>1.2246911405000001</v>
      </c>
      <c r="H58" s="22">
        <v>1.369622484535316</v>
      </c>
      <c r="I58" s="23">
        <f t="shared" si="2"/>
        <v>3.2373223868536449</v>
      </c>
      <c r="J58" s="24"/>
      <c r="K58" s="24"/>
      <c r="L58" s="24"/>
      <c r="N58" s="32">
        <v>0.37</v>
      </c>
      <c r="O58" s="33">
        <f t="shared" si="1"/>
        <v>0.68884331493193274</v>
      </c>
      <c r="P58" s="25"/>
      <c r="Q58" s="136" t="s">
        <v>73</v>
      </c>
      <c r="R58" s="136"/>
      <c r="S58" s="136"/>
      <c r="T58" s="136"/>
      <c r="U58" s="136"/>
    </row>
    <row r="59" spans="1:21" ht="21" customHeight="1">
      <c r="A59" s="20">
        <v>6.7</v>
      </c>
      <c r="B59" s="21">
        <v>46</v>
      </c>
      <c r="C59" s="21">
        <v>0.348977365278</v>
      </c>
      <c r="D59" s="21">
        <v>1.494356937504439</v>
      </c>
      <c r="E59" s="21">
        <v>0.81139341860400005</v>
      </c>
      <c r="F59" s="21">
        <v>1.4195769337731741</v>
      </c>
      <c r="G59" s="21">
        <v>1.1107024912600001</v>
      </c>
      <c r="H59" s="22">
        <v>1.383278145339774</v>
      </c>
      <c r="I59" s="23">
        <f t="shared" si="2"/>
        <v>3.7237097906398238</v>
      </c>
      <c r="J59" s="24"/>
      <c r="K59" s="24"/>
      <c r="L59" s="24"/>
      <c r="N59" s="32">
        <v>0.38</v>
      </c>
      <c r="O59" s="33">
        <f t="shared" si="1"/>
        <v>0.67071585927582922</v>
      </c>
      <c r="P59" s="25"/>
      <c r="Q59" s="136"/>
      <c r="R59" s="136"/>
      <c r="S59" s="136"/>
      <c r="T59" s="136"/>
      <c r="U59" s="136"/>
    </row>
    <row r="60" spans="1:21" ht="21" customHeight="1">
      <c r="A60" s="20">
        <v>7.3</v>
      </c>
      <c r="B60" s="21">
        <v>46</v>
      </c>
      <c r="C60" s="21">
        <v>0.387880438903</v>
      </c>
      <c r="D60" s="21">
        <v>1.509966388217032</v>
      </c>
      <c r="E60" s="21">
        <v>0.89848606953200005</v>
      </c>
      <c r="F60" s="21">
        <v>1.4351905311365249</v>
      </c>
      <c r="G60" s="21">
        <v>1.2235783917700001</v>
      </c>
      <c r="H60" s="22">
        <v>1.363636042720862</v>
      </c>
      <c r="I60" s="23">
        <f t="shared" si="2"/>
        <v>3.1405580018090995</v>
      </c>
      <c r="J60" s="24"/>
      <c r="K60" s="24"/>
      <c r="L60" s="24"/>
      <c r="N60" s="32">
        <v>0.39</v>
      </c>
      <c r="O60" s="33">
        <f t="shared" si="1"/>
        <v>0.65351801673029508</v>
      </c>
      <c r="P60" s="25"/>
      <c r="Q60" s="136"/>
      <c r="R60" s="136"/>
      <c r="S60" s="136"/>
      <c r="T60" s="136"/>
      <c r="U60" s="136"/>
    </row>
    <row r="61" spans="1:21" ht="21" customHeight="1">
      <c r="A61" s="20">
        <v>7.4</v>
      </c>
      <c r="B61" s="21">
        <v>46</v>
      </c>
      <c r="C61" s="21">
        <v>0.38110900705599998</v>
      </c>
      <c r="D61" s="21">
        <v>1.5156892905150401</v>
      </c>
      <c r="E61" s="21">
        <v>0.88626999073099999</v>
      </c>
      <c r="F61" s="21">
        <v>1.436619750413789</v>
      </c>
      <c r="G61" s="21">
        <v>1.20876818765</v>
      </c>
      <c r="H61" s="22">
        <v>1.360768056318395</v>
      </c>
      <c r="I61" s="23">
        <f t="shared" si="2"/>
        <v>3.0440027741496132</v>
      </c>
      <c r="J61" s="24"/>
      <c r="K61" s="24"/>
      <c r="L61" s="24"/>
      <c r="N61" s="32">
        <v>0.4</v>
      </c>
      <c r="O61" s="33">
        <f t="shared" si="1"/>
        <v>0.63718006631203772</v>
      </c>
      <c r="P61" s="25"/>
      <c r="Q61" s="136"/>
      <c r="R61" s="136"/>
      <c r="S61" s="136"/>
      <c r="T61" s="136"/>
      <c r="U61" s="136"/>
    </row>
    <row r="62" spans="1:21" ht="21">
      <c r="A62" s="20">
        <v>7.5</v>
      </c>
      <c r="B62" s="21">
        <v>46</v>
      </c>
      <c r="C62" s="21">
        <v>0.36453291118600001</v>
      </c>
      <c r="D62" s="21">
        <v>1.5203549769113001</v>
      </c>
      <c r="E62" s="21">
        <v>0.84795716606399996</v>
      </c>
      <c r="F62" s="21">
        <v>1.432656561520125</v>
      </c>
      <c r="G62" s="21">
        <v>1.1580819977900001</v>
      </c>
      <c r="H62" s="22">
        <v>1.358486689430848</v>
      </c>
      <c r="I62" s="23">
        <f t="shared" si="2"/>
        <v>2.9476772576613475</v>
      </c>
      <c r="J62" s="24"/>
      <c r="K62" s="24"/>
      <c r="L62" s="24"/>
      <c r="N62" s="32">
        <v>0.41</v>
      </c>
      <c r="O62" s="33">
        <f t="shared" si="1"/>
        <v>0.62163908908491494</v>
      </c>
      <c r="P62" s="25"/>
      <c r="Q62" s="136" t="s">
        <v>43</v>
      </c>
      <c r="R62" s="136"/>
      <c r="S62" s="136"/>
      <c r="T62" s="136"/>
      <c r="U62" s="136"/>
    </row>
    <row r="63" spans="1:21" ht="21">
      <c r="A63" s="20">
        <v>7.6</v>
      </c>
      <c r="B63" s="21">
        <v>46</v>
      </c>
      <c r="C63" s="21">
        <v>0.33551486527399998</v>
      </c>
      <c r="D63" s="21">
        <v>1.5197586874929849</v>
      </c>
      <c r="E63" s="21">
        <v>0.77501453520800001</v>
      </c>
      <c r="F63" s="21">
        <v>1.3962480074900541</v>
      </c>
      <c r="G63" s="21">
        <v>1.0530295854</v>
      </c>
      <c r="H63" s="22">
        <v>1.349349916917538</v>
      </c>
      <c r="I63" s="23">
        <f t="shared" si="2"/>
        <v>2.8516047309606751</v>
      </c>
      <c r="J63" s="24"/>
      <c r="K63" s="24"/>
      <c r="L63" s="24"/>
      <c r="N63" s="32">
        <v>0.42</v>
      </c>
      <c r="O63" s="33">
        <f t="shared" si="1"/>
        <v>0.60683815839241695</v>
      </c>
      <c r="P63" s="25"/>
      <c r="Q63" s="136"/>
      <c r="R63" s="136"/>
      <c r="S63" s="136"/>
      <c r="T63" s="136"/>
      <c r="U63" s="136"/>
    </row>
    <row r="64" spans="1:21" ht="21">
      <c r="A64" s="20">
        <v>7.7</v>
      </c>
      <c r="B64" s="21">
        <v>46</v>
      </c>
      <c r="C64" s="21">
        <v>0.303613834581</v>
      </c>
      <c r="D64" s="21">
        <v>1.5122178132522159</v>
      </c>
      <c r="E64" s="21">
        <v>0.69338226410399995</v>
      </c>
      <c r="F64" s="21">
        <v>1.407585155068823</v>
      </c>
      <c r="G64" s="21">
        <v>0.94167431341899999</v>
      </c>
      <c r="H64" s="22">
        <v>1.364572386875593</v>
      </c>
      <c r="I64" s="23">
        <f t="shared" si="2"/>
        <v>2.7558116532050376</v>
      </c>
      <c r="J64" s="24"/>
      <c r="K64" s="24"/>
      <c r="L64" s="24"/>
      <c r="N64" s="32">
        <v>0.43</v>
      </c>
      <c r="O64" s="33">
        <f t="shared" si="1"/>
        <v>0.59272564308096543</v>
      </c>
      <c r="P64" s="25"/>
      <c r="Q64" s="136"/>
      <c r="R64" s="136"/>
      <c r="S64" s="136"/>
      <c r="T64" s="136"/>
      <c r="U64" s="136"/>
    </row>
    <row r="65" spans="1:21" ht="21">
      <c r="A65" s="20">
        <v>6.2</v>
      </c>
      <c r="B65" s="21">
        <v>46</v>
      </c>
      <c r="C65" s="21">
        <v>0.212475498165</v>
      </c>
      <c r="D65" s="21">
        <v>1.512693430106494</v>
      </c>
      <c r="E65" s="21">
        <v>0.508551827894</v>
      </c>
      <c r="F65" s="21">
        <v>1.4571745508779499</v>
      </c>
      <c r="G65" s="21">
        <v>0.71312262084400002</v>
      </c>
      <c r="H65" s="22">
        <v>1.4311205567538079</v>
      </c>
      <c r="I65" s="23">
        <f t="shared" si="2"/>
        <v>4.2132852945640868</v>
      </c>
      <c r="J65" s="24"/>
      <c r="K65" s="24"/>
      <c r="L65" s="24"/>
      <c r="N65" s="32">
        <v>0.44</v>
      </c>
      <c r="O65" s="33">
        <f t="shared" si="1"/>
        <v>0.57925460573821619</v>
      </c>
      <c r="P65" s="25"/>
      <c r="Q65" s="136"/>
      <c r="R65" s="136"/>
      <c r="S65" s="136"/>
      <c r="T65" s="136"/>
      <c r="U65" s="136"/>
    </row>
    <row r="66" spans="1:21" ht="21">
      <c r="A66" s="20">
        <v>7.8</v>
      </c>
      <c r="B66" s="21">
        <v>46</v>
      </c>
      <c r="C66" s="21">
        <v>0.27359938836300002</v>
      </c>
      <c r="D66" s="21">
        <v>1.484727683488253</v>
      </c>
      <c r="E66" s="21">
        <v>0.62199626445300005</v>
      </c>
      <c r="F66" s="21">
        <v>1.4581923370836181</v>
      </c>
      <c r="G66" s="21">
        <v>0.84625891630799999</v>
      </c>
      <c r="H66" s="22">
        <v>1.420604298958611</v>
      </c>
      <c r="I66" s="23">
        <f t="shared" si="2"/>
        <v>2.6603282117520881</v>
      </c>
      <c r="J66" s="24"/>
      <c r="K66" s="24"/>
      <c r="L66" s="24"/>
      <c r="N66" s="32">
        <v>0.45</v>
      </c>
      <c r="O66" s="33">
        <f t="shared" si="1"/>
        <v>0.56638228116625577</v>
      </c>
      <c r="P66" s="25"/>
      <c r="Q66" s="136"/>
      <c r="R66" s="136"/>
      <c r="S66" s="136"/>
      <c r="T66" s="136"/>
      <c r="U66" s="136"/>
    </row>
    <row r="67" spans="1:21" ht="21">
      <c r="A67" s="20">
        <v>6.1</v>
      </c>
      <c r="B67" s="21">
        <v>46</v>
      </c>
      <c r="C67" s="21">
        <v>0.19376875271800001</v>
      </c>
      <c r="D67" s="21">
        <v>1.4897597269509819</v>
      </c>
      <c r="E67" s="21">
        <v>0.45967167898200001</v>
      </c>
      <c r="F67" s="21">
        <v>1.446766075778277</v>
      </c>
      <c r="G67" s="21">
        <v>0.64289572899299996</v>
      </c>
      <c r="H67" s="22">
        <v>1.430350433540386</v>
      </c>
      <c r="I67" s="23">
        <f t="shared" si="2"/>
        <v>4.3114875213882513</v>
      </c>
      <c r="J67" s="24"/>
      <c r="K67" s="24"/>
      <c r="L67" s="24"/>
      <c r="N67" s="32">
        <v>0.46</v>
      </c>
      <c r="O67" s="33">
        <f t="shared" si="1"/>
        <v>0.55406962288003281</v>
      </c>
      <c r="P67" s="25"/>
      <c r="Q67" s="136"/>
      <c r="R67" s="136"/>
      <c r="S67" s="136"/>
      <c r="T67" s="136"/>
      <c r="U67" s="136"/>
    </row>
    <row r="68" spans="1:21" ht="21">
      <c r="A68" s="20">
        <v>7.9</v>
      </c>
      <c r="B68" s="21">
        <v>46</v>
      </c>
      <c r="C68" s="21">
        <v>0.24515370534200001</v>
      </c>
      <c r="D68" s="21">
        <v>1.48436553640316</v>
      </c>
      <c r="E68" s="21">
        <v>0.55985501419000006</v>
      </c>
      <c r="F68" s="21">
        <v>1.446686799494002</v>
      </c>
      <c r="G68" s="21">
        <v>0.76294760386799998</v>
      </c>
      <c r="H68" s="22">
        <v>1.4235348342069201</v>
      </c>
      <c r="I68" s="23">
        <f t="shared" si="2"/>
        <v>2.5651889833981905</v>
      </c>
      <c r="J68" s="24"/>
      <c r="K68" s="24"/>
      <c r="L68" s="24"/>
      <c r="N68" s="32">
        <v>0.47</v>
      </c>
      <c r="O68" s="33">
        <f t="shared" si="1"/>
        <v>0.54228090749960667</v>
      </c>
      <c r="P68" s="25"/>
      <c r="Q68" s="25"/>
      <c r="R68" s="25"/>
      <c r="S68" s="25"/>
      <c r="T68" s="25"/>
    </row>
    <row r="69" spans="1:21" ht="21.75" thickBot="1">
      <c r="A69" s="20">
        <v>6</v>
      </c>
      <c r="B69" s="21">
        <v>46</v>
      </c>
      <c r="C69" s="21">
        <v>0.179439181916</v>
      </c>
      <c r="D69" s="21">
        <v>1.4838443619913679</v>
      </c>
      <c r="E69" s="21">
        <v>0.42533401679799998</v>
      </c>
      <c r="F69" s="21">
        <v>1.424211984887376</v>
      </c>
      <c r="G69" s="21">
        <v>0.59432427327100001</v>
      </c>
      <c r="H69" s="22">
        <v>1.3991411815846071</v>
      </c>
      <c r="I69" s="23">
        <f t="shared" si="2"/>
        <v>4.4097705519429491</v>
      </c>
      <c r="J69" s="24"/>
      <c r="K69" s="24"/>
      <c r="L69" s="24"/>
      <c r="N69" s="32">
        <v>0.48</v>
      </c>
      <c r="O69" s="33">
        <f t="shared" si="1"/>
        <v>0.5309833885933648</v>
      </c>
      <c r="P69" s="25"/>
      <c r="Q69" s="25"/>
      <c r="R69" s="25"/>
      <c r="S69" s="25"/>
      <c r="T69" s="25"/>
    </row>
    <row r="70" spans="1:21" ht="28.5">
      <c r="A70" s="20">
        <v>8</v>
      </c>
      <c r="B70" s="21">
        <v>46</v>
      </c>
      <c r="C70" s="21">
        <v>0.22169804298699999</v>
      </c>
      <c r="D70" s="21">
        <v>1.4748606521383381</v>
      </c>
      <c r="E70" s="21">
        <v>0.50600115527099998</v>
      </c>
      <c r="F70" s="21">
        <v>1.426011177361741</v>
      </c>
      <c r="G70" s="21">
        <v>0.69218549310199995</v>
      </c>
      <c r="H70" s="22">
        <v>1.4173430856543989</v>
      </c>
      <c r="I70" s="23">
        <f t="shared" si="2"/>
        <v>2.4704337365836841</v>
      </c>
      <c r="J70" s="24"/>
      <c r="K70" s="24"/>
      <c r="L70" s="24"/>
      <c r="N70" s="32">
        <v>0.49</v>
      </c>
      <c r="O70" s="33">
        <f t="shared" si="1"/>
        <v>0.52014699290778599</v>
      </c>
      <c r="P70" s="133" t="s">
        <v>74</v>
      </c>
      <c r="Q70" s="134"/>
      <c r="R70" s="134"/>
      <c r="S70" s="134"/>
      <c r="T70" s="134"/>
      <c r="U70" s="135"/>
    </row>
    <row r="71" spans="1:21" ht="28.5">
      <c r="A71" s="20">
        <v>5.9</v>
      </c>
      <c r="B71" s="21">
        <v>46</v>
      </c>
      <c r="C71" s="21">
        <v>0.17103142193699999</v>
      </c>
      <c r="D71" s="21">
        <v>1.47857204604865</v>
      </c>
      <c r="E71" s="21">
        <v>0.41128155596900001</v>
      </c>
      <c r="F71" s="21">
        <v>1.3840771192951491</v>
      </c>
      <c r="G71" s="21">
        <v>0.57776557605500001</v>
      </c>
      <c r="H71" s="22">
        <v>1.3499625749128259</v>
      </c>
      <c r="I71" s="23">
        <f t="shared" si="2"/>
        <v>4.5081291013545561</v>
      </c>
      <c r="J71" s="24"/>
      <c r="K71" s="24"/>
      <c r="L71" s="24"/>
      <c r="N71" s="32">
        <v>0.5</v>
      </c>
      <c r="O71" s="33">
        <f t="shared" si="1"/>
        <v>0.50974405304963022</v>
      </c>
      <c r="P71" s="38" t="s">
        <v>26</v>
      </c>
      <c r="Q71" s="39" t="s">
        <v>27</v>
      </c>
      <c r="R71" s="39" t="s">
        <v>28</v>
      </c>
      <c r="S71" s="39" t="s">
        <v>29</v>
      </c>
      <c r="T71" s="39" t="s">
        <v>30</v>
      </c>
      <c r="U71" s="40" t="s">
        <v>31</v>
      </c>
    </row>
    <row r="72" spans="1:21" ht="28.5">
      <c r="A72" s="20">
        <v>8.1</v>
      </c>
      <c r="B72" s="21">
        <v>46</v>
      </c>
      <c r="C72" s="21">
        <v>0.202990186426</v>
      </c>
      <c r="D72" s="21">
        <v>1.473207751084151</v>
      </c>
      <c r="E72" s="21">
        <v>0.46423870757899999</v>
      </c>
      <c r="F72" s="21">
        <v>1.425438201035381</v>
      </c>
      <c r="G72" s="21">
        <v>0.637255972916</v>
      </c>
      <c r="H72" s="22">
        <v>1.413224724590084</v>
      </c>
      <c r="I72" s="23">
        <f t="shared" si="2"/>
        <v>2.3761084093858607</v>
      </c>
      <c r="J72" s="24"/>
      <c r="K72" s="24"/>
      <c r="L72" s="24"/>
      <c r="N72" s="32">
        <v>0.51</v>
      </c>
      <c r="O72" s="33">
        <f t="shared" si="1"/>
        <v>0.49974907161728455</v>
      </c>
      <c r="P72" s="41">
        <f>(O8-2600000)/1000000</f>
        <v>0.22109770999999998</v>
      </c>
      <c r="Q72" s="42">
        <f>(P8-1200000)/1000000</f>
        <v>-1.2209159999999917E-2</v>
      </c>
      <c r="R72" s="39">
        <f>2.6779094+4.728982*P72+0.791484*Q72*P72+0.1306*P72*Q72^2-0.0436*P72*P72^2</f>
        <v>3.7208730126539162</v>
      </c>
      <c r="S72" s="39">
        <f>16.9023892+3.238272*Q72-0.270978*P72^2-0.002528*Q72^2-0.0447*Q72*P72^2-0.014*Q72*Q72^2</f>
        <v>16.849632404164648</v>
      </c>
      <c r="T72" s="39">
        <f>S72*100/36</f>
        <v>46.80453445601291</v>
      </c>
      <c r="U72" s="40">
        <f>R72*100/36</f>
        <v>10.3357583684831</v>
      </c>
    </row>
    <row r="73" spans="1:21" ht="28.5">
      <c r="A73" s="20">
        <v>8.1999999999999993</v>
      </c>
      <c r="B73" s="21">
        <v>46</v>
      </c>
      <c r="C73" s="21">
        <v>0.18733895287899999</v>
      </c>
      <c r="D73" s="21">
        <v>1.4867826564649409</v>
      </c>
      <c r="E73" s="21">
        <v>0.43589201568000002</v>
      </c>
      <c r="F73" s="21">
        <v>1.410737912564648</v>
      </c>
      <c r="G73" s="21">
        <v>0.60413708938900001</v>
      </c>
      <c r="H73" s="22">
        <v>1.3954201263024619</v>
      </c>
      <c r="I73" s="23">
        <f t="shared" ref="I73:I136" si="3">SQRT((A73-$Q$8)^2+(B73-$R$8)^2)</f>
        <v>2.2822663077427197</v>
      </c>
      <c r="J73" s="24"/>
      <c r="K73" s="24"/>
      <c r="L73" s="24"/>
      <c r="N73" s="32">
        <v>0.52</v>
      </c>
      <c r="O73" s="33">
        <f t="shared" si="1"/>
        <v>0.49013851254772134</v>
      </c>
      <c r="P73" s="43" t="s">
        <v>32</v>
      </c>
      <c r="Q73" s="44" t="s">
        <v>33</v>
      </c>
      <c r="R73" s="45"/>
      <c r="S73" s="45"/>
      <c r="T73" s="45"/>
      <c r="U73" s="46"/>
    </row>
    <row r="74" spans="1:21" ht="29.25" thickBot="1">
      <c r="A74" s="20">
        <v>8.5</v>
      </c>
      <c r="B74" s="21">
        <v>46</v>
      </c>
      <c r="C74" s="21">
        <v>0.15904626533800001</v>
      </c>
      <c r="D74" s="21">
        <v>1.5104466286653699</v>
      </c>
      <c r="E74" s="21">
        <v>0.38237004100400002</v>
      </c>
      <c r="F74" s="21">
        <v>1.434086017610003</v>
      </c>
      <c r="G74" s="21">
        <v>0.53871265158199999</v>
      </c>
      <c r="H74" s="22">
        <v>1.397222650813924</v>
      </c>
      <c r="I74" s="23">
        <f t="shared" si="3"/>
        <v>2.0043164616316762</v>
      </c>
      <c r="J74" s="24"/>
      <c r="K74" s="24"/>
      <c r="L74" s="24"/>
      <c r="N74" s="32">
        <v>0.53</v>
      </c>
      <c r="O74" s="33">
        <f t="shared" si="1"/>
        <v>0.4808906160845568</v>
      </c>
      <c r="P74" s="47">
        <f>U72</f>
        <v>10.3357583684831</v>
      </c>
      <c r="Q74" s="48">
        <f>T72</f>
        <v>46.80453445601291</v>
      </c>
      <c r="R74" s="49"/>
      <c r="S74" s="49"/>
      <c r="T74" s="49"/>
      <c r="U74" s="50"/>
    </row>
    <row r="75" spans="1:21" ht="21">
      <c r="A75" s="20">
        <v>8.6</v>
      </c>
      <c r="B75" s="21">
        <v>46</v>
      </c>
      <c r="C75" s="21">
        <v>0.15490147326000001</v>
      </c>
      <c r="D75" s="21">
        <v>1.513547378701025</v>
      </c>
      <c r="E75" s="21">
        <v>0.37636865649899998</v>
      </c>
      <c r="F75" s="21">
        <v>1.4385836407007999</v>
      </c>
      <c r="G75" s="21">
        <v>0.53313037246499995</v>
      </c>
      <c r="H75" s="22">
        <v>1.3989640131999119</v>
      </c>
      <c r="I75" s="23">
        <f t="shared" si="3"/>
        <v>1.9131473557128587</v>
      </c>
      <c r="J75" s="24"/>
      <c r="K75" s="24"/>
      <c r="L75" s="24"/>
      <c r="N75" s="32">
        <v>0.54</v>
      </c>
      <c r="O75" s="33">
        <f t="shared" si="1"/>
        <v>0.47198523430521311</v>
      </c>
      <c r="P75" s="25"/>
      <c r="Q75" s="25"/>
      <c r="R75" s="25"/>
      <c r="S75" s="25"/>
      <c r="T75" s="25"/>
    </row>
    <row r="76" spans="1:21" ht="21">
      <c r="A76" s="20">
        <v>8.6999999999999993</v>
      </c>
      <c r="B76" s="21">
        <v>46</v>
      </c>
      <c r="C76" s="21">
        <v>0.15269647552400001</v>
      </c>
      <c r="D76" s="21">
        <v>1.5138208358219001</v>
      </c>
      <c r="E76" s="21">
        <v>0.374127957653</v>
      </c>
      <c r="F76" s="21">
        <v>1.4382170800458101</v>
      </c>
      <c r="G76" s="21">
        <v>0.53183573922500005</v>
      </c>
      <c r="H76" s="22">
        <v>1.396193249620362</v>
      </c>
      <c r="I76" s="23">
        <f t="shared" si="3"/>
        <v>1.822904586360593</v>
      </c>
      <c r="J76" s="24"/>
      <c r="K76" s="24"/>
      <c r="L76" s="24"/>
      <c r="N76" s="32">
        <v>0.55000000000000004</v>
      </c>
      <c r="O76" s="33">
        <f t="shared" si="1"/>
        <v>0.46340368459057291</v>
      </c>
      <c r="P76" s="25"/>
      <c r="Q76" s="25"/>
      <c r="R76" s="25"/>
      <c r="S76" s="25"/>
      <c r="T76" s="25"/>
    </row>
    <row r="77" spans="1:21" ht="21">
      <c r="A77" s="20">
        <v>8.8000000000000007</v>
      </c>
      <c r="B77" s="21">
        <v>46</v>
      </c>
      <c r="C77" s="21">
        <v>0.15192431127299999</v>
      </c>
      <c r="D77" s="21">
        <v>1.512815831350397</v>
      </c>
      <c r="E77" s="21">
        <v>0.37385535606699999</v>
      </c>
      <c r="F77" s="21">
        <v>1.435750624584885</v>
      </c>
      <c r="G77" s="21">
        <v>0.53225638464299996</v>
      </c>
      <c r="H77" s="22">
        <v>1.392720642089059</v>
      </c>
      <c r="I77" s="23">
        <f t="shared" si="3"/>
        <v>1.7337328102328398</v>
      </c>
      <c r="J77" s="24"/>
      <c r="K77" s="24"/>
      <c r="L77" s="24"/>
      <c r="N77" s="32">
        <v>0.56000000000000005</v>
      </c>
      <c r="O77" s="33">
        <f t="shared" si="1"/>
        <v>0.45512861879431266</v>
      </c>
      <c r="P77" s="25"/>
      <c r="Q77" s="25"/>
      <c r="R77" s="25"/>
      <c r="S77" s="25"/>
      <c r="T77" s="25"/>
    </row>
    <row r="78" spans="1:21" ht="21">
      <c r="A78" s="20">
        <v>8.9</v>
      </c>
      <c r="B78" s="21">
        <v>46</v>
      </c>
      <c r="C78" s="21">
        <v>0.15238172009299999</v>
      </c>
      <c r="D78" s="21">
        <v>1.511047707718961</v>
      </c>
      <c r="E78" s="21">
        <v>0.37497738898299998</v>
      </c>
      <c r="F78" s="21">
        <v>1.432515470070524</v>
      </c>
      <c r="G78" s="21">
        <v>0.53374229459599998</v>
      </c>
      <c r="H78" s="22">
        <v>1.3895204097321281</v>
      </c>
      <c r="I78" s="23">
        <f t="shared" si="3"/>
        <v>1.6458061196815501</v>
      </c>
      <c r="J78" s="24"/>
      <c r="K78" s="24"/>
      <c r="L78" s="24"/>
      <c r="N78" s="32">
        <v>0.56999999999999995</v>
      </c>
      <c r="O78" s="33">
        <f t="shared" si="1"/>
        <v>0.44714390618388622</v>
      </c>
      <c r="P78" s="25"/>
      <c r="Q78" s="25"/>
      <c r="R78" s="25"/>
      <c r="S78" s="25"/>
      <c r="T78" s="25"/>
    </row>
    <row r="79" spans="1:21" ht="21">
      <c r="A79" s="20">
        <v>8.9499999999999993</v>
      </c>
      <c r="B79" s="21">
        <v>46</v>
      </c>
      <c r="C79" s="21">
        <v>0.15306053124499999</v>
      </c>
      <c r="D79" s="21">
        <v>1.509755193391495</v>
      </c>
      <c r="E79" s="21">
        <v>0.37606985507899998</v>
      </c>
      <c r="F79" s="21">
        <v>1.4307649726122551</v>
      </c>
      <c r="G79" s="21">
        <v>0.53493580184400003</v>
      </c>
      <c r="H79" s="22">
        <v>1.388151142028351</v>
      </c>
      <c r="I79" s="23">
        <f t="shared" si="3"/>
        <v>1.6023738473692506</v>
      </c>
      <c r="J79" s="24"/>
      <c r="K79" s="24"/>
      <c r="L79" s="24"/>
      <c r="N79" s="32">
        <v>0.57999999999999996</v>
      </c>
      <c r="O79" s="33">
        <f t="shared" si="1"/>
        <v>0.43943452849106057</v>
      </c>
      <c r="P79" s="25"/>
      <c r="Q79" s="25"/>
      <c r="R79" s="25"/>
      <c r="S79" s="25"/>
      <c r="T79" s="25"/>
    </row>
    <row r="80" spans="1:21" ht="21">
      <c r="A80" s="20">
        <v>9</v>
      </c>
      <c r="B80" s="21">
        <v>46</v>
      </c>
      <c r="C80" s="21">
        <v>0.154039597173</v>
      </c>
      <c r="D80" s="21">
        <v>1.507925008595868</v>
      </c>
      <c r="E80" s="21">
        <v>0.377539742457</v>
      </c>
      <c r="F80" s="21">
        <v>1.428760857592196</v>
      </c>
      <c r="G80" s="21">
        <v>0.53647342490899996</v>
      </c>
      <c r="H80" s="22">
        <v>1.386760183663889</v>
      </c>
      <c r="I80" s="23">
        <f t="shared" si="3"/>
        <v>1.5593351499548205</v>
      </c>
      <c r="J80" s="24"/>
      <c r="K80" s="24"/>
      <c r="L80" s="24"/>
      <c r="N80" s="32">
        <v>0.59</v>
      </c>
      <c r="O80" s="33">
        <f t="shared" si="1"/>
        <v>0.43198648563527986</v>
      </c>
      <c r="P80" s="25"/>
      <c r="Q80" s="25"/>
      <c r="R80" s="25"/>
      <c r="S80" s="25"/>
      <c r="T80" s="25"/>
    </row>
    <row r="81" spans="1:20" ht="15" customHeight="1">
      <c r="A81" s="20">
        <v>9.1</v>
      </c>
      <c r="B81" s="21">
        <v>46</v>
      </c>
      <c r="C81" s="21">
        <v>0.15694944800300001</v>
      </c>
      <c r="D81" s="21">
        <v>1.503483156224223</v>
      </c>
      <c r="E81" s="21">
        <v>0.38185449241800001</v>
      </c>
      <c r="F81" s="21">
        <v>1.4230713749769279</v>
      </c>
      <c r="G81" s="21">
        <v>0.54093419426800005</v>
      </c>
      <c r="H81" s="22">
        <v>1.382789717704946</v>
      </c>
      <c r="I81" s="23">
        <f t="shared" si="3"/>
        <v>1.4745760191282113</v>
      </c>
      <c r="J81" s="24"/>
      <c r="K81" s="24"/>
      <c r="L81" s="24"/>
      <c r="N81" s="32">
        <v>0.6</v>
      </c>
      <c r="O81" s="33">
        <f t="shared" si="1"/>
        <v>0.42478671087469189</v>
      </c>
      <c r="P81" s="25"/>
      <c r="Q81" s="25"/>
      <c r="R81" s="25"/>
      <c r="S81" s="25"/>
      <c r="T81" s="25"/>
    </row>
    <row r="82" spans="1:20" ht="21">
      <c r="A82" s="20">
        <v>9.1999999999999993</v>
      </c>
      <c r="B82" s="21">
        <v>46</v>
      </c>
      <c r="C82" s="21">
        <v>0.16115224757800001</v>
      </c>
      <c r="D82" s="21">
        <v>1.498573207490087</v>
      </c>
      <c r="E82" s="21">
        <v>0.38798448028900001</v>
      </c>
      <c r="F82" s="21">
        <v>1.4136250670755239</v>
      </c>
      <c r="G82" s="21">
        <v>0.54714082790200003</v>
      </c>
      <c r="H82" s="22">
        <v>1.375795913455079</v>
      </c>
      <c r="I82" s="23">
        <f t="shared" si="3"/>
        <v>1.3918415004918425</v>
      </c>
      <c r="J82" s="24"/>
      <c r="K82" s="24"/>
      <c r="L82" s="24"/>
      <c r="N82" s="32">
        <v>0.61</v>
      </c>
      <c r="O82" s="33">
        <f t="shared" si="1"/>
        <v>0.41782299430297559</v>
      </c>
      <c r="P82" s="25"/>
      <c r="Q82" s="25"/>
      <c r="R82" s="25"/>
      <c r="S82" s="25"/>
      <c r="T82" s="25"/>
    </row>
    <row r="83" spans="1:20" ht="21">
      <c r="A83" s="20">
        <v>7</v>
      </c>
      <c r="B83" s="21">
        <v>46.1</v>
      </c>
      <c r="C83" s="21">
        <v>0.408777916927</v>
      </c>
      <c r="D83" s="21">
        <v>1.49495570921345</v>
      </c>
      <c r="E83" s="21">
        <v>0.93146088520600001</v>
      </c>
      <c r="F83" s="21">
        <v>1.4196124565479309</v>
      </c>
      <c r="G83" s="21">
        <v>1.26030891522</v>
      </c>
      <c r="H83" s="22">
        <v>1.3826990345202841</v>
      </c>
      <c r="I83" s="23">
        <f t="shared" si="3"/>
        <v>3.4093478397802768</v>
      </c>
      <c r="J83" s="24"/>
      <c r="K83" s="24"/>
      <c r="L83" s="24"/>
      <c r="N83" s="32">
        <v>0.62</v>
      </c>
      <c r="O83" s="33">
        <f t="shared" si="1"/>
        <v>0.41108391374970177</v>
      </c>
      <c r="P83" s="25"/>
      <c r="Q83" s="25"/>
      <c r="R83" s="25"/>
      <c r="S83" s="25"/>
      <c r="T83" s="25"/>
    </row>
    <row r="84" spans="1:20" ht="21">
      <c r="A84" s="20">
        <v>6.9</v>
      </c>
      <c r="B84" s="21">
        <v>46.1</v>
      </c>
      <c r="C84" s="21">
        <v>0.392465703369</v>
      </c>
      <c r="D84" s="21">
        <v>1.4918676096797709</v>
      </c>
      <c r="E84" s="21">
        <v>0.89058648692700004</v>
      </c>
      <c r="F84" s="21">
        <v>1.4149779878967479</v>
      </c>
      <c r="G84" s="21">
        <v>1.2062950803800001</v>
      </c>
      <c r="H84" s="22">
        <v>1.378004731383268</v>
      </c>
      <c r="I84" s="23">
        <f t="shared" si="3"/>
        <v>3.5072502571546069</v>
      </c>
      <c r="J84" s="24"/>
      <c r="K84" s="24"/>
      <c r="L84" s="24"/>
      <c r="N84" s="32">
        <v>0.63</v>
      </c>
      <c r="O84" s="33">
        <f t="shared" si="1"/>
        <v>0.4045587722616113</v>
      </c>
      <c r="P84" s="25"/>
      <c r="Q84" s="25"/>
      <c r="R84" s="25"/>
      <c r="S84" s="25"/>
      <c r="T84" s="25"/>
    </row>
    <row r="85" spans="1:20" ht="21">
      <c r="A85" s="20">
        <v>7.1</v>
      </c>
      <c r="B85" s="21">
        <v>46.1</v>
      </c>
      <c r="C85" s="21">
        <v>0.41752222573800002</v>
      </c>
      <c r="D85" s="21">
        <v>1.4975728115004929</v>
      </c>
      <c r="E85" s="21">
        <v>0.95323394703300002</v>
      </c>
      <c r="F85" s="21">
        <v>1.4211588421622821</v>
      </c>
      <c r="G85" s="21">
        <v>1.2894476377399999</v>
      </c>
      <c r="H85" s="22">
        <v>1.38452931976442</v>
      </c>
      <c r="I85" s="23">
        <f t="shared" si="3"/>
        <v>3.3115707781833414</v>
      </c>
      <c r="J85" s="24"/>
      <c r="K85" s="24"/>
      <c r="L85" s="24"/>
      <c r="N85" s="32">
        <v>0.64</v>
      </c>
      <c r="O85" s="33">
        <f t="shared" si="1"/>
        <v>0.3982375414450236</v>
      </c>
      <c r="P85" s="25"/>
      <c r="Q85" s="25"/>
      <c r="R85" s="25"/>
      <c r="S85" s="25"/>
      <c r="T85" s="25"/>
    </row>
    <row r="86" spans="1:20" ht="21">
      <c r="A86" s="20">
        <v>6.8</v>
      </c>
      <c r="B86" s="21">
        <v>46.1</v>
      </c>
      <c r="C86" s="21">
        <v>0.36738162625999998</v>
      </c>
      <c r="D86" s="21">
        <v>1.4909640599422611</v>
      </c>
      <c r="E86" s="21">
        <v>0.84292426154599998</v>
      </c>
      <c r="F86" s="21">
        <v>1.417922110910288</v>
      </c>
      <c r="G86" s="21">
        <v>1.14806046832</v>
      </c>
      <c r="H86" s="22">
        <v>1.375552231558437</v>
      </c>
      <c r="I86" s="23">
        <f t="shared" si="3"/>
        <v>3.6052678180695095</v>
      </c>
      <c r="J86" s="24"/>
      <c r="K86" s="24"/>
      <c r="L86" s="24"/>
      <c r="N86" s="32">
        <v>0.65</v>
      </c>
      <c r="O86" s="33">
        <f t="shared" ref="O86:O149" si="4">IF(N86&lt;=$R$12,$P$12/2.5*(1+(2.5-1)*N86/$R$12),(IF(N86&lt;=$S$12,$P$12,IF(N86&lt;=$T$12,$P$12*$S$12/N86, IF(N86&gt;=T77,$P$12*$S$12*$T$12/N86^2)))))</f>
        <v>0.3921108100381771</v>
      </c>
      <c r="P86" s="25"/>
      <c r="Q86" s="25"/>
      <c r="R86" s="25"/>
      <c r="S86" s="25"/>
      <c r="T86" s="25"/>
    </row>
    <row r="87" spans="1:20" ht="21">
      <c r="A87" s="20">
        <v>7.2</v>
      </c>
      <c r="B87" s="21">
        <v>46.1</v>
      </c>
      <c r="C87" s="21">
        <v>0.423657925755</v>
      </c>
      <c r="D87" s="21">
        <v>1.508657464295903</v>
      </c>
      <c r="E87" s="21">
        <v>0.96584317212600002</v>
      </c>
      <c r="F87" s="21">
        <v>1.4291595883103949</v>
      </c>
      <c r="G87" s="21">
        <v>1.3039081003399999</v>
      </c>
      <c r="H87" s="22">
        <v>1.3652170702887929</v>
      </c>
      <c r="I87" s="23">
        <f t="shared" si="3"/>
        <v>3.2139305134400771</v>
      </c>
      <c r="J87" s="24"/>
      <c r="K87" s="24"/>
      <c r="L87" s="24"/>
      <c r="N87" s="32">
        <v>0.66</v>
      </c>
      <c r="O87" s="33">
        <f t="shared" si="4"/>
        <v>0.38616973715881076</v>
      </c>
      <c r="P87" s="25"/>
      <c r="Q87" s="25"/>
      <c r="R87" s="25"/>
      <c r="S87" s="25"/>
      <c r="T87" s="25"/>
    </row>
    <row r="88" spans="1:20" ht="21">
      <c r="A88" s="20">
        <v>6.7</v>
      </c>
      <c r="B88" s="21">
        <v>46.1</v>
      </c>
      <c r="C88" s="21">
        <v>0.33160889827899998</v>
      </c>
      <c r="D88" s="21">
        <v>1.49524084236011</v>
      </c>
      <c r="E88" s="21">
        <v>0.77094123668900005</v>
      </c>
      <c r="F88" s="21">
        <v>1.4090101089349329</v>
      </c>
      <c r="G88" s="21">
        <v>1.0548468558099999</v>
      </c>
      <c r="H88" s="22">
        <v>1.3701335755266499</v>
      </c>
      <c r="I88" s="23">
        <f t="shared" si="3"/>
        <v>3.7033913800332119</v>
      </c>
      <c r="J88" s="24"/>
      <c r="K88" s="24"/>
      <c r="L88" s="24"/>
      <c r="N88" s="32">
        <v>0.67</v>
      </c>
      <c r="O88" s="33">
        <f t="shared" si="4"/>
        <v>0.38040600973853</v>
      </c>
      <c r="P88" s="25"/>
      <c r="Q88" s="25"/>
      <c r="R88" s="25"/>
      <c r="S88" s="25"/>
      <c r="T88" s="25"/>
    </row>
    <row r="89" spans="1:20" ht="21">
      <c r="A89" s="20">
        <v>7.3</v>
      </c>
      <c r="B89" s="21">
        <v>46.1</v>
      </c>
      <c r="C89" s="21">
        <v>0.42855074639099999</v>
      </c>
      <c r="D89" s="21">
        <v>1.522419080034769</v>
      </c>
      <c r="E89" s="21">
        <v>0.97841485372799997</v>
      </c>
      <c r="F89" s="21">
        <v>1.4199405251472439</v>
      </c>
      <c r="G89" s="21">
        <v>1.3197415265400001</v>
      </c>
      <c r="H89" s="22">
        <v>1.3563805863751801</v>
      </c>
      <c r="I89" s="23">
        <f t="shared" si="3"/>
        <v>3.1164399034033341</v>
      </c>
      <c r="J89" s="24"/>
      <c r="K89" s="24"/>
      <c r="L89" s="24"/>
      <c r="N89" s="32">
        <v>0.68</v>
      </c>
      <c r="O89" s="33">
        <f t="shared" si="4"/>
        <v>0.37481180371296335</v>
      </c>
      <c r="P89" s="25"/>
      <c r="Q89" s="25"/>
      <c r="R89" s="25"/>
      <c r="S89" s="25"/>
      <c r="T89" s="25"/>
    </row>
    <row r="90" spans="1:20" ht="21">
      <c r="A90" s="20">
        <v>6.6</v>
      </c>
      <c r="B90" s="21">
        <v>46.1</v>
      </c>
      <c r="C90" s="21">
        <v>0.29352201205299999</v>
      </c>
      <c r="D90" s="21">
        <v>1.5040202701918211</v>
      </c>
      <c r="E90" s="21">
        <v>0.68000316403200001</v>
      </c>
      <c r="F90" s="21">
        <v>1.419145404126072</v>
      </c>
      <c r="G90" s="21">
        <v>0.932487876981</v>
      </c>
      <c r="H90" s="22">
        <v>1.390551145210031</v>
      </c>
      <c r="I90" s="23">
        <f t="shared" si="3"/>
        <v>3.8016127350640176</v>
      </c>
      <c r="J90" s="24"/>
      <c r="K90" s="24"/>
      <c r="L90" s="24"/>
      <c r="N90" s="32">
        <v>0.69</v>
      </c>
      <c r="O90" s="33">
        <f t="shared" si="4"/>
        <v>0.36937974858668859</v>
      </c>
      <c r="P90" s="25"/>
      <c r="Q90" s="25"/>
      <c r="R90" s="25"/>
      <c r="S90" s="25"/>
      <c r="T90" s="25"/>
    </row>
    <row r="91" spans="1:20" ht="21">
      <c r="A91" s="20">
        <v>7.4</v>
      </c>
      <c r="B91" s="21">
        <v>46.1</v>
      </c>
      <c r="C91" s="21">
        <v>0.429034316576</v>
      </c>
      <c r="D91" s="21">
        <v>1.532382090008269</v>
      </c>
      <c r="E91" s="21">
        <v>0.981397002628</v>
      </c>
      <c r="F91" s="21">
        <v>1.414766504691978</v>
      </c>
      <c r="G91" s="21">
        <v>1.32405974732</v>
      </c>
      <c r="H91" s="22">
        <v>1.3517361745454859</v>
      </c>
      <c r="I91" s="23">
        <f t="shared" si="3"/>
        <v>3.0191134456704267</v>
      </c>
      <c r="J91" s="24"/>
      <c r="K91" s="24"/>
      <c r="L91" s="24"/>
      <c r="N91" s="32">
        <v>0.7</v>
      </c>
      <c r="O91" s="33">
        <f t="shared" si="4"/>
        <v>0.36410289503545018</v>
      </c>
      <c r="P91" s="25"/>
      <c r="Q91" s="25"/>
      <c r="R91" s="25"/>
      <c r="S91" s="25"/>
      <c r="T91" s="25"/>
    </row>
    <row r="92" spans="1:20" ht="21">
      <c r="A92" s="20">
        <v>7.5</v>
      </c>
      <c r="B92" s="21">
        <v>46.1</v>
      </c>
      <c r="C92" s="21">
        <v>0.42333205498600002</v>
      </c>
      <c r="D92" s="21">
        <v>1.5382443020355161</v>
      </c>
      <c r="E92" s="21">
        <v>0.97273245946700004</v>
      </c>
      <c r="F92" s="21">
        <v>1.414007764216757</v>
      </c>
      <c r="G92" s="21">
        <v>1.3145724191999999</v>
      </c>
      <c r="H92" s="22">
        <v>1.3518571588786921</v>
      </c>
      <c r="I92" s="23">
        <f t="shared" si="3"/>
        <v>2.921967543305596</v>
      </c>
      <c r="J92" s="24"/>
      <c r="K92" s="24"/>
      <c r="L92" s="24"/>
      <c r="N92" s="32">
        <v>0.71</v>
      </c>
      <c r="O92" s="33">
        <f t="shared" si="4"/>
        <v>0.35897468524621851</v>
      </c>
      <c r="P92" s="25"/>
      <c r="Q92" s="25"/>
      <c r="R92" s="25"/>
      <c r="S92" s="25"/>
      <c r="T92" s="25"/>
    </row>
    <row r="93" spans="1:20" ht="21">
      <c r="A93" s="20">
        <v>6.4</v>
      </c>
      <c r="B93" s="21">
        <v>46.1</v>
      </c>
      <c r="C93" s="21">
        <v>0.24078743585199999</v>
      </c>
      <c r="D93" s="21">
        <v>1.535308554733835</v>
      </c>
      <c r="E93" s="21">
        <v>0.57164054743000003</v>
      </c>
      <c r="F93" s="21">
        <v>1.4667272005834591</v>
      </c>
      <c r="G93" s="21">
        <v>0.79578678979499995</v>
      </c>
      <c r="H93" s="22">
        <v>1.423191554904492</v>
      </c>
      <c r="I93" s="23">
        <f t="shared" si="3"/>
        <v>3.9983199890446683</v>
      </c>
      <c r="J93" s="24"/>
      <c r="K93" s="24"/>
      <c r="L93" s="24"/>
      <c r="N93" s="32">
        <v>0.72</v>
      </c>
      <c r="O93" s="33">
        <f t="shared" si="4"/>
        <v>0.35398892572890989</v>
      </c>
      <c r="P93" s="25"/>
      <c r="Q93" s="25"/>
      <c r="R93" s="25"/>
      <c r="S93" s="25"/>
      <c r="T93" s="25"/>
    </row>
    <row r="94" spans="1:20" ht="21">
      <c r="A94" s="20">
        <v>7.6</v>
      </c>
      <c r="B94" s="21">
        <v>46.1</v>
      </c>
      <c r="C94" s="21">
        <v>0.40983881605400002</v>
      </c>
      <c r="D94" s="21">
        <v>1.538201505216473</v>
      </c>
      <c r="E94" s="21">
        <v>0.94804206934299995</v>
      </c>
      <c r="F94" s="21">
        <v>1.4174584972315321</v>
      </c>
      <c r="G94" s="21">
        <v>1.2861781640700001</v>
      </c>
      <c r="H94" s="22">
        <v>1.3550466553132581</v>
      </c>
      <c r="I94" s="23">
        <f t="shared" si="3"/>
        <v>2.8250208230090483</v>
      </c>
      <c r="J94" s="24"/>
      <c r="K94" s="24"/>
      <c r="L94" s="24"/>
      <c r="N94" s="32">
        <v>0.73</v>
      </c>
      <c r="O94" s="33">
        <f t="shared" si="4"/>
        <v>0.34913976236276045</v>
      </c>
      <c r="P94" s="25"/>
      <c r="Q94" s="25"/>
      <c r="R94" s="25"/>
      <c r="S94" s="25"/>
      <c r="T94" s="25"/>
    </row>
    <row r="95" spans="1:20" ht="21">
      <c r="A95" s="20">
        <v>6.3</v>
      </c>
      <c r="B95" s="21">
        <v>46.1</v>
      </c>
      <c r="C95" s="21">
        <v>0.21702307866699999</v>
      </c>
      <c r="D95" s="21">
        <v>1.5199406651812379</v>
      </c>
      <c r="E95" s="21">
        <v>0.51322684921499995</v>
      </c>
      <c r="F95" s="21">
        <v>1.44320124350492</v>
      </c>
      <c r="G95" s="21">
        <v>0.71556168364999995</v>
      </c>
      <c r="H95" s="22">
        <v>1.4136798227317999</v>
      </c>
      <c r="I95" s="23">
        <f t="shared" si="3"/>
        <v>4.0967931859554225</v>
      </c>
      <c r="J95" s="24"/>
      <c r="K95" s="24"/>
      <c r="L95" s="24"/>
      <c r="N95" s="32">
        <v>0.74</v>
      </c>
      <c r="O95" s="33">
        <f t="shared" si="4"/>
        <v>0.34442165746596637</v>
      </c>
      <c r="P95" s="25"/>
      <c r="Q95" s="25"/>
      <c r="R95" s="25"/>
      <c r="S95" s="25"/>
      <c r="T95" s="25"/>
    </row>
    <row r="96" spans="1:20" ht="21">
      <c r="A96" s="20">
        <v>7.7</v>
      </c>
      <c r="B96" s="21">
        <v>46.1</v>
      </c>
      <c r="C96" s="21">
        <v>0.38590905995000002</v>
      </c>
      <c r="D96" s="21">
        <v>1.5244374128459739</v>
      </c>
      <c r="E96" s="21">
        <v>0.89757664953899996</v>
      </c>
      <c r="F96" s="21">
        <v>1.428322883649944</v>
      </c>
      <c r="G96" s="21">
        <v>1.2236401639700001</v>
      </c>
      <c r="H96" s="22">
        <v>1.3541559940170651</v>
      </c>
      <c r="I96" s="23">
        <f t="shared" si="3"/>
        <v>2.728294517961376</v>
      </c>
      <c r="J96" s="24"/>
      <c r="K96" s="24"/>
      <c r="L96" s="24"/>
      <c r="N96" s="32">
        <v>0.75</v>
      </c>
      <c r="O96" s="33">
        <f t="shared" si="4"/>
        <v>0.3398293686997535</v>
      </c>
      <c r="P96" s="25"/>
      <c r="Q96" s="25"/>
      <c r="R96" s="25"/>
      <c r="S96" s="25"/>
      <c r="T96" s="25"/>
    </row>
    <row r="97" spans="1:20" ht="21">
      <c r="A97" s="20">
        <v>6.2</v>
      </c>
      <c r="B97" s="21">
        <v>46.1</v>
      </c>
      <c r="C97" s="21">
        <v>0.19530129682700001</v>
      </c>
      <c r="D97" s="21">
        <v>1.4910425155136089</v>
      </c>
      <c r="E97" s="21">
        <v>0.45741443633399997</v>
      </c>
      <c r="F97" s="21">
        <v>1.442019699708746</v>
      </c>
      <c r="G97" s="21">
        <v>0.636802823608</v>
      </c>
      <c r="H97" s="22">
        <v>1.423385467043669</v>
      </c>
      <c r="I97" s="23">
        <f t="shared" si="3"/>
        <v>4.1953386135313799</v>
      </c>
      <c r="J97" s="24"/>
      <c r="K97" s="24"/>
      <c r="L97" s="24"/>
      <c r="N97" s="32">
        <v>0.76</v>
      </c>
      <c r="O97" s="33">
        <f t="shared" si="4"/>
        <v>0.33535792963791461</v>
      </c>
      <c r="P97" s="25"/>
      <c r="Q97" s="25"/>
      <c r="R97" s="25"/>
      <c r="S97" s="25"/>
      <c r="T97" s="25"/>
    </row>
    <row r="98" spans="1:20" ht="21">
      <c r="A98" s="20">
        <v>7.8</v>
      </c>
      <c r="B98" s="21">
        <v>46.1</v>
      </c>
      <c r="C98" s="21">
        <v>0.34995694657499998</v>
      </c>
      <c r="D98" s="21">
        <v>1.526336345776536</v>
      </c>
      <c r="E98" s="21">
        <v>0.81460926401300005</v>
      </c>
      <c r="F98" s="21">
        <v>1.4164980531849021</v>
      </c>
      <c r="G98" s="21">
        <v>1.1120121433300001</v>
      </c>
      <c r="H98" s="22">
        <v>1.3517486691361811</v>
      </c>
      <c r="I98" s="23">
        <f t="shared" si="3"/>
        <v>2.6318129308599194</v>
      </c>
      <c r="J98" s="24"/>
      <c r="K98" s="24"/>
      <c r="L98" s="24"/>
      <c r="N98" s="32">
        <v>0.77</v>
      </c>
      <c r="O98" s="33">
        <f t="shared" si="4"/>
        <v>0.33100263185040923</v>
      </c>
      <c r="P98" s="25"/>
      <c r="Q98" s="25"/>
      <c r="R98" s="25"/>
      <c r="S98" s="25"/>
      <c r="T98" s="25"/>
    </row>
    <row r="99" spans="1:20" ht="21">
      <c r="A99" s="20">
        <v>6.1</v>
      </c>
      <c r="B99" s="21">
        <v>46.1</v>
      </c>
      <c r="C99" s="21">
        <v>0.18005541748699999</v>
      </c>
      <c r="D99" s="21">
        <v>1.4873547581656941</v>
      </c>
      <c r="E99" s="21">
        <v>0.42280891315899999</v>
      </c>
      <c r="F99" s="21">
        <v>1.42720552914426</v>
      </c>
      <c r="G99" s="21">
        <v>0.58947640536199997</v>
      </c>
      <c r="H99" s="22">
        <v>1.401495332778008</v>
      </c>
      <c r="I99" s="23">
        <f t="shared" si="3"/>
        <v>4.2939512987322086</v>
      </c>
      <c r="J99" s="24"/>
      <c r="K99" s="24"/>
      <c r="L99" s="24"/>
      <c r="N99" s="32">
        <v>0.78</v>
      </c>
      <c r="O99" s="33">
        <f t="shared" si="4"/>
        <v>0.32675900836514754</v>
      </c>
      <c r="P99" s="25"/>
      <c r="Q99" s="25"/>
      <c r="R99" s="25"/>
      <c r="S99" s="25"/>
      <c r="T99" s="25"/>
    </row>
    <row r="100" spans="1:20" ht="21">
      <c r="A100" s="20">
        <v>7.9</v>
      </c>
      <c r="B100" s="21">
        <v>46.1</v>
      </c>
      <c r="C100" s="21">
        <v>0.307197956883</v>
      </c>
      <c r="D100" s="21">
        <v>1.517145681184026</v>
      </c>
      <c r="E100" s="21">
        <v>0.70802599931700005</v>
      </c>
      <c r="F100" s="21">
        <v>1.4142911198147541</v>
      </c>
      <c r="G100" s="21">
        <v>0.96369201796100001</v>
      </c>
      <c r="H100" s="22">
        <v>1.36821475894611</v>
      </c>
      <c r="I100" s="23">
        <f t="shared" si="3"/>
        <v>2.5356039969492192</v>
      </c>
      <c r="J100" s="24"/>
      <c r="K100" s="24"/>
      <c r="L100" s="24"/>
      <c r="N100" s="32">
        <v>0.79</v>
      </c>
      <c r="O100" s="33">
        <f t="shared" si="4"/>
        <v>0.32262281838584189</v>
      </c>
      <c r="P100" s="25"/>
      <c r="Q100" s="25"/>
      <c r="R100" s="25"/>
      <c r="S100" s="25"/>
      <c r="T100" s="25"/>
    </row>
    <row r="101" spans="1:20" ht="21">
      <c r="A101" s="20">
        <v>6</v>
      </c>
      <c r="B101" s="21">
        <v>46.1</v>
      </c>
      <c r="C101" s="21">
        <v>0.170412839042</v>
      </c>
      <c r="D101" s="21">
        <v>1.484578735253907</v>
      </c>
      <c r="E101" s="21">
        <v>0.40481306546399998</v>
      </c>
      <c r="F101" s="21">
        <v>1.3933988405474591</v>
      </c>
      <c r="G101" s="21">
        <v>0.56696879645700005</v>
      </c>
      <c r="H101" s="22">
        <v>1.3573803935701549</v>
      </c>
      <c r="I101" s="23">
        <f t="shared" si="3"/>
        <v>4.3926267118411779</v>
      </c>
      <c r="J101" s="24"/>
      <c r="K101" s="24"/>
      <c r="L101" s="24"/>
      <c r="N101" s="32">
        <v>0.8</v>
      </c>
      <c r="O101" s="33">
        <f t="shared" si="4"/>
        <v>0.31859003315601886</v>
      </c>
      <c r="P101" s="25"/>
      <c r="Q101" s="25"/>
      <c r="R101" s="25"/>
      <c r="S101" s="25"/>
      <c r="T101" s="25"/>
    </row>
    <row r="102" spans="1:20" ht="21">
      <c r="A102" s="20">
        <v>8</v>
      </c>
      <c r="B102" s="21">
        <v>46.1</v>
      </c>
      <c r="C102" s="21">
        <v>0.267372673442</v>
      </c>
      <c r="D102" s="21">
        <v>1.4861026887872819</v>
      </c>
      <c r="E102" s="21">
        <v>0.61111367630699998</v>
      </c>
      <c r="F102" s="21">
        <v>1.4487842456492881</v>
      </c>
      <c r="G102" s="21">
        <v>0.83238038570100004</v>
      </c>
      <c r="H102" s="22">
        <v>1.4039287272054659</v>
      </c>
      <c r="I102" s="23">
        <f t="shared" si="3"/>
        <v>2.4396999724655157</v>
      </c>
      <c r="J102" s="24"/>
      <c r="K102" s="24"/>
      <c r="L102" s="24"/>
      <c r="N102" s="32">
        <v>0.81</v>
      </c>
      <c r="O102" s="33">
        <f t="shared" si="4"/>
        <v>0.31465682287014207</v>
      </c>
      <c r="P102" s="25"/>
      <c r="Q102" s="25"/>
      <c r="R102" s="25"/>
      <c r="S102" s="25"/>
      <c r="T102" s="25"/>
    </row>
    <row r="103" spans="1:20" ht="21">
      <c r="A103" s="20">
        <v>5.9</v>
      </c>
      <c r="B103" s="21">
        <v>46.1</v>
      </c>
      <c r="C103" s="21">
        <v>0.16513902885000001</v>
      </c>
      <c r="D103" s="21">
        <v>1.479035366871724</v>
      </c>
      <c r="E103" s="21">
        <v>0.40025625443599999</v>
      </c>
      <c r="F103" s="21">
        <v>1.3647126171050039</v>
      </c>
      <c r="G103" s="21">
        <v>0.56449238035100002</v>
      </c>
      <c r="H103" s="22">
        <v>1.3333757890060181</v>
      </c>
      <c r="I103" s="23">
        <f t="shared" si="3"/>
        <v>4.4913607184546258</v>
      </c>
      <c r="J103" s="24"/>
      <c r="K103" s="24"/>
      <c r="L103" s="24"/>
      <c r="N103" s="32">
        <v>0.82</v>
      </c>
      <c r="O103" s="33">
        <f t="shared" si="4"/>
        <v>0.31081954454245747</v>
      </c>
      <c r="P103" s="25"/>
      <c r="Q103" s="25"/>
      <c r="R103" s="25"/>
      <c r="S103" s="25"/>
      <c r="T103" s="25"/>
    </row>
    <row r="104" spans="1:20" ht="21">
      <c r="A104" s="20">
        <v>8.1</v>
      </c>
      <c r="B104" s="21">
        <v>46.1</v>
      </c>
      <c r="C104" s="21">
        <v>0.23671584545800001</v>
      </c>
      <c r="D104" s="21">
        <v>1.4821660808771291</v>
      </c>
      <c r="E104" s="21">
        <v>0.54042213631299996</v>
      </c>
      <c r="F104" s="21">
        <v>1.42327100318947</v>
      </c>
      <c r="G104" s="21">
        <v>0.73459877838800003</v>
      </c>
      <c r="H104" s="22">
        <v>1.3976010839203039</v>
      </c>
      <c r="I104" s="23">
        <f t="shared" si="3"/>
        <v>2.3441382813203702</v>
      </c>
      <c r="J104" s="24"/>
      <c r="K104" s="24"/>
      <c r="L104" s="24"/>
      <c r="N104" s="32">
        <v>0.83</v>
      </c>
      <c r="O104" s="33">
        <f t="shared" si="4"/>
        <v>0.30707473075278929</v>
      </c>
      <c r="P104" s="25"/>
      <c r="Q104" s="25"/>
      <c r="R104" s="25"/>
      <c r="S104" s="25"/>
      <c r="T104" s="25"/>
    </row>
    <row r="105" spans="1:20" ht="21">
      <c r="A105" s="20">
        <v>8.1999999999999993</v>
      </c>
      <c r="B105" s="21">
        <v>46.1</v>
      </c>
      <c r="C105" s="21">
        <v>0.21427675100099999</v>
      </c>
      <c r="D105" s="21">
        <v>1.4739344558090961</v>
      </c>
      <c r="E105" s="21">
        <v>0.49082530380299999</v>
      </c>
      <c r="F105" s="21">
        <v>1.404403639251385</v>
      </c>
      <c r="G105" s="21">
        <v>0.67177403821100001</v>
      </c>
      <c r="H105" s="22">
        <v>1.3879792527616801</v>
      </c>
      <c r="I105" s="23">
        <f t="shared" si="3"/>
        <v>2.2489625626619492</v>
      </c>
      <c r="J105" s="24"/>
      <c r="K105" s="24"/>
      <c r="L105" s="24"/>
      <c r="N105" s="32">
        <v>0.84</v>
      </c>
      <c r="O105" s="33">
        <f t="shared" si="4"/>
        <v>0.30341907919620847</v>
      </c>
      <c r="P105" s="25"/>
      <c r="Q105" s="25"/>
      <c r="R105" s="25"/>
      <c r="S105" s="25"/>
      <c r="T105" s="25"/>
    </row>
    <row r="106" spans="1:20" ht="21">
      <c r="A106" s="20">
        <v>8.3000000000000007</v>
      </c>
      <c r="B106" s="21">
        <v>46.1</v>
      </c>
      <c r="C106" s="21">
        <v>0.19681070678900001</v>
      </c>
      <c r="D106" s="21">
        <v>1.4730048983707169</v>
      </c>
      <c r="E106" s="21">
        <v>0.45454905155800002</v>
      </c>
      <c r="F106" s="21">
        <v>1.411662183282157</v>
      </c>
      <c r="G106" s="21">
        <v>0.62571692774099996</v>
      </c>
      <c r="H106" s="22">
        <v>1.384282852361203</v>
      </c>
      <c r="I106" s="23">
        <f t="shared" si="3"/>
        <v>2.1542239750217189</v>
      </c>
      <c r="J106" s="24"/>
      <c r="K106" s="24"/>
      <c r="L106" s="24"/>
      <c r="N106" s="32">
        <v>0.85</v>
      </c>
      <c r="O106" s="33">
        <f t="shared" si="4"/>
        <v>0.29984944297037075</v>
      </c>
      <c r="P106" s="25"/>
      <c r="Q106" s="25"/>
      <c r="R106" s="25"/>
      <c r="S106" s="25"/>
      <c r="T106" s="25"/>
    </row>
    <row r="107" spans="1:20" ht="21">
      <c r="A107" s="20">
        <v>8.4</v>
      </c>
      <c r="B107" s="21">
        <v>46.1</v>
      </c>
      <c r="C107" s="21">
        <v>0.18286382963700001</v>
      </c>
      <c r="D107" s="21">
        <v>1.4922317563406611</v>
      </c>
      <c r="E107" s="21">
        <v>0.42811262901899999</v>
      </c>
      <c r="F107" s="21">
        <v>1.3955500217132919</v>
      </c>
      <c r="G107" s="21">
        <v>0.59338697623199999</v>
      </c>
      <c r="H107" s="22">
        <v>1.3653262621605711</v>
      </c>
      <c r="I107" s="23">
        <f t="shared" si="3"/>
        <v>2.0599828302346981</v>
      </c>
      <c r="J107" s="24"/>
      <c r="K107" s="24"/>
      <c r="L107" s="24"/>
      <c r="N107" s="32">
        <v>0.86</v>
      </c>
      <c r="O107" s="33">
        <f t="shared" si="4"/>
        <v>0.29636282154048271</v>
      </c>
      <c r="P107" s="25"/>
      <c r="Q107" s="25"/>
      <c r="R107" s="25"/>
      <c r="S107" s="25"/>
      <c r="T107" s="25"/>
    </row>
    <row r="108" spans="1:20" ht="21">
      <c r="A108" s="20">
        <v>8.5</v>
      </c>
      <c r="B108" s="21">
        <v>46.1</v>
      </c>
      <c r="C108" s="21">
        <v>0.1724015827</v>
      </c>
      <c r="D108" s="21">
        <v>1.508912552896186</v>
      </c>
      <c r="E108" s="21">
        <v>0.40924624175399998</v>
      </c>
      <c r="F108" s="21">
        <v>1.412704217135671</v>
      </c>
      <c r="G108" s="21">
        <v>0.57149107051799997</v>
      </c>
      <c r="H108" s="22">
        <v>1.3792166421763441</v>
      </c>
      <c r="I108" s="23">
        <f t="shared" si="3"/>
        <v>1.9663106537790864</v>
      </c>
      <c r="J108" s="24"/>
      <c r="K108" s="24"/>
      <c r="L108" s="24"/>
      <c r="N108" s="32">
        <v>0.87</v>
      </c>
      <c r="O108" s="33">
        <f t="shared" si="4"/>
        <v>0.29295635232737371</v>
      </c>
      <c r="P108" s="25"/>
      <c r="Q108" s="25"/>
      <c r="R108" s="25"/>
      <c r="S108" s="25"/>
      <c r="T108" s="25"/>
    </row>
    <row r="109" spans="1:20" ht="21">
      <c r="A109" s="20">
        <v>8.6</v>
      </c>
      <c r="B109" s="21">
        <v>46.1</v>
      </c>
      <c r="C109" s="21">
        <v>0.16461789806999999</v>
      </c>
      <c r="D109" s="21">
        <v>1.512798581391825</v>
      </c>
      <c r="E109" s="21">
        <v>0.395545705227</v>
      </c>
      <c r="F109" s="21">
        <v>1.423870520902714</v>
      </c>
      <c r="G109" s="21">
        <v>0.55623102165000005</v>
      </c>
      <c r="H109" s="22">
        <v>1.387263104319165</v>
      </c>
      <c r="I109" s="23">
        <f t="shared" si="3"/>
        <v>1.8732927997161894</v>
      </c>
      <c r="J109" s="24"/>
      <c r="K109" s="24"/>
      <c r="L109" s="24"/>
      <c r="N109" s="32">
        <v>0.88</v>
      </c>
      <c r="O109" s="33">
        <f t="shared" si="4"/>
        <v>0.28962730286910809</v>
      </c>
      <c r="P109" s="25"/>
      <c r="Q109" s="25"/>
      <c r="R109" s="25"/>
      <c r="S109" s="25"/>
      <c r="T109" s="25"/>
    </row>
    <row r="110" spans="1:20" ht="21">
      <c r="A110" s="20">
        <v>8.6999999999999993</v>
      </c>
      <c r="B110" s="21">
        <v>46.1</v>
      </c>
      <c r="C110" s="21">
        <v>0.15879921386699999</v>
      </c>
      <c r="D110" s="21">
        <v>1.5141332707388571</v>
      </c>
      <c r="E110" s="21">
        <v>0.38440651462499997</v>
      </c>
      <c r="F110" s="21">
        <v>1.4287716093089351</v>
      </c>
      <c r="G110" s="21">
        <v>0.54329760357699997</v>
      </c>
      <c r="H110" s="22">
        <v>1.3909919956510419</v>
      </c>
      <c r="I110" s="23">
        <f t="shared" si="3"/>
        <v>1.7810317907808104</v>
      </c>
      <c r="J110" s="24"/>
      <c r="K110" s="24"/>
      <c r="L110" s="24"/>
      <c r="N110" s="32">
        <v>0.89</v>
      </c>
      <c r="O110" s="33">
        <f t="shared" si="4"/>
        <v>0.2863730635110282</v>
      </c>
      <c r="P110" s="25"/>
      <c r="Q110" s="25"/>
      <c r="R110" s="25"/>
      <c r="S110" s="25"/>
      <c r="T110" s="25"/>
    </row>
    <row r="111" spans="1:20" ht="21">
      <c r="A111" s="20">
        <v>8.8000000000000007</v>
      </c>
      <c r="B111" s="21">
        <v>46.1</v>
      </c>
      <c r="C111" s="21">
        <v>0.15460027271999999</v>
      </c>
      <c r="D111" s="21">
        <v>1.514128491744358</v>
      </c>
      <c r="E111" s="21">
        <v>0.37553971399300001</v>
      </c>
      <c r="F111" s="21">
        <v>1.428273056134878</v>
      </c>
      <c r="G111" s="21">
        <v>0.53226081878700005</v>
      </c>
      <c r="H111" s="22">
        <v>1.3883247467781641</v>
      </c>
      <c r="I111" s="23">
        <f t="shared" si="3"/>
        <v>1.6896516108580717</v>
      </c>
      <c r="J111" s="24"/>
      <c r="K111" s="24"/>
      <c r="L111" s="24"/>
      <c r="N111" s="32">
        <v>0.9</v>
      </c>
      <c r="O111" s="33">
        <f t="shared" si="4"/>
        <v>0.28319114058312789</v>
      </c>
      <c r="P111" s="25"/>
      <c r="Q111" s="25"/>
      <c r="R111" s="25"/>
      <c r="S111" s="25"/>
      <c r="T111" s="25"/>
    </row>
    <row r="112" spans="1:20" ht="21">
      <c r="A112" s="20">
        <v>8.9</v>
      </c>
      <c r="B112" s="21">
        <v>46.1</v>
      </c>
      <c r="C112" s="21">
        <v>0.152001102459</v>
      </c>
      <c r="D112" s="21">
        <v>1.5128150126175921</v>
      </c>
      <c r="E112" s="21">
        <v>0.36930208689299998</v>
      </c>
      <c r="F112" s="21">
        <v>1.4238290484666281</v>
      </c>
      <c r="G112" s="21">
        <v>0.52428362137200002</v>
      </c>
      <c r="H112" s="22">
        <v>1.38565413481444</v>
      </c>
      <c r="I112" s="23">
        <f t="shared" si="3"/>
        <v>1.5993032521628465</v>
      </c>
      <c r="J112" s="24"/>
      <c r="K112" s="24"/>
      <c r="L112" s="24"/>
      <c r="N112" s="32">
        <v>0.91</v>
      </c>
      <c r="O112" s="33">
        <f t="shared" si="4"/>
        <v>0.28007915002726935</v>
      </c>
      <c r="P112" s="25"/>
      <c r="Q112" s="25"/>
      <c r="R112" s="25"/>
      <c r="S112" s="25"/>
      <c r="T112" s="25"/>
    </row>
    <row r="113" spans="1:20" ht="21">
      <c r="A113" s="20">
        <v>9</v>
      </c>
      <c r="B113" s="21">
        <v>46.1</v>
      </c>
      <c r="C113" s="21">
        <v>0.15110011218200001</v>
      </c>
      <c r="D113" s="21">
        <v>1.5097519183971559</v>
      </c>
      <c r="E113" s="21">
        <v>0.36595976487699999</v>
      </c>
      <c r="F113" s="21">
        <v>1.417160797693459</v>
      </c>
      <c r="G113" s="21">
        <v>0.51956112152900003</v>
      </c>
      <c r="H113" s="22">
        <v>1.383259792148027</v>
      </c>
      <c r="I113" s="23">
        <f t="shared" si="3"/>
        <v>1.5101719169293402</v>
      </c>
      <c r="J113" s="24"/>
      <c r="K113" s="24"/>
      <c r="L113" s="24"/>
      <c r="N113" s="32">
        <v>0.92</v>
      </c>
      <c r="O113" s="33">
        <f t="shared" si="4"/>
        <v>0.2770348114400164</v>
      </c>
      <c r="P113" s="25"/>
      <c r="Q113" s="25"/>
      <c r="R113" s="25"/>
      <c r="S113" s="25"/>
      <c r="T113" s="25"/>
    </row>
    <row r="114" spans="1:20" ht="21">
      <c r="A114" s="20">
        <v>9.1</v>
      </c>
      <c r="B114" s="21">
        <v>46.1</v>
      </c>
      <c r="C114" s="21">
        <v>0.15184845256599999</v>
      </c>
      <c r="D114" s="21">
        <v>1.5067729055016419</v>
      </c>
      <c r="E114" s="21">
        <v>0.36520329656700001</v>
      </c>
      <c r="F114" s="21">
        <v>1.410421242468445</v>
      </c>
      <c r="G114" s="21">
        <v>0.51752737728200005</v>
      </c>
      <c r="H114" s="22">
        <v>1.381602581651227</v>
      </c>
      <c r="I114" s="23">
        <f t="shared" si="3"/>
        <v>1.4224863953603981</v>
      </c>
      <c r="J114" s="24"/>
      <c r="K114" s="24"/>
      <c r="L114" s="24"/>
      <c r="N114" s="32">
        <v>0.93</v>
      </c>
      <c r="O114" s="33">
        <f t="shared" si="4"/>
        <v>0.2740559424998012</v>
      </c>
      <c r="P114" s="25"/>
      <c r="Q114" s="25"/>
      <c r="R114" s="25"/>
      <c r="S114" s="25"/>
      <c r="T114" s="25"/>
    </row>
    <row r="115" spans="1:20" ht="21">
      <c r="A115" s="20">
        <v>9.1999999999999993</v>
      </c>
      <c r="B115" s="21">
        <v>46.1</v>
      </c>
      <c r="C115" s="21">
        <v>0.15466097975400001</v>
      </c>
      <c r="D115" s="21">
        <v>1.503296034866783</v>
      </c>
      <c r="E115" s="21">
        <v>0.368696327612</v>
      </c>
      <c r="F115" s="21">
        <v>1.4056658504323329</v>
      </c>
      <c r="G115" s="21">
        <v>0.520605753482</v>
      </c>
      <c r="H115" s="22">
        <v>1.379947702493532</v>
      </c>
      <c r="I115" s="23">
        <f t="shared" si="3"/>
        <v>1.3365312833184264</v>
      </c>
      <c r="J115" s="24"/>
      <c r="K115" s="24"/>
      <c r="L115" s="24"/>
      <c r="N115" s="32">
        <v>0.94</v>
      </c>
      <c r="O115" s="33">
        <f t="shared" si="4"/>
        <v>0.27114045374980333</v>
      </c>
      <c r="P115" s="25"/>
      <c r="Q115" s="25"/>
      <c r="R115" s="25"/>
      <c r="S115" s="25"/>
      <c r="T115" s="25"/>
    </row>
    <row r="116" spans="1:20" ht="21">
      <c r="A116" s="20">
        <v>9.3000000000000007</v>
      </c>
      <c r="B116" s="21">
        <v>46.1</v>
      </c>
      <c r="C116" s="21">
        <v>0.159421862528</v>
      </c>
      <c r="D116" s="21">
        <v>1.4956973454636471</v>
      </c>
      <c r="E116" s="21">
        <v>0.37612960387200001</v>
      </c>
      <c r="F116" s="21">
        <v>1.399783907217184</v>
      </c>
      <c r="G116" s="21">
        <v>0.528403203376</v>
      </c>
      <c r="H116" s="22">
        <v>1.375139723103737</v>
      </c>
      <c r="I116" s="23">
        <f t="shared" si="3"/>
        <v>1.2526628427442783</v>
      </c>
      <c r="J116" s="24"/>
      <c r="K116" s="24"/>
      <c r="L116" s="24"/>
      <c r="N116" s="32">
        <v>0.95</v>
      </c>
      <c r="O116" s="33">
        <f t="shared" si="4"/>
        <v>0.26828634371033172</v>
      </c>
      <c r="P116" s="25"/>
      <c r="Q116" s="25"/>
      <c r="R116" s="25"/>
      <c r="S116" s="25"/>
      <c r="T116" s="25"/>
    </row>
    <row r="117" spans="1:20" ht="21">
      <c r="A117" s="20">
        <v>9.6</v>
      </c>
      <c r="B117" s="21">
        <v>46.1</v>
      </c>
      <c r="C117" s="21">
        <v>0.185398052476</v>
      </c>
      <c r="D117" s="21">
        <v>1.471237724860728</v>
      </c>
      <c r="E117" s="21">
        <v>0.42653970630799998</v>
      </c>
      <c r="F117" s="21">
        <v>1.3916081837262411</v>
      </c>
      <c r="G117" s="21">
        <v>0.59106724291400004</v>
      </c>
      <c r="H117" s="22">
        <v>1.3746580347167381</v>
      </c>
      <c r="I117" s="23">
        <f t="shared" si="3"/>
        <v>1.0186801149047322</v>
      </c>
      <c r="J117" s="24"/>
      <c r="K117" s="24"/>
      <c r="L117" s="24"/>
      <c r="N117" s="32">
        <v>0.96</v>
      </c>
      <c r="O117" s="33">
        <f t="shared" si="4"/>
        <v>0.2654916942966824</v>
      </c>
      <c r="P117" s="25"/>
      <c r="Q117" s="25"/>
      <c r="R117" s="25"/>
      <c r="S117" s="25"/>
      <c r="T117" s="25"/>
    </row>
    <row r="118" spans="1:20" ht="21">
      <c r="A118" s="20">
        <v>9.9</v>
      </c>
      <c r="B118" s="21">
        <v>46.1</v>
      </c>
      <c r="C118" s="21">
        <v>0.20486881896199999</v>
      </c>
      <c r="D118" s="21">
        <v>1.447738468940039</v>
      </c>
      <c r="E118" s="21">
        <v>0.45550242779</v>
      </c>
      <c r="F118" s="21">
        <v>1.40558889918008</v>
      </c>
      <c r="G118" s="21">
        <v>0.62320152229000003</v>
      </c>
      <c r="H118" s="22">
        <v>1.4121454222123639</v>
      </c>
      <c r="I118" s="23">
        <f t="shared" si="3"/>
        <v>0.82840458437436071</v>
      </c>
      <c r="J118" s="24"/>
      <c r="K118" s="24"/>
      <c r="L118" s="24"/>
      <c r="N118" s="32">
        <v>0.97</v>
      </c>
      <c r="O118" s="33">
        <f t="shared" si="4"/>
        <v>0.26275466652042795</v>
      </c>
      <c r="P118" s="25"/>
      <c r="Q118" s="25"/>
      <c r="R118" s="25"/>
      <c r="S118" s="25"/>
      <c r="T118" s="25"/>
    </row>
    <row r="119" spans="1:20" ht="21">
      <c r="A119" s="20">
        <v>10</v>
      </c>
      <c r="B119" s="21">
        <v>46.1</v>
      </c>
      <c r="C119" s="21">
        <v>0.20955812784700001</v>
      </c>
      <c r="D119" s="21">
        <v>1.4441033243060259</v>
      </c>
      <c r="E119" s="21">
        <v>0.46148106276799999</v>
      </c>
      <c r="F119" s="21">
        <v>1.4172115193121</v>
      </c>
      <c r="G119" s="21">
        <v>0.62892199244299996</v>
      </c>
      <c r="H119" s="22">
        <v>1.4240098009273681</v>
      </c>
      <c r="I119" s="23">
        <f t="shared" si="3"/>
        <v>0.78045017888129009</v>
      </c>
      <c r="J119" s="24"/>
      <c r="K119" s="24"/>
      <c r="L119" s="24"/>
      <c r="N119" s="32">
        <v>0.98</v>
      </c>
      <c r="O119" s="33">
        <f t="shared" si="4"/>
        <v>0.26007349645389299</v>
      </c>
      <c r="P119" s="25"/>
      <c r="Q119" s="25"/>
      <c r="R119" s="25"/>
      <c r="S119" s="25"/>
      <c r="T119" s="25"/>
    </row>
    <row r="120" spans="1:20" ht="21">
      <c r="A120" s="20">
        <v>10.1</v>
      </c>
      <c r="B120" s="21">
        <v>46.1</v>
      </c>
      <c r="C120" s="21">
        <v>0.215283486794</v>
      </c>
      <c r="D120" s="21">
        <v>1.4391195166420661</v>
      </c>
      <c r="E120" s="21">
        <v>0.47004432430400001</v>
      </c>
      <c r="F120" s="21">
        <v>1.4247855193342689</v>
      </c>
      <c r="G120" s="21">
        <v>0.63788877695699997</v>
      </c>
      <c r="H120" s="22">
        <v>1.4133450460953541</v>
      </c>
      <c r="I120" s="23">
        <f t="shared" si="3"/>
        <v>0.74293391901246364</v>
      </c>
      <c r="J120" s="24"/>
      <c r="K120" s="24"/>
      <c r="L120" s="24"/>
      <c r="N120" s="32">
        <v>0.99</v>
      </c>
      <c r="O120" s="33">
        <f t="shared" si="4"/>
        <v>0.25744649143920717</v>
      </c>
      <c r="P120" s="25"/>
      <c r="Q120" s="25"/>
      <c r="R120" s="25"/>
      <c r="S120" s="25"/>
      <c r="T120" s="25"/>
    </row>
    <row r="121" spans="1:20" ht="21">
      <c r="A121" s="20">
        <v>10.199999999999999</v>
      </c>
      <c r="B121" s="21">
        <v>46.1</v>
      </c>
      <c r="C121" s="21">
        <v>0.223499590247</v>
      </c>
      <c r="D121" s="21">
        <v>1.441525303433189</v>
      </c>
      <c r="E121" s="21">
        <v>0.48490377491800002</v>
      </c>
      <c r="F121" s="21">
        <v>1.4103797222012779</v>
      </c>
      <c r="G121" s="21">
        <v>0.65513221000699995</v>
      </c>
      <c r="H121" s="22">
        <v>1.396935053828938</v>
      </c>
      <c r="I121" s="23">
        <f t="shared" si="3"/>
        <v>0.71749504132265451</v>
      </c>
      <c r="J121" s="24"/>
      <c r="K121" s="24"/>
      <c r="L121" s="24"/>
      <c r="N121" s="32">
        <v>1</v>
      </c>
      <c r="O121" s="33">
        <f t="shared" si="4"/>
        <v>0.25487202652481511</v>
      </c>
      <c r="P121" s="25"/>
      <c r="Q121" s="25"/>
      <c r="R121" s="25"/>
      <c r="S121" s="25"/>
      <c r="T121" s="25"/>
    </row>
    <row r="122" spans="1:20" ht="21">
      <c r="A122" s="20">
        <v>7.008</v>
      </c>
      <c r="B122" s="21">
        <v>46.155000000000001</v>
      </c>
      <c r="C122" s="21">
        <v>0.40679167812200001</v>
      </c>
      <c r="D122" s="21">
        <v>1.488442834650147</v>
      </c>
      <c r="E122" s="21">
        <v>0.91992965872200005</v>
      </c>
      <c r="F122" s="21">
        <v>1.4181255094042351</v>
      </c>
      <c r="G122" s="21">
        <v>1.2437961842</v>
      </c>
      <c r="H122" s="22">
        <v>1.3779114024202681</v>
      </c>
      <c r="I122" s="23">
        <f t="shared" si="3"/>
        <v>3.3905561149400389</v>
      </c>
      <c r="J122" s="24"/>
      <c r="K122" s="24"/>
      <c r="L122" s="24"/>
      <c r="N122" s="32">
        <v>1.01</v>
      </c>
      <c r="O122" s="33">
        <f t="shared" si="4"/>
        <v>0.25234854111367833</v>
      </c>
      <c r="P122" s="25"/>
      <c r="Q122" s="25"/>
      <c r="R122" s="25"/>
      <c r="S122" s="25"/>
      <c r="T122" s="25"/>
    </row>
    <row r="123" spans="1:20" ht="21">
      <c r="A123" s="20">
        <v>7</v>
      </c>
      <c r="B123" s="21">
        <v>46.2</v>
      </c>
      <c r="C123" s="21">
        <v>0.39427716488800002</v>
      </c>
      <c r="D123" s="21">
        <v>1.4835552721125971</v>
      </c>
      <c r="E123" s="21">
        <v>0.88820521044800005</v>
      </c>
      <c r="F123" s="21">
        <v>1.423852418076802</v>
      </c>
      <c r="G123" s="21">
        <v>1.2026794106700001</v>
      </c>
      <c r="H123" s="22">
        <v>1.3805443211462609</v>
      </c>
      <c r="I123" s="23">
        <f t="shared" si="3"/>
        <v>3.3900952496075765</v>
      </c>
      <c r="J123" s="24"/>
      <c r="K123" s="24"/>
      <c r="L123" s="24"/>
      <c r="N123" s="32">
        <v>1.02</v>
      </c>
      <c r="O123" s="33">
        <f t="shared" si="4"/>
        <v>0.24987453580864227</v>
      </c>
      <c r="P123" s="25"/>
      <c r="Q123" s="25"/>
      <c r="R123" s="25"/>
      <c r="S123" s="25"/>
      <c r="T123" s="25"/>
    </row>
    <row r="124" spans="1:20" ht="21">
      <c r="A124" s="20">
        <v>6.9</v>
      </c>
      <c r="B124" s="21">
        <v>46.2</v>
      </c>
      <c r="C124" s="21">
        <v>0.36481859357399998</v>
      </c>
      <c r="D124" s="21">
        <v>1.488427267429439</v>
      </c>
      <c r="E124" s="21">
        <v>0.83390222868899999</v>
      </c>
      <c r="F124" s="21">
        <v>1.420002980496196</v>
      </c>
      <c r="G124" s="21">
        <v>1.1351448257200001</v>
      </c>
      <c r="H124" s="22">
        <v>1.372689463993692</v>
      </c>
      <c r="I124" s="23">
        <f t="shared" si="3"/>
        <v>3.4885380139979087</v>
      </c>
      <c r="J124" s="24"/>
      <c r="K124" s="24"/>
      <c r="L124" s="24"/>
      <c r="N124" s="32">
        <v>1.03</v>
      </c>
      <c r="O124" s="33">
        <f t="shared" si="4"/>
        <v>0.24744856944156807</v>
      </c>
      <c r="P124" s="25"/>
      <c r="Q124" s="25"/>
      <c r="R124" s="25"/>
      <c r="S124" s="25"/>
      <c r="T124" s="25"/>
    </row>
    <row r="125" spans="1:20" ht="21">
      <c r="A125" s="20">
        <v>7.1</v>
      </c>
      <c r="B125" s="21">
        <v>46.2</v>
      </c>
      <c r="C125" s="21">
        <v>0.41483663118899999</v>
      </c>
      <c r="D125" s="21">
        <v>1.485725034493393</v>
      </c>
      <c r="E125" s="21">
        <v>0.92020378125299995</v>
      </c>
      <c r="F125" s="21">
        <v>1.416051095014724</v>
      </c>
      <c r="G125" s="21">
        <v>1.2319593856</v>
      </c>
      <c r="H125" s="22">
        <v>1.3672298411198529</v>
      </c>
      <c r="I125" s="23">
        <f t="shared" si="3"/>
        <v>3.2917463644265239</v>
      </c>
      <c r="J125" s="24"/>
      <c r="K125" s="24"/>
      <c r="L125" s="24"/>
      <c r="N125" s="32">
        <v>1.04</v>
      </c>
      <c r="O125" s="33">
        <f t="shared" si="4"/>
        <v>0.24506925627386067</v>
      </c>
      <c r="P125" s="25"/>
      <c r="Q125" s="25"/>
      <c r="R125" s="25"/>
      <c r="S125" s="25"/>
      <c r="T125" s="25"/>
    </row>
    <row r="126" spans="1:20" ht="21">
      <c r="A126" s="20">
        <v>6.8</v>
      </c>
      <c r="B126" s="21">
        <v>46.2</v>
      </c>
      <c r="C126" s="21">
        <v>0.32789277844800002</v>
      </c>
      <c r="D126" s="21">
        <v>1.4971631021982159</v>
      </c>
      <c r="E126" s="21">
        <v>0.75384465836699999</v>
      </c>
      <c r="F126" s="21">
        <v>1.4136447151407581</v>
      </c>
      <c r="G126" s="21">
        <v>1.02780165781</v>
      </c>
      <c r="H126" s="22">
        <v>1.3775872147372441</v>
      </c>
      <c r="I126" s="23">
        <f t="shared" si="3"/>
        <v>3.5870669283977819</v>
      </c>
      <c r="J126" s="24"/>
      <c r="K126" s="24"/>
      <c r="L126" s="24"/>
      <c r="N126" s="32">
        <v>1.05</v>
      </c>
      <c r="O126" s="33">
        <f t="shared" si="4"/>
        <v>0.24273526335696677</v>
      </c>
      <c r="P126" s="25"/>
      <c r="Q126" s="25"/>
      <c r="R126" s="25"/>
      <c r="S126" s="25"/>
      <c r="T126" s="25"/>
    </row>
    <row r="127" spans="1:20" ht="21">
      <c r="A127" s="20">
        <v>7.2</v>
      </c>
      <c r="B127" s="21">
        <v>46.2</v>
      </c>
      <c r="C127" s="21">
        <v>0.43587319839900002</v>
      </c>
      <c r="D127" s="21">
        <v>1.4849717757252341</v>
      </c>
      <c r="E127" s="21">
        <v>0.98234732416199999</v>
      </c>
      <c r="F127" s="21">
        <v>1.4021124602972479</v>
      </c>
      <c r="G127" s="21">
        <v>1.31818857848</v>
      </c>
      <c r="H127" s="22">
        <v>1.356202024397319</v>
      </c>
      <c r="I127" s="23">
        <f t="shared" si="3"/>
        <v>3.1935000319427922</v>
      </c>
      <c r="J127" s="24"/>
      <c r="K127" s="24"/>
      <c r="L127" s="24"/>
      <c r="N127" s="32">
        <v>1.06</v>
      </c>
      <c r="O127" s="33">
        <f t="shared" si="4"/>
        <v>0.2404453080422784</v>
      </c>
      <c r="P127" s="25"/>
      <c r="Q127" s="25"/>
      <c r="R127" s="25"/>
      <c r="S127" s="25"/>
      <c r="T127" s="25"/>
    </row>
    <row r="128" spans="1:20" ht="21">
      <c r="A128" s="20">
        <v>6.7</v>
      </c>
      <c r="B128" s="21">
        <v>46.2</v>
      </c>
      <c r="C128" s="21">
        <v>0.29501146369499998</v>
      </c>
      <c r="D128" s="21">
        <v>1.516656915039005</v>
      </c>
      <c r="E128" s="21">
        <v>0.67702997651499996</v>
      </c>
      <c r="F128" s="21">
        <v>1.426523926745217</v>
      </c>
      <c r="G128" s="21">
        <v>0.92595293499200004</v>
      </c>
      <c r="H128" s="22">
        <v>1.39471050409874</v>
      </c>
      <c r="I128" s="23">
        <f t="shared" si="3"/>
        <v>3.6856750836857168</v>
      </c>
      <c r="J128" s="24"/>
      <c r="K128" s="24"/>
      <c r="L128" s="24"/>
      <c r="N128" s="32">
        <v>1.07</v>
      </c>
      <c r="O128" s="33">
        <f t="shared" si="4"/>
        <v>0.23819815563066832</v>
      </c>
      <c r="P128" s="25"/>
      <c r="Q128" s="25"/>
      <c r="R128" s="25"/>
      <c r="S128" s="25"/>
      <c r="T128" s="25"/>
    </row>
    <row r="129" spans="1:20" ht="21">
      <c r="A129" s="20">
        <v>7.3</v>
      </c>
      <c r="B129" s="21">
        <v>46.2</v>
      </c>
      <c r="C129" s="21">
        <v>0.45061609100299999</v>
      </c>
      <c r="D129" s="21">
        <v>1.4844272979083359</v>
      </c>
      <c r="E129" s="21">
        <v>1.02437469881</v>
      </c>
      <c r="F129" s="21">
        <v>1.402648752241491</v>
      </c>
      <c r="G129" s="21">
        <v>1.3761656551000001</v>
      </c>
      <c r="H129" s="22">
        <v>1.3515178525341469</v>
      </c>
      <c r="I129" s="23">
        <f t="shared" si="3"/>
        <v>3.0953660171814898</v>
      </c>
      <c r="J129" s="24"/>
      <c r="K129" s="24"/>
      <c r="L129" s="24"/>
      <c r="N129" s="32">
        <v>1.08</v>
      </c>
      <c r="O129" s="33">
        <f t="shared" si="4"/>
        <v>0.23599261715260655</v>
      </c>
      <c r="P129" s="25"/>
      <c r="Q129" s="25"/>
      <c r="R129" s="25"/>
      <c r="S129" s="25"/>
      <c r="T129" s="25"/>
    </row>
    <row r="130" spans="1:20" ht="21">
      <c r="A130" s="20">
        <v>6.6</v>
      </c>
      <c r="B130" s="21">
        <v>46.2</v>
      </c>
      <c r="C130" s="21">
        <v>0.27032941132900001</v>
      </c>
      <c r="D130" s="21">
        <v>1.5370568424843289</v>
      </c>
      <c r="E130" s="21">
        <v>0.62774722978499997</v>
      </c>
      <c r="F130" s="21">
        <v>1.453612372055751</v>
      </c>
      <c r="G130" s="21">
        <v>0.86481570827200005</v>
      </c>
      <c r="H130" s="22">
        <v>1.4213293495753649</v>
      </c>
      <c r="I130" s="23">
        <f t="shared" si="3"/>
        <v>3.7843562855786108</v>
      </c>
      <c r="J130" s="24"/>
      <c r="K130" s="24"/>
      <c r="L130" s="24"/>
      <c r="N130" s="32">
        <v>1.0900000000000001</v>
      </c>
      <c r="O130" s="33">
        <f t="shared" si="4"/>
        <v>0.23382754727047256</v>
      </c>
      <c r="P130" s="25"/>
      <c r="Q130" s="25"/>
      <c r="R130" s="25"/>
      <c r="S130" s="25"/>
      <c r="T130" s="25"/>
    </row>
    <row r="131" spans="1:20" ht="21">
      <c r="A131" s="20">
        <v>7.4</v>
      </c>
      <c r="B131" s="21">
        <v>46.2</v>
      </c>
      <c r="C131" s="21">
        <v>0.45444943051800002</v>
      </c>
      <c r="D131" s="21">
        <v>1.496985607683921</v>
      </c>
      <c r="E131" s="21">
        <v>1.0283542022700001</v>
      </c>
      <c r="F131" s="21">
        <v>1.4060431552913211</v>
      </c>
      <c r="G131" s="21">
        <v>1.3791662470699999</v>
      </c>
      <c r="H131" s="22">
        <v>1.343224157754475</v>
      </c>
      <c r="I131" s="23">
        <f t="shared" si="3"/>
        <v>2.9973553520771232</v>
      </c>
      <c r="J131" s="24"/>
      <c r="K131" s="24"/>
      <c r="L131" s="24"/>
      <c r="N131" s="32">
        <v>1.1000000000000001</v>
      </c>
      <c r="O131" s="33">
        <f t="shared" si="4"/>
        <v>0.23170184229528645</v>
      </c>
      <c r="P131" s="25"/>
      <c r="Q131" s="25"/>
      <c r="R131" s="25"/>
      <c r="S131" s="25"/>
      <c r="T131" s="25"/>
    </row>
    <row r="132" spans="1:20" ht="21">
      <c r="A132" s="20">
        <v>7.5</v>
      </c>
      <c r="B132" s="21">
        <v>46.2</v>
      </c>
      <c r="C132" s="21">
        <v>0.45162405451799997</v>
      </c>
      <c r="D132" s="21">
        <v>1.514316828156332</v>
      </c>
      <c r="E132" s="21">
        <v>1.0218201504</v>
      </c>
      <c r="F132" s="21">
        <v>1.4032404534346909</v>
      </c>
      <c r="G132" s="21">
        <v>1.3711697943100001</v>
      </c>
      <c r="H132" s="22">
        <v>1.338996908201225</v>
      </c>
      <c r="I132" s="23">
        <f t="shared" si="3"/>
        <v>2.8994805453613166</v>
      </c>
      <c r="J132" s="24"/>
      <c r="K132" s="24"/>
      <c r="L132" s="24"/>
      <c r="N132" s="32">
        <v>1.1100000000000001</v>
      </c>
      <c r="O132" s="33">
        <f t="shared" si="4"/>
        <v>0.22961443831064421</v>
      </c>
      <c r="P132" s="25"/>
      <c r="Q132" s="25"/>
      <c r="R132" s="25"/>
      <c r="S132" s="25"/>
      <c r="T132" s="25"/>
    </row>
    <row r="133" spans="1:20" ht="21">
      <c r="A133" s="20">
        <v>6.4</v>
      </c>
      <c r="B133" s="21">
        <v>46.2</v>
      </c>
      <c r="C133" s="21">
        <v>0.22897666082900001</v>
      </c>
      <c r="D133" s="21">
        <v>1.5107994309443911</v>
      </c>
      <c r="E133" s="21">
        <v>0.54712217648799999</v>
      </c>
      <c r="F133" s="21">
        <v>1.4583403937542641</v>
      </c>
      <c r="G133" s="21">
        <v>0.76508694518300002</v>
      </c>
      <c r="H133" s="22">
        <v>1.4262729067245969</v>
      </c>
      <c r="I133" s="23">
        <f t="shared" si="3"/>
        <v>3.9819161020282152</v>
      </c>
      <c r="J133" s="24"/>
      <c r="K133" s="24"/>
      <c r="L133" s="24"/>
      <c r="N133" s="32">
        <v>1.1200000000000001</v>
      </c>
      <c r="O133" s="33">
        <f t="shared" si="4"/>
        <v>0.22756430939715633</v>
      </c>
      <c r="P133" s="25"/>
      <c r="Q133" s="25"/>
      <c r="R133" s="25"/>
      <c r="S133" s="25"/>
      <c r="T133" s="25"/>
    </row>
    <row r="134" spans="1:20" ht="21">
      <c r="A134" s="20">
        <v>7.6</v>
      </c>
      <c r="B134" s="21">
        <v>46.2</v>
      </c>
      <c r="C134" s="21">
        <v>0.442754899137</v>
      </c>
      <c r="D134" s="21">
        <v>1.5253439487020291</v>
      </c>
      <c r="E134" s="21">
        <v>1.0069555263900001</v>
      </c>
      <c r="F134" s="21">
        <v>1.406322564415158</v>
      </c>
      <c r="G134" s="21">
        <v>1.3540575699899999</v>
      </c>
      <c r="H134" s="22">
        <v>1.3420942412407331</v>
      </c>
      <c r="I134" s="23">
        <f t="shared" si="3"/>
        <v>2.8017558350491818</v>
      </c>
      <c r="J134" s="24"/>
      <c r="K134" s="24"/>
      <c r="L134" s="24"/>
      <c r="N134" s="32">
        <v>1.1299999999999999</v>
      </c>
      <c r="O134" s="33">
        <f t="shared" si="4"/>
        <v>0.22555046595116385</v>
      </c>
      <c r="P134" s="25"/>
      <c r="Q134" s="25"/>
      <c r="R134" s="25"/>
      <c r="S134" s="25"/>
      <c r="T134" s="25"/>
    </row>
    <row r="135" spans="1:20" ht="21">
      <c r="A135" s="20">
        <v>6.3</v>
      </c>
      <c r="B135" s="21">
        <v>46.2</v>
      </c>
      <c r="C135" s="21">
        <v>0.204238753297</v>
      </c>
      <c r="D135" s="21">
        <v>1.4958659724314309</v>
      </c>
      <c r="E135" s="21">
        <v>0.48121107302299998</v>
      </c>
      <c r="F135" s="21">
        <v>1.45123679837563</v>
      </c>
      <c r="G135" s="21">
        <v>0.67199595032600001</v>
      </c>
      <c r="H135" s="22">
        <v>1.436122639601956</v>
      </c>
      <c r="I135" s="23">
        <f t="shared" si="3"/>
        <v>4.0807851594133444</v>
      </c>
      <c r="J135" s="24"/>
      <c r="K135" s="24"/>
      <c r="L135" s="24"/>
      <c r="N135" s="32">
        <v>1.1399999999999999</v>
      </c>
      <c r="O135" s="33">
        <f t="shared" si="4"/>
        <v>0.22357195309194311</v>
      </c>
      <c r="P135" s="25"/>
      <c r="Q135" s="25"/>
      <c r="R135" s="25"/>
      <c r="S135" s="25"/>
      <c r="T135" s="25"/>
    </row>
    <row r="136" spans="1:20" ht="21">
      <c r="A136" s="20">
        <v>7.7</v>
      </c>
      <c r="B136" s="21">
        <v>46.2</v>
      </c>
      <c r="C136" s="21">
        <v>0.42782811407499999</v>
      </c>
      <c r="D136" s="21">
        <v>1.5364120424156349</v>
      </c>
      <c r="E136" s="21">
        <v>0.98226873777599999</v>
      </c>
      <c r="F136" s="21">
        <v>1.4126988162260381</v>
      </c>
      <c r="G136" s="21">
        <v>1.32617348032</v>
      </c>
      <c r="H136" s="22">
        <v>1.349221584060216</v>
      </c>
      <c r="I136" s="23">
        <f t="shared" si="3"/>
        <v>2.7041974938113369</v>
      </c>
      <c r="J136" s="24"/>
      <c r="K136" s="24"/>
      <c r="L136" s="24"/>
      <c r="N136" s="32">
        <v>1.1499999999999999</v>
      </c>
      <c r="O136" s="33">
        <f t="shared" si="4"/>
        <v>0.22162784915201317</v>
      </c>
      <c r="P136" s="25"/>
      <c r="Q136" s="25"/>
      <c r="R136" s="25"/>
      <c r="S136" s="25"/>
      <c r="T136" s="25"/>
    </row>
    <row r="137" spans="1:20" ht="21">
      <c r="A137" s="20">
        <v>6.2</v>
      </c>
      <c r="B137" s="21">
        <v>46.2</v>
      </c>
      <c r="C137" s="21">
        <v>0.18404795848300001</v>
      </c>
      <c r="D137" s="21">
        <v>1.4875537577782389</v>
      </c>
      <c r="E137" s="21">
        <v>0.430590868041</v>
      </c>
      <c r="F137" s="21">
        <v>1.431829829952862</v>
      </c>
      <c r="G137" s="21">
        <v>0.59980407150899995</v>
      </c>
      <c r="H137" s="22">
        <v>1.4057532972810911</v>
      </c>
      <c r="I137" s="23">
        <f t="shared" ref="I137:I200" si="5">SQRT((A137-$Q$8)^2+(B137-$R$8)^2)</f>
        <v>4.1797080270019835</v>
      </c>
      <c r="J137" s="24"/>
      <c r="K137" s="24"/>
      <c r="L137" s="24"/>
      <c r="N137" s="32">
        <v>1.1599999999999999</v>
      </c>
      <c r="O137" s="33">
        <f t="shared" si="4"/>
        <v>0.21971726424553029</v>
      </c>
      <c r="P137" s="25"/>
      <c r="Q137" s="25"/>
      <c r="R137" s="25"/>
      <c r="S137" s="25"/>
      <c r="T137" s="25"/>
    </row>
    <row r="138" spans="1:20" ht="21">
      <c r="A138" s="20">
        <v>7.8</v>
      </c>
      <c r="B138" s="21">
        <v>46.2</v>
      </c>
      <c r="C138" s="21">
        <v>0.40682899022500002</v>
      </c>
      <c r="D138" s="21">
        <v>1.536167225105473</v>
      </c>
      <c r="E138" s="21">
        <v>0.94540755888000005</v>
      </c>
      <c r="F138" s="21">
        <v>1.4218671861880301</v>
      </c>
      <c r="G138" s="21">
        <v>1.28356414802</v>
      </c>
      <c r="H138" s="22">
        <v>1.360079604283867</v>
      </c>
      <c r="I138" s="23">
        <f t="shared" si="5"/>
        <v>2.6068242004091675</v>
      </c>
      <c r="J138" s="24"/>
      <c r="K138" s="24"/>
      <c r="L138" s="24"/>
      <c r="N138" s="32">
        <v>1.17</v>
      </c>
      <c r="O138" s="33">
        <f t="shared" si="4"/>
        <v>0.21783933891009841</v>
      </c>
      <c r="P138" s="25"/>
      <c r="Q138" s="25"/>
      <c r="R138" s="25"/>
      <c r="S138" s="25"/>
      <c r="T138" s="25"/>
    </row>
    <row r="139" spans="1:20" ht="21">
      <c r="A139" s="20">
        <v>6.15</v>
      </c>
      <c r="B139" s="21">
        <v>46.2</v>
      </c>
      <c r="C139" s="21">
        <v>0.17718285662300001</v>
      </c>
      <c r="D139" s="21">
        <v>1.4878816581907319</v>
      </c>
      <c r="E139" s="21">
        <v>0.41554405027399999</v>
      </c>
      <c r="F139" s="21">
        <v>1.4221420376702141</v>
      </c>
      <c r="G139" s="21">
        <v>0.57955847761799995</v>
      </c>
      <c r="H139" s="22">
        <v>1.393153576000979</v>
      </c>
      <c r="I139" s="23">
        <f t="shared" si="5"/>
        <v>4.2291884597205076</v>
      </c>
      <c r="J139" s="24"/>
      <c r="K139" s="24"/>
      <c r="L139" s="24"/>
      <c r="N139" s="32">
        <v>1.18</v>
      </c>
      <c r="O139" s="33">
        <f t="shared" si="4"/>
        <v>0.21599324281763993</v>
      </c>
      <c r="P139" s="25"/>
      <c r="Q139" s="25"/>
      <c r="R139" s="25"/>
      <c r="S139" s="25"/>
      <c r="T139" s="25"/>
    </row>
    <row r="140" spans="1:20" ht="21">
      <c r="A140" s="20">
        <v>6.1</v>
      </c>
      <c r="B140" s="21">
        <v>46.2</v>
      </c>
      <c r="C140" s="21">
        <v>0.17185026160200001</v>
      </c>
      <c r="D140" s="21">
        <v>1.487486893919427</v>
      </c>
      <c r="E140" s="21">
        <v>0.40504970217800002</v>
      </c>
      <c r="F140" s="21">
        <v>1.4026798519494359</v>
      </c>
      <c r="G140" s="21">
        <v>0.56617962839699998</v>
      </c>
      <c r="H140" s="22">
        <v>1.365853248823987</v>
      </c>
      <c r="I140" s="23">
        <f t="shared" si="5"/>
        <v>4.2786809725289681</v>
      </c>
      <c r="J140" s="24"/>
      <c r="K140" s="24"/>
      <c r="L140" s="24"/>
      <c r="N140" s="32">
        <v>1.19</v>
      </c>
      <c r="O140" s="33">
        <f t="shared" si="4"/>
        <v>0.21417817355026481</v>
      </c>
      <c r="P140" s="25"/>
      <c r="Q140" s="25"/>
      <c r="R140" s="25"/>
      <c r="S140" s="25"/>
      <c r="T140" s="25"/>
    </row>
    <row r="141" spans="1:20" ht="21">
      <c r="A141" s="20">
        <v>7.9</v>
      </c>
      <c r="B141" s="21">
        <v>46.2</v>
      </c>
      <c r="C141" s="21">
        <v>0.37708965248699999</v>
      </c>
      <c r="D141" s="21">
        <v>1.525590776859179</v>
      </c>
      <c r="E141" s="21">
        <v>0.88905284286700004</v>
      </c>
      <c r="F141" s="21">
        <v>1.43494874457136</v>
      </c>
      <c r="G141" s="21">
        <v>1.21653269842</v>
      </c>
      <c r="H141" s="22">
        <v>1.3601476358810849</v>
      </c>
      <c r="I141" s="23">
        <f t="shared" si="5"/>
        <v>2.5096574941896499</v>
      </c>
      <c r="J141" s="24"/>
      <c r="K141" s="24"/>
      <c r="L141" s="24"/>
      <c r="N141" s="32">
        <v>1.2</v>
      </c>
      <c r="O141" s="33">
        <f t="shared" si="4"/>
        <v>0.21239335543734594</v>
      </c>
      <c r="P141" s="25"/>
      <c r="Q141" s="25"/>
      <c r="R141" s="25"/>
      <c r="S141" s="25"/>
      <c r="T141" s="25"/>
    </row>
    <row r="142" spans="1:20" ht="21">
      <c r="A142" s="20">
        <v>6</v>
      </c>
      <c r="B142" s="21">
        <v>46.2</v>
      </c>
      <c r="C142" s="21">
        <v>0.164593071732</v>
      </c>
      <c r="D142" s="21">
        <v>1.483285541976642</v>
      </c>
      <c r="E142" s="21">
        <v>0.39387335088199998</v>
      </c>
      <c r="F142" s="21">
        <v>1.369441278437733</v>
      </c>
      <c r="G142" s="21">
        <v>0.55387322469900002</v>
      </c>
      <c r="H142" s="22">
        <v>1.3372745058635389</v>
      </c>
      <c r="I142" s="23">
        <f t="shared" si="5"/>
        <v>4.3777005994446503</v>
      </c>
      <c r="J142" s="24"/>
      <c r="K142" s="24"/>
      <c r="L142" s="24"/>
      <c r="N142" s="32">
        <v>1.21</v>
      </c>
      <c r="O142" s="33">
        <f t="shared" si="4"/>
        <v>0.21063803845026044</v>
      </c>
      <c r="P142" s="25"/>
      <c r="Q142" s="25"/>
      <c r="R142" s="25"/>
      <c r="S142" s="25"/>
      <c r="T142" s="25"/>
    </row>
    <row r="143" spans="1:20" ht="21">
      <c r="A143" s="20">
        <v>8</v>
      </c>
      <c r="B143" s="21">
        <v>46.2</v>
      </c>
      <c r="C143" s="21">
        <v>0.33653858287400001</v>
      </c>
      <c r="D143" s="21">
        <v>1.5288532997259201</v>
      </c>
      <c r="E143" s="21">
        <v>0.79302471049000001</v>
      </c>
      <c r="F143" s="21">
        <v>1.410073402086379</v>
      </c>
      <c r="G143" s="21">
        <v>1.08612491728</v>
      </c>
      <c r="H143" s="22">
        <v>1.352384660192574</v>
      </c>
      <c r="I143" s="23">
        <f t="shared" si="5"/>
        <v>2.4127223347177051</v>
      </c>
      <c r="J143" s="24"/>
      <c r="K143" s="24"/>
      <c r="L143" s="24"/>
      <c r="N143" s="32">
        <v>1.22</v>
      </c>
      <c r="O143" s="33">
        <f t="shared" si="4"/>
        <v>0.2089114971514878</v>
      </c>
      <c r="P143" s="25"/>
      <c r="Q143" s="25"/>
      <c r="R143" s="25"/>
      <c r="S143" s="25"/>
      <c r="T143" s="25"/>
    </row>
    <row r="144" spans="1:20" ht="21">
      <c r="A144" s="20">
        <v>5.9</v>
      </c>
      <c r="B144" s="21">
        <v>46.2</v>
      </c>
      <c r="C144" s="21">
        <v>0.16095103852699999</v>
      </c>
      <c r="D144" s="21">
        <v>1.48138222717962</v>
      </c>
      <c r="E144" s="21">
        <v>0.39366410578700001</v>
      </c>
      <c r="F144" s="21">
        <v>1.3521387688457569</v>
      </c>
      <c r="G144" s="21">
        <v>0.55753860790099996</v>
      </c>
      <c r="H144" s="22">
        <v>1.3148940159505049</v>
      </c>
      <c r="I144" s="23">
        <f t="shared" si="5"/>
        <v>4.476763810172999</v>
      </c>
      <c r="J144" s="24"/>
      <c r="K144" s="24"/>
      <c r="L144" s="24"/>
      <c r="N144" s="32">
        <v>1.23</v>
      </c>
      <c r="O144" s="33">
        <f t="shared" si="4"/>
        <v>0.20721302969497163</v>
      </c>
      <c r="P144" s="25"/>
      <c r="Q144" s="25"/>
      <c r="R144" s="25"/>
      <c r="S144" s="25"/>
      <c r="T144" s="25"/>
    </row>
    <row r="145" spans="1:20" ht="21">
      <c r="A145" s="20">
        <v>8.1</v>
      </c>
      <c r="B145" s="21">
        <v>46.2</v>
      </c>
      <c r="C145" s="21">
        <v>0.292076677437</v>
      </c>
      <c r="D145" s="21">
        <v>1.5116365795363209</v>
      </c>
      <c r="E145" s="21">
        <v>0.67654223891599996</v>
      </c>
      <c r="F145" s="21">
        <v>1.4072177986731831</v>
      </c>
      <c r="G145" s="21">
        <v>0.92192198337300002</v>
      </c>
      <c r="H145" s="22">
        <v>1.3576809470108759</v>
      </c>
      <c r="I145" s="23">
        <f t="shared" si="5"/>
        <v>2.3160477954370968</v>
      </c>
      <c r="J145" s="24"/>
      <c r="K145" s="24"/>
      <c r="L145" s="24"/>
      <c r="N145" s="32">
        <v>1.24</v>
      </c>
      <c r="O145" s="33">
        <f t="shared" si="4"/>
        <v>0.20554195687485088</v>
      </c>
      <c r="P145" s="25"/>
      <c r="Q145" s="25"/>
      <c r="R145" s="25"/>
      <c r="S145" s="25"/>
      <c r="T145" s="25"/>
    </row>
    <row r="146" spans="1:20" ht="21">
      <c r="A146" s="20">
        <v>8.1999999999999993</v>
      </c>
      <c r="B146" s="21">
        <v>46.2</v>
      </c>
      <c r="C146" s="21">
        <v>0.25236534022099999</v>
      </c>
      <c r="D146" s="21">
        <v>1.4815217861493331</v>
      </c>
      <c r="E146" s="21">
        <v>0.58927954432100005</v>
      </c>
      <c r="F146" s="21">
        <v>1.4323632180590531</v>
      </c>
      <c r="G146" s="21">
        <v>0.80834988638399996</v>
      </c>
      <c r="H146" s="22">
        <v>1.402090042543777</v>
      </c>
      <c r="I146" s="23">
        <f t="shared" si="5"/>
        <v>2.219667929455309</v>
      </c>
      <c r="J146" s="24"/>
      <c r="K146" s="24"/>
      <c r="L146" s="24"/>
      <c r="N146" s="32">
        <v>1.25</v>
      </c>
      <c r="O146" s="33">
        <f t="shared" si="4"/>
        <v>0.20389762121985208</v>
      </c>
      <c r="P146" s="25"/>
      <c r="Q146" s="25"/>
      <c r="R146" s="25"/>
      <c r="S146" s="25"/>
      <c r="T146" s="25"/>
    </row>
    <row r="147" spans="1:20" ht="21">
      <c r="A147" s="20">
        <v>8.3000000000000007</v>
      </c>
      <c r="B147" s="21">
        <v>46.2</v>
      </c>
      <c r="C147" s="21">
        <v>0.22233140219299999</v>
      </c>
      <c r="D147" s="21">
        <v>1.4798619134187201</v>
      </c>
      <c r="E147" s="21">
        <v>0.51803044870799997</v>
      </c>
      <c r="F147" s="21">
        <v>1.408667485397429</v>
      </c>
      <c r="G147" s="21">
        <v>0.710647636453</v>
      </c>
      <c r="H147" s="22">
        <v>1.3826604975668351</v>
      </c>
      <c r="I147" s="23">
        <f t="shared" si="5"/>
        <v>2.1236228580790404</v>
      </c>
      <c r="J147" s="24"/>
      <c r="K147" s="24"/>
      <c r="L147" s="24"/>
      <c r="N147" s="32">
        <v>1.26</v>
      </c>
      <c r="O147" s="33">
        <f t="shared" si="4"/>
        <v>0.20227938613080565</v>
      </c>
      <c r="P147" s="25"/>
      <c r="Q147" s="25"/>
      <c r="R147" s="25"/>
      <c r="S147" s="25"/>
      <c r="T147" s="25"/>
    </row>
    <row r="148" spans="1:20" ht="21">
      <c r="A148" s="20">
        <v>8.4</v>
      </c>
      <c r="B148" s="21">
        <v>46.2</v>
      </c>
      <c r="C148" s="21">
        <v>0.19966400354399999</v>
      </c>
      <c r="D148" s="21">
        <v>1.469979596642321</v>
      </c>
      <c r="E148" s="21">
        <v>0.46435893268099998</v>
      </c>
      <c r="F148" s="21">
        <v>1.400200284371538</v>
      </c>
      <c r="G148" s="21">
        <v>0.63964520079300002</v>
      </c>
      <c r="H148" s="22">
        <v>1.3818086813430721</v>
      </c>
      <c r="I148" s="23">
        <f t="shared" si="5"/>
        <v>2.027960149918921</v>
      </c>
      <c r="J148" s="24"/>
      <c r="K148" s="24"/>
      <c r="L148" s="24"/>
      <c r="N148" s="32">
        <v>1.27</v>
      </c>
      <c r="O148" s="33">
        <f t="shared" si="4"/>
        <v>0.20068663505890955</v>
      </c>
      <c r="P148" s="25"/>
      <c r="Q148" s="25"/>
      <c r="R148" s="25"/>
      <c r="S148" s="25"/>
      <c r="T148" s="25"/>
    </row>
    <row r="149" spans="1:20" ht="21">
      <c r="A149" s="20">
        <v>8.5</v>
      </c>
      <c r="B149" s="21">
        <v>46.2</v>
      </c>
      <c r="C149" s="21">
        <v>0.18209187854600001</v>
      </c>
      <c r="D149" s="21">
        <v>1.486492710918029</v>
      </c>
      <c r="E149" s="21">
        <v>0.427846716425</v>
      </c>
      <c r="F149" s="21">
        <v>1.395749666843783</v>
      </c>
      <c r="G149" s="21">
        <v>0.59369015811699999</v>
      </c>
      <c r="H149" s="22">
        <v>1.365277503381255</v>
      </c>
      <c r="I149" s="23">
        <f t="shared" si="5"/>
        <v>1.9327365821452636</v>
      </c>
      <c r="J149" s="24"/>
      <c r="K149" s="24"/>
      <c r="L149" s="24"/>
      <c r="N149" s="32">
        <v>1.28</v>
      </c>
      <c r="O149" s="33">
        <f t="shared" si="4"/>
        <v>0.1991187707225118</v>
      </c>
      <c r="P149" s="25"/>
      <c r="Q149" s="25"/>
      <c r="R149" s="25"/>
      <c r="S149" s="25"/>
      <c r="T149" s="25"/>
    </row>
    <row r="150" spans="1:20" ht="21">
      <c r="A150" s="20">
        <v>8.6</v>
      </c>
      <c r="B150" s="21">
        <v>46.2</v>
      </c>
      <c r="C150" s="21">
        <v>0.16894396233100001</v>
      </c>
      <c r="D150" s="21">
        <v>1.506932430172351</v>
      </c>
      <c r="E150" s="21">
        <v>0.40065169407099999</v>
      </c>
      <c r="F150" s="21">
        <v>1.4038761887005149</v>
      </c>
      <c r="G150" s="21">
        <v>0.55993474832699996</v>
      </c>
      <c r="H150" s="22">
        <v>1.3729010639258661</v>
      </c>
      <c r="I150" s="23">
        <f t="shared" si="5"/>
        <v>1.8380204085553393</v>
      </c>
      <c r="J150" s="24"/>
      <c r="K150" s="24"/>
      <c r="L150" s="24"/>
      <c r="N150" s="32">
        <v>1.29</v>
      </c>
      <c r="O150" s="33">
        <f t="shared" ref="O150:O213" si="6">IF(N150&lt;=$R$12,$P$12/2.5*(1+(2.5-1)*N150/$R$12),(IF(N150&lt;=$S$12,$P$12,IF(N150&lt;=$T$12,$P$12*$S$12/N150, IF(N150&gt;=T141,$P$12*$S$12*$T$12/N150^2)))))</f>
        <v>0.19757521436032177</v>
      </c>
      <c r="P150" s="25"/>
      <c r="Q150" s="25"/>
      <c r="R150" s="25"/>
      <c r="S150" s="25"/>
      <c r="T150" s="25"/>
    </row>
    <row r="151" spans="1:20" ht="21">
      <c r="A151" s="20">
        <v>8.6999999999999993</v>
      </c>
      <c r="B151" s="21">
        <v>46.2</v>
      </c>
      <c r="C151" s="21">
        <v>0.15819585049599999</v>
      </c>
      <c r="D151" s="21">
        <v>1.5127502905295931</v>
      </c>
      <c r="E151" s="21">
        <v>0.37479655762800002</v>
      </c>
      <c r="F151" s="21">
        <v>1.402125533364132</v>
      </c>
      <c r="G151" s="21">
        <v>0.52561829547399996</v>
      </c>
      <c r="H151" s="22">
        <v>1.3734313705016561</v>
      </c>
      <c r="I151" s="23">
        <f t="shared" si="5"/>
        <v>1.7438943054466682</v>
      </c>
      <c r="J151" s="24"/>
      <c r="K151" s="24"/>
      <c r="L151" s="24"/>
      <c r="N151" s="32">
        <v>1.3</v>
      </c>
      <c r="O151" s="33">
        <f t="shared" si="6"/>
        <v>0.19605540501908855</v>
      </c>
      <c r="P151" s="25"/>
      <c r="Q151" s="25"/>
      <c r="R151" s="25"/>
      <c r="S151" s="25"/>
      <c r="T151" s="25"/>
    </row>
    <row r="152" spans="1:20" ht="21">
      <c r="A152" s="20">
        <v>8.8000000000000007</v>
      </c>
      <c r="B152" s="21">
        <v>46.2</v>
      </c>
      <c r="C152" s="21">
        <v>0.15050730676400001</v>
      </c>
      <c r="D152" s="21">
        <v>1.50694003013447</v>
      </c>
      <c r="E152" s="21">
        <v>0.35478541192000002</v>
      </c>
      <c r="F152" s="21">
        <v>1.405498532469649</v>
      </c>
      <c r="G152" s="21">
        <v>0.49801522552700001</v>
      </c>
      <c r="H152" s="22">
        <v>1.3843250357497821</v>
      </c>
      <c r="I152" s="23">
        <f t="shared" si="5"/>
        <v>1.6504592315088225</v>
      </c>
      <c r="J152" s="24"/>
      <c r="K152" s="24"/>
      <c r="L152" s="24"/>
      <c r="N152" s="32">
        <v>1.31</v>
      </c>
      <c r="O152" s="33">
        <f t="shared" si="6"/>
        <v>0.19455879887390465</v>
      </c>
      <c r="P152" s="25"/>
      <c r="Q152" s="25"/>
      <c r="R152" s="25"/>
      <c r="S152" s="25"/>
      <c r="T152" s="25"/>
    </row>
    <row r="153" spans="1:20" ht="21">
      <c r="A153" s="20">
        <v>8.9</v>
      </c>
      <c r="B153" s="21">
        <v>46.2</v>
      </c>
      <c r="C153" s="21">
        <v>0.146570702867</v>
      </c>
      <c r="D153" s="21">
        <v>1.501235071249295</v>
      </c>
      <c r="E153" s="21">
        <v>0.34475103883699998</v>
      </c>
      <c r="F153" s="21">
        <v>1.4089022677516889</v>
      </c>
      <c r="G153" s="21">
        <v>0.48443664002199999</v>
      </c>
      <c r="H153" s="22">
        <v>1.3835960856931899</v>
      </c>
      <c r="I153" s="23">
        <f t="shared" si="5"/>
        <v>1.5578395299824928</v>
      </c>
      <c r="J153" s="24"/>
      <c r="K153" s="24"/>
      <c r="L153" s="24"/>
      <c r="N153" s="32">
        <v>1.32</v>
      </c>
      <c r="O153" s="33">
        <f t="shared" si="6"/>
        <v>0.19308486857940538</v>
      </c>
      <c r="P153" s="25"/>
      <c r="Q153" s="25"/>
      <c r="R153" s="25"/>
      <c r="S153" s="25"/>
      <c r="T153" s="25"/>
    </row>
    <row r="154" spans="1:20" ht="21">
      <c r="A154" s="20">
        <v>9</v>
      </c>
      <c r="B154" s="21">
        <v>46.2</v>
      </c>
      <c r="C154" s="21">
        <v>0.14547276036500001</v>
      </c>
      <c r="D154" s="21">
        <v>1.497494102229274</v>
      </c>
      <c r="E154" s="21">
        <v>0.34125946528399997</v>
      </c>
      <c r="F154" s="21">
        <v>1.407712137105442</v>
      </c>
      <c r="G154" s="21">
        <v>0.47947660868999997</v>
      </c>
      <c r="H154" s="22">
        <v>1.379128310734195</v>
      </c>
      <c r="I154" s="23">
        <f t="shared" si="5"/>
        <v>1.4661897310646581</v>
      </c>
      <c r="J154" s="24"/>
      <c r="K154" s="24"/>
      <c r="L154" s="24"/>
      <c r="N154" s="32">
        <v>1.33</v>
      </c>
      <c r="O154" s="33">
        <f t="shared" si="6"/>
        <v>0.19163310265023692</v>
      </c>
      <c r="P154" s="25"/>
      <c r="Q154" s="25"/>
      <c r="R154" s="25"/>
      <c r="S154" s="25"/>
      <c r="T154" s="25"/>
    </row>
    <row r="155" spans="1:20" ht="21">
      <c r="A155" s="20">
        <v>9.1</v>
      </c>
      <c r="B155" s="21">
        <v>46.2</v>
      </c>
      <c r="C155" s="21">
        <v>0.14669287159300001</v>
      </c>
      <c r="D155" s="21">
        <v>1.4948956637431059</v>
      </c>
      <c r="E155" s="21">
        <v>0.34252063598999999</v>
      </c>
      <c r="F155" s="21">
        <v>1.404584069137504</v>
      </c>
      <c r="G155" s="21">
        <v>0.48032890837300002</v>
      </c>
      <c r="H155" s="22">
        <v>1.3777982287780211</v>
      </c>
      <c r="I155" s="23">
        <f t="shared" si="5"/>
        <v>1.3757036940354692</v>
      </c>
      <c r="J155" s="24"/>
      <c r="K155" s="24"/>
      <c r="L155" s="24"/>
      <c r="N155" s="32">
        <v>1.34</v>
      </c>
      <c r="O155" s="33">
        <f t="shared" si="6"/>
        <v>0.190203004869265</v>
      </c>
      <c r="P155" s="25"/>
      <c r="Q155" s="25"/>
      <c r="R155" s="25"/>
      <c r="S155" s="25"/>
      <c r="T155" s="25"/>
    </row>
    <row r="156" spans="1:20" ht="21">
      <c r="A156" s="20">
        <v>9.1999999999999993</v>
      </c>
      <c r="B156" s="21">
        <v>46.2</v>
      </c>
      <c r="C156" s="21">
        <v>0.15003047726499999</v>
      </c>
      <c r="D156" s="21">
        <v>1.4910360183103031</v>
      </c>
      <c r="E156" s="21">
        <v>0.34795400085200001</v>
      </c>
      <c r="F156" s="21">
        <v>1.4009953571424729</v>
      </c>
      <c r="G156" s="21">
        <v>0.48616793345800002</v>
      </c>
      <c r="H156" s="22">
        <v>1.375553198866361</v>
      </c>
      <c r="I156" s="23">
        <f t="shared" si="5"/>
        <v>1.2866269778324315</v>
      </c>
      <c r="J156" s="24"/>
      <c r="K156" s="24"/>
      <c r="L156" s="24"/>
      <c r="N156" s="32">
        <v>1.35</v>
      </c>
      <c r="O156" s="33">
        <f t="shared" si="6"/>
        <v>0.18879409372208525</v>
      </c>
      <c r="P156" s="25"/>
      <c r="Q156" s="25"/>
      <c r="R156" s="25"/>
      <c r="S156" s="25"/>
      <c r="T156" s="25"/>
    </row>
    <row r="157" spans="1:20" ht="21">
      <c r="A157" s="20">
        <v>9.3000000000000007</v>
      </c>
      <c r="B157" s="21">
        <v>46.2</v>
      </c>
      <c r="C157" s="21">
        <v>0.15566573691499999</v>
      </c>
      <c r="D157" s="21">
        <v>1.4870509826937659</v>
      </c>
      <c r="E157" s="21">
        <v>0.35826825312400001</v>
      </c>
      <c r="F157" s="21">
        <v>1.3949984912646449</v>
      </c>
      <c r="G157" s="21">
        <v>0.49794925255200001</v>
      </c>
      <c r="H157" s="22">
        <v>1.374131217705453</v>
      </c>
      <c r="I157" s="23">
        <f t="shared" si="5"/>
        <v>1.199273657840275</v>
      </c>
      <c r="J157" s="24"/>
      <c r="K157" s="24"/>
      <c r="L157" s="24"/>
      <c r="N157" s="32">
        <v>1.36</v>
      </c>
      <c r="O157" s="33">
        <f t="shared" si="6"/>
        <v>0.18740590185648168</v>
      </c>
      <c r="P157" s="25"/>
      <c r="Q157" s="25"/>
      <c r="R157" s="25"/>
      <c r="S157" s="25"/>
      <c r="T157" s="25"/>
    </row>
    <row r="158" spans="1:20" ht="21">
      <c r="A158" s="20">
        <v>9.4</v>
      </c>
      <c r="B158" s="21">
        <v>46.2</v>
      </c>
      <c r="C158" s="21">
        <v>0.16443308581300001</v>
      </c>
      <c r="D158" s="21">
        <v>1.4783903629982289</v>
      </c>
      <c r="E158" s="21">
        <v>0.377021737779</v>
      </c>
      <c r="F158" s="21">
        <v>1.3898992838868289</v>
      </c>
      <c r="G158" s="21">
        <v>0.52160434152799995</v>
      </c>
      <c r="H158" s="22">
        <v>1.369510704681997</v>
      </c>
      <c r="I158" s="23">
        <f t="shared" si="5"/>
        <v>1.1140492056875109</v>
      </c>
      <c r="J158" s="24"/>
      <c r="K158" s="24"/>
      <c r="L158" s="24"/>
      <c r="N158" s="32">
        <v>1.37</v>
      </c>
      <c r="O158" s="33">
        <f t="shared" si="6"/>
        <v>0.18603797556555846</v>
      </c>
      <c r="P158" s="25"/>
      <c r="Q158" s="25"/>
      <c r="R158" s="25"/>
      <c r="S158" s="25"/>
      <c r="T158" s="25"/>
    </row>
    <row r="159" spans="1:20" ht="21">
      <c r="A159" s="20">
        <v>9.5</v>
      </c>
      <c r="B159" s="21">
        <v>46.2</v>
      </c>
      <c r="C159" s="21">
        <v>0.17795004497399999</v>
      </c>
      <c r="D159" s="21">
        <v>1.4710825121907001</v>
      </c>
      <c r="E159" s="21">
        <v>0.40971791277199998</v>
      </c>
      <c r="F159" s="21">
        <v>1.39012296622371</v>
      </c>
      <c r="G159" s="21">
        <v>0.56680412825100002</v>
      </c>
      <c r="H159" s="22">
        <v>1.3718832218294239</v>
      </c>
      <c r="I159" s="23">
        <f t="shared" si="5"/>
        <v>1.0314814389975007</v>
      </c>
      <c r="J159" s="24"/>
      <c r="K159" s="24"/>
      <c r="L159" s="24"/>
      <c r="N159" s="32">
        <v>1.38</v>
      </c>
      <c r="O159" s="33">
        <f t="shared" si="6"/>
        <v>0.1846898742933443</v>
      </c>
      <c r="P159" s="25"/>
      <c r="Q159" s="25"/>
      <c r="R159" s="25"/>
      <c r="S159" s="25"/>
      <c r="T159" s="25"/>
    </row>
    <row r="160" spans="1:20" ht="21">
      <c r="A160" s="20">
        <v>9.6</v>
      </c>
      <c r="B160" s="21">
        <v>46.2</v>
      </c>
      <c r="C160" s="21">
        <v>0.19870640351300001</v>
      </c>
      <c r="D160" s="21">
        <v>1.4722556967705409</v>
      </c>
      <c r="E160" s="21">
        <v>0.46429678044</v>
      </c>
      <c r="F160" s="21">
        <v>1.405955032163221</v>
      </c>
      <c r="G160" s="21">
        <v>0.64581946936000001</v>
      </c>
      <c r="H160" s="22">
        <v>1.395465675422108</v>
      </c>
      <c r="I160" s="23">
        <f t="shared" si="5"/>
        <v>0.95226166850279925</v>
      </c>
      <c r="J160" s="24"/>
      <c r="K160" s="24"/>
      <c r="L160" s="24"/>
      <c r="N160" s="32">
        <v>1.39</v>
      </c>
      <c r="O160" s="33">
        <f t="shared" si="6"/>
        <v>0.1833611701617375</v>
      </c>
      <c r="P160" s="25"/>
      <c r="Q160" s="25"/>
      <c r="R160" s="25"/>
      <c r="S160" s="25"/>
      <c r="T160" s="25"/>
    </row>
    <row r="161" spans="1:20" ht="21">
      <c r="A161" s="20">
        <v>9.6999999999999993</v>
      </c>
      <c r="B161" s="21">
        <v>46.2</v>
      </c>
      <c r="C161" s="21">
        <v>0.213639397664</v>
      </c>
      <c r="D161" s="21">
        <v>1.474082150435996</v>
      </c>
      <c r="E161" s="21">
        <v>0.50047851202799998</v>
      </c>
      <c r="F161" s="21">
        <v>1.4205895215517741</v>
      </c>
      <c r="G161" s="21">
        <v>0.69471825252399999</v>
      </c>
      <c r="H161" s="22">
        <v>1.4145637596306719</v>
      </c>
      <c r="I161" s="23">
        <f t="shared" si="5"/>
        <v>0.87729733363501994</v>
      </c>
      <c r="J161" s="24"/>
      <c r="K161" s="24"/>
      <c r="L161" s="24"/>
      <c r="N161" s="32">
        <v>1.4</v>
      </c>
      <c r="O161" s="33">
        <f t="shared" si="6"/>
        <v>0.18205144751772509</v>
      </c>
      <c r="P161" s="25"/>
      <c r="Q161" s="25"/>
      <c r="R161" s="25"/>
      <c r="S161" s="25"/>
      <c r="T161" s="25"/>
    </row>
    <row r="162" spans="1:20" ht="21">
      <c r="A162" s="20">
        <v>9.8000000000000007</v>
      </c>
      <c r="B162" s="21">
        <v>46.2</v>
      </c>
      <c r="C162" s="21">
        <v>0.21873628711099999</v>
      </c>
      <c r="D162" s="21">
        <v>1.467989247850098</v>
      </c>
      <c r="E162" s="21">
        <v>0.50626583681399995</v>
      </c>
      <c r="F162" s="21">
        <v>1.414411535120591</v>
      </c>
      <c r="G162" s="21">
        <v>0.69875928237700002</v>
      </c>
      <c r="H162" s="22">
        <v>1.405447683046515</v>
      </c>
      <c r="I162" s="23">
        <f t="shared" si="5"/>
        <v>0.80777406365053195</v>
      </c>
      <c r="J162" s="24"/>
      <c r="K162" s="24"/>
      <c r="L162" s="24"/>
      <c r="N162" s="32">
        <v>1.41</v>
      </c>
      <c r="O162" s="33">
        <f t="shared" si="6"/>
        <v>0.18076030249986888</v>
      </c>
      <c r="P162" s="25"/>
      <c r="Q162" s="25"/>
      <c r="R162" s="25"/>
      <c r="S162" s="25"/>
      <c r="T162" s="25"/>
    </row>
    <row r="163" spans="1:20" ht="21">
      <c r="A163" s="20">
        <v>9.9</v>
      </c>
      <c r="B163" s="21">
        <v>46.2</v>
      </c>
      <c r="C163" s="21">
        <v>0.22221914258</v>
      </c>
      <c r="D163" s="21">
        <v>1.4648863002016539</v>
      </c>
      <c r="E163" s="21">
        <v>0.50933919359199997</v>
      </c>
      <c r="F163" s="21">
        <v>1.409790986932757</v>
      </c>
      <c r="G163" s="21">
        <v>0.70060777013200004</v>
      </c>
      <c r="H163" s="22">
        <v>1.4036465839759651</v>
      </c>
      <c r="I163" s="23">
        <f t="shared" si="5"/>
        <v>0.74521625331837338</v>
      </c>
      <c r="J163" s="24"/>
      <c r="K163" s="24"/>
      <c r="L163" s="24"/>
      <c r="N163" s="32">
        <v>1.42</v>
      </c>
      <c r="O163" s="33">
        <f t="shared" si="6"/>
        <v>0.17948734262310925</v>
      </c>
      <c r="P163" s="25"/>
      <c r="Q163" s="25"/>
      <c r="R163" s="25"/>
      <c r="S163" s="25"/>
      <c r="T163" s="25"/>
    </row>
    <row r="164" spans="1:20" ht="21">
      <c r="A164" s="20">
        <v>10</v>
      </c>
      <c r="B164" s="21">
        <v>46.2</v>
      </c>
      <c r="C164" s="21">
        <v>0.224828769683</v>
      </c>
      <c r="D164" s="21">
        <v>1.460983596769807</v>
      </c>
      <c r="E164" s="21">
        <v>0.51104970481900003</v>
      </c>
      <c r="F164" s="21">
        <v>1.406761609523332</v>
      </c>
      <c r="G164" s="21">
        <v>0.70118314232800005</v>
      </c>
      <c r="H164" s="22">
        <v>1.40496151104553</v>
      </c>
      <c r="I164" s="23">
        <f t="shared" si="5"/>
        <v>0.69151687652092364</v>
      </c>
      <c r="J164" s="24"/>
      <c r="K164" s="24"/>
      <c r="L164" s="24"/>
      <c r="N164" s="32">
        <v>1.43</v>
      </c>
      <c r="O164" s="33">
        <f t="shared" si="6"/>
        <v>0.17823218638098959</v>
      </c>
      <c r="P164" s="25"/>
      <c r="Q164" s="25"/>
      <c r="R164" s="25"/>
      <c r="S164" s="25"/>
      <c r="T164" s="25"/>
    </row>
    <row r="165" spans="1:20" ht="21">
      <c r="A165" s="20">
        <v>10.1</v>
      </c>
      <c r="B165" s="21">
        <v>46.2</v>
      </c>
      <c r="C165" s="21">
        <v>0.22709852200700001</v>
      </c>
      <c r="D165" s="21">
        <v>1.45572164698901</v>
      </c>
      <c r="E165" s="21">
        <v>0.51206573504899999</v>
      </c>
      <c r="F165" s="21">
        <v>1.40976485166562</v>
      </c>
      <c r="G165" s="21">
        <v>0.70081523825400005</v>
      </c>
      <c r="H165" s="22">
        <v>1.4076035853079849</v>
      </c>
      <c r="I165" s="23">
        <f t="shared" si="5"/>
        <v>0.64887896931294853</v>
      </c>
      <c r="J165" s="24"/>
      <c r="K165" s="24"/>
      <c r="L165" s="24"/>
      <c r="N165" s="32">
        <v>1.44</v>
      </c>
      <c r="O165" s="33">
        <f t="shared" si="6"/>
        <v>0.17699446286445494</v>
      </c>
      <c r="P165" s="25"/>
      <c r="Q165" s="25"/>
      <c r="R165" s="25"/>
      <c r="S165" s="25"/>
      <c r="T165" s="25"/>
    </row>
    <row r="166" spans="1:20" ht="21">
      <c r="A166" s="20">
        <v>10.199999999999999</v>
      </c>
      <c r="B166" s="21">
        <v>46.2</v>
      </c>
      <c r="C166" s="21">
        <v>0.229133002467</v>
      </c>
      <c r="D166" s="21">
        <v>1.449303442743596</v>
      </c>
      <c r="E166" s="21">
        <v>0.51181581297099998</v>
      </c>
      <c r="F166" s="21">
        <v>1.404773551192992</v>
      </c>
      <c r="G166" s="21">
        <v>0.69812785294900004</v>
      </c>
      <c r="H166" s="22">
        <v>1.4090797129766759</v>
      </c>
      <c r="I166" s="23">
        <f t="shared" si="5"/>
        <v>0.61959038333403338</v>
      </c>
      <c r="J166" s="24"/>
      <c r="K166" s="24"/>
      <c r="L166" s="24"/>
      <c r="N166" s="32">
        <v>1.45</v>
      </c>
      <c r="O166" s="33">
        <f t="shared" si="6"/>
        <v>0.17577381139642423</v>
      </c>
      <c r="P166" s="25"/>
      <c r="Q166" s="25"/>
      <c r="R166" s="25"/>
      <c r="S166" s="25"/>
      <c r="T166" s="25"/>
    </row>
    <row r="167" spans="1:20" ht="21">
      <c r="A167" s="20">
        <v>10.3</v>
      </c>
      <c r="B167" s="21">
        <v>46.2</v>
      </c>
      <c r="C167" s="21">
        <v>0.23005230328500001</v>
      </c>
      <c r="D167" s="21">
        <v>1.440456791896884</v>
      </c>
      <c r="E167" s="21">
        <v>0.50637228375400001</v>
      </c>
      <c r="F167" s="21">
        <v>1.427421143450943</v>
      </c>
      <c r="G167" s="21">
        <v>0.68604782544300003</v>
      </c>
      <c r="H167" s="22">
        <v>1.4362006931358799</v>
      </c>
      <c r="I167" s="23">
        <f t="shared" si="5"/>
        <v>0.60559109093793162</v>
      </c>
      <c r="J167" s="24"/>
      <c r="K167" s="24"/>
      <c r="L167" s="24"/>
      <c r="N167" s="32">
        <v>1.46</v>
      </c>
      <c r="O167" s="33">
        <f t="shared" si="6"/>
        <v>0.17456988118138023</v>
      </c>
      <c r="P167" s="25"/>
      <c r="Q167" s="25"/>
      <c r="R167" s="25"/>
      <c r="S167" s="25"/>
      <c r="T167" s="25"/>
    </row>
    <row r="168" spans="1:20" ht="21">
      <c r="A168" s="20">
        <v>7.367</v>
      </c>
      <c r="B168" s="21">
        <v>46.232999999999997</v>
      </c>
      <c r="C168" s="21">
        <v>0.45817794331299999</v>
      </c>
      <c r="D168" s="21">
        <v>1.480545859601516</v>
      </c>
      <c r="E168" s="21">
        <v>1.0437041356100001</v>
      </c>
      <c r="F168" s="21">
        <v>1.3922478632306361</v>
      </c>
      <c r="G168" s="21">
        <v>1.4045017235399999</v>
      </c>
      <c r="H168" s="22">
        <v>1.338457901518169</v>
      </c>
      <c r="I168" s="23">
        <f t="shared" si="5"/>
        <v>3.0232727109621478</v>
      </c>
      <c r="J168" s="24"/>
      <c r="K168" s="24"/>
      <c r="L168" s="24"/>
      <c r="N168" s="32">
        <v>1.47</v>
      </c>
      <c r="O168" s="33">
        <f t="shared" si="6"/>
        <v>0.17338233096926198</v>
      </c>
      <c r="P168" s="25"/>
      <c r="Q168" s="25"/>
      <c r="R168" s="25"/>
      <c r="S168" s="25"/>
      <c r="T168" s="25"/>
    </row>
    <row r="169" spans="1:20" ht="21">
      <c r="A169" s="20">
        <v>7</v>
      </c>
      <c r="B169" s="21">
        <v>46.3</v>
      </c>
      <c r="C169" s="21">
        <v>0.34087227179000001</v>
      </c>
      <c r="D169" s="21">
        <v>1.493504140511716</v>
      </c>
      <c r="E169" s="21">
        <v>0.76260613998100002</v>
      </c>
      <c r="F169" s="21">
        <v>1.417593500753789</v>
      </c>
      <c r="G169" s="21">
        <v>1.02637155645</v>
      </c>
      <c r="H169" s="22">
        <v>1.3782487826548731</v>
      </c>
      <c r="I169" s="23">
        <f t="shared" si="5"/>
        <v>3.3736981059675863</v>
      </c>
      <c r="J169" s="24"/>
      <c r="K169" s="24"/>
      <c r="L169" s="24"/>
      <c r="N169" s="32">
        <v>1.48</v>
      </c>
      <c r="O169" s="33">
        <f t="shared" si="6"/>
        <v>0.17221082873298318</v>
      </c>
      <c r="P169" s="25"/>
      <c r="Q169" s="25"/>
      <c r="R169" s="25"/>
      <c r="S169" s="25"/>
      <c r="T169" s="25"/>
    </row>
    <row r="170" spans="1:20" ht="21">
      <c r="A170" s="20">
        <v>6.9</v>
      </c>
      <c r="B170" s="21">
        <v>46.3</v>
      </c>
      <c r="C170" s="21">
        <v>0.31050913126000002</v>
      </c>
      <c r="D170" s="21">
        <v>1.524457255385643</v>
      </c>
      <c r="E170" s="21">
        <v>0.70511904085800003</v>
      </c>
      <c r="F170" s="21">
        <v>1.4406095106017229</v>
      </c>
      <c r="G170" s="21">
        <v>0.96057061996500004</v>
      </c>
      <c r="H170" s="22">
        <v>1.3987161177968941</v>
      </c>
      <c r="I170" s="23">
        <f t="shared" si="5"/>
        <v>3.4726057340138539</v>
      </c>
      <c r="J170" s="24"/>
      <c r="K170" s="24"/>
      <c r="L170" s="24"/>
      <c r="N170" s="32">
        <v>1.49</v>
      </c>
      <c r="O170" s="33">
        <f t="shared" si="6"/>
        <v>0.17105505135893631</v>
      </c>
      <c r="P170" s="25"/>
      <c r="Q170" s="25"/>
      <c r="R170" s="25"/>
      <c r="S170" s="25"/>
      <c r="T170" s="25"/>
    </row>
    <row r="171" spans="1:20" ht="21">
      <c r="A171" s="20">
        <v>7.1</v>
      </c>
      <c r="B171" s="21">
        <v>46.3</v>
      </c>
      <c r="C171" s="21">
        <v>0.378050066573</v>
      </c>
      <c r="D171" s="21">
        <v>1.4789895324746201</v>
      </c>
      <c r="E171" s="21">
        <v>0.84094653956200005</v>
      </c>
      <c r="F171" s="21">
        <v>1.4160786044842311</v>
      </c>
      <c r="G171" s="21">
        <v>1.1327798705300001</v>
      </c>
      <c r="H171" s="22">
        <v>1.3596024193638001</v>
      </c>
      <c r="I171" s="23">
        <f t="shared" si="5"/>
        <v>3.2748568268723841</v>
      </c>
      <c r="J171" s="24"/>
      <c r="K171" s="24"/>
      <c r="L171" s="24"/>
      <c r="N171" s="32">
        <v>1.5</v>
      </c>
      <c r="O171" s="33">
        <f t="shared" si="6"/>
        <v>0.16991468434987675</v>
      </c>
      <c r="P171" s="25"/>
      <c r="Q171" s="25"/>
      <c r="R171" s="25"/>
      <c r="S171" s="25"/>
      <c r="T171" s="25"/>
    </row>
    <row r="172" spans="1:20" ht="21">
      <c r="A172" s="20">
        <v>6.8</v>
      </c>
      <c r="B172" s="21">
        <v>46.3</v>
      </c>
      <c r="C172" s="21">
        <v>0.28732559151800002</v>
      </c>
      <c r="D172" s="21">
        <v>1.5293693530938799</v>
      </c>
      <c r="E172" s="21">
        <v>0.65848131696699996</v>
      </c>
      <c r="F172" s="21">
        <v>1.453474630811985</v>
      </c>
      <c r="G172" s="21">
        <v>0.90319687481900002</v>
      </c>
      <c r="H172" s="22">
        <v>1.416969210030617</v>
      </c>
      <c r="I172" s="23">
        <f t="shared" si="5"/>
        <v>3.5715741988096119</v>
      </c>
      <c r="J172" s="24"/>
      <c r="K172" s="24"/>
      <c r="L172" s="24"/>
      <c r="N172" s="32">
        <v>1.51</v>
      </c>
      <c r="O172" s="33">
        <f t="shared" si="6"/>
        <v>0.16878942153961266</v>
      </c>
      <c r="P172" s="25"/>
      <c r="Q172" s="25"/>
      <c r="R172" s="25"/>
      <c r="S172" s="25"/>
      <c r="T172" s="25"/>
    </row>
    <row r="173" spans="1:20" ht="21">
      <c r="A173" s="20">
        <v>7.2</v>
      </c>
      <c r="B173" s="21">
        <v>46.3</v>
      </c>
      <c r="C173" s="21">
        <v>0.41117740468699998</v>
      </c>
      <c r="D173" s="21">
        <v>1.4761137370756641</v>
      </c>
      <c r="E173" s="21">
        <v>0.90986601600299999</v>
      </c>
      <c r="F173" s="21">
        <v>1.408569952985006</v>
      </c>
      <c r="G173" s="21">
        <v>1.2197030019799999</v>
      </c>
      <c r="H173" s="22">
        <v>1.352832538906104</v>
      </c>
      <c r="I173" s="23">
        <f t="shared" si="5"/>
        <v>3.1760880911612066</v>
      </c>
      <c r="J173" s="24"/>
      <c r="K173" s="24"/>
      <c r="L173" s="24"/>
      <c r="N173" s="32">
        <v>1.52</v>
      </c>
      <c r="O173" s="33">
        <f t="shared" si="6"/>
        <v>0.1676789648189573</v>
      </c>
      <c r="P173" s="25"/>
      <c r="Q173" s="25"/>
      <c r="R173" s="25"/>
      <c r="S173" s="25"/>
      <c r="T173" s="25"/>
    </row>
    <row r="174" spans="1:20" ht="21">
      <c r="A174" s="20">
        <v>6.7</v>
      </c>
      <c r="B174" s="21">
        <v>46.3</v>
      </c>
      <c r="C174" s="21">
        <v>0.26747398736599998</v>
      </c>
      <c r="D174" s="21">
        <v>1.5252191347346611</v>
      </c>
      <c r="E174" s="21">
        <v>0.62129448445500002</v>
      </c>
      <c r="F174" s="21">
        <v>1.4596915948460929</v>
      </c>
      <c r="G174" s="21">
        <v>0.85740914072399999</v>
      </c>
      <c r="H174" s="22">
        <v>1.424172601706694</v>
      </c>
      <c r="I174" s="23">
        <f t="shared" si="5"/>
        <v>3.6705985794280394</v>
      </c>
      <c r="J174" s="24"/>
      <c r="K174" s="24"/>
      <c r="L174" s="24"/>
      <c r="N174" s="32">
        <v>1.53</v>
      </c>
      <c r="O174" s="33">
        <f t="shared" si="6"/>
        <v>0.16658302387242818</v>
      </c>
      <c r="P174" s="25"/>
      <c r="Q174" s="25"/>
      <c r="R174" s="25"/>
      <c r="S174" s="25"/>
      <c r="T174" s="25"/>
    </row>
    <row r="175" spans="1:20" ht="21">
      <c r="A175" s="20">
        <v>7.3</v>
      </c>
      <c r="B175" s="21">
        <v>46.3</v>
      </c>
      <c r="C175" s="21">
        <v>0.434679514489</v>
      </c>
      <c r="D175" s="21">
        <v>1.479848881563703</v>
      </c>
      <c r="E175" s="21">
        <v>0.95963220560899998</v>
      </c>
      <c r="F175" s="21">
        <v>1.399504506167029</v>
      </c>
      <c r="G175" s="21">
        <v>1.28012760687</v>
      </c>
      <c r="H175" s="22">
        <v>1.351944959868171</v>
      </c>
      <c r="I175" s="23">
        <f t="shared" si="5"/>
        <v>3.077398883654737</v>
      </c>
      <c r="J175" s="24"/>
      <c r="K175" s="24"/>
      <c r="L175" s="24"/>
      <c r="N175" s="32">
        <v>1.54</v>
      </c>
      <c r="O175" s="33">
        <f t="shared" si="6"/>
        <v>0.16550131592520462</v>
      </c>
      <c r="P175" s="25"/>
      <c r="Q175" s="25"/>
      <c r="R175" s="25"/>
      <c r="S175" s="25"/>
      <c r="T175" s="25"/>
    </row>
    <row r="176" spans="1:20" ht="21">
      <c r="A176" s="20">
        <v>6.6</v>
      </c>
      <c r="B176" s="21">
        <v>46.3</v>
      </c>
      <c r="C176" s="21">
        <v>0.24974220513500001</v>
      </c>
      <c r="D176" s="21">
        <v>1.510627606501934</v>
      </c>
      <c r="E176" s="21">
        <v>0.58779362919400002</v>
      </c>
      <c r="F176" s="21">
        <v>1.457042026391433</v>
      </c>
      <c r="G176" s="21">
        <v>0.81623986793799996</v>
      </c>
      <c r="H176" s="22">
        <v>1.423376611053075</v>
      </c>
      <c r="I176" s="23">
        <f t="shared" si="5"/>
        <v>3.7696744693667865</v>
      </c>
      <c r="J176" s="24"/>
      <c r="K176" s="24"/>
      <c r="L176" s="24"/>
      <c r="N176" s="32">
        <v>1.55</v>
      </c>
      <c r="O176" s="33">
        <f t="shared" si="6"/>
        <v>0.16443356549988072</v>
      </c>
      <c r="P176" s="25"/>
      <c r="Q176" s="25"/>
      <c r="R176" s="25"/>
      <c r="S176" s="25"/>
      <c r="T176" s="25"/>
    </row>
    <row r="177" spans="1:20" ht="21">
      <c r="A177" s="20">
        <v>7.4</v>
      </c>
      <c r="B177" s="21">
        <v>46.3</v>
      </c>
      <c r="C177" s="21">
        <v>0.44995153563200002</v>
      </c>
      <c r="D177" s="21">
        <v>1.4794426248368999</v>
      </c>
      <c r="E177" s="21">
        <v>1.0002086160899999</v>
      </c>
      <c r="F177" s="21">
        <v>1.3937538931507889</v>
      </c>
      <c r="G177" s="21">
        <v>1.3330178879000001</v>
      </c>
      <c r="H177" s="22">
        <v>1.3487306860857919</v>
      </c>
      <c r="I177" s="23">
        <f t="shared" si="5"/>
        <v>2.9787971088046259</v>
      </c>
      <c r="J177" s="24"/>
      <c r="K177" s="24"/>
      <c r="L177" s="24"/>
      <c r="N177" s="32">
        <v>1.56</v>
      </c>
      <c r="O177" s="33">
        <f t="shared" si="6"/>
        <v>0.16337950418257377</v>
      </c>
      <c r="P177" s="25"/>
      <c r="Q177" s="25"/>
      <c r="R177" s="25"/>
      <c r="S177" s="25"/>
      <c r="T177" s="25"/>
    </row>
    <row r="178" spans="1:20" ht="21">
      <c r="A178" s="20">
        <v>6.5</v>
      </c>
      <c r="B178" s="21">
        <v>46.3</v>
      </c>
      <c r="C178" s="21">
        <v>0.232605672963</v>
      </c>
      <c r="D178" s="21">
        <v>1.4993519947085561</v>
      </c>
      <c r="E178" s="21">
        <v>0.55257610906800003</v>
      </c>
      <c r="F178" s="21">
        <v>1.4495934820733041</v>
      </c>
      <c r="G178" s="21">
        <v>0.77090446050299999</v>
      </c>
      <c r="H178" s="22">
        <v>1.428601866074835</v>
      </c>
      <c r="I178" s="23">
        <f t="shared" si="5"/>
        <v>3.8687979113275457</v>
      </c>
      <c r="J178" s="24"/>
      <c r="K178" s="24"/>
      <c r="L178" s="24"/>
      <c r="N178" s="32">
        <v>1.57</v>
      </c>
      <c r="O178" s="33">
        <f t="shared" si="6"/>
        <v>0.1623388703979714</v>
      </c>
      <c r="P178" s="25"/>
      <c r="Q178" s="25"/>
      <c r="R178" s="25"/>
      <c r="S178" s="25"/>
      <c r="T178" s="25"/>
    </row>
    <row r="179" spans="1:20" ht="21">
      <c r="A179" s="20">
        <v>7.5</v>
      </c>
      <c r="B179" s="21">
        <v>46.3</v>
      </c>
      <c r="C179" s="21">
        <v>0.453955522881</v>
      </c>
      <c r="D179" s="21">
        <v>1.48118969299876</v>
      </c>
      <c r="E179" s="21">
        <v>1.02818933026</v>
      </c>
      <c r="F179" s="21">
        <v>1.3910096746869931</v>
      </c>
      <c r="G179" s="21">
        <v>1.3802963394800001</v>
      </c>
      <c r="H179" s="22">
        <v>1.3413209324785189</v>
      </c>
      <c r="I179" s="23">
        <f t="shared" si="5"/>
        <v>2.8802917459393207</v>
      </c>
      <c r="J179" s="24"/>
      <c r="K179" s="24"/>
      <c r="L179" s="24"/>
      <c r="N179" s="32">
        <v>1.58</v>
      </c>
      <c r="O179" s="33">
        <f t="shared" si="6"/>
        <v>0.16131140919292095</v>
      </c>
      <c r="P179" s="25"/>
      <c r="Q179" s="25"/>
      <c r="R179" s="25"/>
      <c r="S179" s="25"/>
      <c r="T179" s="25"/>
    </row>
    <row r="180" spans="1:20" ht="21">
      <c r="A180" s="20">
        <v>6.4</v>
      </c>
      <c r="B180" s="21">
        <v>46.3</v>
      </c>
      <c r="C180" s="21">
        <v>0.21319303423800001</v>
      </c>
      <c r="D180" s="21">
        <v>1.492315477474883</v>
      </c>
      <c r="E180" s="21">
        <v>0.50449295726400001</v>
      </c>
      <c r="F180" s="21">
        <v>1.447505386804951</v>
      </c>
      <c r="G180" s="21">
        <v>0.70483091280599997</v>
      </c>
      <c r="H180" s="22">
        <v>1.4352230333893341</v>
      </c>
      <c r="I180" s="23">
        <f t="shared" si="5"/>
        <v>3.9679653416315266</v>
      </c>
      <c r="J180" s="24"/>
      <c r="K180" s="24"/>
      <c r="L180" s="24"/>
      <c r="N180" s="32">
        <v>1.59</v>
      </c>
      <c r="O180" s="33">
        <f t="shared" si="6"/>
        <v>0.1602968720281856</v>
      </c>
      <c r="P180" s="25"/>
      <c r="Q180" s="25"/>
      <c r="R180" s="25"/>
      <c r="S180" s="25"/>
      <c r="T180" s="25"/>
    </row>
    <row r="181" spans="1:20" ht="21">
      <c r="A181" s="20">
        <v>7.6</v>
      </c>
      <c r="B181" s="21">
        <v>46.3</v>
      </c>
      <c r="C181" s="21">
        <v>0.44536033168200001</v>
      </c>
      <c r="D181" s="21">
        <v>1.4941936987489799</v>
      </c>
      <c r="E181" s="21">
        <v>1.01298904373</v>
      </c>
      <c r="F181" s="21">
        <v>1.407178029250175</v>
      </c>
      <c r="G181" s="21">
        <v>1.36260775745</v>
      </c>
      <c r="H181" s="22">
        <v>1.3526147327453699</v>
      </c>
      <c r="I181" s="23">
        <f t="shared" si="5"/>
        <v>2.7818930367700268</v>
      </c>
      <c r="J181" s="24"/>
      <c r="K181" s="24"/>
      <c r="L181" s="24"/>
      <c r="N181" s="32">
        <v>1.6</v>
      </c>
      <c r="O181" s="33">
        <f t="shared" si="6"/>
        <v>0.15929501657800943</v>
      </c>
      <c r="P181" s="25"/>
      <c r="Q181" s="25"/>
      <c r="R181" s="25"/>
      <c r="S181" s="25"/>
      <c r="T181" s="25"/>
    </row>
    <row r="182" spans="1:20" ht="21">
      <c r="A182" s="20">
        <v>6.3</v>
      </c>
      <c r="B182" s="21">
        <v>46.3</v>
      </c>
      <c r="C182" s="21">
        <v>0.19163756037599999</v>
      </c>
      <c r="D182" s="21">
        <v>1.484945556117812</v>
      </c>
      <c r="E182" s="21">
        <v>0.44958661289000001</v>
      </c>
      <c r="F182" s="21">
        <v>1.4315603681426159</v>
      </c>
      <c r="G182" s="21">
        <v>0.62709408549000001</v>
      </c>
      <c r="H182" s="22">
        <v>1.4115367953048821</v>
      </c>
      <c r="I182" s="23">
        <f t="shared" si="5"/>
        <v>4.0671735426565734</v>
      </c>
      <c r="J182" s="24"/>
      <c r="K182" s="24"/>
      <c r="L182" s="24"/>
      <c r="N182" s="32">
        <v>1.61</v>
      </c>
      <c r="O182" s="33">
        <f t="shared" si="6"/>
        <v>0.15830560653715223</v>
      </c>
      <c r="P182" s="25"/>
      <c r="Q182" s="25"/>
      <c r="R182" s="25"/>
      <c r="S182" s="25"/>
      <c r="T182" s="25"/>
    </row>
    <row r="183" spans="1:20" ht="21">
      <c r="A183" s="20">
        <v>7.7</v>
      </c>
      <c r="B183" s="21">
        <v>46.3</v>
      </c>
      <c r="C183" s="21">
        <v>0.43264513566000001</v>
      </c>
      <c r="D183" s="21">
        <v>1.509884887612283</v>
      </c>
      <c r="E183" s="21">
        <v>0.99292702366100005</v>
      </c>
      <c r="F183" s="21">
        <v>1.4192092827457501</v>
      </c>
      <c r="G183" s="21">
        <v>1.3398108128199999</v>
      </c>
      <c r="H183" s="22">
        <v>1.362701970267862</v>
      </c>
      <c r="I183" s="23">
        <f t="shared" si="5"/>
        <v>2.6836127131784382</v>
      </c>
      <c r="J183" s="24"/>
      <c r="K183" s="24"/>
      <c r="L183" s="24"/>
      <c r="N183" s="32">
        <v>1.62</v>
      </c>
      <c r="O183" s="33">
        <f t="shared" si="6"/>
        <v>0.15732841143507104</v>
      </c>
      <c r="P183" s="25"/>
      <c r="Q183" s="25"/>
      <c r="R183" s="25"/>
      <c r="S183" s="25"/>
      <c r="T183" s="25"/>
    </row>
    <row r="184" spans="1:20" ht="21">
      <c r="A184" s="20">
        <v>6.2</v>
      </c>
      <c r="B184" s="21">
        <v>46.3</v>
      </c>
      <c r="C184" s="21">
        <v>0.17605668957199999</v>
      </c>
      <c r="D184" s="21">
        <v>1.4866228941023181</v>
      </c>
      <c r="E184" s="21">
        <v>0.41399988498899998</v>
      </c>
      <c r="F184" s="21">
        <v>1.4096990088958761</v>
      </c>
      <c r="G184" s="21">
        <v>0.57829807097399999</v>
      </c>
      <c r="H184" s="22">
        <v>1.374393004416808</v>
      </c>
      <c r="I184" s="23">
        <f t="shared" si="5"/>
        <v>4.1664196019822866</v>
      </c>
      <c r="J184" s="24"/>
      <c r="K184" s="24"/>
      <c r="L184" s="24"/>
      <c r="N184" s="32">
        <v>1.63</v>
      </c>
      <c r="O184" s="33">
        <f t="shared" si="6"/>
        <v>0.15636320645694179</v>
      </c>
      <c r="P184" s="25"/>
      <c r="Q184" s="25"/>
      <c r="R184" s="25"/>
      <c r="S184" s="25"/>
      <c r="T184" s="25"/>
    </row>
    <row r="185" spans="1:20" ht="21">
      <c r="A185" s="20">
        <v>7.8</v>
      </c>
      <c r="B185" s="21">
        <v>46.3</v>
      </c>
      <c r="C185" s="21">
        <v>0.41893069952700002</v>
      </c>
      <c r="D185" s="21">
        <v>1.5242243752700819</v>
      </c>
      <c r="E185" s="21">
        <v>0.97593532111000003</v>
      </c>
      <c r="F185" s="21">
        <v>1.4295359269264021</v>
      </c>
      <c r="G185" s="21">
        <v>1.3225683618799999</v>
      </c>
      <c r="H185" s="22">
        <v>1.3717308217574069</v>
      </c>
      <c r="I185" s="23">
        <f t="shared" si="5"/>
        <v>2.5854642756449606</v>
      </c>
      <c r="J185" s="24"/>
      <c r="K185" s="24"/>
      <c r="L185" s="24"/>
      <c r="N185" s="32">
        <v>1.64</v>
      </c>
      <c r="O185" s="33">
        <f t="shared" si="6"/>
        <v>0.15540977227122874</v>
      </c>
      <c r="P185" s="25"/>
      <c r="Q185" s="25"/>
      <c r="R185" s="25"/>
      <c r="S185" s="25"/>
      <c r="T185" s="25"/>
    </row>
    <row r="186" spans="1:20" ht="21">
      <c r="A186" s="20">
        <v>6.1</v>
      </c>
      <c r="B186" s="21">
        <v>46.3</v>
      </c>
      <c r="C186" s="21">
        <v>0.166293456689</v>
      </c>
      <c r="D186" s="21">
        <v>1.485325732451015</v>
      </c>
      <c r="E186" s="21">
        <v>0.39532106329900002</v>
      </c>
      <c r="F186" s="21">
        <v>1.3740028440720169</v>
      </c>
      <c r="G186" s="21">
        <v>0.55486921384999999</v>
      </c>
      <c r="H186" s="22">
        <v>1.3405439481187029</v>
      </c>
      <c r="I186" s="23">
        <f t="shared" si="5"/>
        <v>4.2657008771688227</v>
      </c>
      <c r="J186" s="24"/>
      <c r="K186" s="24"/>
      <c r="L186" s="24"/>
      <c r="N186" s="32">
        <v>1.65</v>
      </c>
      <c r="O186" s="33">
        <f t="shared" si="6"/>
        <v>0.15446789486352433</v>
      </c>
      <c r="P186" s="25"/>
      <c r="Q186" s="25"/>
      <c r="R186" s="25"/>
      <c r="S186" s="25"/>
      <c r="T186" s="25"/>
    </row>
    <row r="187" spans="1:20" ht="21">
      <c r="A187" s="20">
        <v>7.9</v>
      </c>
      <c r="B187" s="21">
        <v>46.3</v>
      </c>
      <c r="C187" s="21">
        <v>0.404097608798</v>
      </c>
      <c r="D187" s="21">
        <v>1.531972994813386</v>
      </c>
      <c r="E187" s="21">
        <v>0.95713012280200005</v>
      </c>
      <c r="F187" s="21">
        <v>1.436424557913963</v>
      </c>
      <c r="G187" s="21">
        <v>1.30326917738</v>
      </c>
      <c r="H187" s="22">
        <v>1.378476902237195</v>
      </c>
      <c r="I187" s="23">
        <f t="shared" si="5"/>
        <v>2.4874633357980773</v>
      </c>
      <c r="J187" s="24"/>
      <c r="K187" s="24"/>
      <c r="L187" s="24"/>
      <c r="N187" s="32">
        <v>1.66</v>
      </c>
      <c r="O187" s="33">
        <f t="shared" si="6"/>
        <v>0.15353736537639465</v>
      </c>
      <c r="P187" s="25"/>
      <c r="Q187" s="25"/>
      <c r="R187" s="25"/>
      <c r="S187" s="25"/>
      <c r="T187" s="25"/>
    </row>
    <row r="188" spans="1:20" ht="21">
      <c r="A188" s="20">
        <v>6</v>
      </c>
      <c r="B188" s="21">
        <v>46.3</v>
      </c>
      <c r="C188" s="21">
        <v>0.16035011626199999</v>
      </c>
      <c r="D188" s="21">
        <v>1.485028120549178</v>
      </c>
      <c r="E188" s="21">
        <v>0.38722925631900001</v>
      </c>
      <c r="F188" s="21">
        <v>1.3596908893512389</v>
      </c>
      <c r="G188" s="21">
        <v>0.54672203049900003</v>
      </c>
      <c r="H188" s="22">
        <v>1.3237276666277009</v>
      </c>
      <c r="I188" s="23">
        <f t="shared" si="5"/>
        <v>4.3650149652865426</v>
      </c>
      <c r="J188" s="24"/>
      <c r="K188" s="24"/>
      <c r="L188" s="24"/>
      <c r="N188" s="32">
        <v>1.67</v>
      </c>
      <c r="O188" s="33">
        <f t="shared" si="6"/>
        <v>0.15261797995497911</v>
      </c>
      <c r="P188" s="25"/>
      <c r="Q188" s="25"/>
      <c r="R188" s="25"/>
      <c r="S188" s="25"/>
      <c r="T188" s="25"/>
    </row>
    <row r="189" spans="1:20" ht="21">
      <c r="A189" s="20">
        <v>8</v>
      </c>
      <c r="B189" s="21">
        <v>46.3</v>
      </c>
      <c r="C189" s="21">
        <v>0.38182733220499998</v>
      </c>
      <c r="D189" s="21">
        <v>1.5371422970550619</v>
      </c>
      <c r="E189" s="21">
        <v>0.91836192824600005</v>
      </c>
      <c r="F189" s="21">
        <v>1.4430707415547439</v>
      </c>
      <c r="G189" s="21">
        <v>1.2577981703700001</v>
      </c>
      <c r="H189" s="22">
        <v>1.383486860185295</v>
      </c>
      <c r="I189" s="23">
        <f t="shared" si="5"/>
        <v>2.3896280407718433</v>
      </c>
      <c r="J189" s="24"/>
      <c r="K189" s="24"/>
      <c r="L189" s="24"/>
      <c r="N189" s="32">
        <v>1.68</v>
      </c>
      <c r="O189" s="33">
        <f t="shared" si="6"/>
        <v>0.15170953959810424</v>
      </c>
      <c r="P189" s="25"/>
      <c r="Q189" s="25"/>
      <c r="R189" s="25"/>
      <c r="S189" s="25"/>
      <c r="T189" s="25"/>
    </row>
    <row r="190" spans="1:20" ht="21">
      <c r="A190" s="20">
        <v>5.9</v>
      </c>
      <c r="B190" s="21">
        <v>46.3</v>
      </c>
      <c r="C190" s="21">
        <v>0.15746702243999999</v>
      </c>
      <c r="D190" s="21">
        <v>1.480984146663846</v>
      </c>
      <c r="E190" s="21">
        <v>0.38881845502099999</v>
      </c>
      <c r="F190" s="21">
        <v>1.340230083691514</v>
      </c>
      <c r="G190" s="21">
        <v>0.55282345323000004</v>
      </c>
      <c r="H190" s="22">
        <v>1.300333406230006</v>
      </c>
      <c r="I190" s="23">
        <f t="shared" si="5"/>
        <v>4.4643596764678461</v>
      </c>
      <c r="J190" s="24"/>
      <c r="K190" s="24"/>
      <c r="L190" s="24"/>
      <c r="N190" s="32">
        <v>1.69</v>
      </c>
      <c r="O190" s="33">
        <f t="shared" si="6"/>
        <v>0.1508118500146835</v>
      </c>
      <c r="P190" s="25"/>
      <c r="Q190" s="25"/>
      <c r="R190" s="25"/>
      <c r="S190" s="25"/>
      <c r="T190" s="25"/>
    </row>
    <row r="191" spans="1:20" ht="21">
      <c r="A191" s="20">
        <v>8.1</v>
      </c>
      <c r="B191" s="21">
        <v>46.3</v>
      </c>
      <c r="C191" s="21">
        <v>0.34959614087699997</v>
      </c>
      <c r="D191" s="21">
        <v>1.5313453669671819</v>
      </c>
      <c r="E191" s="21">
        <v>0.84188410736899999</v>
      </c>
      <c r="F191" s="21">
        <v>1.434717055344281</v>
      </c>
      <c r="G191" s="21">
        <v>1.15521096249</v>
      </c>
      <c r="H191" s="22">
        <v>1.3733867076159549</v>
      </c>
      <c r="I191" s="23">
        <f t="shared" si="5"/>
        <v>2.2919796027771411</v>
      </c>
      <c r="J191" s="24"/>
      <c r="K191" s="24"/>
      <c r="L191" s="24"/>
      <c r="N191" s="32">
        <v>1.7</v>
      </c>
      <c r="O191" s="33">
        <f t="shared" si="6"/>
        <v>0.14992472148518537</v>
      </c>
      <c r="P191" s="25"/>
      <c r="Q191" s="25"/>
      <c r="R191" s="25"/>
      <c r="S191" s="25"/>
      <c r="T191" s="25"/>
    </row>
    <row r="192" spans="1:20" ht="21">
      <c r="A192" s="20">
        <v>8.1999999999999993</v>
      </c>
      <c r="B192" s="21">
        <v>46.3</v>
      </c>
      <c r="C192" s="21">
        <v>0.31005476171099999</v>
      </c>
      <c r="D192" s="21">
        <v>1.528948771124071</v>
      </c>
      <c r="E192" s="21">
        <v>0.75913827331899997</v>
      </c>
      <c r="F192" s="21">
        <v>1.453066896809287</v>
      </c>
      <c r="G192" s="21">
        <v>1.0479895511999999</v>
      </c>
      <c r="H192" s="22">
        <v>1.394681269711499</v>
      </c>
      <c r="I192" s="23">
        <f t="shared" si="5"/>
        <v>2.1945429651409976</v>
      </c>
      <c r="J192" s="24"/>
      <c r="K192" s="24"/>
      <c r="L192" s="24"/>
      <c r="N192" s="32">
        <v>1.71</v>
      </c>
      <c r="O192" s="33">
        <f t="shared" si="6"/>
        <v>0.14904796872796205</v>
      </c>
      <c r="P192" s="25"/>
      <c r="Q192" s="25"/>
      <c r="R192" s="25"/>
      <c r="S192" s="25"/>
      <c r="T192" s="25"/>
    </row>
    <row r="193" spans="1:20" ht="21">
      <c r="A193" s="20">
        <v>5.8</v>
      </c>
      <c r="B193" s="21">
        <v>46.3</v>
      </c>
      <c r="C193" s="21">
        <v>0.15686766893699999</v>
      </c>
      <c r="D193" s="21">
        <v>1.4712651228283999</v>
      </c>
      <c r="E193" s="21">
        <v>0.39829182753699999</v>
      </c>
      <c r="F193" s="21">
        <v>1.325083806738595</v>
      </c>
      <c r="G193" s="21">
        <v>0.56997792881999998</v>
      </c>
      <c r="H193" s="22">
        <v>1.289201599001663</v>
      </c>
      <c r="I193" s="23">
        <f t="shared" si="5"/>
        <v>4.56373301087703</v>
      </c>
      <c r="J193" s="24"/>
      <c r="K193" s="24"/>
      <c r="L193" s="24"/>
      <c r="N193" s="32">
        <v>1.72</v>
      </c>
      <c r="O193" s="33">
        <f t="shared" si="6"/>
        <v>0.14818141077024136</v>
      </c>
      <c r="P193" s="25"/>
      <c r="Q193" s="25"/>
      <c r="R193" s="25"/>
      <c r="S193" s="25"/>
      <c r="T193" s="25"/>
    </row>
    <row r="194" spans="1:20" ht="21">
      <c r="A194" s="20">
        <v>8.3000000000000007</v>
      </c>
      <c r="B194" s="21">
        <v>46.3</v>
      </c>
      <c r="C194" s="21">
        <v>0.26072334153999999</v>
      </c>
      <c r="D194" s="21">
        <v>1.4941441347162021</v>
      </c>
      <c r="E194" s="21">
        <v>0.63457923301700003</v>
      </c>
      <c r="F194" s="21">
        <v>1.4450342657126229</v>
      </c>
      <c r="G194" s="21">
        <v>0.88044011358300001</v>
      </c>
      <c r="H194" s="22">
        <v>1.4073926441653279</v>
      </c>
      <c r="I194" s="23">
        <f t="shared" si="5"/>
        <v>2.0973476469467851</v>
      </c>
      <c r="J194" s="24"/>
      <c r="K194" s="24"/>
      <c r="L194" s="24"/>
      <c r="N194" s="32">
        <v>1.73</v>
      </c>
      <c r="O194" s="33">
        <f t="shared" si="6"/>
        <v>0.14732487082359255</v>
      </c>
      <c r="P194" s="25"/>
      <c r="Q194" s="25"/>
      <c r="R194" s="25"/>
      <c r="S194" s="25"/>
      <c r="T194" s="25"/>
    </row>
    <row r="195" spans="1:20" ht="21">
      <c r="A195" s="20">
        <v>8.4</v>
      </c>
      <c r="B195" s="21">
        <v>46.3</v>
      </c>
      <c r="C195" s="21">
        <v>0.217045509172</v>
      </c>
      <c r="D195" s="21">
        <v>1.481979334586</v>
      </c>
      <c r="E195" s="21">
        <v>0.51618825367099996</v>
      </c>
      <c r="F195" s="21">
        <v>1.412586240747626</v>
      </c>
      <c r="G195" s="21">
        <v>0.71349764848499997</v>
      </c>
      <c r="H195" s="22">
        <v>1.3796213332253111</v>
      </c>
      <c r="I195" s="23">
        <f t="shared" si="5"/>
        <v>2.0004288236417205</v>
      </c>
      <c r="J195" s="24"/>
      <c r="K195" s="24"/>
      <c r="L195" s="24"/>
      <c r="N195" s="32">
        <v>1.74</v>
      </c>
      <c r="O195" s="33">
        <f t="shared" si="6"/>
        <v>0.14647817616368686</v>
      </c>
      <c r="P195" s="25"/>
      <c r="Q195" s="25"/>
      <c r="R195" s="25"/>
      <c r="S195" s="25"/>
      <c r="T195" s="25"/>
    </row>
    <row r="196" spans="1:20" ht="21">
      <c r="A196" s="20">
        <v>8.5</v>
      </c>
      <c r="B196" s="21">
        <v>46.3</v>
      </c>
      <c r="C196" s="21">
        <v>0.18796857430399999</v>
      </c>
      <c r="D196" s="21">
        <v>1.477174327247591</v>
      </c>
      <c r="E196" s="21">
        <v>0.44095053637600001</v>
      </c>
      <c r="F196" s="21">
        <v>1.394237372686552</v>
      </c>
      <c r="G196" s="21">
        <v>0.61060038244799997</v>
      </c>
      <c r="H196" s="22">
        <v>1.3682710929503059</v>
      </c>
      <c r="I196" s="23">
        <f t="shared" si="5"/>
        <v>1.9038287225378179</v>
      </c>
      <c r="J196" s="24"/>
      <c r="K196" s="24"/>
      <c r="L196" s="24"/>
      <c r="N196" s="32">
        <v>1.75</v>
      </c>
      <c r="O196" s="33">
        <f t="shared" si="6"/>
        <v>0.14564115801418007</v>
      </c>
      <c r="P196" s="25"/>
      <c r="Q196" s="25"/>
      <c r="R196" s="25"/>
      <c r="S196" s="25"/>
      <c r="T196" s="25"/>
    </row>
    <row r="197" spans="1:20" ht="21">
      <c r="A197" s="20">
        <v>8.6</v>
      </c>
      <c r="B197" s="21">
        <v>46.3</v>
      </c>
      <c r="C197" s="21">
        <v>0.16846751068800001</v>
      </c>
      <c r="D197" s="21">
        <v>1.487900793160202</v>
      </c>
      <c r="E197" s="21">
        <v>0.39358446311200002</v>
      </c>
      <c r="F197" s="21">
        <v>1.400670361900757</v>
      </c>
      <c r="G197" s="21">
        <v>0.54648906468000003</v>
      </c>
      <c r="H197" s="22">
        <v>1.375550980342811</v>
      </c>
      <c r="I197" s="23">
        <f t="shared" si="5"/>
        <v>1.8075984429799006</v>
      </c>
      <c r="J197" s="24"/>
      <c r="K197" s="24"/>
      <c r="L197" s="24"/>
      <c r="N197" s="32">
        <v>1.76</v>
      </c>
      <c r="O197" s="33">
        <f t="shared" si="6"/>
        <v>0.14481365143455405</v>
      </c>
      <c r="P197" s="25"/>
      <c r="Q197" s="25"/>
      <c r="R197" s="25"/>
      <c r="S197" s="25"/>
      <c r="T197" s="25"/>
    </row>
    <row r="198" spans="1:20" ht="21">
      <c r="A198" s="20">
        <v>8.6999999999999993</v>
      </c>
      <c r="B198" s="21">
        <v>46.3</v>
      </c>
      <c r="C198" s="21">
        <v>0.15608986548500001</v>
      </c>
      <c r="D198" s="21">
        <v>1.494895141619706</v>
      </c>
      <c r="E198" s="21">
        <v>0.36253997828099999</v>
      </c>
      <c r="F198" s="21">
        <v>1.4051635549719961</v>
      </c>
      <c r="G198" s="21">
        <v>0.504898890381</v>
      </c>
      <c r="H198" s="22">
        <v>1.381283784881624</v>
      </c>
      <c r="I198" s="23">
        <f t="shared" si="5"/>
        <v>1.7118003555808552</v>
      </c>
      <c r="J198" s="24"/>
      <c r="K198" s="24"/>
      <c r="L198" s="24"/>
      <c r="N198" s="32">
        <v>1.77</v>
      </c>
      <c r="O198" s="33">
        <f t="shared" si="6"/>
        <v>0.14399549521175994</v>
      </c>
      <c r="P198" s="25"/>
      <c r="Q198" s="25"/>
      <c r="R198" s="25"/>
      <c r="S198" s="25"/>
      <c r="T198" s="25"/>
    </row>
    <row r="199" spans="1:20" ht="21">
      <c r="A199" s="20">
        <v>8.8000000000000007</v>
      </c>
      <c r="B199" s="21">
        <v>46.3</v>
      </c>
      <c r="C199" s="21">
        <v>0.14902549282700001</v>
      </c>
      <c r="D199" s="21">
        <v>1.496633003244066</v>
      </c>
      <c r="E199" s="21">
        <v>0.34565067179800002</v>
      </c>
      <c r="F199" s="21">
        <v>1.4079704622186009</v>
      </c>
      <c r="G199" s="21">
        <v>0.48278573759299998</v>
      </c>
      <c r="H199" s="22">
        <v>1.382323490394834</v>
      </c>
      <c r="I199" s="23">
        <f t="shared" si="5"/>
        <v>1.6165113001987079</v>
      </c>
      <c r="J199" s="24"/>
      <c r="K199" s="24"/>
      <c r="L199" s="24"/>
      <c r="N199" s="32">
        <v>1.78</v>
      </c>
      <c r="O199" s="33">
        <f t="shared" si="6"/>
        <v>0.1431865317555141</v>
      </c>
      <c r="P199" s="25"/>
      <c r="Q199" s="25"/>
      <c r="R199" s="25"/>
      <c r="S199" s="25"/>
      <c r="T199" s="25"/>
    </row>
    <row r="200" spans="1:20" ht="21">
      <c r="A200" s="20">
        <v>8.9</v>
      </c>
      <c r="B200" s="21">
        <v>46.3</v>
      </c>
      <c r="C200" s="21">
        <v>0.145703227144</v>
      </c>
      <c r="D200" s="21">
        <v>1.4965428837818251</v>
      </c>
      <c r="E200" s="21">
        <v>0.33769450379799998</v>
      </c>
      <c r="F200" s="21">
        <v>1.4097200458600401</v>
      </c>
      <c r="G200" s="21">
        <v>0.47245461578999998</v>
      </c>
      <c r="H200" s="22">
        <v>1.3836180912923071</v>
      </c>
      <c r="I200" s="23">
        <f t="shared" si="5"/>
        <v>1.52182689882046</v>
      </c>
      <c r="J200" s="24"/>
      <c r="K200" s="24"/>
      <c r="L200" s="24"/>
      <c r="N200" s="32">
        <v>1.79</v>
      </c>
      <c r="O200" s="33">
        <f t="shared" si="6"/>
        <v>0.1423866069971034</v>
      </c>
      <c r="P200" s="25"/>
      <c r="Q200" s="25"/>
      <c r="R200" s="25"/>
      <c r="S200" s="25"/>
      <c r="T200" s="25"/>
    </row>
    <row r="201" spans="1:20" ht="21">
      <c r="A201" s="20">
        <v>9</v>
      </c>
      <c r="B201" s="21">
        <v>46.3</v>
      </c>
      <c r="C201" s="21">
        <v>0.14531945359699999</v>
      </c>
      <c r="D201" s="21">
        <v>1.495762960262653</v>
      </c>
      <c r="E201" s="21">
        <v>0.33630271436699999</v>
      </c>
      <c r="F201" s="21">
        <v>1.409651567487076</v>
      </c>
      <c r="G201" s="21">
        <v>0.47045202760100002</v>
      </c>
      <c r="H201" s="22">
        <v>1.3852913295906359</v>
      </c>
      <c r="I201" s="23">
        <f t="shared" ref="I201:I264" si="7">SQRT((A201-$Q$8)^2+(B201-$R$8)^2)</f>
        <v>1.4278674435243908</v>
      </c>
      <c r="J201" s="24"/>
      <c r="K201" s="24"/>
      <c r="L201" s="24"/>
      <c r="N201" s="32">
        <v>1.8</v>
      </c>
      <c r="O201" s="33">
        <f t="shared" si="6"/>
        <v>0.14159557029156394</v>
      </c>
      <c r="P201" s="25"/>
      <c r="Q201" s="25"/>
      <c r="R201" s="25"/>
      <c r="S201" s="25"/>
      <c r="T201" s="25"/>
    </row>
    <row r="202" spans="1:20" ht="21">
      <c r="A202" s="20">
        <v>9.1</v>
      </c>
      <c r="B202" s="21">
        <v>46.3</v>
      </c>
      <c r="C202" s="21">
        <v>0.147396261512</v>
      </c>
      <c r="D202" s="21">
        <v>1.496433802647313</v>
      </c>
      <c r="E202" s="21">
        <v>0.34051641484599998</v>
      </c>
      <c r="F202" s="21">
        <v>1.4065811957259491</v>
      </c>
      <c r="G202" s="21">
        <v>0.47565352232899999</v>
      </c>
      <c r="H202" s="22">
        <v>1.384794477503738</v>
      </c>
      <c r="I202" s="23">
        <f t="shared" si="7"/>
        <v>1.3347860362545978</v>
      </c>
      <c r="J202" s="24"/>
      <c r="K202" s="24"/>
      <c r="L202" s="24"/>
      <c r="N202" s="32">
        <v>1.81</v>
      </c>
      <c r="O202" s="33">
        <f t="shared" si="6"/>
        <v>0.14081327432310226</v>
      </c>
      <c r="P202" s="25"/>
      <c r="Q202" s="25"/>
      <c r="R202" s="25"/>
      <c r="S202" s="25"/>
      <c r="T202" s="25"/>
    </row>
    <row r="203" spans="1:20" ht="21">
      <c r="A203" s="20">
        <v>9.1999999999999993</v>
      </c>
      <c r="B203" s="21">
        <v>46.3</v>
      </c>
      <c r="C203" s="21">
        <v>0.15211884145900001</v>
      </c>
      <c r="D203" s="21">
        <v>1.498209458266395</v>
      </c>
      <c r="E203" s="21">
        <v>0.34997924726899998</v>
      </c>
      <c r="F203" s="21">
        <v>1.4078930873351949</v>
      </c>
      <c r="G203" s="21">
        <v>0.48721034343500003</v>
      </c>
      <c r="H203" s="22">
        <v>1.3877303277585331</v>
      </c>
      <c r="I203" s="23">
        <f t="shared" si="7"/>
        <v>1.2427799841016272</v>
      </c>
      <c r="J203" s="24"/>
      <c r="K203" s="24"/>
      <c r="L203" s="24"/>
      <c r="N203" s="32">
        <v>1.82</v>
      </c>
      <c r="O203" s="33">
        <f t="shared" si="6"/>
        <v>0.14003957501363468</v>
      </c>
      <c r="P203" s="25"/>
      <c r="Q203" s="25"/>
      <c r="R203" s="25"/>
      <c r="S203" s="25"/>
      <c r="T203" s="25"/>
    </row>
    <row r="204" spans="1:20" ht="21">
      <c r="A204" s="20">
        <v>9.3000000000000007</v>
      </c>
      <c r="B204" s="21">
        <v>46.3</v>
      </c>
      <c r="C204" s="21">
        <v>0.160136023933</v>
      </c>
      <c r="D204" s="21">
        <v>1.491433631202971</v>
      </c>
      <c r="E204" s="21">
        <v>0.36725087931900002</v>
      </c>
      <c r="F204" s="21">
        <v>1.3999506714488099</v>
      </c>
      <c r="G204" s="21">
        <v>0.50859038005599999</v>
      </c>
      <c r="H204" s="22">
        <v>1.385026919675592</v>
      </c>
      <c r="I204" s="23">
        <f t="shared" si="7"/>
        <v>1.1521069460718556</v>
      </c>
      <c r="J204" s="24"/>
      <c r="K204" s="24"/>
      <c r="L204" s="24"/>
      <c r="N204" s="32">
        <v>1.83</v>
      </c>
      <c r="O204" s="33">
        <f t="shared" si="6"/>
        <v>0.13927433143432519</v>
      </c>
      <c r="P204" s="25"/>
      <c r="Q204" s="25"/>
      <c r="R204" s="25"/>
      <c r="S204" s="25"/>
      <c r="T204" s="25"/>
    </row>
    <row r="205" spans="1:20" ht="21">
      <c r="A205" s="20">
        <v>9.4</v>
      </c>
      <c r="B205" s="21">
        <v>46.3</v>
      </c>
      <c r="C205" s="21">
        <v>0.17348717580699999</v>
      </c>
      <c r="D205" s="21">
        <v>1.484195312972584</v>
      </c>
      <c r="E205" s="21">
        <v>0.40024839789400002</v>
      </c>
      <c r="F205" s="21">
        <v>1.396279349903121</v>
      </c>
      <c r="G205" s="21">
        <v>0.55348944681900003</v>
      </c>
      <c r="H205" s="22">
        <v>1.380135101984346</v>
      </c>
      <c r="I205" s="23">
        <f t="shared" si="7"/>
        <v>1.0631080572972809</v>
      </c>
      <c r="J205" s="24"/>
      <c r="K205" s="24"/>
      <c r="L205" s="24"/>
      <c r="N205" s="32">
        <v>1.84</v>
      </c>
      <c r="O205" s="33">
        <f t="shared" si="6"/>
        <v>0.1385174057200082</v>
      </c>
      <c r="P205" s="25"/>
      <c r="Q205" s="25"/>
      <c r="R205" s="25"/>
      <c r="S205" s="25"/>
      <c r="T205" s="25"/>
    </row>
    <row r="206" spans="1:20" ht="21">
      <c r="A206" s="20">
        <v>9.5</v>
      </c>
      <c r="B206" s="21">
        <v>46.3</v>
      </c>
      <c r="C206" s="21">
        <v>0.19628383978399999</v>
      </c>
      <c r="D206" s="21">
        <v>1.4839901886601661</v>
      </c>
      <c r="E206" s="21">
        <v>0.46056240731699999</v>
      </c>
      <c r="F206" s="21">
        <v>1.408553030283014</v>
      </c>
      <c r="G206" s="21">
        <v>0.64115597734499996</v>
      </c>
      <c r="H206" s="22">
        <v>1.3960241850303641</v>
      </c>
      <c r="I206" s="23">
        <f t="shared" si="7"/>
        <v>0.97624129588630859</v>
      </c>
      <c r="J206" s="24"/>
      <c r="K206" s="24"/>
      <c r="L206" s="24"/>
      <c r="N206" s="32">
        <v>1.85</v>
      </c>
      <c r="O206" s="33">
        <f t="shared" si="6"/>
        <v>0.13776866298638654</v>
      </c>
      <c r="P206" s="25"/>
      <c r="Q206" s="25"/>
      <c r="R206" s="25"/>
      <c r="S206" s="25"/>
      <c r="T206" s="25"/>
    </row>
    <row r="207" spans="1:20" ht="21">
      <c r="A207" s="20">
        <v>9.6</v>
      </c>
      <c r="B207" s="21">
        <v>46.3</v>
      </c>
      <c r="C207" s="21">
        <v>0.222684618817</v>
      </c>
      <c r="D207" s="21">
        <v>1.4933157920299689</v>
      </c>
      <c r="E207" s="21">
        <v>0.53274415747000003</v>
      </c>
      <c r="F207" s="21">
        <v>1.431484275380617</v>
      </c>
      <c r="G207" s="21">
        <v>0.74424801063799995</v>
      </c>
      <c r="H207" s="22">
        <v>1.399745547493721</v>
      </c>
      <c r="I207" s="23">
        <f t="shared" si="7"/>
        <v>0.89212969578260282</v>
      </c>
      <c r="J207" s="24"/>
      <c r="K207" s="24"/>
      <c r="L207" s="24"/>
      <c r="N207" s="32">
        <v>1.86</v>
      </c>
      <c r="O207" s="33">
        <f t="shared" si="6"/>
        <v>0.1370279712499006</v>
      </c>
      <c r="P207" s="25"/>
      <c r="Q207" s="25"/>
      <c r="R207" s="25"/>
      <c r="S207" s="25"/>
      <c r="T207" s="25"/>
    </row>
    <row r="208" spans="1:20" ht="21">
      <c r="A208" s="20">
        <v>9.6999999999999993</v>
      </c>
      <c r="B208" s="21">
        <v>46.3</v>
      </c>
      <c r="C208" s="21">
        <v>0.23866298011699999</v>
      </c>
      <c r="D208" s="21">
        <v>1.47806686733848</v>
      </c>
      <c r="E208" s="21">
        <v>0.56929162197100003</v>
      </c>
      <c r="F208" s="21">
        <v>1.431025316238888</v>
      </c>
      <c r="G208" s="21">
        <v>0.79247297646199999</v>
      </c>
      <c r="H208" s="22">
        <v>1.384398422861562</v>
      </c>
      <c r="I208" s="23">
        <f t="shared" si="7"/>
        <v>0.81163028553679517</v>
      </c>
      <c r="J208" s="24"/>
      <c r="K208" s="24"/>
      <c r="L208" s="24"/>
      <c r="N208" s="32">
        <v>1.87</v>
      </c>
      <c r="O208" s="33">
        <f t="shared" si="6"/>
        <v>0.13629520135016851</v>
      </c>
      <c r="P208" s="25"/>
      <c r="Q208" s="25"/>
      <c r="R208" s="25"/>
      <c r="S208" s="25"/>
      <c r="T208" s="25"/>
    </row>
    <row r="209" spans="1:20" ht="21">
      <c r="A209" s="20">
        <v>9.8000000000000007</v>
      </c>
      <c r="B209" s="21">
        <v>46.3</v>
      </c>
      <c r="C209" s="21">
        <v>0.24674581479999999</v>
      </c>
      <c r="D209" s="21">
        <v>1.4828210277745311</v>
      </c>
      <c r="E209" s="21">
        <v>0.583606167698</v>
      </c>
      <c r="F209" s="21">
        <v>1.4309854952789971</v>
      </c>
      <c r="G209" s="21">
        <v>0.80967211246600002</v>
      </c>
      <c r="H209" s="22">
        <v>1.381569316655171</v>
      </c>
      <c r="I209" s="23">
        <f t="shared" si="7"/>
        <v>0.73592937616589149</v>
      </c>
      <c r="J209" s="24"/>
      <c r="K209" s="24"/>
      <c r="L209" s="24"/>
      <c r="N209" s="32">
        <v>1.88</v>
      </c>
      <c r="O209" s="33">
        <f t="shared" si="6"/>
        <v>0.13557022687490167</v>
      </c>
      <c r="P209" s="25"/>
      <c r="Q209" s="25"/>
      <c r="R209" s="25"/>
      <c r="S209" s="25"/>
      <c r="T209" s="25"/>
    </row>
    <row r="210" spans="1:20" ht="21">
      <c r="A210" s="20">
        <v>9.9</v>
      </c>
      <c r="B210" s="21">
        <v>46.3</v>
      </c>
      <c r="C210" s="21">
        <v>0.25030193232199999</v>
      </c>
      <c r="D210" s="21">
        <v>1.485684931192659</v>
      </c>
      <c r="E210" s="21">
        <v>0.58797230148099999</v>
      </c>
      <c r="F210" s="21">
        <v>1.433655061905394</v>
      </c>
      <c r="G210" s="21">
        <v>0.81424233845799998</v>
      </c>
      <c r="H210" s="22">
        <v>1.38298529342476</v>
      </c>
      <c r="I210" s="23">
        <f t="shared" si="7"/>
        <v>0.66666361308181388</v>
      </c>
      <c r="J210" s="24"/>
      <c r="K210" s="24"/>
      <c r="L210" s="24"/>
      <c r="N210" s="32">
        <v>1.89</v>
      </c>
      <c r="O210" s="33">
        <f t="shared" si="6"/>
        <v>0.13485292408720376</v>
      </c>
      <c r="P210" s="25"/>
      <c r="Q210" s="25"/>
      <c r="R210" s="25"/>
      <c r="S210" s="25"/>
      <c r="T210" s="25"/>
    </row>
    <row r="211" spans="1:20" ht="21">
      <c r="A211" s="20">
        <v>10</v>
      </c>
      <c r="B211" s="21">
        <v>46.3</v>
      </c>
      <c r="C211" s="21">
        <v>0.25124083350900001</v>
      </c>
      <c r="D211" s="21">
        <v>1.480971630460187</v>
      </c>
      <c r="E211" s="21">
        <v>0.58695121315499998</v>
      </c>
      <c r="F211" s="21">
        <v>1.435427031025676</v>
      </c>
      <c r="G211" s="21">
        <v>0.81196558036199995</v>
      </c>
      <c r="H211" s="22">
        <v>1.385783863235122</v>
      </c>
      <c r="I211" s="23">
        <f t="shared" si="7"/>
        <v>0.60604347971963102</v>
      </c>
      <c r="J211" s="24"/>
      <c r="K211" s="24"/>
      <c r="L211" s="24"/>
      <c r="N211" s="32">
        <v>1.9</v>
      </c>
      <c r="O211" s="33">
        <f t="shared" si="6"/>
        <v>0.13414317185516586</v>
      </c>
      <c r="P211" s="25"/>
      <c r="Q211" s="25"/>
      <c r="R211" s="25"/>
      <c r="S211" s="25"/>
      <c r="T211" s="25"/>
    </row>
    <row r="212" spans="1:20" ht="21">
      <c r="A212" s="20">
        <v>10.1</v>
      </c>
      <c r="B212" s="21">
        <v>46.3</v>
      </c>
      <c r="C212" s="21">
        <v>0.25059194350199998</v>
      </c>
      <c r="D212" s="21">
        <v>1.474393761893033</v>
      </c>
      <c r="E212" s="21">
        <v>0.58267923502600005</v>
      </c>
      <c r="F212" s="21">
        <v>1.440197275614524</v>
      </c>
      <c r="G212" s="21">
        <v>0.80557811828500003</v>
      </c>
      <c r="H212" s="22">
        <v>1.390302139384282</v>
      </c>
      <c r="I212" s="23">
        <f t="shared" si="7"/>
        <v>0.55689947532212569</v>
      </c>
      <c r="J212" s="24"/>
      <c r="K212" s="24"/>
      <c r="L212" s="24"/>
      <c r="N212" s="32">
        <v>1.91</v>
      </c>
      <c r="O212" s="33">
        <f t="shared" si="6"/>
        <v>0.13344085158367283</v>
      </c>
      <c r="P212" s="25"/>
      <c r="Q212" s="25"/>
      <c r="R212" s="25"/>
      <c r="S212" s="25"/>
      <c r="T212" s="25"/>
    </row>
    <row r="213" spans="1:20" ht="21">
      <c r="A213" s="20">
        <v>10.199999999999999</v>
      </c>
      <c r="B213" s="21">
        <v>46.3</v>
      </c>
      <c r="C213" s="21">
        <v>0.248416337919</v>
      </c>
      <c r="D213" s="21">
        <v>1.4691059616561839</v>
      </c>
      <c r="E213" s="21">
        <v>0.57440618113999997</v>
      </c>
      <c r="F213" s="21">
        <v>1.444146559969242</v>
      </c>
      <c r="G213" s="21">
        <v>0.793650013047</v>
      </c>
      <c r="H213" s="22">
        <v>1.3959589662946179</v>
      </c>
      <c r="I213" s="23">
        <f t="shared" si="7"/>
        <v>0.52248000145215012</v>
      </c>
      <c r="J213" s="24"/>
      <c r="K213" s="24"/>
      <c r="L213" s="24"/>
      <c r="N213" s="32">
        <v>1.92</v>
      </c>
      <c r="O213" s="33">
        <f t="shared" si="6"/>
        <v>0.1327458471483412</v>
      </c>
      <c r="P213" s="25"/>
      <c r="Q213" s="25"/>
      <c r="R213" s="25"/>
      <c r="S213" s="25"/>
      <c r="T213" s="25"/>
    </row>
    <row r="214" spans="1:20" ht="21">
      <c r="A214" s="20">
        <v>10.3</v>
      </c>
      <c r="B214" s="21">
        <v>46.3</v>
      </c>
      <c r="C214" s="21">
        <v>0.24335142248800001</v>
      </c>
      <c r="D214" s="21">
        <v>1.466608864020096</v>
      </c>
      <c r="E214" s="21">
        <v>0.55672155893300002</v>
      </c>
      <c r="F214" s="21">
        <v>1.426435412774038</v>
      </c>
      <c r="G214" s="21">
        <v>0.76582534068200003</v>
      </c>
      <c r="H214" s="22">
        <v>1.400014417013141</v>
      </c>
      <c r="I214" s="23">
        <f t="shared" si="7"/>
        <v>0.50580003778253968</v>
      </c>
      <c r="J214" s="24"/>
      <c r="K214" s="24"/>
      <c r="L214" s="24"/>
      <c r="N214" s="32">
        <v>1.93</v>
      </c>
      <c r="O214" s="33">
        <f t="shared" ref="O214:O277" si="8">IF(N214&lt;=$R$12,$P$12/2.5*(1+(2.5-1)*N214/$R$12),(IF(N214&lt;=$S$12,$P$12,IF(N214&lt;=$T$12,$P$12*$S$12/N214, IF(N214&gt;=T205,$P$12*$S$12*$T$12/N214^2)))))</f>
        <v>0.13205804483151043</v>
      </c>
      <c r="P214" s="25"/>
      <c r="Q214" s="25"/>
      <c r="R214" s="25"/>
      <c r="S214" s="25"/>
      <c r="T214" s="25"/>
    </row>
    <row r="215" spans="1:20" ht="21">
      <c r="A215" s="20">
        <v>7.9669999999999996</v>
      </c>
      <c r="B215" s="21">
        <v>46.317</v>
      </c>
      <c r="C215" s="21">
        <v>0.39227957187700002</v>
      </c>
      <c r="D215" s="21">
        <v>1.531257113029441</v>
      </c>
      <c r="E215" s="21">
        <v>0.95165865911199998</v>
      </c>
      <c r="F215" s="21">
        <v>1.4417907989643159</v>
      </c>
      <c r="G215" s="21">
        <v>1.3097785713800001</v>
      </c>
      <c r="H215" s="22">
        <v>1.380887883910312</v>
      </c>
      <c r="I215" s="23">
        <f t="shared" si="7"/>
        <v>2.4184098192941832</v>
      </c>
      <c r="J215" s="24"/>
      <c r="K215" s="24"/>
      <c r="L215" s="24"/>
      <c r="N215" s="32">
        <v>1.94</v>
      </c>
      <c r="O215" s="33">
        <f t="shared" si="8"/>
        <v>0.13137733326021397</v>
      </c>
      <c r="P215" s="25"/>
      <c r="Q215" s="25"/>
      <c r="R215" s="25"/>
      <c r="S215" s="25"/>
      <c r="T215" s="25"/>
    </row>
    <row r="216" spans="1:20" ht="21">
      <c r="A216" s="20">
        <v>7</v>
      </c>
      <c r="B216" s="21">
        <v>46.4</v>
      </c>
      <c r="C216" s="21">
        <v>0.29370684875199998</v>
      </c>
      <c r="D216" s="21">
        <v>1.5181445422503581</v>
      </c>
      <c r="E216" s="21">
        <v>0.65926064938700002</v>
      </c>
      <c r="F216" s="21">
        <v>1.43057858456461</v>
      </c>
      <c r="G216" s="21">
        <v>0.89622837155000001</v>
      </c>
      <c r="H216" s="22">
        <v>1.3947977955713049</v>
      </c>
      <c r="I216" s="23">
        <f t="shared" si="7"/>
        <v>3.3601982112677069</v>
      </c>
      <c r="J216" s="24"/>
      <c r="K216" s="24"/>
      <c r="L216" s="24"/>
      <c r="N216" s="32">
        <v>1.95</v>
      </c>
      <c r="O216" s="33">
        <f t="shared" si="8"/>
        <v>0.13070360334605904</v>
      </c>
      <c r="P216" s="25"/>
      <c r="Q216" s="25"/>
      <c r="R216" s="25"/>
      <c r="S216" s="25"/>
      <c r="T216" s="25"/>
    </row>
    <row r="217" spans="1:20" ht="21">
      <c r="A217" s="20">
        <v>6.9</v>
      </c>
      <c r="B217" s="21">
        <v>46.4</v>
      </c>
      <c r="C217" s="21">
        <v>0.26924072536600002</v>
      </c>
      <c r="D217" s="21">
        <v>1.5024523039406561</v>
      </c>
      <c r="E217" s="21">
        <v>0.60642898489800001</v>
      </c>
      <c r="F217" s="21">
        <v>1.423960354411562</v>
      </c>
      <c r="G217" s="21">
        <v>0.82675910711699996</v>
      </c>
      <c r="H217" s="22">
        <v>1.400014450656905</v>
      </c>
      <c r="I217" s="23">
        <f t="shared" si="7"/>
        <v>3.4594918257893474</v>
      </c>
      <c r="J217" s="24"/>
      <c r="K217" s="24"/>
      <c r="L217" s="24"/>
      <c r="N217" s="32">
        <v>1.96</v>
      </c>
      <c r="O217" s="33">
        <f t="shared" si="8"/>
        <v>0.1300367482269465</v>
      </c>
      <c r="P217" s="25"/>
      <c r="Q217" s="25"/>
      <c r="R217" s="25"/>
      <c r="S217" s="25"/>
      <c r="T217" s="25"/>
    </row>
    <row r="218" spans="1:20" ht="21">
      <c r="A218" s="20">
        <v>7.1</v>
      </c>
      <c r="B218" s="21">
        <v>46.4</v>
      </c>
      <c r="C218" s="21">
        <v>0.31948647650400003</v>
      </c>
      <c r="D218" s="21">
        <v>1.5198962532422571</v>
      </c>
      <c r="E218" s="21">
        <v>0.71592189142499996</v>
      </c>
      <c r="F218" s="21">
        <v>1.4201689945972451</v>
      </c>
      <c r="G218" s="21">
        <v>0.96870095545199997</v>
      </c>
      <c r="H218" s="22">
        <v>1.3724214955865981</v>
      </c>
      <c r="I218" s="23">
        <f t="shared" si="7"/>
        <v>3.2609477679518384</v>
      </c>
      <c r="J218" s="24"/>
      <c r="K218" s="24"/>
      <c r="L218" s="24"/>
      <c r="N218" s="32">
        <v>1.97</v>
      </c>
      <c r="O218" s="33">
        <f t="shared" si="8"/>
        <v>0.12937666321056604</v>
      </c>
      <c r="P218" s="25"/>
      <c r="Q218" s="25"/>
      <c r="R218" s="25"/>
      <c r="S218" s="25"/>
      <c r="T218" s="25"/>
    </row>
    <row r="219" spans="1:20" ht="21">
      <c r="A219" s="20">
        <v>6.8</v>
      </c>
      <c r="B219" s="21">
        <v>46.4</v>
      </c>
      <c r="C219" s="21">
        <v>0.252458962688</v>
      </c>
      <c r="D219" s="21">
        <v>1.4986686832853089</v>
      </c>
      <c r="E219" s="21">
        <v>0.57987927265700001</v>
      </c>
      <c r="F219" s="21">
        <v>1.4367827982512089</v>
      </c>
      <c r="G219" s="21">
        <v>0.79889103017499996</v>
      </c>
      <c r="H219" s="22">
        <v>1.4173514598364729</v>
      </c>
      <c r="I219" s="23">
        <f t="shared" si="7"/>
        <v>3.5588249980014384</v>
      </c>
      <c r="J219" s="24"/>
      <c r="K219" s="24"/>
      <c r="L219" s="24"/>
      <c r="N219" s="32">
        <v>1.98</v>
      </c>
      <c r="O219" s="33">
        <f t="shared" si="8"/>
        <v>0.12872324571960359</v>
      </c>
      <c r="P219" s="25"/>
      <c r="Q219" s="25"/>
      <c r="R219" s="25"/>
      <c r="S219" s="25"/>
      <c r="T219" s="25"/>
    </row>
    <row r="220" spans="1:20" ht="21">
      <c r="A220" s="20">
        <v>7.2</v>
      </c>
      <c r="B220" s="21">
        <v>46.4</v>
      </c>
      <c r="C220" s="21">
        <v>0.35027558249899998</v>
      </c>
      <c r="D220" s="21">
        <v>1.485435483473603</v>
      </c>
      <c r="E220" s="21">
        <v>0.78286651387600004</v>
      </c>
      <c r="F220" s="21">
        <v>1.402371454737549</v>
      </c>
      <c r="G220" s="21">
        <v>1.05333757517</v>
      </c>
      <c r="H220" s="22">
        <v>1.3566089508759589</v>
      </c>
      <c r="I220" s="23">
        <f t="shared" si="7"/>
        <v>3.1617445614112243</v>
      </c>
      <c r="J220" s="24"/>
      <c r="K220" s="24"/>
      <c r="L220" s="24"/>
      <c r="N220" s="32">
        <v>1.99</v>
      </c>
      <c r="O220" s="33">
        <f t="shared" si="8"/>
        <v>0.12807639523860057</v>
      </c>
      <c r="P220" s="25"/>
      <c r="Q220" s="25"/>
      <c r="R220" s="25"/>
      <c r="S220" s="25"/>
      <c r="T220" s="25"/>
    </row>
    <row r="221" spans="1:20" ht="21">
      <c r="A221" s="20">
        <v>6.7</v>
      </c>
      <c r="B221" s="21">
        <v>46.4</v>
      </c>
      <c r="C221" s="21">
        <v>0.239069869771</v>
      </c>
      <c r="D221" s="21">
        <v>1.489346887713874</v>
      </c>
      <c r="E221" s="21">
        <v>0.55666988335000001</v>
      </c>
      <c r="F221" s="21">
        <v>1.4412124039316421</v>
      </c>
      <c r="G221" s="21">
        <v>0.77162807802</v>
      </c>
      <c r="H221" s="22">
        <v>1.4259096344582241</v>
      </c>
      <c r="I221" s="23">
        <f t="shared" si="7"/>
        <v>3.6581945055035763</v>
      </c>
      <c r="J221" s="24"/>
      <c r="K221" s="24"/>
      <c r="L221" s="24"/>
      <c r="N221" s="32">
        <v>2</v>
      </c>
      <c r="O221" s="33">
        <f t="shared" si="8"/>
        <v>0.12743601326240755</v>
      </c>
      <c r="P221" s="25"/>
      <c r="Q221" s="25"/>
      <c r="R221" s="25"/>
      <c r="S221" s="25"/>
      <c r="T221" s="25"/>
    </row>
    <row r="222" spans="1:20" ht="21">
      <c r="A222" s="20">
        <v>7.3</v>
      </c>
      <c r="B222" s="21">
        <v>46.4</v>
      </c>
      <c r="C222" s="21">
        <v>0.38285712452600001</v>
      </c>
      <c r="D222" s="21">
        <v>1.475094232820128</v>
      </c>
      <c r="E222" s="21">
        <v>0.851819315189</v>
      </c>
      <c r="F222" s="21">
        <v>1.401957830669559</v>
      </c>
      <c r="G222" s="21">
        <v>1.14711385065</v>
      </c>
      <c r="H222" s="22">
        <v>1.345204315184598</v>
      </c>
      <c r="I222" s="23">
        <f t="shared" si="7"/>
        <v>3.0625931819157497</v>
      </c>
      <c r="J222" s="24"/>
      <c r="K222" s="24"/>
      <c r="L222" s="24"/>
      <c r="N222" s="32">
        <v>2.0099999999999998</v>
      </c>
      <c r="O222" s="33">
        <f t="shared" si="8"/>
        <v>0.12617114750863354</v>
      </c>
      <c r="P222" s="25"/>
      <c r="Q222" s="25"/>
      <c r="R222" s="25"/>
      <c r="S222" s="25"/>
      <c r="T222" s="25"/>
    </row>
    <row r="223" spans="1:20" ht="21">
      <c r="A223" s="20">
        <v>6.6</v>
      </c>
      <c r="B223" s="21">
        <v>46.4</v>
      </c>
      <c r="C223" s="21">
        <v>0.22490097850599999</v>
      </c>
      <c r="D223" s="21">
        <v>1.4861515750136369</v>
      </c>
      <c r="E223" s="21">
        <v>0.52335141888299996</v>
      </c>
      <c r="F223" s="21">
        <v>1.4376564544585779</v>
      </c>
      <c r="G223" s="21">
        <v>0.72543360189999995</v>
      </c>
      <c r="H223" s="22">
        <v>1.4219336718154849</v>
      </c>
      <c r="I223" s="23">
        <f t="shared" si="7"/>
        <v>3.7575974656412012</v>
      </c>
      <c r="J223" s="24"/>
      <c r="K223" s="24"/>
      <c r="L223" s="24"/>
      <c r="N223" s="32">
        <v>2.02</v>
      </c>
      <c r="O223" s="33">
        <f t="shared" si="8"/>
        <v>0.1249250203533061</v>
      </c>
      <c r="P223" s="25"/>
      <c r="Q223" s="25"/>
      <c r="R223" s="25"/>
      <c r="S223" s="25"/>
      <c r="T223" s="25"/>
    </row>
    <row r="224" spans="1:20" ht="21">
      <c r="A224" s="20">
        <v>7.4</v>
      </c>
      <c r="B224" s="21">
        <v>46.4</v>
      </c>
      <c r="C224" s="21">
        <v>0.40278214124</v>
      </c>
      <c r="D224" s="21">
        <v>1.472696983403126</v>
      </c>
      <c r="E224" s="21">
        <v>0.89444046567199997</v>
      </c>
      <c r="F224" s="21">
        <v>1.405263477520847</v>
      </c>
      <c r="G224" s="21">
        <v>1.2020835835999999</v>
      </c>
      <c r="H224" s="22">
        <v>1.344945127843937</v>
      </c>
      <c r="I224" s="23">
        <f t="shared" si="7"/>
        <v>2.9634988314862238</v>
      </c>
      <c r="J224" s="24"/>
      <c r="K224" s="24"/>
      <c r="L224" s="24"/>
      <c r="N224" s="32">
        <v>2.0299999999999998</v>
      </c>
      <c r="O224" s="33">
        <f t="shared" si="8"/>
        <v>0.12369726347390869</v>
      </c>
      <c r="P224" s="25"/>
      <c r="Q224" s="25"/>
      <c r="R224" s="25"/>
      <c r="S224" s="25"/>
      <c r="T224" s="25"/>
    </row>
    <row r="225" spans="1:20" ht="21">
      <c r="A225" s="20">
        <v>6.5</v>
      </c>
      <c r="B225" s="21">
        <v>46.4</v>
      </c>
      <c r="C225" s="21">
        <v>0.211885869542</v>
      </c>
      <c r="D225" s="21">
        <v>1.483272594798978</v>
      </c>
      <c r="E225" s="21">
        <v>0.49392395794299998</v>
      </c>
      <c r="F225" s="21">
        <v>1.4281727325221301</v>
      </c>
      <c r="G225" s="21">
        <v>0.68589016895400001</v>
      </c>
      <c r="H225" s="22">
        <v>1.41080684914511</v>
      </c>
      <c r="I225" s="23">
        <f t="shared" si="7"/>
        <v>3.8570312920029308</v>
      </c>
      <c r="J225" s="24"/>
      <c r="K225" s="24"/>
      <c r="L225" s="24"/>
      <c r="N225" s="32">
        <v>2.04</v>
      </c>
      <c r="O225" s="33">
        <f t="shared" si="8"/>
        <v>0.12248751755325601</v>
      </c>
      <c r="P225" s="25"/>
      <c r="Q225" s="25"/>
      <c r="R225" s="25"/>
      <c r="S225" s="25"/>
      <c r="T225" s="25"/>
    </row>
    <row r="226" spans="1:20" ht="21">
      <c r="A226" s="20">
        <v>7.5</v>
      </c>
      <c r="B226" s="21">
        <v>46.4</v>
      </c>
      <c r="C226" s="21">
        <v>0.40712806865599999</v>
      </c>
      <c r="D226" s="21">
        <v>1.474488836205553</v>
      </c>
      <c r="E226" s="21">
        <v>0.90342237147799997</v>
      </c>
      <c r="F226" s="21">
        <v>1.4098238796060369</v>
      </c>
      <c r="G226" s="21">
        <v>1.21196861499</v>
      </c>
      <c r="H226" s="22">
        <v>1.351887554452488</v>
      </c>
      <c r="I226" s="23">
        <f t="shared" si="7"/>
        <v>2.8644674287768739</v>
      </c>
      <c r="J226" s="24"/>
      <c r="K226" s="24"/>
      <c r="L226" s="24"/>
      <c r="N226" s="32">
        <v>2.0499999999999998</v>
      </c>
      <c r="O226" s="33">
        <f t="shared" si="8"/>
        <v>0.12129543201656877</v>
      </c>
      <c r="P226" s="25"/>
      <c r="Q226" s="25"/>
      <c r="R226" s="25"/>
      <c r="S226" s="25"/>
      <c r="T226" s="25"/>
    </row>
    <row r="227" spans="1:20" ht="21">
      <c r="A227" s="20">
        <v>6.4</v>
      </c>
      <c r="B227" s="21">
        <v>46.4</v>
      </c>
      <c r="C227" s="21">
        <v>0.19806283847200001</v>
      </c>
      <c r="D227" s="21">
        <v>1.478214478982083</v>
      </c>
      <c r="E227" s="21">
        <v>0.46383814948500002</v>
      </c>
      <c r="F227" s="21">
        <v>1.428584790755399</v>
      </c>
      <c r="G227" s="21">
        <v>0.646418686149</v>
      </c>
      <c r="H227" s="22">
        <v>1.405257295384893</v>
      </c>
      <c r="I227" s="23">
        <f t="shared" si="7"/>
        <v>3.9564936574176905</v>
      </c>
      <c r="J227" s="24"/>
      <c r="K227" s="24"/>
      <c r="L227" s="24"/>
      <c r="N227" s="32">
        <v>2.06</v>
      </c>
      <c r="O227" s="33">
        <f t="shared" si="8"/>
        <v>0.12012066477746024</v>
      </c>
      <c r="P227" s="25"/>
      <c r="Q227" s="25"/>
      <c r="R227" s="25"/>
      <c r="S227" s="25"/>
      <c r="T227" s="25"/>
    </row>
    <row r="228" spans="1:20" ht="21">
      <c r="A228" s="20">
        <v>7.6</v>
      </c>
      <c r="B228" s="21">
        <v>46.4</v>
      </c>
      <c r="C228" s="21">
        <v>0.40313022498899997</v>
      </c>
      <c r="D228" s="21">
        <v>1.4807259529981609</v>
      </c>
      <c r="E228" s="21">
        <v>0.897905125375</v>
      </c>
      <c r="F228" s="21">
        <v>1.4206895788425771</v>
      </c>
      <c r="G228" s="21">
        <v>1.20522845628</v>
      </c>
      <c r="H228" s="22">
        <v>1.36270766601485</v>
      </c>
      <c r="I228" s="23">
        <f t="shared" si="7"/>
        <v>2.7655057361768351</v>
      </c>
      <c r="J228" s="24"/>
      <c r="K228" s="24"/>
      <c r="L228" s="24"/>
      <c r="N228" s="32">
        <v>2.0699999999999998</v>
      </c>
      <c r="O228" s="33">
        <f t="shared" si="8"/>
        <v>0.1189628819924923</v>
      </c>
      <c r="P228" s="25"/>
      <c r="Q228" s="25"/>
      <c r="R228" s="25"/>
      <c r="S228" s="25"/>
      <c r="T228" s="25"/>
    </row>
    <row r="229" spans="1:20" ht="21">
      <c r="A229" s="20">
        <v>6.3</v>
      </c>
      <c r="B229" s="21">
        <v>46.4</v>
      </c>
      <c r="C229" s="21">
        <v>0.182242131709</v>
      </c>
      <c r="D229" s="21">
        <v>1.4844476574405649</v>
      </c>
      <c r="E229" s="21">
        <v>0.42881737044599999</v>
      </c>
      <c r="F229" s="21">
        <v>1.3948170843068031</v>
      </c>
      <c r="G229" s="21">
        <v>0.59909087130500005</v>
      </c>
      <c r="H229" s="22">
        <v>1.364351051049604</v>
      </c>
      <c r="I229" s="23">
        <f t="shared" si="7"/>
        <v>4.0559824623490472</v>
      </c>
      <c r="J229" s="24"/>
      <c r="K229" s="24"/>
      <c r="L229" s="24"/>
      <c r="N229" s="32">
        <v>2.08</v>
      </c>
      <c r="O229" s="33">
        <f t="shared" si="8"/>
        <v>0.11782175782397147</v>
      </c>
      <c r="P229" s="25"/>
      <c r="Q229" s="25"/>
      <c r="R229" s="25"/>
      <c r="S229" s="25"/>
      <c r="T229" s="25"/>
    </row>
    <row r="230" spans="1:20" ht="21">
      <c r="A230" s="20">
        <v>7.7</v>
      </c>
      <c r="B230" s="21">
        <v>46.4</v>
      </c>
      <c r="C230" s="21">
        <v>0.394334671202</v>
      </c>
      <c r="D230" s="21">
        <v>1.4887586483169539</v>
      </c>
      <c r="E230" s="21">
        <v>0.88850722854399999</v>
      </c>
      <c r="F230" s="21">
        <v>1.4326299974210781</v>
      </c>
      <c r="G230" s="21">
        <v>1.1967103967999999</v>
      </c>
      <c r="H230" s="22">
        <v>1.3752087298252511</v>
      </c>
      <c r="I230" s="23">
        <f t="shared" si="7"/>
        <v>2.6666215147880203</v>
      </c>
      <c r="J230" s="24"/>
      <c r="K230" s="24"/>
      <c r="L230" s="24"/>
      <c r="N230" s="32">
        <v>2.09</v>
      </c>
      <c r="O230" s="33">
        <f t="shared" si="8"/>
        <v>0.11669697421067061</v>
      </c>
      <c r="P230" s="25"/>
      <c r="Q230" s="25"/>
      <c r="R230" s="25"/>
      <c r="S230" s="25"/>
      <c r="T230" s="25"/>
    </row>
    <row r="231" spans="1:20" ht="21">
      <c r="A231" s="20">
        <v>6.2</v>
      </c>
      <c r="B231" s="21">
        <v>46.4</v>
      </c>
      <c r="C231" s="21">
        <v>0.17015585629400001</v>
      </c>
      <c r="D231" s="21">
        <v>1.4840871866865299</v>
      </c>
      <c r="E231" s="21">
        <v>0.40369031272200001</v>
      </c>
      <c r="F231" s="21">
        <v>1.372638972435273</v>
      </c>
      <c r="G231" s="21">
        <v>0.56615255434400003</v>
      </c>
      <c r="H231" s="22">
        <v>1.3405371536514441</v>
      </c>
      <c r="I231" s="23">
        <f t="shared" si="7"/>
        <v>4.1554958077923336</v>
      </c>
      <c r="J231" s="24"/>
      <c r="K231" s="24"/>
      <c r="L231" s="24"/>
      <c r="N231" s="32">
        <v>2.1</v>
      </c>
      <c r="O231" s="33">
        <f t="shared" si="8"/>
        <v>0.11558822064617465</v>
      </c>
      <c r="P231" s="25"/>
      <c r="Q231" s="25"/>
      <c r="R231" s="25"/>
      <c r="S231" s="25"/>
      <c r="T231" s="25"/>
    </row>
    <row r="232" spans="1:20" ht="21">
      <c r="A232" s="20">
        <v>7.8</v>
      </c>
      <c r="B232" s="21">
        <v>46.4</v>
      </c>
      <c r="C232" s="21">
        <v>0.38112214746200002</v>
      </c>
      <c r="D232" s="21">
        <v>1.5010682443224861</v>
      </c>
      <c r="E232" s="21">
        <v>0.87885396701700003</v>
      </c>
      <c r="F232" s="21">
        <v>1.4418387213049799</v>
      </c>
      <c r="G232" s="21">
        <v>1.19138662684</v>
      </c>
      <c r="H232" s="22">
        <v>1.3805496223392539</v>
      </c>
      <c r="I232" s="23">
        <f t="shared" si="7"/>
        <v>2.5678237146334126</v>
      </c>
      <c r="J232" s="24"/>
      <c r="K232" s="24"/>
      <c r="L232" s="24"/>
      <c r="N232" s="32">
        <v>2.11</v>
      </c>
      <c r="O232" s="33">
        <f t="shared" si="8"/>
        <v>0.11449519396456284</v>
      </c>
      <c r="P232" s="25"/>
      <c r="Q232" s="25"/>
      <c r="R232" s="25"/>
      <c r="S232" s="25"/>
      <c r="T232" s="25"/>
    </row>
    <row r="233" spans="1:20" ht="21">
      <c r="A233" s="20">
        <v>6.1</v>
      </c>
      <c r="B233" s="21">
        <v>46.4</v>
      </c>
      <c r="C233" s="21">
        <v>0.16193872680800001</v>
      </c>
      <c r="D233" s="21">
        <v>1.4868560761298091</v>
      </c>
      <c r="E233" s="21">
        <v>0.38872619303900002</v>
      </c>
      <c r="F233" s="21">
        <v>1.3617481493203409</v>
      </c>
      <c r="G233" s="21">
        <v>0.54787191787800005</v>
      </c>
      <c r="H233" s="22">
        <v>1.325569253371587</v>
      </c>
      <c r="I233" s="23">
        <f t="shared" si="7"/>
        <v>4.2550319719452494</v>
      </c>
      <c r="J233" s="24"/>
      <c r="K233" s="24"/>
      <c r="L233" s="24"/>
      <c r="N233" s="32">
        <v>2.12</v>
      </c>
      <c r="O233" s="33">
        <f t="shared" si="8"/>
        <v>0.11341759813315018</v>
      </c>
      <c r="P233" s="25"/>
      <c r="Q233" s="25"/>
      <c r="R233" s="25"/>
      <c r="S233" s="25"/>
      <c r="T233" s="25"/>
    </row>
    <row r="234" spans="1:20" ht="21">
      <c r="A234" s="20">
        <v>7.9</v>
      </c>
      <c r="B234" s="21">
        <v>46.4</v>
      </c>
      <c r="C234" s="21">
        <v>0.36984047239399997</v>
      </c>
      <c r="D234" s="21">
        <v>1.511523539940917</v>
      </c>
      <c r="E234" s="21">
        <v>0.87063640186000002</v>
      </c>
      <c r="F234" s="21">
        <v>1.4435756364954979</v>
      </c>
      <c r="G234" s="21">
        <v>1.18610397511</v>
      </c>
      <c r="H234" s="22">
        <v>1.3860212466108111</v>
      </c>
      <c r="I234" s="23">
        <f t="shared" si="7"/>
        <v>2.4691227097366211</v>
      </c>
      <c r="J234" s="24"/>
      <c r="K234" s="24"/>
      <c r="L234" s="24"/>
      <c r="N234" s="32">
        <v>2.13</v>
      </c>
      <c r="O234" s="33">
        <f t="shared" si="8"/>
        <v>0.11235514405202458</v>
      </c>
      <c r="P234" s="25"/>
      <c r="Q234" s="25"/>
      <c r="R234" s="25"/>
      <c r="S234" s="25"/>
      <c r="T234" s="25"/>
    </row>
    <row r="235" spans="1:20" ht="21">
      <c r="A235" s="20">
        <v>6</v>
      </c>
      <c r="B235" s="21">
        <v>46.4</v>
      </c>
      <c r="C235" s="21">
        <v>0.156652422703</v>
      </c>
      <c r="D235" s="21">
        <v>1.4835707805772049</v>
      </c>
      <c r="E235" s="21">
        <v>0.38211040570299998</v>
      </c>
      <c r="F235" s="21">
        <v>1.3467275497039941</v>
      </c>
      <c r="G235" s="21">
        <v>0.54157395185299995</v>
      </c>
      <c r="H235" s="22">
        <v>1.3071332208742359</v>
      </c>
      <c r="I235" s="23">
        <f t="shared" si="7"/>
        <v>4.3545893900542332</v>
      </c>
      <c r="J235" s="24"/>
      <c r="K235" s="24"/>
      <c r="L235" s="24"/>
      <c r="N235" s="32">
        <v>2.14</v>
      </c>
      <c r="O235" s="33">
        <f t="shared" si="8"/>
        <v>0.11130754936012538</v>
      </c>
      <c r="P235" s="25"/>
      <c r="Q235" s="25"/>
      <c r="R235" s="25"/>
      <c r="S235" s="25"/>
      <c r="T235" s="25"/>
    </row>
    <row r="236" spans="1:20" ht="21">
      <c r="A236" s="20">
        <v>8</v>
      </c>
      <c r="B236" s="21">
        <v>46.4</v>
      </c>
      <c r="C236" s="21">
        <v>0.35888106019799998</v>
      </c>
      <c r="D236" s="21">
        <v>1.5232847456680769</v>
      </c>
      <c r="E236" s="21">
        <v>0.86225807061199999</v>
      </c>
      <c r="F236" s="21">
        <v>1.4472355843580469</v>
      </c>
      <c r="G236" s="21">
        <v>1.18029252679</v>
      </c>
      <c r="H236" s="22">
        <v>1.388966609945911</v>
      </c>
      <c r="I236" s="23">
        <f t="shared" si="7"/>
        <v>2.3705305908257115</v>
      </c>
      <c r="J236" s="24"/>
      <c r="K236" s="24"/>
      <c r="L236" s="24"/>
      <c r="N236" s="32">
        <v>2.15</v>
      </c>
      <c r="O236" s="33">
        <f t="shared" si="8"/>
        <v>0.11027453824762147</v>
      </c>
      <c r="P236" s="25"/>
      <c r="Q236" s="25"/>
      <c r="R236" s="25"/>
      <c r="S236" s="25"/>
      <c r="T236" s="25"/>
    </row>
    <row r="237" spans="1:20" ht="21">
      <c r="A237" s="20">
        <v>5.9</v>
      </c>
      <c r="B237" s="21">
        <v>46.4</v>
      </c>
      <c r="C237" s="21">
        <v>0.15393925409100001</v>
      </c>
      <c r="D237" s="21">
        <v>1.4699960383219111</v>
      </c>
      <c r="E237" s="21">
        <v>0.38387992424400003</v>
      </c>
      <c r="F237" s="21">
        <v>1.3306422175954249</v>
      </c>
      <c r="G237" s="21">
        <v>0.54795231253499999</v>
      </c>
      <c r="H237" s="22">
        <v>1.295171106034285</v>
      </c>
      <c r="I237" s="23">
        <f t="shared" si="7"/>
        <v>4.4541666369445041</v>
      </c>
      <c r="J237" s="24"/>
      <c r="K237" s="24"/>
      <c r="L237" s="24"/>
      <c r="N237" s="32">
        <v>2.16</v>
      </c>
      <c r="O237" s="33">
        <f t="shared" si="8"/>
        <v>0.10925584127435489</v>
      </c>
      <c r="P237" s="25"/>
      <c r="Q237" s="25"/>
      <c r="R237" s="25"/>
      <c r="S237" s="25"/>
      <c r="T237" s="25"/>
    </row>
    <row r="238" spans="1:20" ht="21">
      <c r="A238" s="20">
        <v>8.1</v>
      </c>
      <c r="B238" s="21">
        <v>46.4</v>
      </c>
      <c r="C238" s="21">
        <v>0.34603007650299999</v>
      </c>
      <c r="D238" s="21">
        <v>1.5336679454226541</v>
      </c>
      <c r="E238" s="21">
        <v>0.85345309376699996</v>
      </c>
      <c r="F238" s="21">
        <v>1.4611117139216081</v>
      </c>
      <c r="G238" s="21">
        <v>1.1768384123</v>
      </c>
      <c r="H238" s="22">
        <v>1.3962065203673331</v>
      </c>
      <c r="I238" s="23">
        <f t="shared" si="7"/>
        <v>2.2720615326931348</v>
      </c>
      <c r="J238" s="24"/>
      <c r="K238" s="24"/>
      <c r="L238" s="24"/>
      <c r="N238" s="32">
        <v>2.17</v>
      </c>
      <c r="O238" s="33">
        <f t="shared" si="8"/>
        <v>0.10825119519412819</v>
      </c>
      <c r="P238" s="25"/>
      <c r="Q238" s="25"/>
      <c r="R238" s="25"/>
      <c r="S238" s="25"/>
      <c r="T238" s="25"/>
    </row>
    <row r="239" spans="1:20" ht="21">
      <c r="A239" s="20">
        <v>8.1999999999999993</v>
      </c>
      <c r="B239" s="21">
        <v>46.4</v>
      </c>
      <c r="C239" s="21">
        <v>0.32353345334099998</v>
      </c>
      <c r="D239" s="21">
        <v>1.513591144074568</v>
      </c>
      <c r="E239" s="21">
        <v>0.818708686026</v>
      </c>
      <c r="F239" s="21">
        <v>1.477447332904914</v>
      </c>
      <c r="G239" s="21">
        <v>1.13903595782</v>
      </c>
      <c r="H239" s="22">
        <v>1.4157363495058619</v>
      </c>
      <c r="I239" s="23">
        <f t="shared" si="7"/>
        <v>2.1737322591909196</v>
      </c>
      <c r="J239" s="24"/>
      <c r="K239" s="24"/>
      <c r="L239" s="24"/>
      <c r="N239" s="32">
        <v>2.1800000000000002</v>
      </c>
      <c r="O239" s="33">
        <f t="shared" si="8"/>
        <v>0.10726034278462043</v>
      </c>
      <c r="P239" s="25"/>
      <c r="Q239" s="25"/>
      <c r="R239" s="25"/>
      <c r="S239" s="25"/>
      <c r="T239" s="25"/>
    </row>
    <row r="240" spans="1:20" ht="21">
      <c r="A240" s="20">
        <v>8.3000000000000007</v>
      </c>
      <c r="B240" s="21">
        <v>46.4</v>
      </c>
      <c r="C240" s="21">
        <v>0.28113199572999997</v>
      </c>
      <c r="D240" s="21">
        <v>1.5094540540236221</v>
      </c>
      <c r="E240" s="21">
        <v>0.71133424038000004</v>
      </c>
      <c r="F240" s="21">
        <v>1.45972512762004</v>
      </c>
      <c r="G240" s="21">
        <v>0.99675750784999995</v>
      </c>
      <c r="H240" s="22">
        <v>1.416701086365838</v>
      </c>
      <c r="I240" s="23">
        <f t="shared" si="7"/>
        <v>2.0755626372024123</v>
      </c>
      <c r="J240" s="24"/>
      <c r="K240" s="24"/>
      <c r="L240" s="24"/>
      <c r="N240" s="32">
        <v>2.19</v>
      </c>
      <c r="O240" s="33">
        <f t="shared" si="8"/>
        <v>0.10628303268272768</v>
      </c>
      <c r="P240" s="25"/>
      <c r="Q240" s="25"/>
      <c r="R240" s="25"/>
      <c r="S240" s="25"/>
      <c r="T240" s="25"/>
    </row>
    <row r="241" spans="1:20" ht="21">
      <c r="A241" s="20">
        <v>8.4</v>
      </c>
      <c r="B241" s="21">
        <v>46.4</v>
      </c>
      <c r="C241" s="21">
        <v>0.222026276212</v>
      </c>
      <c r="D241" s="21">
        <v>1.4927811407201661</v>
      </c>
      <c r="E241" s="21">
        <v>0.53992245162800001</v>
      </c>
      <c r="F241" s="21">
        <v>1.4164571612082579</v>
      </c>
      <c r="G241" s="21">
        <v>0.75305199701400005</v>
      </c>
      <c r="H241" s="22">
        <v>1.3818270664205601</v>
      </c>
      <c r="I241" s="23">
        <f t="shared" si="7"/>
        <v>1.9775764428345153</v>
      </c>
      <c r="J241" s="24"/>
      <c r="K241" s="24"/>
      <c r="L241" s="24"/>
      <c r="N241" s="32">
        <v>2.2000000000000002</v>
      </c>
      <c r="O241" s="33">
        <f t="shared" si="8"/>
        <v>0.10531901922513019</v>
      </c>
      <c r="P241" s="25"/>
      <c r="Q241" s="25"/>
      <c r="R241" s="25"/>
      <c r="S241" s="25"/>
      <c r="T241" s="25"/>
    </row>
    <row r="242" spans="1:20" ht="21">
      <c r="A242" s="20">
        <v>8.5</v>
      </c>
      <c r="B242" s="21">
        <v>46.4</v>
      </c>
      <c r="C242" s="21">
        <v>0.186393286622</v>
      </c>
      <c r="D242" s="21">
        <v>1.4848987629199959</v>
      </c>
      <c r="E242" s="21">
        <v>0.43641053916</v>
      </c>
      <c r="F242" s="21">
        <v>1.40838871345831</v>
      </c>
      <c r="G242" s="21">
        <v>0.60495895585399995</v>
      </c>
      <c r="H242" s="22">
        <v>1.374939250474277</v>
      </c>
      <c r="I242" s="23">
        <f t="shared" si="7"/>
        <v>1.8798023602382767</v>
      </c>
      <c r="J242" s="24"/>
      <c r="K242" s="24"/>
      <c r="L242" s="24"/>
      <c r="N242" s="32">
        <v>2.21</v>
      </c>
      <c r="O242" s="33">
        <f t="shared" si="8"/>
        <v>0.10436806229389861</v>
      </c>
      <c r="P242" s="25"/>
      <c r="Q242" s="25"/>
      <c r="R242" s="25"/>
      <c r="S242" s="25"/>
      <c r="T242" s="25"/>
    </row>
    <row r="243" spans="1:20" ht="21">
      <c r="A243" s="20">
        <v>8.6</v>
      </c>
      <c r="B243" s="21">
        <v>46.4</v>
      </c>
      <c r="C243" s="21">
        <v>0.16728780859299999</v>
      </c>
      <c r="D243" s="21">
        <v>1.4919739539659671</v>
      </c>
      <c r="E243" s="21">
        <v>0.38725886049899999</v>
      </c>
      <c r="F243" s="21">
        <v>1.397964953162377</v>
      </c>
      <c r="G243" s="21">
        <v>0.53639248854300003</v>
      </c>
      <c r="H243" s="22">
        <v>1.3717156678405209</v>
      </c>
      <c r="I243" s="23">
        <f t="shared" si="7"/>
        <v>1.7822752985610211</v>
      </c>
      <c r="J243" s="24"/>
      <c r="K243" s="24"/>
      <c r="L243" s="24"/>
      <c r="N243" s="32">
        <v>2.2200000000000002</v>
      </c>
      <c r="O243" s="33">
        <f t="shared" si="8"/>
        <v>0.10342992716695686</v>
      </c>
      <c r="P243" s="25"/>
      <c r="Q243" s="25"/>
      <c r="R243" s="25"/>
      <c r="S243" s="25"/>
      <c r="T243" s="25"/>
    </row>
    <row r="244" spans="1:20" ht="21">
      <c r="A244" s="20">
        <v>8.6999999999999993</v>
      </c>
      <c r="B244" s="21">
        <v>46.4</v>
      </c>
      <c r="C244" s="21">
        <v>0.15654490544999999</v>
      </c>
      <c r="D244" s="21">
        <v>1.499890547808306</v>
      </c>
      <c r="E244" s="21">
        <v>0.36092365925100001</v>
      </c>
      <c r="F244" s="21">
        <v>1.4100047303169141</v>
      </c>
      <c r="G244" s="21">
        <v>0.50164914159600005</v>
      </c>
      <c r="H244" s="22">
        <v>1.386792136849033</v>
      </c>
      <c r="I244" s="23">
        <f t="shared" si="7"/>
        <v>1.6850381497652087</v>
      </c>
      <c r="J244" s="24"/>
      <c r="K244" s="24"/>
      <c r="L244" s="24"/>
      <c r="N244" s="32">
        <v>2.23</v>
      </c>
      <c r="O244" s="33">
        <f t="shared" si="8"/>
        <v>0.10250438437322894</v>
      </c>
      <c r="P244" s="25"/>
      <c r="Q244" s="25"/>
      <c r="R244" s="25"/>
      <c r="S244" s="25"/>
      <c r="T244" s="25"/>
    </row>
    <row r="245" spans="1:20" ht="21">
      <c r="A245" s="20">
        <v>8.8000000000000007</v>
      </c>
      <c r="B245" s="21">
        <v>46.4</v>
      </c>
      <c r="C245" s="21">
        <v>0.15064752710400001</v>
      </c>
      <c r="D245" s="21">
        <v>1.504723125261185</v>
      </c>
      <c r="E245" s="21">
        <v>0.347336409703</v>
      </c>
      <c r="F245" s="21">
        <v>1.4125087097442941</v>
      </c>
      <c r="G245" s="21">
        <v>0.48426588992300001</v>
      </c>
      <c r="H245" s="22">
        <v>1.393123056013857</v>
      </c>
      <c r="I245" s="23">
        <f t="shared" si="7"/>
        <v>1.5881441661472466</v>
      </c>
      <c r="J245" s="24"/>
      <c r="K245" s="24"/>
      <c r="L245" s="24"/>
      <c r="N245" s="32">
        <v>2.2400000000000002</v>
      </c>
      <c r="O245" s="33">
        <f t="shared" si="8"/>
        <v>0.10159120955230193</v>
      </c>
      <c r="P245" s="25"/>
      <c r="Q245" s="25"/>
      <c r="R245" s="25"/>
      <c r="S245" s="25"/>
      <c r="T245" s="25"/>
    </row>
    <row r="246" spans="1:20" ht="21">
      <c r="A246" s="20">
        <v>8.9</v>
      </c>
      <c r="B246" s="21">
        <v>46.4</v>
      </c>
      <c r="C246" s="21">
        <v>0.14829205507000001</v>
      </c>
      <c r="D246" s="21">
        <v>1.5075560341575349</v>
      </c>
      <c r="E246" s="21">
        <v>0.342249607116</v>
      </c>
      <c r="F246" s="21">
        <v>1.41325844186948</v>
      </c>
      <c r="G246" s="21">
        <v>0.47793478465799999</v>
      </c>
      <c r="H246" s="22">
        <v>1.3942610016871599</v>
      </c>
      <c r="I246" s="23">
        <f t="shared" si="7"/>
        <v>1.4916602222929036</v>
      </c>
      <c r="J246" s="24"/>
      <c r="K246" s="24"/>
      <c r="L246" s="24"/>
      <c r="N246" s="32">
        <v>2.25</v>
      </c>
      <c r="O246" s="33">
        <f t="shared" si="8"/>
        <v>0.10069018331844548</v>
      </c>
      <c r="P246" s="25"/>
      <c r="Q246" s="25"/>
      <c r="R246" s="25"/>
      <c r="S246" s="25"/>
      <c r="T246" s="25"/>
    </row>
    <row r="247" spans="1:20" ht="21">
      <c r="A247" s="20">
        <v>9</v>
      </c>
      <c r="B247" s="21">
        <v>46.4</v>
      </c>
      <c r="C247" s="21">
        <v>0.14889796549000001</v>
      </c>
      <c r="D247" s="21">
        <v>1.506280993319971</v>
      </c>
      <c r="E247" s="21">
        <v>0.344061151023</v>
      </c>
      <c r="F247" s="21">
        <v>1.41849083593217</v>
      </c>
      <c r="G247" s="21">
        <v>0.480741432696</v>
      </c>
      <c r="H247" s="22">
        <v>1.393873855867418</v>
      </c>
      <c r="I247" s="23">
        <f t="shared" si="7"/>
        <v>1.395671359982104</v>
      </c>
      <c r="J247" s="24"/>
      <c r="K247" s="24"/>
      <c r="L247" s="24"/>
      <c r="N247" s="32">
        <v>2.2599999999999998</v>
      </c>
      <c r="O247" s="33">
        <f t="shared" si="8"/>
        <v>9.9801091128833563E-2</v>
      </c>
      <c r="P247" s="25"/>
      <c r="Q247" s="25"/>
      <c r="R247" s="25"/>
      <c r="S247" s="25"/>
      <c r="T247" s="25"/>
    </row>
    <row r="248" spans="1:20" ht="21">
      <c r="A248" s="20">
        <v>9.1</v>
      </c>
      <c r="B248" s="21">
        <v>46.4</v>
      </c>
      <c r="C248" s="21">
        <v>0.15244343616</v>
      </c>
      <c r="D248" s="21">
        <v>1.505146906308098</v>
      </c>
      <c r="E248" s="21">
        <v>0.35233868665899998</v>
      </c>
      <c r="F248" s="21">
        <v>1.422962132288442</v>
      </c>
      <c r="G248" s="21">
        <v>0.49200114260099997</v>
      </c>
      <c r="H248" s="22">
        <v>1.3964860165513839</v>
      </c>
      <c r="I248" s="23">
        <f t="shared" si="7"/>
        <v>1.3002872264917764</v>
      </c>
      <c r="J248" s="24"/>
      <c r="K248" s="24"/>
      <c r="L248" s="24"/>
      <c r="N248" s="32">
        <v>2.27</v>
      </c>
      <c r="O248" s="33">
        <f t="shared" si="8"/>
        <v>9.8923723155821042E-2</v>
      </c>
      <c r="P248" s="25"/>
      <c r="Q248" s="25"/>
      <c r="R248" s="25"/>
      <c r="S248" s="25"/>
      <c r="T248" s="25"/>
    </row>
    <row r="249" spans="1:20" ht="21">
      <c r="A249" s="20">
        <v>9.1999999999999993</v>
      </c>
      <c r="B249" s="21">
        <v>46.4</v>
      </c>
      <c r="C249" s="21">
        <v>0.159363939141</v>
      </c>
      <c r="D249" s="21">
        <v>1.5002498492790439</v>
      </c>
      <c r="E249" s="21">
        <v>0.36776020264199999</v>
      </c>
      <c r="F249" s="21">
        <v>1.414192722021858</v>
      </c>
      <c r="G249" s="21">
        <v>0.51118316688499998</v>
      </c>
      <c r="H249" s="22">
        <v>1.394124772961322</v>
      </c>
      <c r="I249" s="23">
        <f t="shared" si="7"/>
        <v>1.2056513582628507</v>
      </c>
      <c r="J249" s="24"/>
      <c r="K249" s="24"/>
      <c r="L249" s="24"/>
      <c r="N249" s="32">
        <v>2.2799999999999998</v>
      </c>
      <c r="O249" s="33">
        <f t="shared" si="8"/>
        <v>9.8057874163132941E-2</v>
      </c>
      <c r="P249" s="25"/>
      <c r="Q249" s="25"/>
      <c r="R249" s="25"/>
      <c r="S249" s="25"/>
      <c r="T249" s="25"/>
    </row>
    <row r="250" spans="1:20" ht="21">
      <c r="A250" s="20">
        <v>9.3000000000000007</v>
      </c>
      <c r="B250" s="21">
        <v>46.4</v>
      </c>
      <c r="C250" s="21">
        <v>0.171190615938</v>
      </c>
      <c r="D250" s="21">
        <v>1.495394119649142</v>
      </c>
      <c r="E250" s="21">
        <v>0.39678763813000001</v>
      </c>
      <c r="F250" s="21">
        <v>1.4042395451277869</v>
      </c>
      <c r="G250" s="21">
        <v>0.54957572791599996</v>
      </c>
      <c r="H250" s="22">
        <v>1.384500881866271</v>
      </c>
      <c r="I250" s="23">
        <f t="shared" si="7"/>
        <v>1.111954821017668</v>
      </c>
      <c r="J250" s="24"/>
      <c r="K250" s="24"/>
      <c r="L250" s="24"/>
      <c r="N250" s="32">
        <v>2.29</v>
      </c>
      <c r="O250" s="33">
        <f t="shared" si="8"/>
        <v>9.7203343385829824E-2</v>
      </c>
      <c r="P250" s="25"/>
      <c r="Q250" s="25"/>
      <c r="R250" s="25"/>
      <c r="S250" s="25"/>
      <c r="T250" s="25"/>
    </row>
    <row r="251" spans="1:20" ht="21">
      <c r="A251" s="20">
        <v>9.4</v>
      </c>
      <c r="B251" s="21">
        <v>46.4</v>
      </c>
      <c r="C251" s="21">
        <v>0.19095124008</v>
      </c>
      <c r="D251" s="21">
        <v>1.494909323056542</v>
      </c>
      <c r="E251" s="21">
        <v>0.447304714125</v>
      </c>
      <c r="F251" s="21">
        <v>1.4148058719737731</v>
      </c>
      <c r="G251" s="21">
        <v>0.62101026169600004</v>
      </c>
      <c r="H251" s="22">
        <v>1.3924641166372691</v>
      </c>
      <c r="I251" s="23">
        <f t="shared" si="7"/>
        <v>1.0194566446337063</v>
      </c>
      <c r="J251" s="24"/>
      <c r="K251" s="24"/>
      <c r="L251" s="24"/>
      <c r="N251" s="32">
        <v>2.2999999999999998</v>
      </c>
      <c r="O251" s="33">
        <f t="shared" si="8"/>
        <v>9.6359934413918769E-2</v>
      </c>
      <c r="P251" s="25"/>
      <c r="Q251" s="25"/>
      <c r="R251" s="25"/>
      <c r="S251" s="25"/>
      <c r="T251" s="25"/>
    </row>
    <row r="252" spans="1:20" ht="21">
      <c r="A252" s="20">
        <v>9.5</v>
      </c>
      <c r="B252" s="21">
        <v>46.4</v>
      </c>
      <c r="C252" s="21">
        <v>0.219849092415</v>
      </c>
      <c r="D252" s="21">
        <v>1.500158279508538</v>
      </c>
      <c r="E252" s="21">
        <v>0.52634383914100002</v>
      </c>
      <c r="F252" s="21">
        <v>1.4237452774182699</v>
      </c>
      <c r="G252" s="21">
        <v>0.734560357888</v>
      </c>
      <c r="H252" s="22">
        <v>1.394588713956429</v>
      </c>
      <c r="I252" s="23">
        <f t="shared" si="7"/>
        <v>0.92851503843028593</v>
      </c>
      <c r="J252" s="24"/>
      <c r="K252" s="24"/>
      <c r="L252" s="24"/>
      <c r="N252" s="32">
        <v>2.31</v>
      </c>
      <c r="O252" s="33">
        <f t="shared" si="8"/>
        <v>9.5527455079483181E-2</v>
      </c>
      <c r="P252" s="25"/>
      <c r="Q252" s="25"/>
      <c r="R252" s="25"/>
      <c r="S252" s="25"/>
      <c r="T252" s="25"/>
    </row>
    <row r="253" spans="1:20" ht="21">
      <c r="A253" s="20">
        <v>9.6</v>
      </c>
      <c r="B253" s="21">
        <v>46.4</v>
      </c>
      <c r="C253" s="21">
        <v>0.24381207666599999</v>
      </c>
      <c r="D253" s="21">
        <v>1.4654111055731149</v>
      </c>
      <c r="E253" s="21">
        <v>0.58258008078599999</v>
      </c>
      <c r="F253" s="21">
        <v>1.4250097895965519</v>
      </c>
      <c r="G253" s="21">
        <v>0.80953004134899997</v>
      </c>
      <c r="H253" s="22">
        <v>1.3790457884078859</v>
      </c>
      <c r="I253" s="23">
        <f t="shared" si="7"/>
        <v>0.83963593473277198</v>
      </c>
      <c r="J253" s="24"/>
      <c r="K253" s="24"/>
      <c r="L253" s="24"/>
      <c r="N253" s="32">
        <v>2.3199999999999998</v>
      </c>
      <c r="O253" s="33">
        <f t="shared" si="8"/>
        <v>9.4705717347211324E-2</v>
      </c>
      <c r="P253" s="25"/>
      <c r="Q253" s="25"/>
      <c r="R253" s="25"/>
      <c r="S253" s="25"/>
      <c r="T253" s="25"/>
    </row>
    <row r="254" spans="1:20" ht="21">
      <c r="A254" s="20">
        <v>9.6999999999999993</v>
      </c>
      <c r="B254" s="21">
        <v>46.4</v>
      </c>
      <c r="C254" s="21">
        <v>0.25806164906700002</v>
      </c>
      <c r="D254" s="21">
        <v>1.4712451579344381</v>
      </c>
      <c r="E254" s="21">
        <v>0.61045211466899996</v>
      </c>
      <c r="F254" s="21">
        <v>1.422913987949709</v>
      </c>
      <c r="G254" s="21">
        <v>0.844459053387</v>
      </c>
      <c r="H254" s="22">
        <v>1.37234707034173</v>
      </c>
      <c r="I254" s="23">
        <f t="shared" si="7"/>
        <v>0.75354948689383117</v>
      </c>
      <c r="J254" s="24"/>
      <c r="K254" s="24"/>
      <c r="L254" s="24"/>
      <c r="N254" s="32">
        <v>2.33</v>
      </c>
      <c r="O254" s="33">
        <f t="shared" si="8"/>
        <v>9.3894537208206119E-2</v>
      </c>
      <c r="P254" s="25"/>
      <c r="Q254" s="25"/>
      <c r="R254" s="25"/>
      <c r="S254" s="25"/>
      <c r="T254" s="25"/>
    </row>
    <row r="255" spans="1:20" ht="21">
      <c r="A255" s="20">
        <v>9.8000000000000007</v>
      </c>
      <c r="B255" s="21">
        <v>46.4</v>
      </c>
      <c r="C255" s="21">
        <v>0.266142674041</v>
      </c>
      <c r="D255" s="21">
        <v>1.4751453491938651</v>
      </c>
      <c r="E255" s="21">
        <v>0.62461520464700004</v>
      </c>
      <c r="F255" s="21">
        <v>1.421246514434275</v>
      </c>
      <c r="G255" s="21">
        <v>0.86176761033600002</v>
      </c>
      <c r="H255" s="22">
        <v>1.369474384121558</v>
      </c>
      <c r="I255" s="23">
        <f t="shared" si="7"/>
        <v>0.67133088376845473</v>
      </c>
      <c r="J255" s="24"/>
      <c r="K255" s="24"/>
      <c r="L255" s="24"/>
      <c r="N255" s="32">
        <v>2.34</v>
      </c>
      <c r="O255" s="33">
        <f t="shared" si="8"/>
        <v>9.309373457696514E-2</v>
      </c>
      <c r="P255" s="25"/>
      <c r="Q255" s="25"/>
      <c r="R255" s="25"/>
      <c r="S255" s="25"/>
      <c r="T255" s="25"/>
    </row>
    <row r="256" spans="1:20" ht="21">
      <c r="A256" s="20">
        <v>9.9</v>
      </c>
      <c r="B256" s="21">
        <v>46.4</v>
      </c>
      <c r="C256" s="21">
        <v>0.26931485861999999</v>
      </c>
      <c r="D256" s="21">
        <v>1.4776337539099571</v>
      </c>
      <c r="E256" s="21">
        <v>0.62864844646600004</v>
      </c>
      <c r="F256" s="21">
        <v>1.4217401686917861</v>
      </c>
      <c r="G256" s="21">
        <v>0.86616031053800002</v>
      </c>
      <c r="H256" s="22">
        <v>1.3696016094415071</v>
      </c>
      <c r="I256" s="23">
        <f t="shared" si="7"/>
        <v>0.59458681603674568</v>
      </c>
      <c r="J256" s="24"/>
      <c r="K256" s="24"/>
      <c r="L256" s="24"/>
      <c r="N256" s="32">
        <v>2.35</v>
      </c>
      <c r="O256" s="33">
        <f t="shared" si="8"/>
        <v>9.2303133191422387E-2</v>
      </c>
      <c r="P256" s="25"/>
      <c r="Q256" s="25"/>
      <c r="R256" s="25"/>
      <c r="S256" s="25"/>
      <c r="T256" s="25"/>
    </row>
    <row r="257" spans="1:20" ht="21">
      <c r="A257" s="20">
        <v>10</v>
      </c>
      <c r="B257" s="21">
        <v>46.4</v>
      </c>
      <c r="C257" s="21">
        <v>0.26859207766499998</v>
      </c>
      <c r="D257" s="21">
        <v>1.477229104458069</v>
      </c>
      <c r="E257" s="21">
        <v>0.62445417138799997</v>
      </c>
      <c r="F257" s="21">
        <v>1.427138418190613</v>
      </c>
      <c r="G257" s="21">
        <v>0.85972484119600001</v>
      </c>
      <c r="H257" s="22">
        <v>1.3733983482443239</v>
      </c>
      <c r="I257" s="23">
        <f t="shared" si="7"/>
        <v>0.52572027553452327</v>
      </c>
      <c r="J257" s="24"/>
      <c r="K257" s="24"/>
      <c r="L257" s="24"/>
      <c r="N257" s="32">
        <v>2.36</v>
      </c>
      <c r="O257" s="33">
        <f t="shared" si="8"/>
        <v>9.1522560515949133E-2</v>
      </c>
      <c r="P257" s="25"/>
      <c r="Q257" s="25"/>
      <c r="R257" s="25"/>
      <c r="S257" s="25"/>
      <c r="T257" s="25"/>
    </row>
    <row r="258" spans="1:20" ht="21">
      <c r="A258" s="20">
        <v>10.1</v>
      </c>
      <c r="B258" s="21">
        <v>46.4</v>
      </c>
      <c r="C258" s="21">
        <v>0.26578160605099999</v>
      </c>
      <c r="D258" s="21">
        <v>1.478761130073776</v>
      </c>
      <c r="E258" s="21">
        <v>0.61641602371899995</v>
      </c>
      <c r="F258" s="21">
        <v>1.4328959427742649</v>
      </c>
      <c r="G258" s="21">
        <v>0.84856584568799998</v>
      </c>
      <c r="H258" s="22">
        <v>1.37820402324465</v>
      </c>
      <c r="I258" s="23">
        <f t="shared" si="7"/>
        <v>0.4682201772793172</v>
      </c>
      <c r="J258" s="24"/>
      <c r="K258" s="24"/>
      <c r="L258" s="24"/>
      <c r="N258" s="32">
        <v>2.37</v>
      </c>
      <c r="O258" s="33">
        <f t="shared" si="8"/>
        <v>9.0751847647212905E-2</v>
      </c>
      <c r="P258" s="25"/>
      <c r="Q258" s="25"/>
      <c r="R258" s="25"/>
      <c r="S258" s="25"/>
      <c r="T258" s="25"/>
    </row>
    <row r="259" spans="1:20" ht="21">
      <c r="A259" s="20">
        <v>10.199999999999999</v>
      </c>
      <c r="B259" s="21">
        <v>46.4</v>
      </c>
      <c r="C259" s="21">
        <v>0.261978591288</v>
      </c>
      <c r="D259" s="21">
        <v>1.4820361754047819</v>
      </c>
      <c r="E259" s="21">
        <v>0.60709518938700002</v>
      </c>
      <c r="F259" s="21">
        <v>1.435923185423724</v>
      </c>
      <c r="G259" s="21">
        <v>0.83628984106399995</v>
      </c>
      <c r="H259" s="22">
        <v>1.3817235801217509</v>
      </c>
      <c r="I259" s="23">
        <f t="shared" si="7"/>
        <v>0.42670652762156708</v>
      </c>
      <c r="J259" s="24"/>
      <c r="K259" s="24"/>
      <c r="L259" s="24"/>
      <c r="N259" s="32">
        <v>2.38</v>
      </c>
      <c r="O259" s="33">
        <f t="shared" si="8"/>
        <v>8.9990829222800342E-2</v>
      </c>
      <c r="P259" s="25"/>
      <c r="Q259" s="25"/>
      <c r="R259" s="25"/>
      <c r="S259" s="25"/>
      <c r="T259" s="25"/>
    </row>
    <row r="260" spans="1:20" ht="21">
      <c r="A260" s="20">
        <v>10.3</v>
      </c>
      <c r="B260" s="21">
        <v>46.4</v>
      </c>
      <c r="C260" s="21">
        <v>0.25652658063599998</v>
      </c>
      <c r="D260" s="21">
        <v>1.4798115607031439</v>
      </c>
      <c r="E260" s="21">
        <v>0.59397503764799997</v>
      </c>
      <c r="F260" s="21">
        <v>1.439118012766337</v>
      </c>
      <c r="G260" s="21">
        <v>0.81905713764800003</v>
      </c>
      <c r="H260" s="22">
        <v>1.3859309018334289</v>
      </c>
      <c r="I260" s="23">
        <f t="shared" si="7"/>
        <v>0.40611179128195096</v>
      </c>
      <c r="J260" s="24"/>
      <c r="K260" s="24"/>
      <c r="L260" s="24"/>
      <c r="N260" s="32">
        <v>2.39</v>
      </c>
      <c r="O260" s="33">
        <f t="shared" si="8"/>
        <v>8.9239343332509963E-2</v>
      </c>
      <c r="P260" s="25"/>
      <c r="Q260" s="25"/>
      <c r="R260" s="25"/>
      <c r="S260" s="25"/>
      <c r="T260" s="25"/>
    </row>
    <row r="261" spans="1:20" ht="21">
      <c r="A261" s="20">
        <v>10.4</v>
      </c>
      <c r="B261" s="21">
        <v>46.4</v>
      </c>
      <c r="C261" s="21">
        <v>0.24724867042400001</v>
      </c>
      <c r="D261" s="21">
        <v>1.4733537988264931</v>
      </c>
      <c r="E261" s="21">
        <v>0.56981225062300001</v>
      </c>
      <c r="F261" s="21">
        <v>1.437086400052465</v>
      </c>
      <c r="G261" s="21">
        <v>0.78494874400500003</v>
      </c>
      <c r="H261" s="22">
        <v>1.394451926118921</v>
      </c>
      <c r="I261" s="23">
        <f t="shared" si="7"/>
        <v>0.40960360511305921</v>
      </c>
      <c r="J261" s="24"/>
      <c r="K261" s="24"/>
      <c r="L261" s="24"/>
      <c r="N261" s="32">
        <v>2.4</v>
      </c>
      <c r="O261" s="33">
        <f t="shared" si="8"/>
        <v>8.8497231432227472E-2</v>
      </c>
      <c r="P261" s="25"/>
      <c r="Q261" s="25"/>
      <c r="R261" s="25"/>
      <c r="S261" s="25"/>
      <c r="T261" s="25"/>
    </row>
    <row r="262" spans="1:20" ht="21">
      <c r="A262" s="20">
        <v>10.5</v>
      </c>
      <c r="B262" s="21">
        <v>46.4</v>
      </c>
      <c r="C262" s="21">
        <v>0.23242425774700001</v>
      </c>
      <c r="D262" s="21">
        <v>1.470656340269251</v>
      </c>
      <c r="E262" s="21">
        <v>0.52860037418700001</v>
      </c>
      <c r="F262" s="21">
        <v>1.4136479432359379</v>
      </c>
      <c r="G262" s="21">
        <v>0.72398586450199998</v>
      </c>
      <c r="H262" s="22">
        <v>1.3998373717789629</v>
      </c>
      <c r="I262" s="23">
        <f t="shared" si="7"/>
        <v>0.43660444297441003</v>
      </c>
      <c r="J262" s="24"/>
      <c r="K262" s="24"/>
      <c r="L262" s="24"/>
      <c r="N262" s="32">
        <v>2.41</v>
      </c>
      <c r="O262" s="33">
        <f t="shared" si="8"/>
        <v>8.7764338260296851E-2</v>
      </c>
      <c r="P262" s="25"/>
      <c r="Q262" s="25"/>
      <c r="R262" s="25"/>
      <c r="S262" s="25"/>
      <c r="T262" s="25"/>
    </row>
    <row r="263" spans="1:20" ht="21">
      <c r="A263" s="20">
        <v>7</v>
      </c>
      <c r="B263" s="21">
        <v>46.5</v>
      </c>
      <c r="C263" s="21">
        <v>0.26348240990600003</v>
      </c>
      <c r="D263" s="21">
        <v>1.4937030275789871</v>
      </c>
      <c r="E263" s="21">
        <v>0.60434351950099996</v>
      </c>
      <c r="F263" s="21">
        <v>1.4384468623768569</v>
      </c>
      <c r="G263" s="21">
        <v>0.83144055307700004</v>
      </c>
      <c r="H263" s="22">
        <v>1.418208124119245</v>
      </c>
      <c r="I263" s="23">
        <f t="shared" si="7"/>
        <v>3.3496305957230739</v>
      </c>
      <c r="J263" s="24"/>
      <c r="K263" s="24"/>
      <c r="L263" s="24"/>
      <c r="N263" s="32">
        <v>2.42</v>
      </c>
      <c r="O263" s="33">
        <f t="shared" si="8"/>
        <v>8.7040511756305963E-2</v>
      </c>
      <c r="P263" s="25"/>
      <c r="Q263" s="25"/>
      <c r="R263" s="25"/>
      <c r="S263" s="25"/>
      <c r="T263" s="25"/>
    </row>
    <row r="264" spans="1:20" ht="21">
      <c r="A264" s="20">
        <v>6.9</v>
      </c>
      <c r="B264" s="21">
        <v>46.5</v>
      </c>
      <c r="C264" s="21">
        <v>0.24382125716299999</v>
      </c>
      <c r="D264" s="21">
        <v>1.483658842565001</v>
      </c>
      <c r="E264" s="21">
        <v>0.55697129372099996</v>
      </c>
      <c r="F264" s="21">
        <v>1.4369035672148951</v>
      </c>
      <c r="G264" s="21">
        <v>0.76465647261500003</v>
      </c>
      <c r="H264" s="22">
        <v>1.4221821177117531</v>
      </c>
      <c r="I264" s="23">
        <f t="shared" si="7"/>
        <v>3.4492284356795984</v>
      </c>
      <c r="J264" s="24"/>
      <c r="K264" s="24"/>
      <c r="L264" s="24"/>
      <c r="N264" s="32">
        <v>2.4300000000000002</v>
      </c>
      <c r="O264" s="33">
        <f t="shared" si="8"/>
        <v>8.6325602982206331E-2</v>
      </c>
      <c r="P264" s="25"/>
      <c r="Q264" s="25"/>
      <c r="R264" s="25"/>
      <c r="S264" s="25"/>
      <c r="T264" s="25"/>
    </row>
    <row r="265" spans="1:20" ht="21">
      <c r="A265" s="20">
        <v>7.1</v>
      </c>
      <c r="B265" s="21">
        <v>46.5</v>
      </c>
      <c r="C265" s="21">
        <v>0.28188071288700001</v>
      </c>
      <c r="D265" s="21">
        <v>1.5129635816571989</v>
      </c>
      <c r="E265" s="21">
        <v>0.64363215556300002</v>
      </c>
      <c r="F265" s="21">
        <v>1.427382613162923</v>
      </c>
      <c r="G265" s="21">
        <v>0.88270545847399995</v>
      </c>
      <c r="H265" s="22">
        <v>1.3848272298735369</v>
      </c>
      <c r="I265" s="23">
        <f t="shared" ref="I265:I328" si="9">SQRT((A265-$Q$8)^2+(B265-$R$8)^2)</f>
        <v>3.2500574539702365</v>
      </c>
      <c r="J265" s="24"/>
      <c r="K265" s="24"/>
      <c r="L265" s="24"/>
      <c r="N265" s="32">
        <v>2.44</v>
      </c>
      <c r="O265" s="33">
        <f t="shared" si="8"/>
        <v>8.5619466045691719E-2</v>
      </c>
      <c r="P265" s="25"/>
      <c r="Q265" s="25"/>
      <c r="R265" s="25"/>
      <c r="S265" s="25"/>
      <c r="T265" s="25"/>
    </row>
    <row r="266" spans="1:20" ht="21">
      <c r="A266" s="20">
        <v>6.8</v>
      </c>
      <c r="B266" s="21">
        <v>46.5</v>
      </c>
      <c r="C266" s="21">
        <v>0.229092442525</v>
      </c>
      <c r="D266" s="21">
        <v>1.4809648721213311</v>
      </c>
      <c r="E266" s="21">
        <v>0.52456323053800002</v>
      </c>
      <c r="F266" s="21">
        <v>1.4249528927534161</v>
      </c>
      <c r="G266" s="21">
        <v>0.72279850640200005</v>
      </c>
      <c r="H266" s="22">
        <v>1.4072480968751291</v>
      </c>
      <c r="I266" s="23">
        <f t="shared" si="9"/>
        <v>3.5488488943877781</v>
      </c>
      <c r="J266" s="24"/>
      <c r="K266" s="24"/>
      <c r="L266" s="24"/>
      <c r="N266" s="32">
        <v>2.4500000000000002</v>
      </c>
      <c r="O266" s="33">
        <f t="shared" si="8"/>
        <v>8.4921958025760955E-2</v>
      </c>
      <c r="P266" s="25"/>
      <c r="Q266" s="25"/>
      <c r="R266" s="25"/>
      <c r="S266" s="25"/>
      <c r="T266" s="25"/>
    </row>
    <row r="267" spans="1:20" ht="21">
      <c r="A267" s="20">
        <v>7.2</v>
      </c>
      <c r="B267" s="21">
        <v>46.5</v>
      </c>
      <c r="C267" s="21">
        <v>0.29760641599900001</v>
      </c>
      <c r="D267" s="21">
        <v>1.528460963325228</v>
      </c>
      <c r="E267" s="21">
        <v>0.67518572319600001</v>
      </c>
      <c r="F267" s="21">
        <v>1.4184541175844489</v>
      </c>
      <c r="G267" s="21">
        <v>0.92128398033400005</v>
      </c>
      <c r="H267" s="22">
        <v>1.374415576299661</v>
      </c>
      <c r="I267" s="23">
        <f t="shared" si="9"/>
        <v>3.1505113522110775</v>
      </c>
      <c r="J267" s="24"/>
      <c r="K267" s="24"/>
      <c r="L267" s="24"/>
      <c r="N267" s="32">
        <v>2.46</v>
      </c>
      <c r="O267" s="33">
        <f t="shared" si="8"/>
        <v>8.4232938900394974E-2</v>
      </c>
      <c r="P267" s="25"/>
      <c r="Q267" s="25"/>
      <c r="R267" s="25"/>
      <c r="S267" s="25"/>
      <c r="T267" s="25"/>
    </row>
    <row r="268" spans="1:20" ht="21">
      <c r="A268" s="20">
        <v>6.7</v>
      </c>
      <c r="B268" s="21">
        <v>46.5</v>
      </c>
      <c r="C268" s="21">
        <v>0.21843252368900001</v>
      </c>
      <c r="D268" s="21">
        <v>1.479319994808413</v>
      </c>
      <c r="E268" s="21">
        <v>0.502730320058</v>
      </c>
      <c r="F268" s="21">
        <v>1.422878224219843</v>
      </c>
      <c r="G268" s="21">
        <v>0.69461117647000004</v>
      </c>
      <c r="H268" s="22">
        <v>1.400532300859135</v>
      </c>
      <c r="I268" s="23">
        <f t="shared" si="9"/>
        <v>3.6484901190621266</v>
      </c>
      <c r="J268" s="24"/>
      <c r="K268" s="24"/>
      <c r="L268" s="24"/>
      <c r="N268" s="32">
        <v>2.4700000000000002</v>
      </c>
      <c r="O268" s="33">
        <f t="shared" si="8"/>
        <v>8.355227147627893E-2</v>
      </c>
      <c r="P268" s="25"/>
      <c r="Q268" s="25"/>
      <c r="R268" s="25"/>
      <c r="S268" s="25"/>
      <c r="T268" s="25"/>
    </row>
    <row r="269" spans="1:20" ht="21">
      <c r="A269" s="20">
        <v>7.3</v>
      </c>
      <c r="B269" s="21">
        <v>46.5</v>
      </c>
      <c r="C269" s="21">
        <v>0.31194687638000002</v>
      </c>
      <c r="D269" s="21">
        <v>1.5210653708908921</v>
      </c>
      <c r="E269" s="21">
        <v>0.70383055267899997</v>
      </c>
      <c r="F269" s="21">
        <v>1.416893541391379</v>
      </c>
      <c r="G269" s="21">
        <v>0.95614209794899996</v>
      </c>
      <c r="H269" s="22">
        <v>1.36692035244087</v>
      </c>
      <c r="I269" s="23">
        <f t="shared" si="9"/>
        <v>3.050994937182665</v>
      </c>
      <c r="J269" s="24"/>
      <c r="K269" s="24"/>
      <c r="L269" s="24"/>
      <c r="N269" s="32">
        <v>2.48</v>
      </c>
      <c r="O269" s="33">
        <f t="shared" si="8"/>
        <v>8.2879821320504393E-2</v>
      </c>
      <c r="P269" s="25"/>
      <c r="Q269" s="25"/>
      <c r="R269" s="25"/>
      <c r="S269" s="25"/>
      <c r="T269" s="25"/>
    </row>
    <row r="270" spans="1:20" ht="21">
      <c r="A270" s="20">
        <v>6.6</v>
      </c>
      <c r="B270" s="21">
        <v>46.5</v>
      </c>
      <c r="C270" s="21">
        <v>0.209225778423</v>
      </c>
      <c r="D270" s="21">
        <v>1.478795302701513</v>
      </c>
      <c r="E270" s="21">
        <v>0.48480847351</v>
      </c>
      <c r="F270" s="21">
        <v>1.4081747580418851</v>
      </c>
      <c r="G270" s="21">
        <v>0.67220489721099996</v>
      </c>
      <c r="H270" s="22">
        <v>1.3837847010567399</v>
      </c>
      <c r="I270" s="23">
        <f t="shared" si="9"/>
        <v>3.7481504535691461</v>
      </c>
      <c r="J270" s="24"/>
      <c r="K270" s="24"/>
      <c r="L270" s="24"/>
      <c r="N270" s="32">
        <v>2.4900000000000002</v>
      </c>
      <c r="O270" s="33">
        <f t="shared" si="8"/>
        <v>8.2215456694187214E-2</v>
      </c>
      <c r="P270" s="25"/>
      <c r="Q270" s="25"/>
      <c r="R270" s="25"/>
      <c r="S270" s="25"/>
      <c r="T270" s="25"/>
    </row>
    <row r="271" spans="1:20" ht="21">
      <c r="A271" s="20">
        <v>7.4</v>
      </c>
      <c r="B271" s="21">
        <v>46.5</v>
      </c>
      <c r="C271" s="21">
        <v>0.321795376932</v>
      </c>
      <c r="D271" s="21">
        <v>1.498143030740537</v>
      </c>
      <c r="E271" s="21">
        <v>0.72327175567299995</v>
      </c>
      <c r="F271" s="21">
        <v>1.4115332534864959</v>
      </c>
      <c r="G271" s="21">
        <v>0.979368929981</v>
      </c>
      <c r="H271" s="22">
        <v>1.3696487922969169</v>
      </c>
      <c r="I271" s="23">
        <f t="shared" si="9"/>
        <v>2.9515112117384259</v>
      </c>
      <c r="J271" s="24"/>
      <c r="K271" s="24"/>
      <c r="L271" s="24"/>
      <c r="N271" s="32">
        <v>2.5</v>
      </c>
      <c r="O271" s="33">
        <f t="shared" si="8"/>
        <v>8.1559048487940836E-2</v>
      </c>
      <c r="P271" s="25"/>
      <c r="Q271" s="25"/>
      <c r="R271" s="25"/>
      <c r="S271" s="25"/>
      <c r="T271" s="25"/>
    </row>
    <row r="272" spans="1:20" ht="21">
      <c r="A272" s="20">
        <v>6.5</v>
      </c>
      <c r="B272" s="21">
        <v>46.5</v>
      </c>
      <c r="C272" s="21">
        <v>0.20026263242600001</v>
      </c>
      <c r="D272" s="21">
        <v>1.482579003453931</v>
      </c>
      <c r="E272" s="21">
        <v>0.46830134973699999</v>
      </c>
      <c r="F272" s="21">
        <v>1.397629344085334</v>
      </c>
      <c r="G272" s="21">
        <v>0.65205188903199995</v>
      </c>
      <c r="H272" s="22">
        <v>1.3640503858556421</v>
      </c>
      <c r="I272" s="23">
        <f t="shared" si="9"/>
        <v>3.8478284130516025</v>
      </c>
      <c r="J272" s="24"/>
      <c r="K272" s="24"/>
      <c r="L272" s="24"/>
      <c r="N272" s="32">
        <v>2.5099999999999998</v>
      </c>
      <c r="O272" s="33">
        <f t="shared" si="8"/>
        <v>8.091047015914514E-2</v>
      </c>
      <c r="P272" s="25"/>
      <c r="Q272" s="25"/>
      <c r="R272" s="25"/>
      <c r="S272" s="25"/>
      <c r="T272" s="25"/>
    </row>
    <row r="273" spans="1:20" ht="21">
      <c r="A273" s="20">
        <v>7.5</v>
      </c>
      <c r="B273" s="21">
        <v>46.5</v>
      </c>
      <c r="C273" s="21">
        <v>0.32407882785999997</v>
      </c>
      <c r="D273" s="21">
        <v>1.4884926663052149</v>
      </c>
      <c r="E273" s="21">
        <v>0.72510739544900005</v>
      </c>
      <c r="F273" s="21">
        <v>1.410001330637801</v>
      </c>
      <c r="G273" s="21">
        <v>0.97900035562700005</v>
      </c>
      <c r="H273" s="22">
        <v>1.373385098933583</v>
      </c>
      <c r="I273" s="23">
        <f t="shared" si="9"/>
        <v>2.8520635966473491</v>
      </c>
      <c r="J273" s="24"/>
      <c r="K273" s="24"/>
      <c r="L273" s="24"/>
      <c r="N273" s="32">
        <v>2.52</v>
      </c>
      <c r="O273" s="33">
        <f t="shared" si="8"/>
        <v>8.0269597670954609E-2</v>
      </c>
      <c r="P273" s="25"/>
      <c r="Q273" s="25"/>
      <c r="R273" s="25"/>
      <c r="S273" s="25"/>
      <c r="T273" s="25"/>
    </row>
    <row r="274" spans="1:20" ht="21">
      <c r="A274" s="20">
        <v>6.4</v>
      </c>
      <c r="B274" s="21">
        <v>46.5</v>
      </c>
      <c r="C274" s="21">
        <v>0.19012375350399999</v>
      </c>
      <c r="D274" s="21">
        <v>1.4854972718159489</v>
      </c>
      <c r="E274" s="21">
        <v>0.449773873022</v>
      </c>
      <c r="F274" s="21">
        <v>1.384578809094007</v>
      </c>
      <c r="G274" s="21">
        <v>0.629235279762</v>
      </c>
      <c r="H274" s="22">
        <v>1.351601888321458</v>
      </c>
      <c r="I274" s="23">
        <f t="shared" si="9"/>
        <v>3.9475226623774855</v>
      </c>
      <c r="J274" s="24"/>
      <c r="K274" s="24"/>
      <c r="L274" s="24"/>
      <c r="N274" s="32">
        <v>2.5299999999999998</v>
      </c>
      <c r="O274" s="33">
        <f t="shared" si="8"/>
        <v>7.9636309432990715E-2</v>
      </c>
      <c r="P274" s="25"/>
      <c r="Q274" s="25"/>
      <c r="R274" s="25"/>
      <c r="S274" s="25"/>
      <c r="T274" s="25"/>
    </row>
    <row r="275" spans="1:20" ht="21">
      <c r="A275" s="20">
        <v>7.6</v>
      </c>
      <c r="B275" s="21">
        <v>46.5</v>
      </c>
      <c r="C275" s="21">
        <v>0.32089171242100001</v>
      </c>
      <c r="D275" s="21">
        <v>1.4843867217183631</v>
      </c>
      <c r="E275" s="21">
        <v>0.71741120856600005</v>
      </c>
      <c r="F275" s="21">
        <v>1.4103771458292109</v>
      </c>
      <c r="G275" s="21">
        <v>0.96797247240999995</v>
      </c>
      <c r="H275" s="22">
        <v>1.3765997722633521</v>
      </c>
      <c r="I275" s="23">
        <f t="shared" si="9"/>
        <v>2.7526560056833103</v>
      </c>
      <c r="J275" s="24"/>
      <c r="K275" s="24"/>
      <c r="L275" s="24"/>
      <c r="N275" s="32">
        <v>2.54</v>
      </c>
      <c r="O275" s="33">
        <f t="shared" si="8"/>
        <v>7.9010486243665176E-2</v>
      </c>
      <c r="P275" s="25"/>
      <c r="Q275" s="25"/>
      <c r="R275" s="25"/>
      <c r="S275" s="25"/>
      <c r="T275" s="25"/>
    </row>
    <row r="276" spans="1:20" ht="21">
      <c r="A276" s="20">
        <v>6.3</v>
      </c>
      <c r="B276" s="21">
        <v>46.5</v>
      </c>
      <c r="C276" s="21">
        <v>0.17762986733200001</v>
      </c>
      <c r="D276" s="21">
        <v>1.4825133786707481</v>
      </c>
      <c r="E276" s="21">
        <v>0.42372221479299998</v>
      </c>
      <c r="F276" s="21">
        <v>1.368343751595009</v>
      </c>
      <c r="G276" s="21">
        <v>0.59490772986600005</v>
      </c>
      <c r="H276" s="22">
        <v>1.334444676184684</v>
      </c>
      <c r="I276" s="23">
        <f t="shared" si="9"/>
        <v>4.0472319977585247</v>
      </c>
      <c r="J276" s="24"/>
      <c r="K276" s="24"/>
      <c r="L276" s="24"/>
      <c r="N276" s="32">
        <v>2.5499999999999998</v>
      </c>
      <c r="O276" s="33">
        <f t="shared" si="8"/>
        <v>7.8392011234083847E-2</v>
      </c>
      <c r="P276" s="25"/>
      <c r="Q276" s="25"/>
      <c r="R276" s="25"/>
      <c r="S276" s="25"/>
      <c r="T276" s="25"/>
    </row>
    <row r="277" spans="1:20" ht="21">
      <c r="A277" s="20">
        <v>7.7</v>
      </c>
      <c r="B277" s="21">
        <v>46.5</v>
      </c>
      <c r="C277" s="21">
        <v>0.31406931136900001</v>
      </c>
      <c r="D277" s="21">
        <v>1.4849017931512301</v>
      </c>
      <c r="E277" s="21">
        <v>0.70397048901699999</v>
      </c>
      <c r="F277" s="21">
        <v>1.412027239395252</v>
      </c>
      <c r="G277" s="21">
        <v>0.95075041463599996</v>
      </c>
      <c r="H277" s="22">
        <v>1.381449868368712</v>
      </c>
      <c r="I277" s="23">
        <f t="shared" si="9"/>
        <v>2.6532929374510785</v>
      </c>
      <c r="J277" s="24"/>
      <c r="K277" s="24"/>
      <c r="L277" s="24"/>
      <c r="N277" s="32">
        <v>2.56</v>
      </c>
      <c r="O277" s="33">
        <f t="shared" si="8"/>
        <v>7.7780769813481171E-2</v>
      </c>
      <c r="P277" s="25"/>
      <c r="Q277" s="25"/>
      <c r="R277" s="25"/>
      <c r="S277" s="25"/>
      <c r="T277" s="25"/>
    </row>
    <row r="278" spans="1:20" ht="21">
      <c r="A278" s="20">
        <v>6.2</v>
      </c>
      <c r="B278" s="21">
        <v>46.5</v>
      </c>
      <c r="C278" s="21">
        <v>0.165932800869</v>
      </c>
      <c r="D278" s="21">
        <v>1.4842946722609871</v>
      </c>
      <c r="E278" s="21">
        <v>0.39867557449699997</v>
      </c>
      <c r="F278" s="21">
        <v>1.3542971433281601</v>
      </c>
      <c r="G278" s="21">
        <v>0.56134566705099997</v>
      </c>
      <c r="H278" s="22">
        <v>1.3180973870946029</v>
      </c>
      <c r="I278" s="23">
        <f t="shared" si="9"/>
        <v>4.1469553310081695</v>
      </c>
      <c r="J278" s="24"/>
      <c r="K278" s="24"/>
      <c r="L278" s="24"/>
      <c r="N278" s="32">
        <v>2.57</v>
      </c>
      <c r="O278" s="33">
        <f t="shared" ref="O278:O341" si="10">IF(N278&lt;=$R$12,$P$12/2.5*(1+(2.5-1)*N278/$R$12),(IF(N278&lt;=$S$12,$P$12,IF(N278&lt;=$T$12,$P$12*$S$12/N278, IF(N278&gt;=T269,$P$12*$S$12*$T$12/N278^2)))))</f>
        <v>7.7176649616138071E-2</v>
      </c>
      <c r="P278" s="25"/>
      <c r="Q278" s="25"/>
      <c r="R278" s="25"/>
      <c r="S278" s="25"/>
      <c r="T278" s="25"/>
    </row>
    <row r="279" spans="1:20" ht="21">
      <c r="A279" s="20">
        <v>7.8</v>
      </c>
      <c r="B279" s="21">
        <v>46.5</v>
      </c>
      <c r="C279" s="21">
        <v>0.30298231347600002</v>
      </c>
      <c r="D279" s="21">
        <v>1.4884571423504001</v>
      </c>
      <c r="E279" s="21">
        <v>0.68129979946200003</v>
      </c>
      <c r="F279" s="21">
        <v>1.4095302668973739</v>
      </c>
      <c r="G279" s="21">
        <v>0.92174583605000004</v>
      </c>
      <c r="H279" s="22">
        <v>1.3850806405694971</v>
      </c>
      <c r="I279" s="23">
        <f t="shared" si="9"/>
        <v>2.5539795884523344</v>
      </c>
      <c r="J279" s="24"/>
      <c r="K279" s="24"/>
      <c r="L279" s="24"/>
      <c r="N279" s="32">
        <v>2.58</v>
      </c>
      <c r="O279" s="33">
        <f t="shared" si="10"/>
        <v>7.6579540449737124E-2</v>
      </c>
      <c r="P279" s="25"/>
      <c r="Q279" s="25"/>
      <c r="R279" s="25"/>
      <c r="S279" s="25"/>
      <c r="T279" s="25"/>
    </row>
    <row r="280" spans="1:20" ht="21">
      <c r="A280" s="20">
        <v>6.1</v>
      </c>
      <c r="B280" s="21">
        <v>46.5</v>
      </c>
      <c r="C280" s="21">
        <v>0.15803787514199999</v>
      </c>
      <c r="D280" s="21">
        <v>1.4808579499978609</v>
      </c>
      <c r="E280" s="21">
        <v>0.38376815018400001</v>
      </c>
      <c r="F280" s="21">
        <v>1.3481793404563021</v>
      </c>
      <c r="G280" s="21">
        <v>0.54294815437900001</v>
      </c>
      <c r="H280" s="22">
        <v>1.3112115263289961</v>
      </c>
      <c r="I280" s="23">
        <f t="shared" si="9"/>
        <v>4.2466916760077718</v>
      </c>
      <c r="J280" s="24"/>
      <c r="K280" s="24"/>
      <c r="L280" s="24"/>
      <c r="N280" s="32">
        <v>2.59</v>
      </c>
      <c r="O280" s="33">
        <f t="shared" si="10"/>
        <v>7.5989334245111173E-2</v>
      </c>
      <c r="P280" s="25"/>
      <c r="Q280" s="25"/>
      <c r="R280" s="25"/>
      <c r="S280" s="25"/>
      <c r="T280" s="25"/>
    </row>
    <row r="281" spans="1:20" ht="21">
      <c r="A281" s="20">
        <v>7.9</v>
      </c>
      <c r="B281" s="21">
        <v>46.5</v>
      </c>
      <c r="C281" s="21">
        <v>0.28897373108399999</v>
      </c>
      <c r="D281" s="21">
        <v>1.483620584117993</v>
      </c>
      <c r="E281" s="21">
        <v>0.64821988463400004</v>
      </c>
      <c r="F281" s="21">
        <v>1.397220346338778</v>
      </c>
      <c r="G281" s="21">
        <v>0.87555730089499995</v>
      </c>
      <c r="H281" s="22">
        <v>1.3639014699142</v>
      </c>
      <c r="I281" s="23">
        <f t="shared" si="9"/>
        <v>2.4547219933292919</v>
      </c>
      <c r="J281" s="24"/>
      <c r="K281" s="24"/>
      <c r="L281" s="24"/>
      <c r="N281" s="32">
        <v>2.6</v>
      </c>
      <c r="O281" s="33">
        <f t="shared" si="10"/>
        <v>7.5405925007341737E-2</v>
      </c>
      <c r="P281" s="25"/>
      <c r="Q281" s="25"/>
      <c r="R281" s="25"/>
      <c r="S281" s="25"/>
      <c r="T281" s="25"/>
    </row>
    <row r="282" spans="1:20" ht="21">
      <c r="A282" s="20">
        <v>6</v>
      </c>
      <c r="B282" s="21">
        <v>46.5</v>
      </c>
      <c r="C282" s="21">
        <v>0.15273247361600001</v>
      </c>
      <c r="D282" s="21">
        <v>1.4731408544491069</v>
      </c>
      <c r="E282" s="21">
        <v>0.37658962498800003</v>
      </c>
      <c r="F282" s="21">
        <v>1.3371416161134171</v>
      </c>
      <c r="G282" s="21">
        <v>0.53575762095199997</v>
      </c>
      <c r="H282" s="22">
        <v>1.304997960023867</v>
      </c>
      <c r="I282" s="23">
        <f t="shared" si="9"/>
        <v>4.3464401370282681</v>
      </c>
      <c r="J282" s="24"/>
      <c r="K282" s="24"/>
      <c r="L282" s="24"/>
      <c r="N282" s="32">
        <v>2.61</v>
      </c>
      <c r="O282" s="33">
        <f t="shared" si="10"/>
        <v>7.4829208768166983E-2</v>
      </c>
      <c r="P282" s="25"/>
      <c r="Q282" s="25"/>
      <c r="R282" s="25"/>
      <c r="S282" s="25"/>
      <c r="T282" s="25"/>
    </row>
    <row r="283" spans="1:20" ht="21">
      <c r="A283" s="20">
        <v>8</v>
      </c>
      <c r="B283" s="21">
        <v>46.5</v>
      </c>
      <c r="C283" s="21">
        <v>0.27617720111499999</v>
      </c>
      <c r="D283" s="21">
        <v>1.4850508660098241</v>
      </c>
      <c r="E283" s="21">
        <v>0.62280311032199998</v>
      </c>
      <c r="F283" s="21">
        <v>1.3861836231820499</v>
      </c>
      <c r="G283" s="21">
        <v>0.84123200384700003</v>
      </c>
      <c r="H283" s="22">
        <v>1.3572899774379781</v>
      </c>
      <c r="I283" s="23">
        <f t="shared" si="9"/>
        <v>2.3555272001906311</v>
      </c>
      <c r="J283" s="24"/>
      <c r="K283" s="24"/>
      <c r="L283" s="24"/>
      <c r="N283" s="32">
        <v>2.62</v>
      </c>
      <c r="O283" s="33">
        <f t="shared" si="10"/>
        <v>7.4259083539658266E-2</v>
      </c>
      <c r="P283" s="25"/>
      <c r="Q283" s="25"/>
      <c r="R283" s="25"/>
      <c r="S283" s="25"/>
      <c r="T283" s="25"/>
    </row>
    <row r="284" spans="1:20" ht="21">
      <c r="A284" s="20">
        <v>5.9</v>
      </c>
      <c r="B284" s="21">
        <v>46.5</v>
      </c>
      <c r="C284" s="21">
        <v>0.149602787475</v>
      </c>
      <c r="D284" s="21">
        <v>1.4722794269432109</v>
      </c>
      <c r="E284" s="21">
        <v>0.376641911577</v>
      </c>
      <c r="F284" s="21">
        <v>1.3296916040784641</v>
      </c>
      <c r="G284" s="21">
        <v>0.53961326951900002</v>
      </c>
      <c r="H284" s="22">
        <v>1.295691623345044</v>
      </c>
      <c r="I284" s="23">
        <f t="shared" si="9"/>
        <v>4.4461998986175741</v>
      </c>
      <c r="J284" s="24"/>
      <c r="K284" s="24"/>
      <c r="L284" s="24"/>
      <c r="N284" s="32">
        <v>2.63</v>
      </c>
      <c r="O284" s="33">
        <f t="shared" si="10"/>
        <v>7.3695449269127827E-2</v>
      </c>
      <c r="P284" s="25"/>
      <c r="Q284" s="25"/>
      <c r="R284" s="25"/>
      <c r="S284" s="25"/>
      <c r="T284" s="25"/>
    </row>
    <row r="285" spans="1:20" ht="21">
      <c r="A285" s="20">
        <v>8.1</v>
      </c>
      <c r="B285" s="21">
        <v>46.5</v>
      </c>
      <c r="C285" s="21">
        <v>0.26796960310099999</v>
      </c>
      <c r="D285" s="21">
        <v>1.492631774458554</v>
      </c>
      <c r="E285" s="21">
        <v>0.61742997163000002</v>
      </c>
      <c r="F285" s="21">
        <v>1.396555743070933</v>
      </c>
      <c r="G285" s="21">
        <v>0.83898228869900005</v>
      </c>
      <c r="H285" s="22">
        <v>1.3561041891450309</v>
      </c>
      <c r="I285" s="23">
        <f t="shared" si="9"/>
        <v>2.256403491652434</v>
      </c>
      <c r="J285" s="24"/>
      <c r="K285" s="24"/>
      <c r="L285" s="24"/>
      <c r="N285" s="32">
        <v>2.64</v>
      </c>
      <c r="O285" s="33">
        <f t="shared" si="10"/>
        <v>7.313820779522931E-2</v>
      </c>
      <c r="P285" s="25"/>
      <c r="Q285" s="25"/>
      <c r="R285" s="25"/>
      <c r="S285" s="25"/>
      <c r="T285" s="25"/>
    </row>
    <row r="286" spans="1:20" ht="21">
      <c r="A286" s="20">
        <v>8.1999999999999993</v>
      </c>
      <c r="B286" s="21">
        <v>46.5</v>
      </c>
      <c r="C286" s="21">
        <v>0.25952002490800002</v>
      </c>
      <c r="D286" s="21">
        <v>1.4984602480007401</v>
      </c>
      <c r="E286" s="21">
        <v>0.62052150154999997</v>
      </c>
      <c r="F286" s="21">
        <v>1.4274484225830291</v>
      </c>
      <c r="G286" s="21">
        <v>0.85638256499499998</v>
      </c>
      <c r="H286" s="22">
        <v>1.3816394967850709</v>
      </c>
      <c r="I286" s="23">
        <f t="shared" si="9"/>
        <v>2.1573606660557889</v>
      </c>
      <c r="J286" s="24"/>
      <c r="K286" s="24"/>
      <c r="L286" s="24"/>
      <c r="N286" s="32">
        <v>2.65</v>
      </c>
      <c r="O286" s="33">
        <f t="shared" si="10"/>
        <v>7.258726280521613E-2</v>
      </c>
      <c r="P286" s="25"/>
      <c r="Q286" s="25"/>
      <c r="R286" s="25"/>
      <c r="S286" s="25"/>
      <c r="T286" s="25"/>
    </row>
    <row r="287" spans="1:20" ht="21">
      <c r="A287" s="20">
        <v>8.3000000000000007</v>
      </c>
      <c r="B287" s="21">
        <v>46.5</v>
      </c>
      <c r="C287" s="21">
        <v>0.230650868919</v>
      </c>
      <c r="D287" s="21">
        <v>1.4979642205455339</v>
      </c>
      <c r="E287" s="21">
        <v>0.55602413824999997</v>
      </c>
      <c r="F287" s="21">
        <v>1.4227905867171231</v>
      </c>
      <c r="G287" s="21">
        <v>0.77405494081699999</v>
      </c>
      <c r="H287" s="22">
        <v>1.392289832320299</v>
      </c>
      <c r="I287" s="23">
        <f t="shared" si="9"/>
        <v>2.0584103987660116</v>
      </c>
      <c r="J287" s="24"/>
      <c r="K287" s="24"/>
      <c r="L287" s="24"/>
      <c r="N287" s="32">
        <v>2.66</v>
      </c>
      <c r="O287" s="33">
        <f t="shared" si="10"/>
        <v>7.2042519793322143E-2</v>
      </c>
      <c r="P287" s="25"/>
      <c r="Q287" s="25"/>
      <c r="R287" s="25"/>
      <c r="S287" s="25"/>
      <c r="T287" s="25"/>
    </row>
    <row r="288" spans="1:20" ht="21">
      <c r="A288" s="20">
        <v>8.4</v>
      </c>
      <c r="B288" s="21">
        <v>46.5</v>
      </c>
      <c r="C288" s="21">
        <v>0.20162025569299999</v>
      </c>
      <c r="D288" s="21">
        <v>1.4895724056758399</v>
      </c>
      <c r="E288" s="21">
        <v>0.469868572594</v>
      </c>
      <c r="F288" s="21">
        <v>1.422642339912342</v>
      </c>
      <c r="G288" s="21">
        <v>0.64798731978400004</v>
      </c>
      <c r="H288" s="22">
        <v>1.3829477378704209</v>
      </c>
      <c r="I288" s="23">
        <f t="shared" si="9"/>
        <v>1.9595667113041677</v>
      </c>
      <c r="J288" s="24"/>
      <c r="K288" s="24"/>
      <c r="L288" s="24"/>
      <c r="N288" s="32">
        <v>2.67</v>
      </c>
      <c r="O288" s="33">
        <f t="shared" si="10"/>
        <v>7.1503886020231763E-2</v>
      </c>
      <c r="P288" s="25"/>
      <c r="Q288" s="25"/>
      <c r="R288" s="25"/>
      <c r="S288" s="25"/>
      <c r="T288" s="25"/>
    </row>
    <row r="289" spans="1:20" ht="21">
      <c r="A289" s="20">
        <v>8.5</v>
      </c>
      <c r="B289" s="21">
        <v>46.5</v>
      </c>
      <c r="C289" s="21">
        <v>0.179898365517</v>
      </c>
      <c r="D289" s="21">
        <v>1.498362144157046</v>
      </c>
      <c r="E289" s="21">
        <v>0.41371803219600001</v>
      </c>
      <c r="F289" s="21">
        <v>1.4050634606436669</v>
      </c>
      <c r="G289" s="21">
        <v>0.569350036246</v>
      </c>
      <c r="H289" s="22">
        <v>1.3782396375844841</v>
      </c>
      <c r="I289" s="23">
        <f t="shared" si="9"/>
        <v>1.8608465875388043</v>
      </c>
      <c r="J289" s="24"/>
      <c r="K289" s="24"/>
      <c r="L289" s="24"/>
      <c r="N289" s="32">
        <v>2.68</v>
      </c>
      <c r="O289" s="33">
        <f t="shared" si="10"/>
        <v>7.0971270473606338E-2</v>
      </c>
      <c r="P289" s="25"/>
      <c r="Q289" s="25"/>
      <c r="R289" s="25"/>
      <c r="S289" s="25"/>
      <c r="T289" s="25"/>
    </row>
    <row r="290" spans="1:20" ht="21">
      <c r="A290" s="20">
        <v>8.6</v>
      </c>
      <c r="B290" s="21">
        <v>46.5</v>
      </c>
      <c r="C290" s="21">
        <v>0.16660113535099999</v>
      </c>
      <c r="D290" s="21">
        <v>1.505632885689062</v>
      </c>
      <c r="E290" s="21">
        <v>0.38159361588099999</v>
      </c>
      <c r="F290" s="21">
        <v>1.412818296960517</v>
      </c>
      <c r="G290" s="21">
        <v>0.52647577793900002</v>
      </c>
      <c r="H290" s="22">
        <v>1.390915602970904</v>
      </c>
      <c r="I290" s="23">
        <f t="shared" si="9"/>
        <v>1.7622707932262267</v>
      </c>
      <c r="J290" s="24"/>
      <c r="K290" s="24"/>
      <c r="L290" s="24"/>
      <c r="N290" s="32">
        <v>2.69</v>
      </c>
      <c r="O290" s="33">
        <f t="shared" si="10"/>
        <v>7.044458382963617E-2</v>
      </c>
      <c r="P290" s="25"/>
      <c r="Q290" s="25"/>
      <c r="R290" s="25"/>
      <c r="S290" s="25"/>
      <c r="T290" s="25"/>
    </row>
    <row r="291" spans="1:20" ht="21">
      <c r="A291" s="20">
        <v>8.6999999999999993</v>
      </c>
      <c r="B291" s="21">
        <v>46.5</v>
      </c>
      <c r="C291" s="21">
        <v>0.15866582702000001</v>
      </c>
      <c r="D291" s="21">
        <v>1.512773261494704</v>
      </c>
      <c r="E291" s="21">
        <v>0.36360358704000001</v>
      </c>
      <c r="F291" s="21">
        <v>1.4156739013891331</v>
      </c>
      <c r="G291" s="21">
        <v>0.50407859610700001</v>
      </c>
      <c r="H291" s="22">
        <v>1.396415843261442</v>
      </c>
      <c r="I291" s="23">
        <f t="shared" si="9"/>
        <v>1.6638649809890149</v>
      </c>
      <c r="J291" s="24"/>
      <c r="K291" s="24"/>
      <c r="L291" s="24"/>
      <c r="N291" s="32">
        <v>2.7</v>
      </c>
      <c r="O291" s="33">
        <f t="shared" si="10"/>
        <v>6.9923738415587133E-2</v>
      </c>
      <c r="P291" s="25"/>
      <c r="Q291" s="25"/>
      <c r="R291" s="25"/>
      <c r="S291" s="25"/>
      <c r="T291" s="25"/>
    </row>
    <row r="292" spans="1:20" ht="21">
      <c r="A292" s="20">
        <v>8.8000000000000007</v>
      </c>
      <c r="B292" s="21">
        <v>46.5</v>
      </c>
      <c r="C292" s="21">
        <v>0.15445591332600001</v>
      </c>
      <c r="D292" s="21">
        <v>1.5149068607903691</v>
      </c>
      <c r="E292" s="21">
        <v>0.35483550116599999</v>
      </c>
      <c r="F292" s="21">
        <v>1.418120624871162</v>
      </c>
      <c r="G292" s="21">
        <v>0.49353896009300002</v>
      </c>
      <c r="H292" s="22">
        <v>1.3974711305426331</v>
      </c>
      <c r="I292" s="23">
        <f t="shared" si="9"/>
        <v>1.565661202580223</v>
      </c>
      <c r="J292" s="24"/>
      <c r="K292" s="24"/>
      <c r="L292" s="24"/>
      <c r="N292" s="32">
        <v>2.71</v>
      </c>
      <c r="O292" s="33">
        <f t="shared" si="10"/>
        <v>6.9408648173313298E-2</v>
      </c>
      <c r="P292" s="25"/>
      <c r="Q292" s="25"/>
      <c r="R292" s="25"/>
      <c r="S292" s="25"/>
      <c r="T292" s="25"/>
    </row>
    <row r="293" spans="1:20" ht="21">
      <c r="A293" s="20">
        <v>8.9</v>
      </c>
      <c r="B293" s="21">
        <v>46.5</v>
      </c>
      <c r="C293" s="21">
        <v>0.15332998353800001</v>
      </c>
      <c r="D293" s="21">
        <v>1.5144228894282239</v>
      </c>
      <c r="E293" s="21">
        <v>0.35341534483699999</v>
      </c>
      <c r="F293" s="21">
        <v>1.423863743904187</v>
      </c>
      <c r="G293" s="21">
        <v>0.49260909760900001</v>
      </c>
      <c r="H293" s="22">
        <v>1.397793119848828</v>
      </c>
      <c r="I293" s="23">
        <f t="shared" si="9"/>
        <v>1.4677000127983686</v>
      </c>
      <c r="J293" s="24"/>
      <c r="K293" s="24"/>
      <c r="L293" s="24"/>
      <c r="N293" s="32">
        <v>2.72</v>
      </c>
      <c r="O293" s="33">
        <f t="shared" si="10"/>
        <v>6.8899228623706496E-2</v>
      </c>
      <c r="P293" s="25"/>
      <c r="Q293" s="25"/>
      <c r="R293" s="25"/>
      <c r="S293" s="25"/>
      <c r="T293" s="25"/>
    </row>
    <row r="294" spans="1:20" ht="21">
      <c r="A294" s="20">
        <v>9</v>
      </c>
      <c r="B294" s="21">
        <v>46.5</v>
      </c>
      <c r="C294" s="21">
        <v>0.15510235917000001</v>
      </c>
      <c r="D294" s="21">
        <v>1.5135626564873479</v>
      </c>
      <c r="E294" s="21">
        <v>0.35838960571</v>
      </c>
      <c r="F294" s="21">
        <v>1.435025719682723</v>
      </c>
      <c r="G294" s="21">
        <v>0.50016108247500002</v>
      </c>
      <c r="H294" s="22">
        <v>1.407038130258317</v>
      </c>
      <c r="I294" s="23">
        <f t="shared" si="9"/>
        <v>1.3700334499097868</v>
      </c>
      <c r="J294" s="24"/>
      <c r="K294" s="24"/>
      <c r="L294" s="24"/>
      <c r="N294" s="32">
        <v>2.73</v>
      </c>
      <c r="O294" s="33">
        <f t="shared" si="10"/>
        <v>6.8395396832056005E-2</v>
      </c>
      <c r="P294" s="25"/>
      <c r="Q294" s="25"/>
      <c r="R294" s="25"/>
      <c r="S294" s="25"/>
      <c r="T294" s="25"/>
    </row>
    <row r="295" spans="1:20" ht="21">
      <c r="A295" s="20">
        <v>9.1</v>
      </c>
      <c r="B295" s="21">
        <v>46.5</v>
      </c>
      <c r="C295" s="21">
        <v>0.160119980252</v>
      </c>
      <c r="D295" s="21">
        <v>1.50790096098194</v>
      </c>
      <c r="E295" s="21">
        <v>0.36988567501899999</v>
      </c>
      <c r="F295" s="21">
        <v>1.4335701301478141</v>
      </c>
      <c r="G295" s="21">
        <v>0.51465573879299997</v>
      </c>
      <c r="H295" s="22">
        <v>1.4072341184795329</v>
      </c>
      <c r="I295" s="23">
        <f t="shared" si="9"/>
        <v>1.2727293428593109</v>
      </c>
      <c r="J295" s="24"/>
      <c r="K295" s="24"/>
      <c r="L295" s="24"/>
      <c r="N295" s="32">
        <v>2.74</v>
      </c>
      <c r="O295" s="33">
        <f t="shared" si="10"/>
        <v>6.7897071374291407E-2</v>
      </c>
      <c r="P295" s="25"/>
      <c r="Q295" s="25"/>
      <c r="R295" s="25"/>
      <c r="S295" s="25"/>
      <c r="T295" s="25"/>
    </row>
    <row r="296" spans="1:20" ht="21">
      <c r="A296" s="20">
        <v>9.1999999999999993</v>
      </c>
      <c r="B296" s="21">
        <v>46.5</v>
      </c>
      <c r="C296" s="21">
        <v>0.16955901772099999</v>
      </c>
      <c r="D296" s="21">
        <v>1.502462131975705</v>
      </c>
      <c r="E296" s="21">
        <v>0.39279614853099998</v>
      </c>
      <c r="F296" s="21">
        <v>1.427406045337408</v>
      </c>
      <c r="G296" s="21">
        <v>0.54471489063400003</v>
      </c>
      <c r="H296" s="22">
        <v>1.403943944924839</v>
      </c>
      <c r="I296" s="23">
        <f t="shared" si="9"/>
        <v>1.175877674963886</v>
      </c>
      <c r="J296" s="24"/>
      <c r="K296" s="24"/>
      <c r="L296" s="24"/>
      <c r="N296" s="32">
        <v>2.75</v>
      </c>
      <c r="O296" s="33">
        <f t="shared" si="10"/>
        <v>6.740417230408334E-2</v>
      </c>
      <c r="P296" s="25"/>
      <c r="Q296" s="25"/>
      <c r="R296" s="25"/>
      <c r="S296" s="25"/>
      <c r="T296" s="25"/>
    </row>
    <row r="297" spans="1:20" ht="21">
      <c r="A297" s="20">
        <v>9.3000000000000007</v>
      </c>
      <c r="B297" s="21">
        <v>46.5</v>
      </c>
      <c r="C297" s="21">
        <v>0.185813867286</v>
      </c>
      <c r="D297" s="21">
        <v>1.4992236116544631</v>
      </c>
      <c r="E297" s="21">
        <v>0.43367394967</v>
      </c>
      <c r="F297" s="21">
        <v>1.4272313610512839</v>
      </c>
      <c r="G297" s="21">
        <v>0.60147775983100005</v>
      </c>
      <c r="H297" s="22">
        <v>1.4013252595048971</v>
      </c>
      <c r="I297" s="23">
        <f t="shared" si="9"/>
        <v>1.0796002189615612</v>
      </c>
      <c r="J297" s="24"/>
      <c r="K297" s="24"/>
      <c r="L297" s="24"/>
      <c r="N297" s="32">
        <v>2.76</v>
      </c>
      <c r="O297" s="33">
        <f t="shared" si="10"/>
        <v>6.6916621120776926E-2</v>
      </c>
      <c r="P297" s="25"/>
      <c r="Q297" s="25"/>
      <c r="R297" s="25"/>
      <c r="S297" s="25"/>
      <c r="T297" s="25"/>
    </row>
    <row r="298" spans="1:20" ht="21">
      <c r="A298" s="20">
        <v>9.4</v>
      </c>
      <c r="B298" s="21">
        <v>46.5</v>
      </c>
      <c r="C298" s="21">
        <v>0.21251303719</v>
      </c>
      <c r="D298" s="21">
        <v>1.5055837976563251</v>
      </c>
      <c r="E298" s="21">
        <v>0.50850712661300002</v>
      </c>
      <c r="F298" s="21">
        <v>1.4466728941540721</v>
      </c>
      <c r="G298" s="21">
        <v>0.711120655672</v>
      </c>
      <c r="H298" s="22">
        <v>1.410772075679283</v>
      </c>
      <c r="I298" s="23">
        <f t="shared" si="9"/>
        <v>0.98406552580873985</v>
      </c>
      <c r="J298" s="24"/>
      <c r="K298" s="24"/>
      <c r="L298" s="24"/>
      <c r="N298" s="32">
        <v>2.77</v>
      </c>
      <c r="O298" s="33">
        <f t="shared" si="10"/>
        <v>6.6434340738134243E-2</v>
      </c>
      <c r="P298" s="25"/>
      <c r="Q298" s="25"/>
      <c r="R298" s="25"/>
      <c r="S298" s="25"/>
      <c r="T298" s="25"/>
    </row>
    <row r="299" spans="1:20" ht="21">
      <c r="A299" s="20">
        <v>9.5</v>
      </c>
      <c r="B299" s="21">
        <v>46.5</v>
      </c>
      <c r="C299" s="21">
        <v>0.240044985637</v>
      </c>
      <c r="D299" s="21">
        <v>1.4708771834606389</v>
      </c>
      <c r="E299" s="21">
        <v>0.57844322376099999</v>
      </c>
      <c r="F299" s="21">
        <v>1.4254162616891071</v>
      </c>
      <c r="G299" s="21">
        <v>0.80637038877199996</v>
      </c>
      <c r="H299" s="22">
        <v>1.377394827297963</v>
      </c>
      <c r="I299" s="23">
        <f t="shared" si="9"/>
        <v>0.88951294840975326</v>
      </c>
      <c r="J299" s="24"/>
      <c r="K299" s="24"/>
      <c r="L299" s="24"/>
      <c r="N299" s="32">
        <v>2.78</v>
      </c>
      <c r="O299" s="33">
        <f t="shared" si="10"/>
        <v>6.5957255453862412E-2</v>
      </c>
      <c r="P299" s="25"/>
      <c r="Q299" s="25"/>
      <c r="R299" s="25"/>
      <c r="S299" s="25"/>
      <c r="T299" s="25"/>
    </row>
    <row r="300" spans="1:20" ht="21">
      <c r="A300" s="20">
        <v>9.6</v>
      </c>
      <c r="B300" s="21">
        <v>46.5</v>
      </c>
      <c r="C300" s="21">
        <v>0.25954371415999999</v>
      </c>
      <c r="D300" s="21">
        <v>1.4629212417093349</v>
      </c>
      <c r="E300" s="21">
        <v>0.61734293213199998</v>
      </c>
      <c r="F300" s="21">
        <v>1.4154260430051611</v>
      </c>
      <c r="G300" s="21">
        <v>0.85488582240099997</v>
      </c>
      <c r="H300" s="22">
        <v>1.3677250962820879</v>
      </c>
      <c r="I300" s="23">
        <f t="shared" si="9"/>
        <v>0.79629241594529376</v>
      </c>
      <c r="J300" s="24"/>
      <c r="K300" s="24"/>
      <c r="L300" s="24"/>
      <c r="N300" s="32">
        <v>2.79</v>
      </c>
      <c r="O300" s="33">
        <f t="shared" si="10"/>
        <v>6.5485290919904696E-2</v>
      </c>
      <c r="P300" s="25"/>
      <c r="Q300" s="25"/>
      <c r="R300" s="25"/>
      <c r="S300" s="25"/>
      <c r="T300" s="25"/>
    </row>
    <row r="301" spans="1:20" ht="21">
      <c r="A301" s="20">
        <v>9.6999999999999993</v>
      </c>
      <c r="B301" s="21">
        <v>46.5</v>
      </c>
      <c r="C301" s="21">
        <v>0.27287394697400003</v>
      </c>
      <c r="D301" s="21">
        <v>1.461539402421588</v>
      </c>
      <c r="E301" s="21">
        <v>0.641128218922</v>
      </c>
      <c r="F301" s="21">
        <v>1.41191375970885</v>
      </c>
      <c r="G301" s="21">
        <v>0.88380279416700003</v>
      </c>
      <c r="H301" s="22">
        <v>1.3627678568714929</v>
      </c>
      <c r="I301" s="23">
        <f t="shared" si="9"/>
        <v>0.70493257691453948</v>
      </c>
      <c r="J301" s="24"/>
      <c r="K301" s="24"/>
      <c r="L301" s="24"/>
      <c r="N301" s="32">
        <v>2.8</v>
      </c>
      <c r="O301" s="33">
        <f t="shared" si="10"/>
        <v>6.5018374113473248E-2</v>
      </c>
      <c r="P301" s="25"/>
      <c r="Q301" s="25"/>
      <c r="R301" s="25"/>
      <c r="S301" s="25"/>
      <c r="T301" s="25"/>
    </row>
    <row r="302" spans="1:20" ht="21">
      <c r="A302" s="20">
        <v>9.8000000000000007</v>
      </c>
      <c r="B302" s="21">
        <v>46.5</v>
      </c>
      <c r="C302" s="21">
        <v>0.280695421236</v>
      </c>
      <c r="D302" s="21">
        <v>1.4667585349667851</v>
      </c>
      <c r="E302" s="21">
        <v>0.65450690738299999</v>
      </c>
      <c r="F302" s="21">
        <v>1.4062041553694771</v>
      </c>
      <c r="G302" s="21">
        <v>0.90019914677500001</v>
      </c>
      <c r="H302" s="22">
        <v>1.35928964162531</v>
      </c>
      <c r="I302" s="23">
        <f t="shared" si="9"/>
        <v>0.61626152264988232</v>
      </c>
      <c r="J302" s="24"/>
      <c r="K302" s="24"/>
      <c r="L302" s="24"/>
      <c r="N302" s="32">
        <v>2.81</v>
      </c>
      <c r="O302" s="33">
        <f t="shared" si="10"/>
        <v>6.4556433308801842E-2</v>
      </c>
      <c r="P302" s="25"/>
      <c r="Q302" s="25"/>
      <c r="R302" s="25"/>
      <c r="S302" s="25"/>
      <c r="T302" s="25"/>
    </row>
    <row r="303" spans="1:20" ht="21">
      <c r="A303" s="20">
        <v>9.9</v>
      </c>
      <c r="B303" s="21">
        <v>46.5</v>
      </c>
      <c r="C303" s="21">
        <v>0.283307274971</v>
      </c>
      <c r="D303" s="21">
        <v>1.4709500195060561</v>
      </c>
      <c r="E303" s="21">
        <v>0.65737673865099999</v>
      </c>
      <c r="F303" s="21">
        <v>1.406591180933922</v>
      </c>
      <c r="G303" s="21">
        <v>0.90303518231500002</v>
      </c>
      <c r="H303" s="22">
        <v>1.3597963322820621</v>
      </c>
      <c r="I303" s="23">
        <f t="shared" si="9"/>
        <v>0.53162636371998317</v>
      </c>
      <c r="J303" s="24"/>
      <c r="K303" s="24"/>
      <c r="L303" s="24"/>
      <c r="N303" s="32">
        <v>2.82</v>
      </c>
      <c r="O303" s="33">
        <f t="shared" si="10"/>
        <v>6.4099398049598896E-2</v>
      </c>
      <c r="P303" s="25"/>
      <c r="Q303" s="25"/>
      <c r="R303" s="25"/>
      <c r="S303" s="25"/>
      <c r="T303" s="25"/>
    </row>
    <row r="304" spans="1:20" ht="21">
      <c r="A304" s="20">
        <v>10</v>
      </c>
      <c r="B304" s="21">
        <v>46.5</v>
      </c>
      <c r="C304" s="21">
        <v>0.28170855508699999</v>
      </c>
      <c r="D304" s="21">
        <v>1.476916276248367</v>
      </c>
      <c r="E304" s="21">
        <v>0.65173508584600004</v>
      </c>
      <c r="F304" s="21">
        <v>1.411940902618581</v>
      </c>
      <c r="G304" s="21">
        <v>0.89478803266999996</v>
      </c>
      <c r="H304" s="22">
        <v>1.363655955514558</v>
      </c>
      <c r="I304" s="23">
        <f t="shared" si="9"/>
        <v>0.45329341149581259</v>
      </c>
      <c r="J304" s="24"/>
      <c r="K304" s="24"/>
      <c r="L304" s="24"/>
      <c r="N304" s="32">
        <v>2.83</v>
      </c>
      <c r="O304" s="33">
        <f t="shared" si="10"/>
        <v>6.3647199122180351E-2</v>
      </c>
      <c r="P304" s="25"/>
      <c r="Q304" s="25"/>
      <c r="R304" s="25"/>
      <c r="S304" s="25"/>
      <c r="T304" s="25"/>
    </row>
    <row r="305" spans="1:20" ht="21">
      <c r="A305" s="20">
        <v>10.1</v>
      </c>
      <c r="B305" s="21">
        <v>46.5</v>
      </c>
      <c r="C305" s="21">
        <v>0.27807654457699998</v>
      </c>
      <c r="D305" s="21">
        <v>1.4832517768178379</v>
      </c>
      <c r="E305" s="21">
        <v>0.64286831992299998</v>
      </c>
      <c r="F305" s="21">
        <v>1.4179031967336311</v>
      </c>
      <c r="G305" s="21">
        <v>0.88279394597299998</v>
      </c>
      <c r="H305" s="22">
        <v>1.367431432840525</v>
      </c>
      <c r="I305" s="23">
        <f t="shared" si="9"/>
        <v>0.38512756744862109</v>
      </c>
      <c r="J305" s="24"/>
      <c r="K305" s="24"/>
      <c r="L305" s="24"/>
      <c r="N305" s="32">
        <v>2.84</v>
      </c>
      <c r="O305" s="33">
        <f t="shared" si="10"/>
        <v>6.3199768529263817E-2</v>
      </c>
      <c r="P305" s="25"/>
      <c r="Q305" s="25"/>
      <c r="R305" s="25"/>
      <c r="S305" s="25"/>
      <c r="T305" s="25"/>
    </row>
    <row r="306" spans="1:20" ht="21">
      <c r="A306" s="20">
        <v>10.199999999999999</v>
      </c>
      <c r="B306" s="21">
        <v>46.5</v>
      </c>
      <c r="C306" s="21">
        <v>0.27393839934300002</v>
      </c>
      <c r="D306" s="21">
        <v>1.4815403355578189</v>
      </c>
      <c r="E306" s="21">
        <v>0.63446259064800004</v>
      </c>
      <c r="F306" s="21">
        <v>1.421908778991372</v>
      </c>
      <c r="G306" s="21">
        <v>0.87223442704900001</v>
      </c>
      <c r="H306" s="22">
        <v>1.3694332598042449</v>
      </c>
      <c r="I306" s="23">
        <f t="shared" si="9"/>
        <v>0.33342400860206833</v>
      </c>
      <c r="J306" s="24"/>
      <c r="K306" s="24"/>
      <c r="L306" s="24"/>
      <c r="N306" s="32">
        <v>2.85</v>
      </c>
      <c r="O306" s="33">
        <f t="shared" si="10"/>
        <v>6.2757039464405071E-2</v>
      </c>
      <c r="P306" s="25"/>
      <c r="Q306" s="25"/>
      <c r="R306" s="25"/>
      <c r="S306" s="25"/>
      <c r="T306" s="25"/>
    </row>
    <row r="307" spans="1:20" ht="21">
      <c r="A307" s="20">
        <v>10.3</v>
      </c>
      <c r="B307" s="21">
        <v>46.5</v>
      </c>
      <c r="C307" s="21">
        <v>0.26880647732899998</v>
      </c>
      <c r="D307" s="21">
        <v>1.477518777330266</v>
      </c>
      <c r="E307" s="21">
        <v>0.62494511042199996</v>
      </c>
      <c r="F307" s="21">
        <v>1.424988774152429</v>
      </c>
      <c r="G307" s="21">
        <v>0.86087030128200004</v>
      </c>
      <c r="H307" s="22">
        <v>1.3701103006410129</v>
      </c>
      <c r="I307" s="23">
        <f t="shared" si="9"/>
        <v>0.30662663911612742</v>
      </c>
      <c r="J307" s="24"/>
      <c r="K307" s="24"/>
      <c r="L307" s="24"/>
      <c r="N307" s="32">
        <v>2.86</v>
      </c>
      <c r="O307" s="33">
        <f t="shared" si="10"/>
        <v>6.2318946287059307E-2</v>
      </c>
      <c r="P307" s="25"/>
      <c r="Q307" s="25"/>
      <c r="R307" s="25"/>
      <c r="S307" s="25"/>
      <c r="T307" s="25"/>
    </row>
    <row r="308" spans="1:20" ht="21">
      <c r="A308" s="20">
        <v>10.4</v>
      </c>
      <c r="B308" s="21">
        <v>46.5</v>
      </c>
      <c r="C308" s="21">
        <v>0.26022272513099998</v>
      </c>
      <c r="D308" s="21">
        <v>1.4778498338390771</v>
      </c>
      <c r="E308" s="21">
        <v>0.607223625308</v>
      </c>
      <c r="F308" s="21">
        <v>1.428365284089306</v>
      </c>
      <c r="G308" s="21">
        <v>0.83843575674199999</v>
      </c>
      <c r="H308" s="22">
        <v>1.374783894697247</v>
      </c>
      <c r="I308" s="23">
        <f t="shared" si="9"/>
        <v>0.31123660150925681</v>
      </c>
      <c r="J308" s="24"/>
      <c r="K308" s="24"/>
      <c r="L308" s="24"/>
      <c r="N308" s="32">
        <v>2.87</v>
      </c>
      <c r="O308" s="33">
        <f t="shared" si="10"/>
        <v>6.1885424498249367E-2</v>
      </c>
      <c r="P308" s="25"/>
      <c r="Q308" s="25"/>
      <c r="R308" s="25"/>
      <c r="S308" s="25"/>
      <c r="T308" s="25"/>
    </row>
    <row r="309" spans="1:20" ht="21">
      <c r="A309" s="20">
        <v>10.5</v>
      </c>
      <c r="B309" s="21">
        <v>46.5</v>
      </c>
      <c r="C309" s="21">
        <v>0.245669843956</v>
      </c>
      <c r="D309" s="21">
        <v>1.487142305566141</v>
      </c>
      <c r="E309" s="21">
        <v>0.57352711962299996</v>
      </c>
      <c r="F309" s="21">
        <v>1.435086459392936</v>
      </c>
      <c r="G309" s="21">
        <v>0.79275107226499997</v>
      </c>
      <c r="H309" s="22">
        <v>1.3836091522315139</v>
      </c>
      <c r="I309" s="23">
        <f t="shared" si="9"/>
        <v>0.34600079251702848</v>
      </c>
      <c r="J309" s="24"/>
      <c r="K309" s="24"/>
      <c r="L309" s="24"/>
      <c r="N309" s="32">
        <v>2.88</v>
      </c>
      <c r="O309" s="33">
        <f t="shared" si="10"/>
        <v>6.1456410716824637E-2</v>
      </c>
      <c r="P309" s="25"/>
      <c r="Q309" s="25"/>
      <c r="R309" s="25"/>
      <c r="S309" s="25"/>
      <c r="T309" s="25"/>
    </row>
    <row r="310" spans="1:20" ht="21">
      <c r="A310" s="20">
        <v>10.6</v>
      </c>
      <c r="B310" s="21">
        <v>46.5</v>
      </c>
      <c r="C310" s="21">
        <v>0.22376554821200001</v>
      </c>
      <c r="D310" s="21">
        <v>1.48602809954713</v>
      </c>
      <c r="E310" s="21">
        <v>0.51728698910799997</v>
      </c>
      <c r="F310" s="21">
        <v>1.419371474723691</v>
      </c>
      <c r="G310" s="21">
        <v>0.71295948743199999</v>
      </c>
      <c r="H310" s="22">
        <v>1.4020290481171811</v>
      </c>
      <c r="I310" s="23">
        <f t="shared" si="9"/>
        <v>0.40319334657927031</v>
      </c>
      <c r="J310" s="24"/>
      <c r="K310" s="24"/>
      <c r="L310" s="24"/>
      <c r="N310" s="32">
        <v>2.89</v>
      </c>
      <c r="O310" s="33">
        <f t="shared" si="10"/>
        <v>6.1031842656293654E-2</v>
      </c>
      <c r="P310" s="25"/>
      <c r="Q310" s="25"/>
      <c r="R310" s="25"/>
      <c r="S310" s="25"/>
      <c r="T310" s="25"/>
    </row>
    <row r="311" spans="1:20" ht="21">
      <c r="A311" s="20">
        <v>6.6340000000000003</v>
      </c>
      <c r="B311" s="21">
        <v>46.52</v>
      </c>
      <c r="C311" s="21">
        <v>0.21019349282999999</v>
      </c>
      <c r="D311" s="21">
        <v>1.47970103568691</v>
      </c>
      <c r="E311" s="21">
        <v>0.48669783817599999</v>
      </c>
      <c r="F311" s="21">
        <v>1.40671856510449</v>
      </c>
      <c r="G311" s="21">
        <v>0.67434192898699996</v>
      </c>
      <c r="H311" s="22">
        <v>1.379628224748183</v>
      </c>
      <c r="I311" s="23">
        <f t="shared" si="9"/>
        <v>3.7126775883845911</v>
      </c>
      <c r="J311" s="24"/>
      <c r="K311" s="24"/>
      <c r="L311" s="24"/>
      <c r="N311" s="32">
        <v>2.9</v>
      </c>
      <c r="O311" s="33">
        <f t="shared" si="10"/>
        <v>6.0611659102215248E-2</v>
      </c>
      <c r="P311" s="25"/>
      <c r="Q311" s="25"/>
      <c r="R311" s="25"/>
      <c r="S311" s="25"/>
      <c r="T311" s="25"/>
    </row>
    <row r="312" spans="1:20" ht="21">
      <c r="A312" s="20">
        <v>7</v>
      </c>
      <c r="B312" s="21">
        <v>46.6</v>
      </c>
      <c r="C312" s="21">
        <v>0.236388179802</v>
      </c>
      <c r="D312" s="21">
        <v>1.4787138700555389</v>
      </c>
      <c r="E312" s="21">
        <v>0.54209805836699998</v>
      </c>
      <c r="F312" s="21">
        <v>1.433513256591487</v>
      </c>
      <c r="G312" s="21">
        <v>0.74577453140899996</v>
      </c>
      <c r="H312" s="22">
        <v>1.422298653346584</v>
      </c>
      <c r="I312" s="23">
        <f t="shared" si="9"/>
        <v>3.3420230754142817</v>
      </c>
      <c r="J312" s="24"/>
      <c r="K312" s="24"/>
      <c r="L312" s="24"/>
      <c r="N312" s="32">
        <v>2.91</v>
      </c>
      <c r="O312" s="33">
        <f t="shared" si="10"/>
        <v>6.0195799890132393E-2</v>
      </c>
      <c r="P312" s="25"/>
      <c r="Q312" s="25"/>
      <c r="R312" s="25"/>
      <c r="S312" s="25"/>
      <c r="T312" s="25"/>
    </row>
    <row r="313" spans="1:20" ht="21">
      <c r="A313" s="20">
        <v>6.9</v>
      </c>
      <c r="B313" s="21">
        <v>46.6</v>
      </c>
      <c r="C313" s="21">
        <v>0.22397573591</v>
      </c>
      <c r="D313" s="21">
        <v>1.4771912751841441</v>
      </c>
      <c r="E313" s="21">
        <v>0.51116464004899997</v>
      </c>
      <c r="F313" s="21">
        <v>1.4210012056780199</v>
      </c>
      <c r="G313" s="21">
        <v>0.70260587596299995</v>
      </c>
      <c r="H313" s="22">
        <v>1.4001436174003841</v>
      </c>
      <c r="I313" s="23">
        <f t="shared" si="9"/>
        <v>3.441841064067042</v>
      </c>
      <c r="J313" s="24"/>
      <c r="K313" s="24"/>
      <c r="L313" s="24"/>
      <c r="N313" s="32">
        <v>2.92</v>
      </c>
      <c r="O313" s="33">
        <f t="shared" si="10"/>
        <v>5.9784205884034325E-2</v>
      </c>
      <c r="P313" s="25"/>
      <c r="Q313" s="25"/>
      <c r="R313" s="25"/>
      <c r="S313" s="25"/>
      <c r="T313" s="25"/>
    </row>
    <row r="314" spans="1:20" ht="21">
      <c r="A314" s="20">
        <v>7.1</v>
      </c>
      <c r="B314" s="21">
        <v>46.6</v>
      </c>
      <c r="C314" s="21">
        <v>0.25076951615900001</v>
      </c>
      <c r="D314" s="21">
        <v>1.4841095133908799</v>
      </c>
      <c r="E314" s="21">
        <v>0.57968500543000001</v>
      </c>
      <c r="F314" s="21">
        <v>1.4409159651518091</v>
      </c>
      <c r="G314" s="21">
        <v>0.79990203525900005</v>
      </c>
      <c r="H314" s="22">
        <v>1.418651915612352</v>
      </c>
      <c r="I314" s="23">
        <f t="shared" si="9"/>
        <v>3.2422163041513614</v>
      </c>
      <c r="J314" s="24"/>
      <c r="K314" s="24"/>
      <c r="L314" s="24"/>
      <c r="N314" s="32">
        <v>2.93</v>
      </c>
      <c r="O314" s="33">
        <f t="shared" si="10"/>
        <v>5.9376818955332054E-2</v>
      </c>
      <c r="P314" s="25"/>
      <c r="Q314" s="25"/>
      <c r="R314" s="25"/>
      <c r="S314" s="25"/>
      <c r="T314" s="25"/>
    </row>
    <row r="315" spans="1:20" ht="21">
      <c r="A315" s="20">
        <v>6.8</v>
      </c>
      <c r="B315" s="21">
        <v>46.6</v>
      </c>
      <c r="C315" s="21">
        <v>0.21532297961800001</v>
      </c>
      <c r="D315" s="21">
        <v>1.477612902156789</v>
      </c>
      <c r="E315" s="21">
        <v>0.49493581533800002</v>
      </c>
      <c r="F315" s="21">
        <v>1.405052325121172</v>
      </c>
      <c r="G315" s="21">
        <v>0.68318401069000001</v>
      </c>
      <c r="H315" s="22">
        <v>1.381642237026401</v>
      </c>
      <c r="I315" s="23">
        <f t="shared" si="9"/>
        <v>3.5416693216610122</v>
      </c>
      <c r="J315" s="24"/>
      <c r="K315" s="24"/>
      <c r="L315" s="24"/>
      <c r="N315" s="32">
        <v>2.94</v>
      </c>
      <c r="O315" s="33">
        <f t="shared" si="10"/>
        <v>5.8973581962334008E-2</v>
      </c>
      <c r="P315" s="25"/>
      <c r="Q315" s="25"/>
      <c r="R315" s="25"/>
      <c r="S315" s="25"/>
      <c r="T315" s="25"/>
    </row>
    <row r="316" spans="1:20" ht="21">
      <c r="A316" s="20">
        <v>7.2</v>
      </c>
      <c r="B316" s="21">
        <v>46.6</v>
      </c>
      <c r="C316" s="21">
        <v>0.26209968420300001</v>
      </c>
      <c r="D316" s="21">
        <v>1.492947446591091</v>
      </c>
      <c r="E316" s="21">
        <v>0.60545193035800005</v>
      </c>
      <c r="F316" s="21">
        <v>1.435089287339852</v>
      </c>
      <c r="G316" s="21">
        <v>0.83447487851299995</v>
      </c>
      <c r="H316" s="22">
        <v>1.3975411861636191</v>
      </c>
      <c r="I316" s="23">
        <f t="shared" si="9"/>
        <v>3.1424218191083595</v>
      </c>
      <c r="J316" s="24"/>
      <c r="K316" s="24"/>
      <c r="L316" s="24"/>
      <c r="N316" s="32">
        <v>2.95</v>
      </c>
      <c r="O316" s="33">
        <f t="shared" si="10"/>
        <v>5.8574438730207436E-2</v>
      </c>
      <c r="P316" s="25"/>
      <c r="Q316" s="25"/>
      <c r="R316" s="25"/>
      <c r="S316" s="25"/>
      <c r="T316" s="25"/>
    </row>
    <row r="317" spans="1:20" ht="21">
      <c r="A317" s="20">
        <v>6.7</v>
      </c>
      <c r="B317" s="21">
        <v>46.6</v>
      </c>
      <c r="C317" s="21">
        <v>0.20818461054000001</v>
      </c>
      <c r="D317" s="21">
        <v>1.482273972999119</v>
      </c>
      <c r="E317" s="21">
        <v>0.48302736153800002</v>
      </c>
      <c r="F317" s="21">
        <v>1.385593821461701</v>
      </c>
      <c r="G317" s="21">
        <v>0.66970854528599999</v>
      </c>
      <c r="H317" s="22">
        <v>1.3551077548022621</v>
      </c>
      <c r="I317" s="23">
        <f t="shared" si="9"/>
        <v>3.6415070036581545</v>
      </c>
      <c r="J317" s="24"/>
      <c r="K317" s="24"/>
      <c r="L317" s="24"/>
      <c r="N317" s="32">
        <v>2.96</v>
      </c>
      <c r="O317" s="33">
        <f t="shared" si="10"/>
        <v>5.8179334031413239E-2</v>
      </c>
      <c r="P317" s="25"/>
      <c r="Q317" s="25"/>
      <c r="R317" s="25"/>
      <c r="S317" s="25"/>
      <c r="T317" s="25"/>
    </row>
    <row r="318" spans="1:20" ht="21">
      <c r="A318" s="20">
        <v>7.3</v>
      </c>
      <c r="B318" s="21">
        <v>46.6</v>
      </c>
      <c r="C318" s="21">
        <v>0.27027022396799999</v>
      </c>
      <c r="D318" s="21">
        <v>1.5055033175040999</v>
      </c>
      <c r="E318" s="21">
        <v>0.62236328994599999</v>
      </c>
      <c r="F318" s="21">
        <v>1.428636713698757</v>
      </c>
      <c r="G318" s="21">
        <v>0.85635061760200004</v>
      </c>
      <c r="H318" s="22">
        <v>1.3856975031462031</v>
      </c>
      <c r="I318" s="23">
        <f t="shared" si="9"/>
        <v>3.0426408291994758</v>
      </c>
      <c r="J318" s="24"/>
      <c r="K318" s="24"/>
      <c r="L318" s="24"/>
      <c r="N318" s="32">
        <v>2.97</v>
      </c>
      <c r="O318" s="33">
        <f t="shared" si="10"/>
        <v>5.7788213566600924E-2</v>
      </c>
      <c r="P318" s="25"/>
      <c r="Q318" s="25"/>
      <c r="R318" s="25"/>
      <c r="S318" s="25"/>
      <c r="T318" s="25"/>
    </row>
    <row r="319" spans="1:20" ht="21">
      <c r="A319" s="20">
        <v>6.6</v>
      </c>
      <c r="B319" s="21">
        <v>46.6</v>
      </c>
      <c r="C319" s="21">
        <v>0.201259052292</v>
      </c>
      <c r="D319" s="21">
        <v>1.4779773574469119</v>
      </c>
      <c r="E319" s="21">
        <v>0.47139577257100002</v>
      </c>
      <c r="F319" s="21">
        <v>1.3743541373927379</v>
      </c>
      <c r="G319" s="21">
        <v>0.65604814246800003</v>
      </c>
      <c r="H319" s="22">
        <v>1.343899693863404</v>
      </c>
      <c r="I319" s="23">
        <f t="shared" si="9"/>
        <v>3.7413533555904626</v>
      </c>
      <c r="J319" s="24"/>
      <c r="K319" s="24"/>
      <c r="L319" s="24"/>
      <c r="N319" s="32">
        <v>2.98</v>
      </c>
      <c r="O319" s="33">
        <f t="shared" si="10"/>
        <v>5.7401023945951785E-2</v>
      </c>
      <c r="P319" s="25"/>
      <c r="Q319" s="25"/>
      <c r="R319" s="25"/>
      <c r="S319" s="25"/>
      <c r="T319" s="25"/>
    </row>
    <row r="320" spans="1:20" ht="21">
      <c r="A320" s="20">
        <v>7.4</v>
      </c>
      <c r="B320" s="21">
        <v>46.6</v>
      </c>
      <c r="C320" s="21">
        <v>0.27468121318499999</v>
      </c>
      <c r="D320" s="21">
        <v>1.517289972599988</v>
      </c>
      <c r="E320" s="21">
        <v>0.629703102397</v>
      </c>
      <c r="F320" s="21">
        <v>1.4276961690222141</v>
      </c>
      <c r="G320" s="21">
        <v>0.86457384699600004</v>
      </c>
      <c r="H320" s="22">
        <v>1.384065220669966</v>
      </c>
      <c r="I320" s="23">
        <f t="shared" si="9"/>
        <v>2.9428747071214314</v>
      </c>
      <c r="J320" s="24"/>
      <c r="K320" s="24"/>
      <c r="L320" s="24"/>
      <c r="N320" s="32">
        <v>2.99</v>
      </c>
      <c r="O320" s="33">
        <f t="shared" si="10"/>
        <v>5.7017712670957836E-2</v>
      </c>
      <c r="P320" s="25"/>
      <c r="Q320" s="25"/>
      <c r="R320" s="25"/>
      <c r="S320" s="25"/>
      <c r="T320" s="25"/>
    </row>
    <row r="321" spans="1:20" ht="21">
      <c r="A321" s="20">
        <v>6.5</v>
      </c>
      <c r="B321" s="21">
        <v>46.6</v>
      </c>
      <c r="C321" s="21">
        <v>0.19375001035600001</v>
      </c>
      <c r="D321" s="21">
        <v>1.4724250915569841</v>
      </c>
      <c r="E321" s="21">
        <v>0.45902488969900002</v>
      </c>
      <c r="F321" s="21">
        <v>1.3632083540862581</v>
      </c>
      <c r="G321" s="21">
        <v>0.64140142274</v>
      </c>
      <c r="H321" s="22">
        <v>1.335958170991693</v>
      </c>
      <c r="I321" s="23">
        <f t="shared" si="9"/>
        <v>3.8412077013726598</v>
      </c>
      <c r="J321" s="24"/>
      <c r="K321" s="24"/>
      <c r="L321" s="24"/>
      <c r="N321" s="32">
        <v>3</v>
      </c>
      <c r="O321" s="33">
        <f t="shared" si="10"/>
        <v>5.6638228116625583E-2</v>
      </c>
      <c r="P321" s="25"/>
      <c r="Q321" s="25"/>
      <c r="R321" s="25"/>
      <c r="S321" s="25"/>
      <c r="T321" s="25"/>
    </row>
    <row r="322" spans="1:20" ht="21">
      <c r="A322" s="20">
        <v>7.5</v>
      </c>
      <c r="B322" s="21">
        <v>46.6</v>
      </c>
      <c r="C322" s="21">
        <v>0.27526415076400002</v>
      </c>
      <c r="D322" s="21">
        <v>1.52593923355941</v>
      </c>
      <c r="E322" s="21">
        <v>0.62875887027499999</v>
      </c>
      <c r="F322" s="21">
        <v>1.4338393947849899</v>
      </c>
      <c r="G322" s="21">
        <v>0.86153835240300003</v>
      </c>
      <c r="H322" s="22">
        <v>1.3838789709121351</v>
      </c>
      <c r="I322" s="23">
        <f t="shared" si="9"/>
        <v>2.8431250180247845</v>
      </c>
      <c r="J322" s="24"/>
      <c r="K322" s="24"/>
      <c r="L322" s="24"/>
      <c r="N322" s="32">
        <v>3.01</v>
      </c>
      <c r="O322" s="33">
        <f t="shared" si="10"/>
        <v>5.6262519514092592E-2</v>
      </c>
      <c r="P322" s="25"/>
      <c r="Q322" s="25"/>
      <c r="R322" s="25"/>
      <c r="S322" s="25"/>
      <c r="T322" s="25"/>
    </row>
    <row r="323" spans="1:20" ht="21">
      <c r="A323" s="20">
        <v>6.4</v>
      </c>
      <c r="B323" s="21">
        <v>46.6</v>
      </c>
      <c r="C323" s="21">
        <v>0.184989525958</v>
      </c>
      <c r="D323" s="21">
        <v>1.4741735905951521</v>
      </c>
      <c r="E323" s="21">
        <v>0.44319393453900002</v>
      </c>
      <c r="F323" s="21">
        <v>1.358434654818637</v>
      </c>
      <c r="G323" s="21">
        <v>0.62193796482499997</v>
      </c>
      <c r="H323" s="22">
        <v>1.332302897258175</v>
      </c>
      <c r="I323" s="23">
        <f t="shared" si="9"/>
        <v>3.9410694333874972</v>
      </c>
      <c r="J323" s="24"/>
      <c r="K323" s="24"/>
      <c r="L323" s="24"/>
      <c r="N323" s="32">
        <v>3.02</v>
      </c>
      <c r="O323" s="33">
        <f t="shared" si="10"/>
        <v>5.5890536933646574E-2</v>
      </c>
      <c r="P323" s="25"/>
      <c r="Q323" s="25"/>
      <c r="R323" s="25"/>
      <c r="S323" s="25"/>
      <c r="T323" s="25"/>
    </row>
    <row r="324" spans="1:20" ht="21">
      <c r="A324" s="20">
        <v>7.6</v>
      </c>
      <c r="B324" s="21">
        <v>46.6</v>
      </c>
      <c r="C324" s="21">
        <v>0.27303788079800001</v>
      </c>
      <c r="D324" s="21">
        <v>1.5333983526869901</v>
      </c>
      <c r="E324" s="21">
        <v>0.62412814013499995</v>
      </c>
      <c r="F324" s="21">
        <v>1.443561891064741</v>
      </c>
      <c r="G324" s="21">
        <v>0.85544249359799995</v>
      </c>
      <c r="H324" s="22">
        <v>1.389079825786641</v>
      </c>
      <c r="I324" s="23">
        <f t="shared" si="9"/>
        <v>2.7433935544179242</v>
      </c>
      <c r="J324" s="24"/>
      <c r="K324" s="24"/>
      <c r="L324" s="24"/>
      <c r="N324" s="32">
        <v>3.03</v>
      </c>
      <c r="O324" s="33">
        <f t="shared" si="10"/>
        <v>5.5522231268136046E-2</v>
      </c>
      <c r="P324" s="25"/>
      <c r="Q324" s="25"/>
      <c r="R324" s="25"/>
      <c r="S324" s="25"/>
      <c r="T324" s="25"/>
    </row>
    <row r="325" spans="1:20" ht="21">
      <c r="A325" s="20">
        <v>6.3</v>
      </c>
      <c r="B325" s="21">
        <v>46.6</v>
      </c>
      <c r="C325" s="21">
        <v>0.17328086555899999</v>
      </c>
      <c r="D325" s="21">
        <v>1.4756195907720611</v>
      </c>
      <c r="E325" s="21">
        <v>0.41858882458399999</v>
      </c>
      <c r="F325" s="21">
        <v>1.348615864980687</v>
      </c>
      <c r="G325" s="21">
        <v>0.589768474371</v>
      </c>
      <c r="H325" s="22">
        <v>1.3211356794270741</v>
      </c>
      <c r="I325" s="23">
        <f t="shared" si="9"/>
        <v>4.0409380040379084</v>
      </c>
      <c r="J325" s="24"/>
      <c r="K325" s="24"/>
      <c r="L325" s="24"/>
      <c r="N325" s="32">
        <v>3.04</v>
      </c>
      <c r="O325" s="33">
        <f t="shared" si="10"/>
        <v>5.5157554216762272E-2</v>
      </c>
      <c r="P325" s="25"/>
      <c r="Q325" s="25"/>
      <c r="R325" s="25"/>
      <c r="S325" s="25"/>
      <c r="T325" s="25"/>
    </row>
    <row r="326" spans="1:20" ht="21">
      <c r="A326" s="20">
        <v>7.7</v>
      </c>
      <c r="B326" s="21">
        <v>46.6</v>
      </c>
      <c r="C326" s="21">
        <v>0.26949151094000001</v>
      </c>
      <c r="D326" s="21">
        <v>1.5328250475955421</v>
      </c>
      <c r="E326" s="21">
        <v>0.61776297852700002</v>
      </c>
      <c r="F326" s="21">
        <v>1.450687871202744</v>
      </c>
      <c r="G326" s="21">
        <v>0.84731120923400005</v>
      </c>
      <c r="H326" s="22">
        <v>1.3969271456380781</v>
      </c>
      <c r="I326" s="23">
        <f t="shared" si="9"/>
        <v>2.6436823789413868</v>
      </c>
      <c r="J326" s="24"/>
      <c r="K326" s="24"/>
      <c r="L326" s="24"/>
      <c r="N326" s="32">
        <v>3.05</v>
      </c>
      <c r="O326" s="33">
        <f t="shared" si="10"/>
        <v>5.4796458269242711E-2</v>
      </c>
      <c r="P326" s="25"/>
      <c r="Q326" s="25"/>
      <c r="R326" s="25"/>
      <c r="S326" s="25"/>
      <c r="T326" s="25"/>
    </row>
    <row r="327" spans="1:20" ht="21">
      <c r="A327" s="20">
        <v>6.2</v>
      </c>
      <c r="B327" s="21">
        <v>46.6</v>
      </c>
      <c r="C327" s="21">
        <v>0.16167200854200001</v>
      </c>
      <c r="D327" s="21">
        <v>1.4744663732316561</v>
      </c>
      <c r="E327" s="21">
        <v>0.39296350419100001</v>
      </c>
      <c r="F327" s="21">
        <v>1.341617323130728</v>
      </c>
      <c r="G327" s="21">
        <v>0.55573297834299995</v>
      </c>
      <c r="H327" s="22">
        <v>1.3103277076527171</v>
      </c>
      <c r="I327" s="23">
        <f t="shared" si="9"/>
        <v>4.140812918519079</v>
      </c>
      <c r="J327" s="24"/>
      <c r="K327" s="24"/>
      <c r="L327" s="24"/>
      <c r="N327" s="32">
        <v>3.06</v>
      </c>
      <c r="O327" s="33">
        <f t="shared" si="10"/>
        <v>5.4438896690336004E-2</v>
      </c>
      <c r="P327" s="25"/>
      <c r="Q327" s="25"/>
      <c r="R327" s="25"/>
      <c r="S327" s="25"/>
      <c r="T327" s="25"/>
    </row>
    <row r="328" spans="1:20" ht="21">
      <c r="A328" s="20">
        <v>7.8</v>
      </c>
      <c r="B328" s="21">
        <v>46.6</v>
      </c>
      <c r="C328" s="21">
        <v>0.26459699163200001</v>
      </c>
      <c r="D328" s="21">
        <v>1.5237857912184929</v>
      </c>
      <c r="E328" s="21">
        <v>0.60902154890399995</v>
      </c>
      <c r="F328" s="21">
        <v>1.4545718431602479</v>
      </c>
      <c r="G328" s="21">
        <v>0.83632020906299998</v>
      </c>
      <c r="H328" s="22">
        <v>1.402907168475247</v>
      </c>
      <c r="I328" s="23">
        <f t="shared" si="9"/>
        <v>2.5439938771601969</v>
      </c>
      <c r="J328" s="24"/>
      <c r="K328" s="24"/>
      <c r="L328" s="24"/>
      <c r="N328" s="32">
        <v>3.07</v>
      </c>
      <c r="O328" s="33">
        <f t="shared" si="10"/>
        <v>5.4084823504719444E-2</v>
      </c>
      <c r="P328" s="25"/>
      <c r="Q328" s="25"/>
      <c r="R328" s="25"/>
      <c r="S328" s="25"/>
      <c r="T328" s="25"/>
    </row>
    <row r="329" spans="1:20" ht="21">
      <c r="A329" s="20">
        <v>6.1</v>
      </c>
      <c r="B329" s="21">
        <v>46.6</v>
      </c>
      <c r="C329" s="21">
        <v>0.15351555199200001</v>
      </c>
      <c r="D329" s="21">
        <v>1.476147531553085</v>
      </c>
      <c r="E329" s="21">
        <v>0.37673796391600001</v>
      </c>
      <c r="F329" s="21">
        <v>1.34037426184899</v>
      </c>
      <c r="G329" s="21">
        <v>0.53528295415399996</v>
      </c>
      <c r="H329" s="22">
        <v>1.3069191234876021</v>
      </c>
      <c r="I329" s="23">
        <f t="shared" ref="I329:I392" si="11">SQRT((A329-$Q$8)^2+(B329-$R$8)^2)</f>
        <v>4.240693728609874</v>
      </c>
      <c r="J329" s="24"/>
      <c r="K329" s="24"/>
      <c r="L329" s="24"/>
      <c r="N329" s="32">
        <v>3.08</v>
      </c>
      <c r="O329" s="33">
        <f t="shared" si="10"/>
        <v>5.3734193482209293E-2</v>
      </c>
      <c r="P329" s="25"/>
      <c r="Q329" s="25"/>
      <c r="R329" s="25"/>
      <c r="S329" s="25"/>
      <c r="T329" s="25"/>
    </row>
    <row r="330" spans="1:20" ht="21">
      <c r="A330" s="20">
        <v>7.9</v>
      </c>
      <c r="B330" s="21">
        <v>46.6</v>
      </c>
      <c r="C330" s="21">
        <v>0.25701738352300002</v>
      </c>
      <c r="D330" s="21">
        <v>1.512227733201629</v>
      </c>
      <c r="E330" s="21">
        <v>0.59270358302299997</v>
      </c>
      <c r="F330" s="21">
        <v>1.439350712650062</v>
      </c>
      <c r="G330" s="21">
        <v>0.81444403520200004</v>
      </c>
      <c r="H330" s="22">
        <v>1.4110774292872841</v>
      </c>
      <c r="I330" s="23">
        <f t="shared" si="11"/>
        <v>2.444330823217665</v>
      </c>
      <c r="J330" s="24"/>
      <c r="K330" s="24"/>
      <c r="L330" s="24"/>
      <c r="N330" s="32">
        <v>3.09</v>
      </c>
      <c r="O330" s="33">
        <f t="shared" si="10"/>
        <v>5.3386962123315659E-2</v>
      </c>
      <c r="P330" s="25"/>
      <c r="Q330" s="25"/>
      <c r="R330" s="25"/>
      <c r="S330" s="25"/>
      <c r="T330" s="25"/>
    </row>
    <row r="331" spans="1:20" ht="21">
      <c r="A331" s="20">
        <v>6</v>
      </c>
      <c r="B331" s="21">
        <v>46.6</v>
      </c>
      <c r="C331" s="21">
        <v>0.147572525116</v>
      </c>
      <c r="D331" s="21">
        <v>1.4743293478306869</v>
      </c>
      <c r="E331" s="21">
        <v>0.36708367169</v>
      </c>
      <c r="F331" s="21">
        <v>1.338681961147516</v>
      </c>
      <c r="G331" s="21">
        <v>0.52448251478999997</v>
      </c>
      <c r="H331" s="22">
        <v>1.304688312505488</v>
      </c>
      <c r="I331" s="23">
        <f t="shared" si="11"/>
        <v>4.3405800273198203</v>
      </c>
      <c r="J331" s="24"/>
      <c r="K331" s="24"/>
      <c r="L331" s="24"/>
      <c r="N331" s="32">
        <v>3.1</v>
      </c>
      <c r="O331" s="33">
        <f t="shared" si="10"/>
        <v>5.3043085645122806E-2</v>
      </c>
      <c r="P331" s="25"/>
      <c r="Q331" s="25"/>
      <c r="R331" s="25"/>
      <c r="S331" s="25"/>
      <c r="T331" s="25"/>
    </row>
    <row r="332" spans="1:20" ht="21">
      <c r="A332" s="20">
        <v>8</v>
      </c>
      <c r="B332" s="21">
        <v>46.6</v>
      </c>
      <c r="C332" s="21">
        <v>0.24537887085599999</v>
      </c>
      <c r="D332" s="21">
        <v>1.5044405919132271</v>
      </c>
      <c r="E332" s="21">
        <v>0.56308720225300002</v>
      </c>
      <c r="F332" s="21">
        <v>1.42171656149611</v>
      </c>
      <c r="G332" s="21">
        <v>0.77076483521200001</v>
      </c>
      <c r="H332" s="22">
        <v>1.394311220011492</v>
      </c>
      <c r="I332" s="23">
        <f t="shared" si="11"/>
        <v>2.3446964621535407</v>
      </c>
      <c r="J332" s="24"/>
      <c r="K332" s="24"/>
      <c r="L332" s="24"/>
      <c r="N332" s="32">
        <v>3.11</v>
      </c>
      <c r="O332" s="33">
        <f t="shared" si="10"/>
        <v>5.2702520967486927E-2</v>
      </c>
      <c r="P332" s="25"/>
      <c r="Q332" s="25"/>
      <c r="R332" s="25"/>
      <c r="S332" s="25"/>
      <c r="T332" s="25"/>
    </row>
    <row r="333" spans="1:20" ht="21">
      <c r="A333" s="20">
        <v>8.1</v>
      </c>
      <c r="B333" s="21">
        <v>46.6</v>
      </c>
      <c r="C333" s="21">
        <v>0.23093851023100001</v>
      </c>
      <c r="D333" s="21">
        <v>1.503045236538491</v>
      </c>
      <c r="E333" s="21">
        <v>0.52425186776900001</v>
      </c>
      <c r="F333" s="21">
        <v>1.408992216202227</v>
      </c>
      <c r="G333" s="21">
        <v>0.71328035450399996</v>
      </c>
      <c r="H333" s="22">
        <v>1.3904773088849149</v>
      </c>
      <c r="I333" s="23">
        <f t="shared" si="11"/>
        <v>2.2450946140282624</v>
      </c>
      <c r="J333" s="24"/>
      <c r="K333" s="24"/>
      <c r="L333" s="24"/>
      <c r="N333" s="32">
        <v>3.12</v>
      </c>
      <c r="O333" s="33">
        <f t="shared" si="10"/>
        <v>5.2365225699542876E-2</v>
      </c>
      <c r="P333" s="25"/>
      <c r="Q333" s="25"/>
      <c r="R333" s="25"/>
      <c r="S333" s="25"/>
      <c r="T333" s="25"/>
    </row>
    <row r="334" spans="1:20" ht="21">
      <c r="A334" s="20">
        <v>8.1999999999999993</v>
      </c>
      <c r="B334" s="21">
        <v>46.6</v>
      </c>
      <c r="C334" s="21">
        <v>0.217388824944</v>
      </c>
      <c r="D334" s="21">
        <v>1.5039737401525699</v>
      </c>
      <c r="E334" s="21">
        <v>0.49293978986699999</v>
      </c>
      <c r="F334" s="21">
        <v>1.4060226630725039</v>
      </c>
      <c r="G334" s="21">
        <v>0.67146193346000005</v>
      </c>
      <c r="H334" s="22">
        <v>1.381688274355269</v>
      </c>
      <c r="I334" s="23">
        <f t="shared" si="11"/>
        <v>2.1455298068873554</v>
      </c>
      <c r="J334" s="24"/>
      <c r="K334" s="24"/>
      <c r="L334" s="24"/>
      <c r="N334" s="32">
        <v>3.13</v>
      </c>
      <c r="O334" s="33">
        <f t="shared" si="10"/>
        <v>5.2031158126512496E-2</v>
      </c>
      <c r="P334" s="25"/>
      <c r="Q334" s="25"/>
      <c r="R334" s="25"/>
      <c r="S334" s="25"/>
      <c r="T334" s="25"/>
    </row>
    <row r="335" spans="1:20" ht="21">
      <c r="A335" s="20">
        <v>8.3000000000000007</v>
      </c>
      <c r="B335" s="21">
        <v>46.6</v>
      </c>
      <c r="C335" s="21">
        <v>0.20363899809200001</v>
      </c>
      <c r="D335" s="21">
        <v>1.5063729647334729</v>
      </c>
      <c r="E335" s="21">
        <v>0.462895995058</v>
      </c>
      <c r="F335" s="21">
        <v>1.4154328599319701</v>
      </c>
      <c r="G335" s="21">
        <v>0.63357826511500004</v>
      </c>
      <c r="H335" s="22">
        <v>1.3922080451593399</v>
      </c>
      <c r="I335" s="23">
        <f t="shared" si="11"/>
        <v>2.0460074483113369</v>
      </c>
      <c r="J335" s="24"/>
      <c r="K335" s="24"/>
      <c r="L335" s="24"/>
      <c r="N335" s="32">
        <v>3.14</v>
      </c>
      <c r="O335" s="33">
        <f t="shared" si="10"/>
        <v>5.1700277196806178E-2</v>
      </c>
      <c r="P335" s="25"/>
      <c r="Q335" s="25"/>
      <c r="R335" s="25"/>
      <c r="S335" s="25"/>
      <c r="T335" s="25"/>
    </row>
    <row r="336" spans="1:20" ht="21">
      <c r="A336" s="20">
        <v>8.4</v>
      </c>
      <c r="B336" s="21">
        <v>46.6</v>
      </c>
      <c r="C336" s="21">
        <v>0.189513988883</v>
      </c>
      <c r="D336" s="21">
        <v>1.513577494310927</v>
      </c>
      <c r="E336" s="21">
        <v>0.43130551702800002</v>
      </c>
      <c r="F336" s="21">
        <v>1.419261137930357</v>
      </c>
      <c r="G336" s="21">
        <v>0.59125404367000001</v>
      </c>
      <c r="H336" s="22">
        <v>1.397234802280503</v>
      </c>
      <c r="I336" s="23">
        <f t="shared" si="11"/>
        <v>1.946534049239532</v>
      </c>
      <c r="J336" s="24"/>
      <c r="K336" s="24"/>
      <c r="L336" s="24"/>
      <c r="N336" s="32">
        <v>3.15</v>
      </c>
      <c r="O336" s="33">
        <f t="shared" si="10"/>
        <v>5.1372542509410958E-2</v>
      </c>
      <c r="P336" s="25"/>
      <c r="Q336" s="25"/>
      <c r="R336" s="25"/>
      <c r="S336" s="25"/>
      <c r="T336" s="25"/>
    </row>
    <row r="337" spans="1:20" ht="21">
      <c r="A337" s="20">
        <v>8.5</v>
      </c>
      <c r="B337" s="21">
        <v>46.6</v>
      </c>
      <c r="C337" s="21">
        <v>0.17805264439999999</v>
      </c>
      <c r="D337" s="21">
        <v>1.5198066437928179</v>
      </c>
      <c r="E337" s="21">
        <v>0.40619493866299999</v>
      </c>
      <c r="F337" s="21">
        <v>1.42062089270184</v>
      </c>
      <c r="G337" s="21">
        <v>0.55879727075499996</v>
      </c>
      <c r="H337" s="22">
        <v>1.3966401253949161</v>
      </c>
      <c r="I337" s="23">
        <f t="shared" si="11"/>
        <v>1.8471175195834808</v>
      </c>
      <c r="J337" s="24"/>
      <c r="K337" s="24"/>
      <c r="L337" s="24"/>
      <c r="N337" s="32">
        <v>3.16</v>
      </c>
      <c r="O337" s="33">
        <f t="shared" si="10"/>
        <v>5.1047914301557258E-2</v>
      </c>
      <c r="P337" s="25"/>
      <c r="Q337" s="25"/>
      <c r="R337" s="25"/>
      <c r="S337" s="25"/>
      <c r="T337" s="25"/>
    </row>
    <row r="338" spans="1:20" ht="21">
      <c r="A338" s="20">
        <v>8.6</v>
      </c>
      <c r="B338" s="21">
        <v>46.6</v>
      </c>
      <c r="C338" s="21">
        <v>0.16973202219899999</v>
      </c>
      <c r="D338" s="21">
        <v>1.523807897524265</v>
      </c>
      <c r="E338" s="21">
        <v>0.388141473573</v>
      </c>
      <c r="F338" s="21">
        <v>1.425372213165331</v>
      </c>
      <c r="G338" s="21">
        <v>0.53571965673800004</v>
      </c>
      <c r="H338" s="22">
        <v>1.401071719450983</v>
      </c>
      <c r="I338" s="23">
        <f t="shared" si="11"/>
        <v>1.7477675639099186</v>
      </c>
      <c r="J338" s="24"/>
      <c r="K338" s="24"/>
      <c r="L338" s="24"/>
      <c r="N338" s="32">
        <v>3.17</v>
      </c>
      <c r="O338" s="33">
        <f t="shared" si="10"/>
        <v>5.0726353436657767E-2</v>
      </c>
      <c r="P338" s="25"/>
      <c r="Q338" s="25"/>
      <c r="R338" s="25"/>
      <c r="S338" s="25"/>
      <c r="T338" s="25"/>
    </row>
    <row r="339" spans="1:20" ht="21">
      <c r="A339" s="20">
        <v>8.6999999999999993</v>
      </c>
      <c r="B339" s="21">
        <v>46.6</v>
      </c>
      <c r="C339" s="21">
        <v>0.164315901125</v>
      </c>
      <c r="D339" s="21">
        <v>1.524691945803915</v>
      </c>
      <c r="E339" s="21">
        <v>0.37659886995500003</v>
      </c>
      <c r="F339" s="21">
        <v>1.427294177239109</v>
      </c>
      <c r="G339" s="21">
        <v>0.52148832614999996</v>
      </c>
      <c r="H339" s="22">
        <v>1.4032885553106449</v>
      </c>
      <c r="I339" s="23">
        <f t="shared" si="11"/>
        <v>1.6484962189095227</v>
      </c>
      <c r="J339" s="24"/>
      <c r="K339" s="24"/>
      <c r="L339" s="24"/>
      <c r="N339" s="32">
        <v>3.18</v>
      </c>
      <c r="O339" s="33">
        <f t="shared" si="10"/>
        <v>5.0407821392511189E-2</v>
      </c>
      <c r="P339" s="25"/>
      <c r="Q339" s="25"/>
      <c r="R339" s="25"/>
      <c r="S339" s="25"/>
      <c r="T339" s="25"/>
    </row>
    <row r="340" spans="1:20" ht="21">
      <c r="A340" s="20">
        <v>8.8000000000000007</v>
      </c>
      <c r="B340" s="21">
        <v>46.6</v>
      </c>
      <c r="C340" s="21">
        <v>0.16156630158499999</v>
      </c>
      <c r="D340" s="21">
        <v>1.5231051864669689</v>
      </c>
      <c r="E340" s="21">
        <v>0.37154677039099998</v>
      </c>
      <c r="F340" s="21">
        <v>1.4285932323142529</v>
      </c>
      <c r="G340" s="21">
        <v>0.51583279104799995</v>
      </c>
      <c r="H340" s="22">
        <v>1.402656193659221</v>
      </c>
      <c r="I340" s="23">
        <f t="shared" si="11"/>
        <v>1.5493185954032722</v>
      </c>
      <c r="J340" s="24"/>
      <c r="K340" s="24"/>
      <c r="L340" s="24"/>
      <c r="N340" s="32">
        <v>3.19</v>
      </c>
      <c r="O340" s="33">
        <f t="shared" si="10"/>
        <v>5.0092280249764663E-2</v>
      </c>
      <c r="P340" s="25"/>
      <c r="Q340" s="25"/>
      <c r="R340" s="25"/>
      <c r="S340" s="25"/>
      <c r="T340" s="25"/>
    </row>
    <row r="341" spans="1:20" ht="21">
      <c r="A341" s="20">
        <v>8.9</v>
      </c>
      <c r="B341" s="21">
        <v>46.6</v>
      </c>
      <c r="C341" s="21">
        <v>0.161410143472</v>
      </c>
      <c r="D341" s="21">
        <v>1.519998332442843</v>
      </c>
      <c r="E341" s="21">
        <v>0.37273469212299998</v>
      </c>
      <c r="F341" s="21">
        <v>1.4381220092899509</v>
      </c>
      <c r="G341" s="21">
        <v>0.51906284604999997</v>
      </c>
      <c r="H341" s="22">
        <v>1.410380247533805</v>
      </c>
      <c r="I341" s="23">
        <f t="shared" si="11"/>
        <v>1.4502539213412764</v>
      </c>
      <c r="J341" s="24"/>
      <c r="K341" s="24"/>
      <c r="L341" s="24"/>
      <c r="N341" s="32">
        <v>3.2</v>
      </c>
      <c r="O341" s="33">
        <f t="shared" si="10"/>
        <v>4.9779692680627943E-2</v>
      </c>
      <c r="P341" s="25"/>
      <c r="Q341" s="25"/>
      <c r="R341" s="25"/>
      <c r="S341" s="25"/>
      <c r="T341" s="25"/>
    </row>
    <row r="342" spans="1:20" ht="21">
      <c r="A342" s="20">
        <v>9</v>
      </c>
      <c r="B342" s="21">
        <v>46.6</v>
      </c>
      <c r="C342" s="21">
        <v>0.16387727030499999</v>
      </c>
      <c r="D342" s="21">
        <v>1.516696870148053</v>
      </c>
      <c r="E342" s="21">
        <v>0.37809667199899999</v>
      </c>
      <c r="F342" s="21">
        <v>1.43714686442476</v>
      </c>
      <c r="G342" s="21">
        <v>0.52515462388199996</v>
      </c>
      <c r="H342" s="22">
        <v>1.4094269318224879</v>
      </c>
      <c r="I342" s="23">
        <f t="shared" si="11"/>
        <v>1.3513270376445259</v>
      </c>
      <c r="J342" s="24"/>
      <c r="K342" s="24"/>
      <c r="L342" s="24"/>
      <c r="N342" s="32">
        <v>3.21</v>
      </c>
      <c r="O342" s="33">
        <f t="shared" ref="O342:O405" si="12">IF(N342&lt;=$R$12,$P$12/2.5*(1+(2.5-1)*N342/$R$12),(IF(N342&lt;=$S$12,$P$12,IF(N342&lt;=$T$12,$P$12*$S$12/N342, IF(N342&gt;=T333,$P$12*$S$12*$T$12/N342^2)))))</f>
        <v>4.9470021937833508E-2</v>
      </c>
      <c r="P342" s="25"/>
      <c r="Q342" s="25"/>
      <c r="R342" s="25"/>
      <c r="S342" s="25"/>
      <c r="T342" s="25"/>
    </row>
    <row r="343" spans="1:20" ht="21">
      <c r="A343" s="20">
        <v>9.1</v>
      </c>
      <c r="B343" s="21">
        <v>46.6</v>
      </c>
      <c r="C343" s="21">
        <v>0.16973395766300001</v>
      </c>
      <c r="D343" s="21">
        <v>1.5095863757512249</v>
      </c>
      <c r="E343" s="21">
        <v>0.39146681551599999</v>
      </c>
      <c r="F343" s="21">
        <v>1.434200837379159</v>
      </c>
      <c r="G343" s="21">
        <v>0.54209915964499999</v>
      </c>
      <c r="H343" s="22">
        <v>1.409334953413899</v>
      </c>
      <c r="I343" s="23">
        <f t="shared" si="11"/>
        <v>1.2525705924108672</v>
      </c>
      <c r="J343" s="24"/>
      <c r="K343" s="24"/>
      <c r="L343" s="24"/>
      <c r="N343" s="32">
        <v>3.22</v>
      </c>
      <c r="O343" s="33">
        <f t="shared" si="12"/>
        <v>4.9163231843836093E-2</v>
      </c>
      <c r="P343" s="25"/>
      <c r="Q343" s="25"/>
      <c r="R343" s="25"/>
      <c r="S343" s="25"/>
      <c r="T343" s="25"/>
    </row>
    <row r="344" spans="1:20" ht="21">
      <c r="A344" s="20">
        <v>9.1999999999999993</v>
      </c>
      <c r="B344" s="21">
        <v>46.6</v>
      </c>
      <c r="C344" s="21">
        <v>0.18091486092</v>
      </c>
      <c r="D344" s="21">
        <v>1.5025862430892669</v>
      </c>
      <c r="E344" s="21">
        <v>0.41808958105900002</v>
      </c>
      <c r="F344" s="21">
        <v>1.4325591990150051</v>
      </c>
      <c r="G344" s="21">
        <v>0.57804511481700005</v>
      </c>
      <c r="H344" s="22">
        <v>1.40854208742403</v>
      </c>
      <c r="I344" s="23">
        <f t="shared" si="11"/>
        <v>1.1540283424924587</v>
      </c>
      <c r="J344" s="24"/>
      <c r="K344" s="24"/>
      <c r="L344" s="24"/>
      <c r="N344" s="32">
        <v>3.23</v>
      </c>
      <c r="O344" s="33">
        <f t="shared" si="12"/>
        <v>4.8859286780246168E-2</v>
      </c>
      <c r="P344" s="25"/>
      <c r="Q344" s="25"/>
      <c r="R344" s="25"/>
      <c r="S344" s="25"/>
      <c r="T344" s="25"/>
    </row>
    <row r="345" spans="1:20" ht="21">
      <c r="A345" s="20">
        <v>9.3000000000000007</v>
      </c>
      <c r="B345" s="21">
        <v>46.6</v>
      </c>
      <c r="C345" s="21">
        <v>0.200770311245</v>
      </c>
      <c r="D345" s="21">
        <v>1.4992795743902421</v>
      </c>
      <c r="E345" s="21">
        <v>0.46897376401300001</v>
      </c>
      <c r="F345" s="21">
        <v>1.434013209763602</v>
      </c>
      <c r="G345" s="21">
        <v>0.64939748291999999</v>
      </c>
      <c r="H345" s="22">
        <v>1.4080556985427131</v>
      </c>
      <c r="I345" s="23">
        <f t="shared" si="11"/>
        <v>1.0557602670963084</v>
      </c>
      <c r="J345" s="24"/>
      <c r="K345" s="24"/>
      <c r="L345" s="24"/>
      <c r="N345" s="32">
        <v>3.24</v>
      </c>
      <c r="O345" s="33">
        <f t="shared" si="12"/>
        <v>4.8558151677491057E-2</v>
      </c>
      <c r="P345" s="25"/>
      <c r="Q345" s="25"/>
      <c r="R345" s="25"/>
      <c r="S345" s="25"/>
      <c r="T345" s="25"/>
    </row>
    <row r="346" spans="1:20" ht="21">
      <c r="A346" s="20">
        <v>9.4</v>
      </c>
      <c r="B346" s="21">
        <v>46.6</v>
      </c>
      <c r="C346" s="21">
        <v>0.229353749537</v>
      </c>
      <c r="D346" s="21">
        <v>1.493382341094645</v>
      </c>
      <c r="E346" s="21">
        <v>0.55110509463500001</v>
      </c>
      <c r="F346" s="21">
        <v>1.4382077818448511</v>
      </c>
      <c r="G346" s="21">
        <v>0.768405135505</v>
      </c>
      <c r="H346" s="22">
        <v>1.387865194348979</v>
      </c>
      <c r="I346" s="23">
        <f t="shared" si="11"/>
        <v>0.95785075449291635</v>
      </c>
      <c r="J346" s="24"/>
      <c r="K346" s="24"/>
      <c r="L346" s="24"/>
      <c r="N346" s="32">
        <v>3.25</v>
      </c>
      <c r="O346" s="33">
        <f t="shared" si="12"/>
        <v>4.8259792004698716E-2</v>
      </c>
      <c r="P346" s="25"/>
      <c r="Q346" s="25"/>
      <c r="R346" s="25"/>
      <c r="S346" s="25"/>
      <c r="T346" s="25"/>
    </row>
    <row r="347" spans="1:20" ht="21">
      <c r="A347" s="20">
        <v>9.5</v>
      </c>
      <c r="B347" s="21">
        <v>46.6</v>
      </c>
      <c r="C347" s="21">
        <v>0.25375591230799999</v>
      </c>
      <c r="D347" s="21">
        <v>1.4701565567780419</v>
      </c>
      <c r="E347" s="21">
        <v>0.60732933195000005</v>
      </c>
      <c r="F347" s="21">
        <v>1.4189536726603349</v>
      </c>
      <c r="G347" s="21">
        <v>0.84298323831199995</v>
      </c>
      <c r="H347" s="22">
        <v>1.3680753996320389</v>
      </c>
      <c r="I347" s="23">
        <f t="shared" si="11"/>
        <v>0.86042221855669776</v>
      </c>
      <c r="J347" s="24"/>
      <c r="K347" s="24"/>
      <c r="L347" s="24"/>
      <c r="N347" s="32">
        <v>3.26</v>
      </c>
      <c r="O347" s="33">
        <f t="shared" si="12"/>
        <v>4.7964173759798098E-2</v>
      </c>
      <c r="P347" s="25"/>
      <c r="Q347" s="25"/>
      <c r="R347" s="25"/>
      <c r="S347" s="25"/>
      <c r="T347" s="25"/>
    </row>
    <row r="348" spans="1:20" ht="21">
      <c r="A348" s="20">
        <v>9.6</v>
      </c>
      <c r="B348" s="21">
        <v>46.6</v>
      </c>
      <c r="C348" s="21">
        <v>0.270061096399</v>
      </c>
      <c r="D348" s="21">
        <v>1.469746920452293</v>
      </c>
      <c r="E348" s="21">
        <v>0.63930561763600002</v>
      </c>
      <c r="F348" s="21">
        <v>1.4092728214720229</v>
      </c>
      <c r="G348" s="21">
        <v>0.88303326634199997</v>
      </c>
      <c r="H348" s="22">
        <v>1.361005134681003</v>
      </c>
      <c r="I348" s="23">
        <f t="shared" si="11"/>
        <v>0.76365877228603241</v>
      </c>
      <c r="J348" s="24"/>
      <c r="K348" s="24"/>
      <c r="L348" s="24"/>
      <c r="N348" s="32">
        <v>3.27</v>
      </c>
      <c r="O348" s="33">
        <f t="shared" si="12"/>
        <v>4.767126345983131E-2</v>
      </c>
      <c r="P348" s="25"/>
      <c r="Q348" s="25"/>
      <c r="R348" s="25"/>
      <c r="S348" s="25"/>
      <c r="T348" s="25"/>
    </row>
    <row r="349" spans="1:20" ht="21">
      <c r="A349" s="20">
        <v>9.6999999999999993</v>
      </c>
      <c r="B349" s="21">
        <v>46.6</v>
      </c>
      <c r="C349" s="21">
        <v>0.28193987725399999</v>
      </c>
      <c r="D349" s="21">
        <v>1.463207963968663</v>
      </c>
      <c r="E349" s="21">
        <v>0.66077002765600001</v>
      </c>
      <c r="F349" s="21">
        <v>1.3996184371774629</v>
      </c>
      <c r="G349" s="21">
        <v>0.90952336398699996</v>
      </c>
      <c r="H349" s="22">
        <v>1.355949208959109</v>
      </c>
      <c r="I349" s="23">
        <f t="shared" si="11"/>
        <v>0.6678495689845062</v>
      </c>
      <c r="J349" s="24"/>
      <c r="K349" s="24"/>
      <c r="L349" s="24"/>
      <c r="N349" s="32">
        <v>3.28</v>
      </c>
      <c r="O349" s="33">
        <f t="shared" si="12"/>
        <v>4.7381028131472179E-2</v>
      </c>
      <c r="P349" s="25"/>
      <c r="Q349" s="25"/>
      <c r="R349" s="25"/>
      <c r="S349" s="25"/>
      <c r="T349" s="25"/>
    </row>
    <row r="350" spans="1:20" ht="21">
      <c r="A350" s="20">
        <v>9.8000000000000007</v>
      </c>
      <c r="B350" s="21">
        <v>46.6</v>
      </c>
      <c r="C350" s="21">
        <v>0.28917876833599998</v>
      </c>
      <c r="D350" s="21">
        <v>1.4595615541981539</v>
      </c>
      <c r="E350" s="21">
        <v>0.67360533249700005</v>
      </c>
      <c r="F350" s="21">
        <v>1.3965630160046121</v>
      </c>
      <c r="G350" s="21">
        <v>0.92517545128400003</v>
      </c>
      <c r="H350" s="22">
        <v>1.3512507568965371</v>
      </c>
      <c r="I350" s="23">
        <f t="shared" si="11"/>
        <v>0.57347307966125916</v>
      </c>
      <c r="J350" s="24"/>
      <c r="K350" s="24"/>
      <c r="L350" s="24"/>
      <c r="N350" s="32">
        <v>3.29</v>
      </c>
      <c r="O350" s="33">
        <f t="shared" si="12"/>
        <v>4.7093435301746124E-2</v>
      </c>
      <c r="P350" s="25"/>
      <c r="Q350" s="25"/>
      <c r="R350" s="25"/>
      <c r="S350" s="25"/>
      <c r="T350" s="25"/>
    </row>
    <row r="351" spans="1:20" ht="21">
      <c r="A351" s="20">
        <v>9.9</v>
      </c>
      <c r="B351" s="21">
        <v>46.6</v>
      </c>
      <c r="C351" s="21">
        <v>0.29145906434399999</v>
      </c>
      <c r="D351" s="21">
        <v>1.465640496806851</v>
      </c>
      <c r="E351" s="21">
        <v>0.67581978008400001</v>
      </c>
      <c r="F351" s="21">
        <v>1.3963533634098519</v>
      </c>
      <c r="G351" s="21">
        <v>0.92696010566300002</v>
      </c>
      <c r="H351" s="22">
        <v>1.3512859261308741</v>
      </c>
      <c r="I351" s="23">
        <f t="shared" si="11"/>
        <v>0.48137272398791908</v>
      </c>
      <c r="J351" s="24"/>
      <c r="K351" s="24"/>
      <c r="L351" s="24"/>
      <c r="N351" s="32">
        <v>3.3</v>
      </c>
      <c r="O351" s="33">
        <f t="shared" si="12"/>
        <v>4.6808452988946765E-2</v>
      </c>
      <c r="P351" s="25"/>
      <c r="Q351" s="25"/>
      <c r="R351" s="25"/>
      <c r="S351" s="25"/>
      <c r="T351" s="25"/>
    </row>
    <row r="352" spans="1:20" ht="21">
      <c r="A352" s="20">
        <v>10</v>
      </c>
      <c r="B352" s="21">
        <v>46.6</v>
      </c>
      <c r="C352" s="21">
        <v>0.28991695126900002</v>
      </c>
      <c r="D352" s="21">
        <v>1.4710278645648891</v>
      </c>
      <c r="E352" s="21">
        <v>0.670506103282</v>
      </c>
      <c r="F352" s="21">
        <v>1.400473947839169</v>
      </c>
      <c r="G352" s="21">
        <v>0.91938686759300003</v>
      </c>
      <c r="H352" s="22">
        <v>1.355040209115866</v>
      </c>
      <c r="I352" s="23">
        <f t="shared" si="11"/>
        <v>0.39315140302805685</v>
      </c>
      <c r="J352" s="24"/>
      <c r="K352" s="24"/>
      <c r="L352" s="24"/>
      <c r="N352" s="32">
        <v>3.31</v>
      </c>
      <c r="O352" s="33">
        <f t="shared" si="12"/>
        <v>4.6526049693744138E-2</v>
      </c>
      <c r="P352" s="25"/>
      <c r="Q352" s="25"/>
      <c r="R352" s="25"/>
      <c r="S352" s="25"/>
      <c r="T352" s="25"/>
    </row>
    <row r="353" spans="1:20" ht="21">
      <c r="A353" s="20">
        <v>10.1</v>
      </c>
      <c r="B353" s="21">
        <v>46.6</v>
      </c>
      <c r="C353" s="21">
        <v>0.28657448740899999</v>
      </c>
      <c r="D353" s="21">
        <v>1.4745747859072289</v>
      </c>
      <c r="E353" s="21">
        <v>0.66247387696299997</v>
      </c>
      <c r="F353" s="21">
        <v>1.4053173128636389</v>
      </c>
      <c r="G353" s="21">
        <v>0.90886660249499995</v>
      </c>
      <c r="H353" s="22">
        <v>1.3584439389466869</v>
      </c>
      <c r="I353" s="23">
        <f t="shared" si="11"/>
        <v>0.31211592719101933</v>
      </c>
      <c r="J353" s="24"/>
      <c r="K353" s="24"/>
      <c r="L353" s="24"/>
      <c r="N353" s="32">
        <v>3.32</v>
      </c>
      <c r="O353" s="33">
        <f t="shared" si="12"/>
        <v>4.6246194390480319E-2</v>
      </c>
      <c r="P353" s="25"/>
      <c r="Q353" s="25"/>
      <c r="R353" s="25"/>
      <c r="S353" s="25"/>
      <c r="T353" s="25"/>
    </row>
    <row r="354" spans="1:20" ht="21">
      <c r="A354" s="20">
        <v>10.199999999999999</v>
      </c>
      <c r="B354" s="21">
        <v>46.6</v>
      </c>
      <c r="C354" s="21">
        <v>0.28227759713200001</v>
      </c>
      <c r="D354" s="21">
        <v>1.475482279400431</v>
      </c>
      <c r="E354" s="21">
        <v>0.65404271380099999</v>
      </c>
      <c r="F354" s="21">
        <v>1.4086987104299911</v>
      </c>
      <c r="G354" s="21">
        <v>0.89858268211600001</v>
      </c>
      <c r="H354" s="22">
        <v>1.3601627799782381</v>
      </c>
      <c r="I354" s="23">
        <f t="shared" si="11"/>
        <v>0.24548865209962287</v>
      </c>
      <c r="J354" s="24"/>
      <c r="K354" s="24"/>
      <c r="L354" s="24"/>
      <c r="N354" s="32">
        <v>3.33</v>
      </c>
      <c r="O354" s="33">
        <f t="shared" si="12"/>
        <v>4.5968856518647495E-2</v>
      </c>
      <c r="P354" s="25"/>
      <c r="Q354" s="25"/>
      <c r="R354" s="25"/>
      <c r="S354" s="25"/>
      <c r="T354" s="25"/>
    </row>
    <row r="355" spans="1:20" ht="21">
      <c r="A355" s="20">
        <v>10.3</v>
      </c>
      <c r="B355" s="21">
        <v>46.6</v>
      </c>
      <c r="C355" s="21">
        <v>0.27633696932200003</v>
      </c>
      <c r="D355" s="21">
        <v>1.475622332674748</v>
      </c>
      <c r="E355" s="21">
        <v>0.64327489802799998</v>
      </c>
      <c r="F355" s="21">
        <v>1.4117087277714231</v>
      </c>
      <c r="G355" s="21">
        <v>0.885520909317</v>
      </c>
      <c r="H355" s="22">
        <v>1.360995915622998</v>
      </c>
      <c r="I355" s="23">
        <f t="shared" si="11"/>
        <v>0.20763671306652243</v>
      </c>
      <c r="J355" s="24"/>
      <c r="K355" s="24"/>
      <c r="L355" s="24"/>
      <c r="N355" s="32">
        <v>3.34</v>
      </c>
      <c r="O355" s="33">
        <f t="shared" si="12"/>
        <v>4.5694005974544642E-2</v>
      </c>
      <c r="P355" s="25"/>
      <c r="Q355" s="25"/>
      <c r="R355" s="25"/>
      <c r="S355" s="25"/>
      <c r="T355" s="25"/>
    </row>
    <row r="356" spans="1:20" ht="21">
      <c r="A356" s="20">
        <v>10.4</v>
      </c>
      <c r="B356" s="21">
        <v>46.6</v>
      </c>
      <c r="C356" s="21">
        <v>0.26732281603500002</v>
      </c>
      <c r="D356" s="21">
        <v>1.476364593368368</v>
      </c>
      <c r="E356" s="21">
        <v>0.62579220765599997</v>
      </c>
      <c r="F356" s="21">
        <v>1.417798389241246</v>
      </c>
      <c r="G356" s="21">
        <v>0.86354924169299996</v>
      </c>
      <c r="H356" s="22">
        <v>1.3644242586120849</v>
      </c>
      <c r="I356" s="23">
        <f t="shared" si="11"/>
        <v>0.21438593917617221</v>
      </c>
      <c r="J356" s="24"/>
      <c r="K356" s="24"/>
      <c r="L356" s="24"/>
      <c r="N356" s="32">
        <v>3.35</v>
      </c>
      <c r="O356" s="33">
        <f t="shared" si="12"/>
        <v>4.5421613103108063E-2</v>
      </c>
      <c r="P356" s="25"/>
      <c r="Q356" s="25"/>
      <c r="R356" s="25"/>
      <c r="S356" s="25"/>
      <c r="T356" s="25"/>
    </row>
    <row r="357" spans="1:20" ht="21">
      <c r="A357" s="20">
        <v>10.5</v>
      </c>
      <c r="B357" s="21">
        <v>46.6</v>
      </c>
      <c r="C357" s="21">
        <v>0.25371684968899999</v>
      </c>
      <c r="D357" s="21">
        <v>1.473969316232661</v>
      </c>
      <c r="E357" s="21">
        <v>0.59735503372099996</v>
      </c>
      <c r="F357" s="21">
        <v>1.424027316172753</v>
      </c>
      <c r="G357" s="21">
        <v>0.82681194677299996</v>
      </c>
      <c r="H357" s="22">
        <v>1.374920515464815</v>
      </c>
      <c r="I357" s="23">
        <f t="shared" si="11"/>
        <v>0.26231594922884371</v>
      </c>
      <c r="J357" s="24"/>
      <c r="K357" s="24"/>
      <c r="L357" s="24"/>
      <c r="N357" s="32">
        <v>3.36</v>
      </c>
      <c r="O357" s="33">
        <f t="shared" si="12"/>
        <v>4.5151648689911977E-2</v>
      </c>
      <c r="P357" s="25"/>
      <c r="Q357" s="25"/>
      <c r="R357" s="25"/>
      <c r="S357" s="25"/>
      <c r="T357" s="25"/>
    </row>
    <row r="358" spans="1:20" ht="21">
      <c r="A358" s="20">
        <v>10.6</v>
      </c>
      <c r="B358" s="21">
        <v>46.6</v>
      </c>
      <c r="C358" s="21">
        <v>0.23286767871</v>
      </c>
      <c r="D358" s="21">
        <v>1.491946852103355</v>
      </c>
      <c r="E358" s="21">
        <v>0.54911154399100004</v>
      </c>
      <c r="F358" s="21">
        <v>1.432649507621522</v>
      </c>
      <c r="G358" s="21">
        <v>0.76061687413199996</v>
      </c>
      <c r="H358" s="22">
        <v>1.387979266183867</v>
      </c>
      <c r="I358" s="23">
        <f t="shared" si="11"/>
        <v>0.33415263506848047</v>
      </c>
      <c r="J358" s="24"/>
      <c r="K358" s="24"/>
      <c r="L358" s="24"/>
      <c r="N358" s="32">
        <v>3.37</v>
      </c>
      <c r="O358" s="33">
        <f t="shared" si="12"/>
        <v>4.4884083953334993E-2</v>
      </c>
      <c r="P358" s="25"/>
      <c r="Q358" s="25"/>
      <c r="R358" s="25"/>
      <c r="S358" s="25"/>
      <c r="T358" s="25"/>
    </row>
    <row r="359" spans="1:20" ht="21">
      <c r="A359" s="20">
        <v>7</v>
      </c>
      <c r="B359" s="21">
        <v>46.7</v>
      </c>
      <c r="C359" s="21">
        <v>0.21797135651999999</v>
      </c>
      <c r="D359" s="21">
        <v>1.47457674333879</v>
      </c>
      <c r="E359" s="21">
        <v>0.50175401839900002</v>
      </c>
      <c r="F359" s="21">
        <v>1.4098285361252021</v>
      </c>
      <c r="G359" s="21">
        <v>0.69264222651200003</v>
      </c>
      <c r="H359" s="22">
        <v>1.3883679356706671</v>
      </c>
      <c r="I359" s="23">
        <f t="shared" si="11"/>
        <v>3.337395892818074</v>
      </c>
      <c r="J359" s="24"/>
      <c r="K359" s="24"/>
      <c r="L359" s="24"/>
      <c r="N359" s="32">
        <v>3.38</v>
      </c>
      <c r="O359" s="33">
        <f t="shared" si="12"/>
        <v>4.4618890536888611E-2</v>
      </c>
      <c r="P359" s="25"/>
      <c r="Q359" s="25"/>
      <c r="R359" s="25"/>
      <c r="S359" s="25"/>
      <c r="T359" s="25"/>
    </row>
    <row r="360" spans="1:20" ht="21">
      <c r="A360" s="20">
        <v>6.9</v>
      </c>
      <c r="B360" s="21">
        <v>46.7</v>
      </c>
      <c r="C360" s="21">
        <v>0.21262062028100001</v>
      </c>
      <c r="D360" s="21">
        <v>1.4795452267698579</v>
      </c>
      <c r="E360" s="21">
        <v>0.49156927203799999</v>
      </c>
      <c r="F360" s="21">
        <v>1.388799132085754</v>
      </c>
      <c r="G360" s="21">
        <v>0.68005289282900006</v>
      </c>
      <c r="H360" s="22">
        <v>1.359556412843441</v>
      </c>
      <c r="I360" s="23">
        <f t="shared" si="11"/>
        <v>3.4373482539736306</v>
      </c>
      <c r="J360" s="24"/>
      <c r="K360" s="24"/>
      <c r="L360" s="24"/>
      <c r="N360" s="32">
        <v>3.39</v>
      </c>
      <c r="O360" s="33">
        <f t="shared" si="12"/>
        <v>4.4356040501703796E-2</v>
      </c>
      <c r="P360" s="25"/>
      <c r="Q360" s="25"/>
      <c r="R360" s="25"/>
      <c r="S360" s="25"/>
      <c r="T360" s="25"/>
    </row>
    <row r="361" spans="1:20" ht="21">
      <c r="A361" s="20">
        <v>7.1</v>
      </c>
      <c r="B361" s="21">
        <v>46.7</v>
      </c>
      <c r="C361" s="21">
        <v>0.22438170982</v>
      </c>
      <c r="D361" s="21">
        <v>1.4758391563949269</v>
      </c>
      <c r="E361" s="21">
        <v>0.51659925854900002</v>
      </c>
      <c r="F361" s="21">
        <v>1.4186968183905819</v>
      </c>
      <c r="G361" s="21">
        <v>0.71237823901200004</v>
      </c>
      <c r="H361" s="22">
        <v>1.399644187942136</v>
      </c>
      <c r="I361" s="23">
        <f t="shared" si="11"/>
        <v>3.2374464739517057</v>
      </c>
      <c r="J361" s="24"/>
      <c r="K361" s="24"/>
      <c r="L361" s="24"/>
      <c r="N361" s="32">
        <v>3.4</v>
      </c>
      <c r="O361" s="33">
        <f t="shared" si="12"/>
        <v>4.4095506319172167E-2</v>
      </c>
      <c r="P361" s="25"/>
      <c r="Q361" s="25"/>
      <c r="R361" s="25"/>
      <c r="S361" s="25"/>
      <c r="T361" s="25"/>
    </row>
    <row r="362" spans="1:20" ht="21">
      <c r="A362" s="20">
        <v>6.8</v>
      </c>
      <c r="B362" s="21">
        <v>46.7</v>
      </c>
      <c r="C362" s="21">
        <v>0.20784114467000001</v>
      </c>
      <c r="D362" s="21">
        <v>1.47423212580212</v>
      </c>
      <c r="E362" s="21">
        <v>0.48402554903599998</v>
      </c>
      <c r="F362" s="21">
        <v>1.3716298177082831</v>
      </c>
      <c r="G362" s="21">
        <v>0.67159314627900002</v>
      </c>
      <c r="H362" s="22">
        <v>1.3427701882231049</v>
      </c>
      <c r="I362" s="23">
        <f t="shared" si="11"/>
        <v>3.5373033080006286</v>
      </c>
      <c r="J362" s="24"/>
      <c r="K362" s="24"/>
      <c r="L362" s="24"/>
      <c r="N362" s="32">
        <v>3.41</v>
      </c>
      <c r="O362" s="33">
        <f t="shared" si="12"/>
        <v>4.3837260863737855E-2</v>
      </c>
      <c r="P362" s="25"/>
      <c r="Q362" s="25"/>
      <c r="R362" s="25"/>
      <c r="S362" s="25"/>
      <c r="T362" s="25"/>
    </row>
    <row r="363" spans="1:20" ht="21">
      <c r="A363" s="20">
        <v>7.2</v>
      </c>
      <c r="B363" s="21">
        <v>46.7</v>
      </c>
      <c r="C363" s="21">
        <v>0.23131187833200001</v>
      </c>
      <c r="D363" s="21">
        <v>1.477638623243654</v>
      </c>
      <c r="E363" s="21">
        <v>0.53585498509899998</v>
      </c>
      <c r="F363" s="21">
        <v>1.429893145937684</v>
      </c>
      <c r="G363" s="21">
        <v>0.74010520455499995</v>
      </c>
      <c r="H363" s="22">
        <v>1.4183459876377491</v>
      </c>
      <c r="I363" s="23">
        <f t="shared" si="11"/>
        <v>3.1375002785666344</v>
      </c>
      <c r="J363" s="24"/>
      <c r="K363" s="24"/>
      <c r="L363" s="24"/>
      <c r="N363" s="32">
        <v>3.42</v>
      </c>
      <c r="O363" s="33">
        <f t="shared" si="12"/>
        <v>4.3581277405836859E-2</v>
      </c>
      <c r="P363" s="25"/>
      <c r="Q363" s="25"/>
      <c r="R363" s="25"/>
      <c r="S363" s="25"/>
      <c r="T363" s="25"/>
    </row>
    <row r="364" spans="1:20" ht="21">
      <c r="A364" s="20">
        <v>6.7</v>
      </c>
      <c r="B364" s="21">
        <v>46.7</v>
      </c>
      <c r="C364" s="21">
        <v>0.202641701605</v>
      </c>
      <c r="D364" s="21">
        <v>1.4635837970948129</v>
      </c>
      <c r="E364" s="21">
        <v>0.47565015656600002</v>
      </c>
      <c r="F364" s="21">
        <v>1.356857409599207</v>
      </c>
      <c r="G364" s="21">
        <v>0.66191445414899996</v>
      </c>
      <c r="H364" s="22">
        <v>1.3335495035382641</v>
      </c>
      <c r="I364" s="23">
        <f t="shared" si="11"/>
        <v>3.6372608328918079</v>
      </c>
      <c r="J364" s="24"/>
      <c r="K364" s="24"/>
      <c r="L364" s="24"/>
      <c r="N364" s="32">
        <v>3.43</v>
      </c>
      <c r="O364" s="33">
        <f t="shared" si="12"/>
        <v>4.3327529604980083E-2</v>
      </c>
      <c r="P364" s="25"/>
      <c r="Q364" s="25"/>
      <c r="R364" s="25"/>
      <c r="S364" s="25"/>
      <c r="T364" s="25"/>
    </row>
    <row r="365" spans="1:20" ht="21">
      <c r="A365" s="20">
        <v>7.3</v>
      </c>
      <c r="B365" s="21">
        <v>46.7</v>
      </c>
      <c r="C365" s="21">
        <v>0.236284351773</v>
      </c>
      <c r="D365" s="21">
        <v>1.484729263247333</v>
      </c>
      <c r="E365" s="21">
        <v>0.55080444275700002</v>
      </c>
      <c r="F365" s="21">
        <v>1.4371411430034979</v>
      </c>
      <c r="G365" s="21">
        <v>0.76255884449900002</v>
      </c>
      <c r="H365" s="22">
        <v>1.4258951519167991</v>
      </c>
      <c r="I365" s="23">
        <f t="shared" si="11"/>
        <v>3.0375576248540685</v>
      </c>
      <c r="J365" s="24"/>
      <c r="K365" s="24"/>
      <c r="L365" s="24"/>
      <c r="N365" s="32">
        <v>3.44</v>
      </c>
      <c r="O365" s="33">
        <f t="shared" si="12"/>
        <v>4.307599150297714E-2</v>
      </c>
      <c r="P365" s="25"/>
      <c r="Q365" s="25"/>
      <c r="R365" s="25"/>
      <c r="S365" s="25"/>
      <c r="T365" s="25"/>
    </row>
    <row r="366" spans="1:20" ht="21">
      <c r="A366" s="20">
        <v>6.6</v>
      </c>
      <c r="B366" s="21">
        <v>46.7</v>
      </c>
      <c r="C366" s="21">
        <v>0.19628812371500001</v>
      </c>
      <c r="D366" s="21">
        <v>1.4624462916442009</v>
      </c>
      <c r="E366" s="21">
        <v>0.46504927185900002</v>
      </c>
      <c r="F366" s="21">
        <v>1.3508062379834529</v>
      </c>
      <c r="G366" s="21">
        <v>0.64900226783600001</v>
      </c>
      <c r="H366" s="22">
        <v>1.331235384217675</v>
      </c>
      <c r="I366" s="23">
        <f t="shared" si="11"/>
        <v>3.7372206303863611</v>
      </c>
      <c r="J366" s="24"/>
      <c r="K366" s="24"/>
      <c r="L366" s="24"/>
      <c r="N366" s="32">
        <v>3.45</v>
      </c>
      <c r="O366" s="33">
        <f t="shared" si="12"/>
        <v>4.282663751729722E-2</v>
      </c>
      <c r="P366" s="25"/>
      <c r="Q366" s="25"/>
      <c r="R366" s="25"/>
      <c r="S366" s="25"/>
      <c r="T366" s="25"/>
    </row>
    <row r="367" spans="1:20" ht="21">
      <c r="A367" s="20">
        <v>7.4</v>
      </c>
      <c r="B367" s="21">
        <v>46.7</v>
      </c>
      <c r="C367" s="21">
        <v>0.23769812422799999</v>
      </c>
      <c r="D367" s="21">
        <v>1.489931875162362</v>
      </c>
      <c r="E367" s="21">
        <v>0.55408055937099998</v>
      </c>
      <c r="F367" s="21">
        <v>1.44476579606106</v>
      </c>
      <c r="G367" s="21">
        <v>0.76730380666499998</v>
      </c>
      <c r="H367" s="22">
        <v>1.4302474537029539</v>
      </c>
      <c r="I367" s="23">
        <f t="shared" si="11"/>
        <v>2.9376188742947011</v>
      </c>
      <c r="J367" s="24"/>
      <c r="K367" s="24"/>
      <c r="L367" s="24"/>
      <c r="N367" s="32">
        <v>3.46</v>
      </c>
      <c r="O367" s="33">
        <f t="shared" si="12"/>
        <v>4.2579442434564317E-2</v>
      </c>
      <c r="P367" s="25"/>
      <c r="Q367" s="25"/>
      <c r="R367" s="25"/>
      <c r="S367" s="25"/>
      <c r="T367" s="25"/>
    </row>
    <row r="368" spans="1:20" ht="21">
      <c r="A368" s="20">
        <v>6.5</v>
      </c>
      <c r="B368" s="21">
        <v>46.7</v>
      </c>
      <c r="C368" s="21">
        <v>0.18905846203000001</v>
      </c>
      <c r="D368" s="21">
        <v>1.4648247694094501</v>
      </c>
      <c r="E368" s="21">
        <v>0.45232956021600002</v>
      </c>
      <c r="F368" s="21">
        <v>1.3505920328626591</v>
      </c>
      <c r="G368" s="21">
        <v>0.63334868696500002</v>
      </c>
      <c r="H368" s="22">
        <v>1.3312945123541331</v>
      </c>
      <c r="I368" s="23">
        <f t="shared" si="11"/>
        <v>3.8371825228782188</v>
      </c>
      <c r="J368" s="24"/>
      <c r="K368" s="24"/>
      <c r="L368" s="24"/>
      <c r="N368" s="32">
        <v>3.47</v>
      </c>
      <c r="O368" s="33">
        <f t="shared" si="12"/>
        <v>4.2334381404183261E-2</v>
      </c>
      <c r="P368" s="25"/>
      <c r="Q368" s="25"/>
      <c r="R368" s="25"/>
      <c r="S368" s="25"/>
      <c r="T368" s="25"/>
    </row>
    <row r="369" spans="1:20" ht="21">
      <c r="A369" s="20">
        <v>7.5</v>
      </c>
      <c r="B369" s="21">
        <v>46.7</v>
      </c>
      <c r="C369" s="21">
        <v>0.23688656114199999</v>
      </c>
      <c r="D369" s="21">
        <v>1.4970835134079821</v>
      </c>
      <c r="E369" s="21">
        <v>0.55012582540699995</v>
      </c>
      <c r="F369" s="21">
        <v>1.4459812343655849</v>
      </c>
      <c r="G369" s="21">
        <v>0.760738182772</v>
      </c>
      <c r="H369" s="22">
        <v>1.427307917549639</v>
      </c>
      <c r="I369" s="23">
        <f t="shared" si="11"/>
        <v>2.8376844392771812</v>
      </c>
      <c r="J369" s="24"/>
      <c r="K369" s="24"/>
      <c r="L369" s="24"/>
      <c r="N369" s="32">
        <v>3.48</v>
      </c>
      <c r="O369" s="33">
        <f t="shared" si="12"/>
        <v>4.2091429932093923E-2</v>
      </c>
      <c r="P369" s="25"/>
      <c r="Q369" s="25"/>
      <c r="R369" s="25"/>
      <c r="S369" s="25"/>
      <c r="T369" s="25"/>
    </row>
    <row r="370" spans="1:20" ht="21">
      <c r="A370" s="20">
        <v>6.4</v>
      </c>
      <c r="B370" s="21">
        <v>46.7</v>
      </c>
      <c r="C370" s="21">
        <v>0.180407231779</v>
      </c>
      <c r="D370" s="21">
        <v>1.4685633022236739</v>
      </c>
      <c r="E370" s="21">
        <v>0.43608127383900003</v>
      </c>
      <c r="F370" s="21">
        <v>1.3498666496441409</v>
      </c>
      <c r="G370" s="21">
        <v>0.61306645784699998</v>
      </c>
      <c r="H370" s="22">
        <v>1.3278684073444511</v>
      </c>
      <c r="I370" s="23">
        <f t="shared" si="11"/>
        <v>3.9371463507950359</v>
      </c>
      <c r="J370" s="24"/>
      <c r="K370" s="24"/>
      <c r="L370" s="24"/>
      <c r="N370" s="32">
        <v>3.49</v>
      </c>
      <c r="O370" s="33">
        <f t="shared" si="12"/>
        <v>4.185056387465047E-2</v>
      </c>
      <c r="P370" s="25"/>
      <c r="Q370" s="25"/>
      <c r="R370" s="25"/>
      <c r="S370" s="25"/>
      <c r="T370" s="25"/>
    </row>
    <row r="371" spans="1:20" ht="21">
      <c r="A371" s="20">
        <v>7.6</v>
      </c>
      <c r="B371" s="21">
        <v>46.7</v>
      </c>
      <c r="C371" s="21">
        <v>0.23525048480999999</v>
      </c>
      <c r="D371" s="21">
        <v>1.5043462215936589</v>
      </c>
      <c r="E371" s="21">
        <v>0.54416557319100001</v>
      </c>
      <c r="F371" s="21">
        <v>1.4407346219589301</v>
      </c>
      <c r="G371" s="21">
        <v>0.75073599018199999</v>
      </c>
      <c r="H371" s="22">
        <v>1.421222477837166</v>
      </c>
      <c r="I371" s="23">
        <f t="shared" si="11"/>
        <v>2.7377547923835746</v>
      </c>
      <c r="J371" s="24"/>
      <c r="K371" s="24"/>
      <c r="L371" s="24"/>
      <c r="N371" s="32">
        <v>3.5</v>
      </c>
      <c r="O371" s="33">
        <f t="shared" si="12"/>
        <v>4.1611759432622873E-2</v>
      </c>
      <c r="P371" s="25"/>
      <c r="Q371" s="25"/>
      <c r="R371" s="25"/>
      <c r="S371" s="25"/>
      <c r="T371" s="25"/>
    </row>
    <row r="372" spans="1:20" ht="21">
      <c r="A372" s="20">
        <v>6.3</v>
      </c>
      <c r="B372" s="21">
        <v>46.7</v>
      </c>
      <c r="C372" s="21">
        <v>0.16876130185900001</v>
      </c>
      <c r="D372" s="21">
        <v>1.4729706480771809</v>
      </c>
      <c r="E372" s="21">
        <v>0.41144599672900001</v>
      </c>
      <c r="F372" s="21">
        <v>1.3446973343187321</v>
      </c>
      <c r="G372" s="21">
        <v>0.58102180337499998</v>
      </c>
      <c r="H372" s="22">
        <v>1.3209540061198739</v>
      </c>
      <c r="I372" s="23">
        <f t="shared" si="11"/>
        <v>4.0371119703663521</v>
      </c>
      <c r="J372" s="24"/>
      <c r="K372" s="24"/>
      <c r="L372" s="24"/>
      <c r="N372" s="32">
        <v>3.51</v>
      </c>
      <c r="O372" s="33">
        <f t="shared" si="12"/>
        <v>4.137499314531784E-2</v>
      </c>
      <c r="P372" s="25"/>
      <c r="Q372" s="25"/>
      <c r="R372" s="25"/>
      <c r="S372" s="25"/>
      <c r="T372" s="25"/>
    </row>
    <row r="373" spans="1:20" ht="21">
      <c r="A373" s="20">
        <v>7.7</v>
      </c>
      <c r="B373" s="21">
        <v>46.7</v>
      </c>
      <c r="C373" s="21">
        <v>0.23708396718899999</v>
      </c>
      <c r="D373" s="21">
        <v>1.510036341651914</v>
      </c>
      <c r="E373" s="21">
        <v>0.55447097775400001</v>
      </c>
      <c r="F373" s="21">
        <v>1.4332440854550521</v>
      </c>
      <c r="G373" s="21">
        <v>0.76744860462599995</v>
      </c>
      <c r="H373" s="22">
        <v>1.409084220621911</v>
      </c>
      <c r="I373" s="23">
        <f t="shared" si="11"/>
        <v>2.6378304777833255</v>
      </c>
      <c r="J373" s="24"/>
      <c r="K373" s="24"/>
      <c r="L373" s="24"/>
      <c r="N373" s="32">
        <v>3.52</v>
      </c>
      <c r="O373" s="33">
        <f t="shared" si="12"/>
        <v>4.1140241884816492E-2</v>
      </c>
      <c r="P373" s="25"/>
      <c r="Q373" s="25"/>
      <c r="R373" s="25"/>
      <c r="S373" s="25"/>
      <c r="T373" s="25"/>
    </row>
    <row r="374" spans="1:20" ht="21">
      <c r="A374" s="20">
        <v>6.2</v>
      </c>
      <c r="B374" s="21">
        <v>46.7</v>
      </c>
      <c r="C374" s="21">
        <v>0.15672614758200001</v>
      </c>
      <c r="D374" s="21">
        <v>1.473354584307542</v>
      </c>
      <c r="E374" s="21">
        <v>0.38360633965899998</v>
      </c>
      <c r="F374" s="21">
        <v>1.3391033326942261</v>
      </c>
      <c r="G374" s="21">
        <v>0.54381074267700003</v>
      </c>
      <c r="H374" s="22">
        <v>1.3033972286086251</v>
      </c>
      <c r="I374" s="23">
        <f t="shared" si="11"/>
        <v>4.1370792517151402</v>
      </c>
      <c r="J374" s="24"/>
      <c r="K374" s="24"/>
      <c r="L374" s="24"/>
      <c r="N374" s="32">
        <v>3.53</v>
      </c>
      <c r="O374" s="33">
        <f t="shared" si="12"/>
        <v>4.0907482850326242E-2</v>
      </c>
      <c r="P374" s="25"/>
      <c r="Q374" s="25"/>
      <c r="R374" s="25"/>
      <c r="S374" s="25"/>
      <c r="T374" s="25"/>
    </row>
    <row r="375" spans="1:20" ht="21">
      <c r="A375" s="20">
        <v>7.8</v>
      </c>
      <c r="B375" s="21">
        <v>46.7</v>
      </c>
      <c r="C375" s="21">
        <v>0.24091268351600001</v>
      </c>
      <c r="D375" s="21">
        <v>1.518074785702642</v>
      </c>
      <c r="E375" s="21">
        <v>0.57148659454899997</v>
      </c>
      <c r="F375" s="21">
        <v>1.441890570985471</v>
      </c>
      <c r="G375" s="21">
        <v>0.79501974941200004</v>
      </c>
      <c r="H375" s="22">
        <v>1.399147040158812</v>
      </c>
      <c r="I375" s="23">
        <f t="shared" si="11"/>
        <v>2.5379121253160024</v>
      </c>
      <c r="J375" s="24"/>
      <c r="K375" s="24"/>
      <c r="L375" s="24"/>
      <c r="N375" s="32">
        <v>3.54</v>
      </c>
      <c r="O375" s="33">
        <f t="shared" si="12"/>
        <v>4.0676693562644049E-2</v>
      </c>
      <c r="P375" s="25"/>
      <c r="Q375" s="25"/>
      <c r="R375" s="25"/>
      <c r="S375" s="25"/>
      <c r="T375" s="25"/>
    </row>
    <row r="376" spans="1:20" ht="21">
      <c r="A376" s="20">
        <v>6.1</v>
      </c>
      <c r="B376" s="21">
        <v>46.7</v>
      </c>
      <c r="C376" s="21">
        <v>0.14765052233699999</v>
      </c>
      <c r="D376" s="21">
        <v>1.473102472615468</v>
      </c>
      <c r="E376" s="21">
        <v>0.36381270900899998</v>
      </c>
      <c r="F376" s="21">
        <v>1.343989172184483</v>
      </c>
      <c r="G376" s="21">
        <v>0.51816252911100003</v>
      </c>
      <c r="H376" s="22">
        <v>1.307201326469712</v>
      </c>
      <c r="I376" s="23">
        <f t="shared" si="11"/>
        <v>4.2370480772193897</v>
      </c>
      <c r="J376" s="24"/>
      <c r="K376" s="24"/>
      <c r="L376" s="24"/>
      <c r="N376" s="32">
        <v>3.55</v>
      </c>
      <c r="O376" s="33">
        <f t="shared" si="12"/>
        <v>4.0447851858728845E-2</v>
      </c>
      <c r="P376" s="25"/>
      <c r="Q376" s="25"/>
      <c r="R376" s="25"/>
      <c r="S376" s="25"/>
      <c r="T376" s="25"/>
    </row>
    <row r="377" spans="1:20" ht="21">
      <c r="A377" s="20">
        <v>7.9</v>
      </c>
      <c r="B377" s="21">
        <v>46.7</v>
      </c>
      <c r="C377" s="21">
        <v>0.24433049573400001</v>
      </c>
      <c r="D377" s="21">
        <v>1.5194608865107719</v>
      </c>
      <c r="E377" s="21">
        <v>0.584301939735</v>
      </c>
      <c r="F377" s="21">
        <v>1.4334181399908681</v>
      </c>
      <c r="G377" s="21">
        <v>0.81359852056100002</v>
      </c>
      <c r="H377" s="22">
        <v>1.3920380015674889</v>
      </c>
      <c r="I377" s="23">
        <f t="shared" si="11"/>
        <v>2.4380004680330494</v>
      </c>
      <c r="J377" s="24"/>
      <c r="K377" s="24"/>
      <c r="L377" s="24"/>
      <c r="N377" s="32">
        <v>3.56</v>
      </c>
      <c r="O377" s="33">
        <f t="shared" si="12"/>
        <v>4.0220935886380364E-2</v>
      </c>
      <c r="P377" s="25"/>
      <c r="Q377" s="25"/>
      <c r="R377" s="25"/>
      <c r="S377" s="25"/>
      <c r="T377" s="25"/>
    </row>
    <row r="378" spans="1:20" ht="21">
      <c r="A378" s="20">
        <v>6</v>
      </c>
      <c r="B378" s="21">
        <v>46.7</v>
      </c>
      <c r="C378" s="21">
        <v>0.13992552713</v>
      </c>
      <c r="D378" s="21">
        <v>1.47917790015618</v>
      </c>
      <c r="E378" s="21">
        <v>0.34797906496600001</v>
      </c>
      <c r="F378" s="21">
        <v>1.349833741303645</v>
      </c>
      <c r="G378" s="21">
        <v>0.497273492687</v>
      </c>
      <c r="H378" s="22">
        <v>1.3154688365336651</v>
      </c>
      <c r="I378" s="23">
        <f t="shared" si="11"/>
        <v>4.3370183401001601</v>
      </c>
      <c r="J378" s="24"/>
      <c r="K378" s="24"/>
      <c r="L378" s="24"/>
      <c r="N378" s="32">
        <v>3.57</v>
      </c>
      <c r="O378" s="33">
        <f t="shared" si="12"/>
        <v>3.9995924099022376E-2</v>
      </c>
      <c r="P378" s="25"/>
      <c r="Q378" s="25"/>
      <c r="R378" s="25"/>
      <c r="S378" s="25"/>
      <c r="T378" s="25"/>
    </row>
    <row r="379" spans="1:20" ht="21">
      <c r="A379" s="20">
        <v>8</v>
      </c>
      <c r="B379" s="21">
        <v>46.7</v>
      </c>
      <c r="C379" s="21">
        <v>0.24549556910100001</v>
      </c>
      <c r="D379" s="21">
        <v>1.514366589780074</v>
      </c>
      <c r="E379" s="21">
        <v>0.59023400041999996</v>
      </c>
      <c r="F379" s="21">
        <v>1.4337017564875041</v>
      </c>
      <c r="G379" s="21">
        <v>0.82243099588599999</v>
      </c>
      <c r="H379" s="22">
        <v>1.3909315222474501</v>
      </c>
      <c r="I379" s="23">
        <f t="shared" si="11"/>
        <v>2.3380963642315402</v>
      </c>
      <c r="J379" s="24"/>
      <c r="K379" s="24"/>
      <c r="L379" s="24"/>
      <c r="N379" s="32">
        <v>3.58</v>
      </c>
      <c r="O379" s="33">
        <f t="shared" si="12"/>
        <v>3.9772795250587543E-2</v>
      </c>
      <c r="P379" s="25"/>
      <c r="Q379" s="25"/>
      <c r="R379" s="25"/>
      <c r="S379" s="25"/>
      <c r="T379" s="25"/>
    </row>
    <row r="380" spans="1:20" ht="21">
      <c r="A380" s="20">
        <v>8.1</v>
      </c>
      <c r="B380" s="21">
        <v>46.7</v>
      </c>
      <c r="C380" s="21">
        <v>0.23949508654599999</v>
      </c>
      <c r="D380" s="21">
        <v>1.524063960814048</v>
      </c>
      <c r="E380" s="21">
        <v>0.57606990871700003</v>
      </c>
      <c r="F380" s="21">
        <v>1.4358558341264569</v>
      </c>
      <c r="G380" s="21">
        <v>0.80331584124900002</v>
      </c>
      <c r="H380" s="22">
        <v>1.391311273441654</v>
      </c>
      <c r="I380" s="23">
        <f t="shared" si="11"/>
        <v>2.2382008253809866</v>
      </c>
      <c r="J380" s="24"/>
      <c r="K380" s="24"/>
      <c r="L380" s="24"/>
      <c r="N380" s="32">
        <v>3.59</v>
      </c>
      <c r="O380" s="33">
        <f t="shared" si="12"/>
        <v>3.9551528390502112E-2</v>
      </c>
      <c r="P380" s="25"/>
      <c r="Q380" s="25"/>
      <c r="R380" s="25"/>
      <c r="S380" s="25"/>
      <c r="T380" s="25"/>
    </row>
    <row r="381" spans="1:20" ht="21">
      <c r="A381" s="20">
        <v>8.1999999999999993</v>
      </c>
      <c r="B381" s="21">
        <v>46.7</v>
      </c>
      <c r="C381" s="21">
        <v>0.226145563578</v>
      </c>
      <c r="D381" s="21">
        <v>1.537647617765729</v>
      </c>
      <c r="E381" s="21">
        <v>0.53871417608500005</v>
      </c>
      <c r="F381" s="21">
        <v>1.453471976221496</v>
      </c>
      <c r="G381" s="21">
        <v>0.74932840857799998</v>
      </c>
      <c r="H381" s="22">
        <v>1.407933350454551</v>
      </c>
      <c r="I381" s="23">
        <f t="shared" si="11"/>
        <v>2.1383150518666589</v>
      </c>
      <c r="J381" s="24"/>
      <c r="K381" s="24"/>
      <c r="L381" s="24"/>
      <c r="N381" s="32">
        <v>3.6</v>
      </c>
      <c r="O381" s="33">
        <f t="shared" si="12"/>
        <v>3.9332102858767759E-2</v>
      </c>
      <c r="P381" s="25"/>
      <c r="Q381" s="25"/>
      <c r="R381" s="25"/>
      <c r="S381" s="25"/>
      <c r="T381" s="25"/>
    </row>
    <row r="382" spans="1:20" ht="21">
      <c r="A382" s="20">
        <v>8.3000000000000007</v>
      </c>
      <c r="B382" s="21">
        <v>46.7</v>
      </c>
      <c r="C382" s="21">
        <v>0.21107102431399999</v>
      </c>
      <c r="D382" s="21">
        <v>1.5433306928353849</v>
      </c>
      <c r="E382" s="21">
        <v>0.49541663613600001</v>
      </c>
      <c r="F382" s="21">
        <v>1.4512917005803261</v>
      </c>
      <c r="G382" s="21">
        <v>0.68733406088799998</v>
      </c>
      <c r="H382" s="22">
        <v>1.4203695985051461</v>
      </c>
      <c r="I382" s="23">
        <f t="shared" si="11"/>
        <v>2.0384404792249602</v>
      </c>
      <c r="J382" s="24"/>
      <c r="K382" s="24"/>
      <c r="L382" s="24"/>
      <c r="N382" s="32">
        <v>3.61</v>
      </c>
      <c r="O382" s="33">
        <f t="shared" si="12"/>
        <v>3.9114498281138894E-2</v>
      </c>
      <c r="P382" s="25"/>
      <c r="Q382" s="25"/>
      <c r="R382" s="25"/>
      <c r="S382" s="25"/>
      <c r="T382" s="25"/>
    </row>
    <row r="383" spans="1:20" ht="21">
      <c r="A383" s="20">
        <v>8.4</v>
      </c>
      <c r="B383" s="21">
        <v>46.7</v>
      </c>
      <c r="C383" s="21">
        <v>0.19878659610900001</v>
      </c>
      <c r="D383" s="21">
        <v>1.5356781157488659</v>
      </c>
      <c r="E383" s="21">
        <v>0.46046844287499999</v>
      </c>
      <c r="F383" s="21">
        <v>1.4454956233061269</v>
      </c>
      <c r="G383" s="21">
        <v>0.63568977680000005</v>
      </c>
      <c r="H383" s="22">
        <v>1.4174737831574331</v>
      </c>
      <c r="I383" s="23">
        <f t="shared" si="11"/>
        <v>1.9385788386460499</v>
      </c>
      <c r="J383" s="24"/>
      <c r="K383" s="24"/>
      <c r="L383" s="24"/>
      <c r="N383" s="32">
        <v>3.62</v>
      </c>
      <c r="O383" s="33">
        <f t="shared" si="12"/>
        <v>3.8898694564392891E-2</v>
      </c>
      <c r="P383" s="25"/>
      <c r="Q383" s="25"/>
      <c r="R383" s="25"/>
      <c r="S383" s="25"/>
      <c r="T383" s="25"/>
    </row>
    <row r="384" spans="1:20" ht="21">
      <c r="A384" s="20">
        <v>8.5</v>
      </c>
      <c r="B384" s="21">
        <v>46.7</v>
      </c>
      <c r="C384" s="21">
        <v>0.18943424832</v>
      </c>
      <c r="D384" s="21">
        <v>1.5356806151408391</v>
      </c>
      <c r="E384" s="21">
        <v>0.43816946489699998</v>
      </c>
      <c r="F384" s="21">
        <v>1.4444856608270999</v>
      </c>
      <c r="G384" s="21">
        <v>0.60553584574999997</v>
      </c>
      <c r="H384" s="22">
        <v>1.4155423881074181</v>
      </c>
      <c r="I384" s="23">
        <f t="shared" si="11"/>
        <v>1.8387322371540802</v>
      </c>
      <c r="J384" s="24"/>
      <c r="K384" s="24"/>
      <c r="L384" s="24"/>
      <c r="N384" s="32">
        <v>3.63</v>
      </c>
      <c r="O384" s="33">
        <f t="shared" si="12"/>
        <v>3.8684671891691537E-2</v>
      </c>
      <c r="P384" s="25"/>
      <c r="Q384" s="25"/>
      <c r="R384" s="25"/>
      <c r="S384" s="25"/>
      <c r="T384" s="25"/>
    </row>
    <row r="385" spans="1:20" ht="21">
      <c r="A385" s="20">
        <v>8.6</v>
      </c>
      <c r="B385" s="21">
        <v>46.7</v>
      </c>
      <c r="C385" s="21">
        <v>0.18263568197899999</v>
      </c>
      <c r="D385" s="21">
        <v>1.534850886053208</v>
      </c>
      <c r="E385" s="21">
        <v>0.42296365062399999</v>
      </c>
      <c r="F385" s="21">
        <v>1.4395047924013069</v>
      </c>
      <c r="G385" s="21">
        <v>0.58556630001300003</v>
      </c>
      <c r="H385" s="22">
        <v>1.411891314276873</v>
      </c>
      <c r="I385" s="23">
        <f t="shared" si="11"/>
        <v>1.7389032653523397</v>
      </c>
      <c r="J385" s="24"/>
      <c r="K385" s="24"/>
      <c r="L385" s="24"/>
      <c r="N385" s="32">
        <v>3.64</v>
      </c>
      <c r="O385" s="33">
        <f t="shared" si="12"/>
        <v>3.8472410718031501E-2</v>
      </c>
      <c r="P385" s="25"/>
      <c r="Q385" s="25"/>
      <c r="R385" s="25"/>
      <c r="S385" s="25"/>
      <c r="T385" s="25"/>
    </row>
    <row r="386" spans="1:20" ht="21">
      <c r="A386" s="20">
        <v>8.6999999999999993</v>
      </c>
      <c r="B386" s="21">
        <v>46.7</v>
      </c>
      <c r="C386" s="21">
        <v>0.17788572074</v>
      </c>
      <c r="D386" s="21">
        <v>1.5327223614272441</v>
      </c>
      <c r="E386" s="21">
        <v>0.41230977508599997</v>
      </c>
      <c r="F386" s="21">
        <v>1.4360389901570989</v>
      </c>
      <c r="G386" s="21">
        <v>0.57127597051400003</v>
      </c>
      <c r="H386" s="22">
        <v>1.408475668527146</v>
      </c>
      <c r="I386" s="23">
        <f t="shared" si="11"/>
        <v>1.6390951444490374</v>
      </c>
      <c r="J386" s="24"/>
      <c r="K386" s="24"/>
      <c r="L386" s="24"/>
      <c r="N386" s="32">
        <v>3.65</v>
      </c>
      <c r="O386" s="33">
        <f t="shared" si="12"/>
        <v>3.8261891765781965E-2</v>
      </c>
      <c r="P386" s="25"/>
      <c r="Q386" s="25"/>
      <c r="R386" s="25"/>
      <c r="S386" s="25"/>
      <c r="T386" s="25"/>
    </row>
    <row r="387" spans="1:20" ht="21">
      <c r="A387" s="20">
        <v>8.8000000000000007</v>
      </c>
      <c r="B387" s="21">
        <v>46.7</v>
      </c>
      <c r="C387" s="21">
        <v>0.17544928180800001</v>
      </c>
      <c r="D387" s="21">
        <v>1.529920867716887</v>
      </c>
      <c r="E387" s="21">
        <v>0.40742283901699999</v>
      </c>
      <c r="F387" s="21">
        <v>1.436883834509761</v>
      </c>
      <c r="G387" s="21">
        <v>0.56535248813200001</v>
      </c>
      <c r="H387" s="22">
        <v>1.4058157453260069</v>
      </c>
      <c r="I387" s="23">
        <f t="shared" si="11"/>
        <v>1.539311930331142</v>
      </c>
      <c r="J387" s="24"/>
      <c r="K387" s="24"/>
      <c r="L387" s="24"/>
      <c r="N387" s="32">
        <v>3.66</v>
      </c>
      <c r="O387" s="33">
        <f t="shared" si="12"/>
        <v>3.8053096020307424E-2</v>
      </c>
      <c r="P387" s="25"/>
      <c r="Q387" s="25"/>
      <c r="R387" s="25"/>
      <c r="S387" s="25"/>
      <c r="T387" s="25"/>
    </row>
    <row r="388" spans="1:20" ht="21">
      <c r="A388" s="20">
        <v>8.9</v>
      </c>
      <c r="B388" s="21">
        <v>46.7</v>
      </c>
      <c r="C388" s="21">
        <v>0.17536649126600001</v>
      </c>
      <c r="D388" s="21">
        <v>1.5256109539637619</v>
      </c>
      <c r="E388" s="21">
        <v>0.40769064778699998</v>
      </c>
      <c r="F388" s="21">
        <v>1.442659426293454</v>
      </c>
      <c r="G388" s="21">
        <v>0.56660743457100005</v>
      </c>
      <c r="H388" s="22">
        <v>1.4105421460731851</v>
      </c>
      <c r="I388" s="23">
        <f t="shared" si="11"/>
        <v>1.4395588022596255</v>
      </c>
      <c r="J388" s="24"/>
      <c r="K388" s="24"/>
      <c r="L388" s="24"/>
      <c r="N388" s="32">
        <v>3.67</v>
      </c>
      <c r="O388" s="33">
        <f t="shared" si="12"/>
        <v>3.7846004725673975E-2</v>
      </c>
      <c r="P388" s="25"/>
      <c r="Q388" s="25"/>
      <c r="R388" s="25"/>
      <c r="S388" s="25"/>
      <c r="T388" s="25"/>
    </row>
    <row r="389" spans="1:20" ht="21">
      <c r="A389" s="20">
        <v>9</v>
      </c>
      <c r="B389" s="21">
        <v>46.7</v>
      </c>
      <c r="C389" s="21">
        <v>0.17746376578699999</v>
      </c>
      <c r="D389" s="21">
        <v>1.5176550702888869</v>
      </c>
      <c r="E389" s="21">
        <v>0.41049036977699999</v>
      </c>
      <c r="F389" s="21">
        <v>1.4378032609706051</v>
      </c>
      <c r="G389" s="21">
        <v>0.56828925878799996</v>
      </c>
      <c r="H389" s="22">
        <v>1.404751164737758</v>
      </c>
      <c r="I389" s="23">
        <f t="shared" si="11"/>
        <v>1.3398424800947863</v>
      </c>
      <c r="J389" s="24"/>
      <c r="K389" s="24"/>
      <c r="L389" s="24"/>
      <c r="N389" s="32">
        <v>3.68</v>
      </c>
      <c r="O389" s="33">
        <f t="shared" si="12"/>
        <v>3.7640599380437012E-2</v>
      </c>
      <c r="P389" s="25"/>
      <c r="Q389" s="25"/>
      <c r="R389" s="25"/>
      <c r="S389" s="25"/>
      <c r="T389" s="25"/>
    </row>
    <row r="390" spans="1:20" ht="21">
      <c r="A390" s="20">
        <v>9.1</v>
      </c>
      <c r="B390" s="21">
        <v>46.7</v>
      </c>
      <c r="C390" s="21">
        <v>0.18265216352999999</v>
      </c>
      <c r="D390" s="21">
        <v>1.5092186337159019</v>
      </c>
      <c r="E390" s="21">
        <v>0.42028141476699998</v>
      </c>
      <c r="F390" s="21">
        <v>1.4327135316745381</v>
      </c>
      <c r="G390" s="21">
        <v>0.57972891735599996</v>
      </c>
      <c r="H390" s="22">
        <v>1.4036825468581711</v>
      </c>
      <c r="I390" s="23">
        <f t="shared" si="11"/>
        <v>1.2401718420323569</v>
      </c>
      <c r="J390" s="24"/>
      <c r="K390" s="24"/>
      <c r="L390" s="24"/>
      <c r="N390" s="32">
        <v>3.69</v>
      </c>
      <c r="O390" s="33">
        <f t="shared" si="12"/>
        <v>3.743686173350888E-2</v>
      </c>
      <c r="P390" s="25"/>
      <c r="Q390" s="25"/>
      <c r="R390" s="25"/>
      <c r="S390" s="25"/>
      <c r="T390" s="25"/>
    </row>
    <row r="391" spans="1:20" ht="21">
      <c r="A391" s="20">
        <v>9.1999999999999993</v>
      </c>
      <c r="B391" s="21">
        <v>46.7</v>
      </c>
      <c r="C391" s="21">
        <v>0.19372268341000001</v>
      </c>
      <c r="D391" s="21">
        <v>1.5004453981344941</v>
      </c>
      <c r="E391" s="21">
        <v>0.44564968252999998</v>
      </c>
      <c r="F391" s="21">
        <v>1.4294143424933721</v>
      </c>
      <c r="G391" s="21">
        <v>0.61349058704100001</v>
      </c>
      <c r="H391" s="22">
        <v>1.4026939442721871</v>
      </c>
      <c r="I391" s="23">
        <f t="shared" si="11"/>
        <v>1.1405588647997567</v>
      </c>
      <c r="J391" s="24"/>
      <c r="K391" s="24"/>
      <c r="L391" s="24"/>
      <c r="N391" s="32">
        <v>3.7</v>
      </c>
      <c r="O391" s="33">
        <f t="shared" si="12"/>
        <v>3.7234773780104466E-2</v>
      </c>
      <c r="P391" s="25"/>
      <c r="Q391" s="25"/>
      <c r="R391" s="25"/>
      <c r="S391" s="25"/>
      <c r="T391" s="25"/>
    </row>
    <row r="392" spans="1:20" ht="21">
      <c r="A392" s="20">
        <v>9.3000000000000007</v>
      </c>
      <c r="B392" s="21">
        <v>46.7</v>
      </c>
      <c r="C392" s="21">
        <v>0.21411381386</v>
      </c>
      <c r="D392" s="21">
        <v>1.505161076239212</v>
      </c>
      <c r="E392" s="21">
        <v>0.50147864170599998</v>
      </c>
      <c r="F392" s="21">
        <v>1.43233401277079</v>
      </c>
      <c r="G392" s="21">
        <v>0.69376221284299999</v>
      </c>
      <c r="H392" s="22">
        <v>1.4085938237197551</v>
      </c>
      <c r="I392" s="23">
        <f t="shared" si="11"/>
        <v>1.0410201008514133</v>
      </c>
      <c r="J392" s="24"/>
      <c r="K392" s="24"/>
      <c r="L392" s="24"/>
      <c r="N392" s="32">
        <v>3.71</v>
      </c>
      <c r="O392" s="33">
        <f t="shared" si="12"/>
        <v>3.7034317757763328E-2</v>
      </c>
      <c r="P392" s="25"/>
      <c r="Q392" s="25"/>
      <c r="R392" s="25"/>
      <c r="S392" s="25"/>
      <c r="T392" s="25"/>
    </row>
    <row r="393" spans="1:20" ht="21">
      <c r="A393" s="20">
        <v>9.4</v>
      </c>
      <c r="B393" s="21">
        <v>46.7</v>
      </c>
      <c r="C393" s="21">
        <v>0.243347930401</v>
      </c>
      <c r="D393" s="21">
        <v>1.4893552229335529</v>
      </c>
      <c r="E393" s="21">
        <v>0.58261503954500005</v>
      </c>
      <c r="F393" s="21">
        <v>1.4320303722066181</v>
      </c>
      <c r="G393" s="21">
        <v>0.810057871825</v>
      </c>
      <c r="H393" s="22">
        <v>1.378312736543353</v>
      </c>
      <c r="I393" s="23">
        <f t="shared" ref="I393:I456" si="13">SQRT((A393-$Q$8)^2+(B393-$R$8)^2)</f>
        <v>0.94157908678988156</v>
      </c>
      <c r="J393" s="24"/>
      <c r="K393" s="24"/>
      <c r="L393" s="24"/>
      <c r="N393" s="32">
        <v>3.72</v>
      </c>
      <c r="O393" s="33">
        <f t="shared" si="12"/>
        <v>3.6835476142446394E-2</v>
      </c>
      <c r="P393" s="25"/>
      <c r="Q393" s="25"/>
      <c r="R393" s="25"/>
      <c r="S393" s="25"/>
      <c r="T393" s="25"/>
    </row>
    <row r="394" spans="1:20" ht="21">
      <c r="A394" s="20">
        <v>9.5</v>
      </c>
      <c r="B394" s="21">
        <v>46.7</v>
      </c>
      <c r="C394" s="21">
        <v>0.26459789645199999</v>
      </c>
      <c r="D394" s="21">
        <v>1.472862287218891</v>
      </c>
      <c r="E394" s="21">
        <v>0.62958083299400003</v>
      </c>
      <c r="F394" s="21">
        <v>1.41433494743587</v>
      </c>
      <c r="G394" s="21">
        <v>0.87137522351399999</v>
      </c>
      <c r="H394" s="22">
        <v>1.362229513554821</v>
      </c>
      <c r="I394" s="23">
        <f t="shared" si="13"/>
        <v>0.84227044527482264</v>
      </c>
      <c r="J394" s="24"/>
      <c r="K394" s="24"/>
      <c r="L394" s="24"/>
      <c r="N394" s="32">
        <v>3.73</v>
      </c>
      <c r="O394" s="33">
        <f t="shared" si="12"/>
        <v>3.6638231644706004E-2</v>
      </c>
      <c r="P394" s="25"/>
      <c r="Q394" s="25"/>
      <c r="R394" s="25"/>
      <c r="S394" s="25"/>
      <c r="T394" s="25"/>
    </row>
    <row r="395" spans="1:20" ht="21">
      <c r="A395" s="20">
        <v>9.6</v>
      </c>
      <c r="B395" s="21">
        <v>46.7</v>
      </c>
      <c r="C395" s="21">
        <v>0.27833417249600001</v>
      </c>
      <c r="D395" s="21">
        <v>1.4715162062088729</v>
      </c>
      <c r="E395" s="21">
        <v>0.65634584269700003</v>
      </c>
      <c r="F395" s="21">
        <v>1.401342939418307</v>
      </c>
      <c r="G395" s="21">
        <v>0.90494394744700002</v>
      </c>
      <c r="H395" s="22">
        <v>1.354803153099164</v>
      </c>
      <c r="I395" s="23">
        <f t="shared" si="13"/>
        <v>0.74314724603326654</v>
      </c>
      <c r="J395" s="24"/>
      <c r="K395" s="24"/>
      <c r="L395" s="24"/>
      <c r="N395" s="32">
        <v>3.74</v>
      </c>
      <c r="O395" s="33">
        <f t="shared" si="12"/>
        <v>3.6442567205927402E-2</v>
      </c>
      <c r="P395" s="25"/>
      <c r="Q395" s="25"/>
      <c r="R395" s="25"/>
      <c r="S395" s="25"/>
      <c r="T395" s="25"/>
    </row>
    <row r="396" spans="1:20" ht="21">
      <c r="A396" s="20">
        <v>9.6999999999999993</v>
      </c>
      <c r="B396" s="21">
        <v>46.7</v>
      </c>
      <c r="C396" s="21">
        <v>0.28718517853600001</v>
      </c>
      <c r="D396" s="21">
        <v>1.4680155168131399</v>
      </c>
      <c r="E396" s="21">
        <v>0.67323819565800003</v>
      </c>
      <c r="F396" s="21">
        <v>1.3940689724549911</v>
      </c>
      <c r="G396" s="21">
        <v>0.92617476933099996</v>
      </c>
      <c r="H396" s="22">
        <v>1.350282669070914</v>
      </c>
      <c r="I396" s="23">
        <f t="shared" si="13"/>
        <v>0.64429508425115944</v>
      </c>
      <c r="J396" s="24"/>
      <c r="K396" s="24"/>
      <c r="L396" s="24"/>
      <c r="N396" s="32">
        <v>3.75</v>
      </c>
      <c r="O396" s="33">
        <f t="shared" si="12"/>
        <v>3.6248465994640371E-2</v>
      </c>
      <c r="P396" s="25"/>
      <c r="Q396" s="25"/>
      <c r="R396" s="25"/>
      <c r="S396" s="25"/>
      <c r="T396" s="25"/>
    </row>
    <row r="397" spans="1:20" ht="21">
      <c r="A397" s="20">
        <v>9.8000000000000007</v>
      </c>
      <c r="B397" s="21">
        <v>46.7</v>
      </c>
      <c r="C397" s="21">
        <v>0.29188966428000002</v>
      </c>
      <c r="D397" s="21">
        <v>1.464757811245649</v>
      </c>
      <c r="E397" s="21">
        <v>0.68153642197999997</v>
      </c>
      <c r="F397" s="21">
        <v>1.391094858442389</v>
      </c>
      <c r="G397" s="21">
        <v>0.93623104420199998</v>
      </c>
      <c r="H397" s="22">
        <v>1.347636594898233</v>
      </c>
      <c r="I397" s="23">
        <f t="shared" si="13"/>
        <v>0.54586122952045879</v>
      </c>
      <c r="J397" s="24"/>
      <c r="K397" s="24"/>
      <c r="L397" s="24"/>
      <c r="N397" s="32">
        <v>3.76</v>
      </c>
      <c r="O397" s="33">
        <f t="shared" si="12"/>
        <v>3.6055911402899377E-2</v>
      </c>
      <c r="P397" s="25"/>
      <c r="Q397" s="25"/>
      <c r="R397" s="25"/>
      <c r="S397" s="25"/>
      <c r="T397" s="25"/>
    </row>
    <row r="398" spans="1:20" ht="21">
      <c r="A398" s="20">
        <v>9.9</v>
      </c>
      <c r="B398" s="21">
        <v>46.7</v>
      </c>
      <c r="C398" s="21">
        <v>0.29309623161800002</v>
      </c>
      <c r="D398" s="21">
        <v>1.46453742752808</v>
      </c>
      <c r="E398" s="21">
        <v>0.681022258238</v>
      </c>
      <c r="F398" s="21">
        <v>1.394781996075144</v>
      </c>
      <c r="G398" s="21">
        <v>0.93424402387500005</v>
      </c>
      <c r="H398" s="22">
        <v>1.349925683800939</v>
      </c>
      <c r="I398" s="23">
        <f t="shared" si="13"/>
        <v>0.44812142126545057</v>
      </c>
      <c r="J398" s="24"/>
      <c r="K398" s="24"/>
      <c r="L398" s="24"/>
      <c r="N398" s="32">
        <v>3.77</v>
      </c>
      <c r="O398" s="33">
        <f t="shared" si="12"/>
        <v>3.5864887042730914E-2</v>
      </c>
      <c r="P398" s="25"/>
      <c r="Q398" s="25"/>
      <c r="R398" s="25"/>
      <c r="S398" s="25"/>
      <c r="T398" s="25"/>
    </row>
    <row r="399" spans="1:20" ht="21">
      <c r="A399" s="20">
        <v>10</v>
      </c>
      <c r="B399" s="21">
        <v>46.7</v>
      </c>
      <c r="C399" s="21">
        <v>0.29133208226700003</v>
      </c>
      <c r="D399" s="21">
        <v>1.4694441335426229</v>
      </c>
      <c r="E399" s="21">
        <v>0.67483067169599997</v>
      </c>
      <c r="F399" s="21">
        <v>1.399438179675137</v>
      </c>
      <c r="G399" s="21">
        <v>0.92545500801199998</v>
      </c>
      <c r="H399" s="22">
        <v>1.353548880106074</v>
      </c>
      <c r="I399" s="23">
        <f t="shared" si="13"/>
        <v>0.35165485138178831</v>
      </c>
      <c r="J399" s="24"/>
      <c r="K399" s="24"/>
      <c r="L399" s="24"/>
      <c r="N399" s="32">
        <v>3.78</v>
      </c>
      <c r="O399" s="33">
        <f t="shared" si="12"/>
        <v>3.5675376742646502E-2</v>
      </c>
      <c r="P399" s="25"/>
      <c r="Q399" s="25"/>
      <c r="R399" s="25"/>
      <c r="S399" s="25"/>
      <c r="T399" s="25"/>
    </row>
    <row r="400" spans="1:20" ht="21">
      <c r="A400" s="20">
        <v>10.1</v>
      </c>
      <c r="B400" s="21">
        <v>46.7</v>
      </c>
      <c r="C400" s="21">
        <v>0.28779415446899997</v>
      </c>
      <c r="D400" s="21">
        <v>1.4715210783199459</v>
      </c>
      <c r="E400" s="21">
        <v>0.66623620119899996</v>
      </c>
      <c r="F400" s="21">
        <v>1.403939785463288</v>
      </c>
      <c r="G400" s="21">
        <v>0.91423229409600004</v>
      </c>
      <c r="H400" s="22">
        <v>1.3574241342204081</v>
      </c>
      <c r="I400" s="23">
        <f t="shared" si="13"/>
        <v>0.25789428222379762</v>
      </c>
      <c r="J400" s="24"/>
      <c r="K400" s="24"/>
      <c r="L400" s="24"/>
      <c r="N400" s="32">
        <v>3.79</v>
      </c>
      <c r="O400" s="33">
        <f t="shared" si="12"/>
        <v>3.5487364544219982E-2</v>
      </c>
      <c r="P400" s="25"/>
      <c r="Q400" s="25"/>
      <c r="R400" s="25"/>
      <c r="S400" s="25"/>
      <c r="T400" s="25"/>
    </row>
    <row r="401" spans="1:20" ht="21">
      <c r="A401" s="20">
        <v>10.199999999999999</v>
      </c>
      <c r="B401" s="21">
        <v>46.7</v>
      </c>
      <c r="C401" s="21">
        <v>0.28247348511699999</v>
      </c>
      <c r="D401" s="21">
        <v>1.4747902505959081</v>
      </c>
      <c r="E401" s="21">
        <v>0.65455119879699997</v>
      </c>
      <c r="F401" s="21">
        <v>1.409994893373389</v>
      </c>
      <c r="G401" s="21">
        <v>0.899093445386</v>
      </c>
      <c r="H401" s="22">
        <v>1.3614625106070879</v>
      </c>
      <c r="I401" s="23">
        <f t="shared" si="13"/>
        <v>0.17134114248220636</v>
      </c>
      <c r="J401" s="24"/>
      <c r="K401" s="24"/>
      <c r="L401" s="24"/>
      <c r="N401" s="32">
        <v>3.8</v>
      </c>
      <c r="O401" s="33">
        <f t="shared" si="12"/>
        <v>3.5300834698727857E-2</v>
      </c>
      <c r="P401" s="25"/>
      <c r="Q401" s="25"/>
      <c r="R401" s="25"/>
      <c r="S401" s="25"/>
      <c r="T401" s="25"/>
    </row>
    <row r="402" spans="1:20" ht="21">
      <c r="A402" s="20">
        <v>10.3</v>
      </c>
      <c r="B402" s="21">
        <v>46.7</v>
      </c>
      <c r="C402" s="21">
        <v>0.27522261700400003</v>
      </c>
      <c r="D402" s="21">
        <v>1.4782297742648349</v>
      </c>
      <c r="E402" s="21">
        <v>0.64007125938200005</v>
      </c>
      <c r="F402" s="21">
        <v>1.416832434626736</v>
      </c>
      <c r="G402" s="21">
        <v>0.88047973139699998</v>
      </c>
      <c r="H402" s="22">
        <v>1.365790608491112</v>
      </c>
      <c r="I402" s="23">
        <f t="shared" si="13"/>
        <v>0.11048128081483961</v>
      </c>
      <c r="J402" s="24"/>
      <c r="K402" s="24"/>
      <c r="L402" s="24"/>
      <c r="N402" s="32">
        <v>3.81</v>
      </c>
      <c r="O402" s="33">
        <f t="shared" si="12"/>
        <v>3.5115771663851186E-2</v>
      </c>
      <c r="P402" s="25"/>
      <c r="Q402" s="25"/>
      <c r="R402" s="25"/>
      <c r="S402" s="25"/>
      <c r="T402" s="25"/>
    </row>
    <row r="403" spans="1:20" ht="21">
      <c r="A403" s="20">
        <v>10.4</v>
      </c>
      <c r="B403" s="21">
        <v>46.7</v>
      </c>
      <c r="C403" s="21">
        <v>0.266235368611</v>
      </c>
      <c r="D403" s="21">
        <v>1.4779460125379551</v>
      </c>
      <c r="E403" s="21">
        <v>0.62272239951599995</v>
      </c>
      <c r="F403" s="21">
        <v>1.423753009322126</v>
      </c>
      <c r="G403" s="21">
        <v>0.85848172561199998</v>
      </c>
      <c r="H403" s="22">
        <v>1.3703977304869439</v>
      </c>
      <c r="I403" s="23">
        <f t="shared" si="13"/>
        <v>0.12269653505241088</v>
      </c>
      <c r="J403" s="24"/>
      <c r="K403" s="24"/>
      <c r="L403" s="24"/>
      <c r="N403" s="32">
        <v>3.82</v>
      </c>
      <c r="O403" s="33">
        <f t="shared" si="12"/>
        <v>3.4932160100437912E-2</v>
      </c>
      <c r="P403" s="25"/>
      <c r="Q403" s="25"/>
      <c r="R403" s="25"/>
      <c r="S403" s="25"/>
      <c r="T403" s="25"/>
    </row>
    <row r="404" spans="1:20" ht="21">
      <c r="A404" s="20">
        <v>10.5</v>
      </c>
      <c r="B404" s="21">
        <v>46.7</v>
      </c>
      <c r="C404" s="21">
        <v>0.25450288741400001</v>
      </c>
      <c r="D404" s="21">
        <v>1.473986524417578</v>
      </c>
      <c r="E404" s="21">
        <v>0.60036459914899998</v>
      </c>
      <c r="F404" s="21">
        <v>1.4266139515748411</v>
      </c>
      <c r="G404" s="21">
        <v>0.83066575583799995</v>
      </c>
      <c r="H404" s="22">
        <v>1.3747662352436161</v>
      </c>
      <c r="I404" s="23">
        <f t="shared" si="13"/>
        <v>0.19468632724782547</v>
      </c>
      <c r="J404" s="24"/>
      <c r="K404" s="24"/>
      <c r="L404" s="24"/>
      <c r="N404" s="32">
        <v>3.83</v>
      </c>
      <c r="O404" s="33">
        <f t="shared" si="12"/>
        <v>3.4749984869324228E-2</v>
      </c>
      <c r="P404" s="25"/>
      <c r="Q404" s="25"/>
      <c r="R404" s="25"/>
      <c r="S404" s="25"/>
      <c r="T404" s="25"/>
    </row>
    <row r="405" spans="1:20" ht="21">
      <c r="A405" s="20">
        <v>10.6</v>
      </c>
      <c r="B405" s="21">
        <v>46.7</v>
      </c>
      <c r="C405" s="21">
        <v>0.23759504396200001</v>
      </c>
      <c r="D405" s="21">
        <v>1.474134622929328</v>
      </c>
      <c r="E405" s="21">
        <v>0.56514838478399998</v>
      </c>
      <c r="F405" s="21">
        <v>1.4302922443282631</v>
      </c>
      <c r="G405" s="21">
        <v>0.78550797263799998</v>
      </c>
      <c r="H405" s="22">
        <v>1.380167008489958</v>
      </c>
      <c r="I405" s="23">
        <f t="shared" si="13"/>
        <v>0.28416736674119908</v>
      </c>
      <c r="J405" s="24"/>
      <c r="K405" s="24"/>
      <c r="L405" s="24"/>
      <c r="N405" s="32">
        <v>3.84</v>
      </c>
      <c r="O405" s="33">
        <f t="shared" si="12"/>
        <v>3.4569231028213854E-2</v>
      </c>
      <c r="P405" s="25"/>
      <c r="Q405" s="25"/>
      <c r="R405" s="25"/>
      <c r="S405" s="25"/>
      <c r="T405" s="25"/>
    </row>
    <row r="406" spans="1:20" ht="21">
      <c r="A406" s="20">
        <v>7.633</v>
      </c>
      <c r="B406" s="21">
        <v>46.767000000000003</v>
      </c>
      <c r="C406" s="21">
        <v>0.21165503854100001</v>
      </c>
      <c r="D406" s="21">
        <v>1.493798816671942</v>
      </c>
      <c r="E406" s="21">
        <v>0.48435158447100002</v>
      </c>
      <c r="F406" s="21">
        <v>1.4428230710995891</v>
      </c>
      <c r="G406" s="21">
        <v>0.66751424554399996</v>
      </c>
      <c r="H406" s="22">
        <v>1.425899405949473</v>
      </c>
      <c r="I406" s="23">
        <f t="shared" si="13"/>
        <v>2.7030189850967776</v>
      </c>
      <c r="J406" s="24"/>
      <c r="K406" s="24"/>
      <c r="L406" s="24"/>
      <c r="N406" s="32">
        <v>3.85</v>
      </c>
      <c r="O406" s="33">
        <f t="shared" ref="O406:O469" si="14">IF(N406&lt;=$R$12,$P$12/2.5*(1+(2.5-1)*N406/$R$12),(IF(N406&lt;=$S$12,$P$12,IF(N406&lt;=$T$12,$P$12*$S$12/N406, IF(N406&gt;=T397,$P$12*$S$12*$T$12/N406^2)))))</f>
        <v>3.4389883828613944E-2</v>
      </c>
      <c r="P406" s="25"/>
      <c r="Q406" s="25"/>
      <c r="R406" s="25"/>
      <c r="S406" s="25"/>
      <c r="T406" s="25"/>
    </row>
    <row r="407" spans="1:20" ht="21">
      <c r="A407" s="20">
        <v>7</v>
      </c>
      <c r="B407" s="21">
        <v>46.8</v>
      </c>
      <c r="C407" s="21">
        <v>0.20848287890799999</v>
      </c>
      <c r="D407" s="21">
        <v>1.4713443957120509</v>
      </c>
      <c r="E407" s="21">
        <v>0.48697179979299998</v>
      </c>
      <c r="F407" s="21">
        <v>1.3695480969507809</v>
      </c>
      <c r="G407" s="21">
        <v>0.67652800281199998</v>
      </c>
      <c r="H407" s="22">
        <v>1.3413532777654651</v>
      </c>
      <c r="I407" s="23">
        <f t="shared" si="13"/>
        <v>3.3357614504332243</v>
      </c>
      <c r="J407" s="24"/>
      <c r="K407" s="24"/>
      <c r="L407" s="24"/>
      <c r="N407" s="32">
        <v>3.86</v>
      </c>
      <c r="O407" s="33">
        <f t="shared" si="14"/>
        <v>3.4211928712826536E-2</v>
      </c>
      <c r="P407" s="25"/>
      <c r="Q407" s="25"/>
      <c r="R407" s="25"/>
      <c r="S407" s="25"/>
      <c r="T407" s="25"/>
    </row>
    <row r="408" spans="1:20" ht="21">
      <c r="A408" s="20">
        <v>6.9</v>
      </c>
      <c r="B408" s="21">
        <v>46.8</v>
      </c>
      <c r="C408" s="21">
        <v>0.206423786104</v>
      </c>
      <c r="D408" s="21">
        <v>1.46072717739265</v>
      </c>
      <c r="E408" s="21">
        <v>0.48519805922800002</v>
      </c>
      <c r="F408" s="21">
        <v>1.3548334354896869</v>
      </c>
      <c r="G408" s="21">
        <v>0.67545836549799998</v>
      </c>
      <c r="H408" s="22">
        <v>1.330696895907882</v>
      </c>
      <c r="I408" s="23">
        <f t="shared" si="13"/>
        <v>3.4357613607311239</v>
      </c>
      <c r="J408" s="24"/>
      <c r="K408" s="24"/>
      <c r="L408" s="24"/>
      <c r="N408" s="32">
        <v>3.87</v>
      </c>
      <c r="O408" s="33">
        <f t="shared" si="14"/>
        <v>3.4035351310994277E-2</v>
      </c>
      <c r="P408" s="25"/>
      <c r="Q408" s="25"/>
      <c r="R408" s="25"/>
      <c r="S408" s="25"/>
      <c r="T408" s="25"/>
    </row>
    <row r="409" spans="1:20" ht="21">
      <c r="A409" s="20">
        <v>7.1</v>
      </c>
      <c r="B409" s="21">
        <v>46.8</v>
      </c>
      <c r="C409" s="21">
        <v>0.210051380343</v>
      </c>
      <c r="D409" s="21">
        <v>1.4797590386792161</v>
      </c>
      <c r="E409" s="21">
        <v>0.48821014935599999</v>
      </c>
      <c r="F409" s="21">
        <v>1.384130680609938</v>
      </c>
      <c r="G409" s="21">
        <v>0.67712998462999996</v>
      </c>
      <c r="H409" s="22">
        <v>1.354193316674126</v>
      </c>
      <c r="I409" s="23">
        <f t="shared" si="13"/>
        <v>3.2357615456797415</v>
      </c>
      <c r="J409" s="24"/>
      <c r="K409" s="24"/>
      <c r="L409" s="24"/>
      <c r="N409" s="32">
        <v>3.88</v>
      </c>
      <c r="O409" s="33">
        <f t="shared" si="14"/>
        <v>3.3860137438199482E-2</v>
      </c>
      <c r="P409" s="25"/>
      <c r="Q409" s="25"/>
      <c r="R409" s="25"/>
      <c r="S409" s="25"/>
      <c r="T409" s="25"/>
    </row>
    <row r="410" spans="1:20" ht="21">
      <c r="A410" s="20">
        <v>7.15</v>
      </c>
      <c r="B410" s="21">
        <v>46.8</v>
      </c>
      <c r="C410" s="21">
        <v>0.210649426892</v>
      </c>
      <c r="D410" s="21">
        <v>1.4801928911691791</v>
      </c>
      <c r="E410" s="21">
        <v>0.48872472817099999</v>
      </c>
      <c r="F410" s="21">
        <v>1.393531184211547</v>
      </c>
      <c r="G410" s="21">
        <v>0.67748659029400005</v>
      </c>
      <c r="H410" s="22">
        <v>1.3649323031995511</v>
      </c>
      <c r="I410" s="23">
        <f t="shared" si="13"/>
        <v>3.1857615955453156</v>
      </c>
      <c r="J410" s="24"/>
      <c r="K410" s="24"/>
      <c r="L410" s="24"/>
      <c r="N410" s="32">
        <v>3.89</v>
      </c>
      <c r="O410" s="33">
        <f t="shared" si="14"/>
        <v>3.368627309161519E-2</v>
      </c>
      <c r="P410" s="25"/>
      <c r="Q410" s="25"/>
      <c r="R410" s="25"/>
      <c r="S410" s="25"/>
      <c r="T410" s="25"/>
    </row>
    <row r="411" spans="1:20" ht="21">
      <c r="A411" s="20">
        <v>6.8</v>
      </c>
      <c r="B411" s="21">
        <v>46.8</v>
      </c>
      <c r="C411" s="21">
        <v>0.20333716867099999</v>
      </c>
      <c r="D411" s="21">
        <v>1.457501959297556</v>
      </c>
      <c r="E411" s="21">
        <v>0.48097685291800002</v>
      </c>
      <c r="F411" s="21">
        <v>1.3473908327378199</v>
      </c>
      <c r="G411" s="21">
        <v>0.67098820432499995</v>
      </c>
      <c r="H411" s="22">
        <v>1.329178345295646</v>
      </c>
      <c r="I411" s="23">
        <f t="shared" si="13"/>
        <v>3.5357612761030133</v>
      </c>
      <c r="J411" s="24"/>
      <c r="K411" s="24"/>
      <c r="L411" s="24"/>
      <c r="N411" s="32">
        <v>3.9</v>
      </c>
      <c r="O411" s="33">
        <f t="shared" si="14"/>
        <v>3.3513744447707446E-2</v>
      </c>
      <c r="P411" s="25"/>
      <c r="Q411" s="25"/>
      <c r="R411" s="25"/>
      <c r="S411" s="25"/>
      <c r="T411" s="25"/>
    </row>
    <row r="412" spans="1:20" ht="21">
      <c r="A412" s="20">
        <v>7.2</v>
      </c>
      <c r="B412" s="21">
        <v>46.8</v>
      </c>
      <c r="C412" s="21">
        <v>0.21098775483400001</v>
      </c>
      <c r="D412" s="21">
        <v>1.479043522353803</v>
      </c>
      <c r="E412" s="21">
        <v>0.48877564263099998</v>
      </c>
      <c r="F412" s="21">
        <v>1.400744821239128</v>
      </c>
      <c r="G412" s="21">
        <v>0.67731418423400003</v>
      </c>
      <c r="H412" s="22">
        <v>1.376804085975303</v>
      </c>
      <c r="I412" s="23">
        <f t="shared" si="13"/>
        <v>3.1357616470011118</v>
      </c>
      <c r="J412" s="24"/>
      <c r="K412" s="24"/>
      <c r="L412" s="24"/>
      <c r="N412" s="32">
        <v>3.91</v>
      </c>
      <c r="O412" s="33">
        <f t="shared" si="14"/>
        <v>3.3342537859487452E-2</v>
      </c>
      <c r="P412" s="25"/>
      <c r="Q412" s="25"/>
      <c r="R412" s="25"/>
      <c r="S412" s="25"/>
      <c r="T412" s="25"/>
    </row>
    <row r="413" spans="1:20" ht="21">
      <c r="A413" s="20">
        <v>6.7</v>
      </c>
      <c r="B413" s="21">
        <v>46.8</v>
      </c>
      <c r="C413" s="21">
        <v>0.19834130360999999</v>
      </c>
      <c r="D413" s="21">
        <v>1.4562965188368211</v>
      </c>
      <c r="E413" s="21">
        <v>0.472491507945</v>
      </c>
      <c r="F413" s="21">
        <v>1.3455854512052039</v>
      </c>
      <c r="G413" s="21">
        <v>0.660527103851</v>
      </c>
      <c r="H413" s="22">
        <v>1.328150640888605</v>
      </c>
      <c r="I413" s="23">
        <f t="shared" si="13"/>
        <v>3.635761196130217</v>
      </c>
      <c r="J413" s="24"/>
      <c r="K413" s="24"/>
      <c r="L413" s="24"/>
      <c r="N413" s="32">
        <v>3.92</v>
      </c>
      <c r="O413" s="33">
        <f t="shared" si="14"/>
        <v>3.3172639853812878E-2</v>
      </c>
      <c r="P413" s="25"/>
      <c r="Q413" s="25"/>
      <c r="R413" s="25"/>
      <c r="S413" s="25"/>
      <c r="T413" s="25"/>
    </row>
    <row r="414" spans="1:20" ht="21">
      <c r="A414" s="20">
        <v>7.3</v>
      </c>
      <c r="B414" s="21">
        <v>46.8</v>
      </c>
      <c r="C414" s="21">
        <v>0.210422486026</v>
      </c>
      <c r="D414" s="21">
        <v>1.478821686674449</v>
      </c>
      <c r="E414" s="21">
        <v>0.48599020494900003</v>
      </c>
      <c r="F414" s="21">
        <v>1.416801495732732</v>
      </c>
      <c r="G414" s="21">
        <v>0.67307876775300002</v>
      </c>
      <c r="H414" s="22">
        <v>1.393881676886128</v>
      </c>
      <c r="I414" s="23">
        <f t="shared" si="13"/>
        <v>3.0357617549976661</v>
      </c>
      <c r="J414" s="24"/>
      <c r="K414" s="24"/>
      <c r="L414" s="24"/>
      <c r="N414" s="32">
        <v>3.93</v>
      </c>
      <c r="O414" s="33">
        <f t="shared" si="14"/>
        <v>3.3004037128737007E-2</v>
      </c>
      <c r="P414" s="25"/>
      <c r="Q414" s="25"/>
      <c r="R414" s="25"/>
      <c r="S414" s="25"/>
      <c r="T414" s="25"/>
    </row>
    <row r="415" spans="1:20" ht="21">
      <c r="A415" s="20">
        <v>6.6</v>
      </c>
      <c r="B415" s="21">
        <v>46.8</v>
      </c>
      <c r="C415" s="21">
        <v>0.19171304451599999</v>
      </c>
      <c r="D415" s="21">
        <v>1.456288770162947</v>
      </c>
      <c r="E415" s="21">
        <v>0.46006162065299999</v>
      </c>
      <c r="F415" s="21">
        <v>1.346037305669266</v>
      </c>
      <c r="G415" s="21">
        <v>0.64464394131400005</v>
      </c>
      <c r="H415" s="22">
        <v>1.328425941474682</v>
      </c>
      <c r="I415" s="23">
        <f t="shared" si="13"/>
        <v>3.7357611204388923</v>
      </c>
      <c r="J415" s="24"/>
      <c r="K415" s="24"/>
      <c r="L415" s="24"/>
      <c r="N415" s="32">
        <v>3.94</v>
      </c>
      <c r="O415" s="33">
        <f t="shared" si="14"/>
        <v>3.2836716550905087E-2</v>
      </c>
      <c r="P415" s="25"/>
      <c r="Q415" s="25"/>
      <c r="R415" s="25"/>
      <c r="S415" s="25"/>
      <c r="T415" s="25"/>
    </row>
    <row r="416" spans="1:20" ht="21">
      <c r="A416" s="20">
        <v>7.4</v>
      </c>
      <c r="B416" s="21">
        <v>46.8</v>
      </c>
      <c r="C416" s="21">
        <v>0.20811242374399999</v>
      </c>
      <c r="D416" s="21">
        <v>1.481155809069697</v>
      </c>
      <c r="E416" s="21">
        <v>0.478614006955</v>
      </c>
      <c r="F416" s="21">
        <v>1.4289320078146019</v>
      </c>
      <c r="G416" s="21">
        <v>0.66244970012799997</v>
      </c>
      <c r="H416" s="22">
        <v>1.4085536040144711</v>
      </c>
      <c r="I416" s="23">
        <f t="shared" si="13"/>
        <v>2.9357618703515254</v>
      </c>
      <c r="J416" s="24"/>
      <c r="K416" s="24"/>
      <c r="L416" s="24"/>
      <c r="N416" s="32">
        <v>3.95</v>
      </c>
      <c r="O416" s="33">
        <f t="shared" si="14"/>
        <v>3.2670665152996645E-2</v>
      </c>
      <c r="P416" s="25"/>
      <c r="Q416" s="25"/>
      <c r="R416" s="25"/>
      <c r="S416" s="25"/>
      <c r="T416" s="25"/>
    </row>
    <row r="417" spans="1:20" ht="21">
      <c r="A417" s="20">
        <v>6.5</v>
      </c>
      <c r="B417" s="21">
        <v>46.8</v>
      </c>
      <c r="C417" s="21">
        <v>0.18408479985599999</v>
      </c>
      <c r="D417" s="21">
        <v>1.461340184284813</v>
      </c>
      <c r="E417" s="21">
        <v>0.445559810567</v>
      </c>
      <c r="F417" s="21">
        <v>1.3469024419116851</v>
      </c>
      <c r="G417" s="21">
        <v>0.62635579869900004</v>
      </c>
      <c r="H417" s="22">
        <v>1.327492306192531</v>
      </c>
      <c r="I417" s="23">
        <f t="shared" si="13"/>
        <v>3.8357610486941791</v>
      </c>
      <c r="J417" s="24"/>
      <c r="K417" s="24"/>
      <c r="L417" s="24"/>
      <c r="N417" s="32">
        <v>3.96</v>
      </c>
      <c r="O417" s="33">
        <f t="shared" si="14"/>
        <v>3.2505870131213026E-2</v>
      </c>
      <c r="P417" s="25"/>
      <c r="Q417" s="25"/>
      <c r="R417" s="25"/>
      <c r="S417" s="25"/>
      <c r="T417" s="25"/>
    </row>
    <row r="418" spans="1:20" ht="21">
      <c r="A418" s="20">
        <v>7.5</v>
      </c>
      <c r="B418" s="21">
        <v>46.8</v>
      </c>
      <c r="C418" s="21">
        <v>0.20415514720899999</v>
      </c>
      <c r="D418" s="21">
        <v>1.48701874925942</v>
      </c>
      <c r="E418" s="21">
        <v>0.466289971553</v>
      </c>
      <c r="F418" s="21">
        <v>1.436439409212275</v>
      </c>
      <c r="G418" s="21">
        <v>0.64439494300300004</v>
      </c>
      <c r="H418" s="22">
        <v>1.4151815907676271</v>
      </c>
      <c r="I418" s="23">
        <f t="shared" si="13"/>
        <v>2.8357619938410323</v>
      </c>
      <c r="J418" s="24"/>
      <c r="K418" s="24"/>
      <c r="L418" s="24"/>
      <c r="N418" s="32">
        <v>3.97</v>
      </c>
      <c r="O418" s="33">
        <f t="shared" si="14"/>
        <v>3.2342318842809116E-2</v>
      </c>
      <c r="P418" s="25"/>
      <c r="Q418" s="25"/>
      <c r="R418" s="25"/>
      <c r="S418" s="25"/>
      <c r="T418" s="25"/>
    </row>
    <row r="419" spans="1:20" ht="21">
      <c r="A419" s="20">
        <v>6.4</v>
      </c>
      <c r="B419" s="21">
        <v>46.8</v>
      </c>
      <c r="C419" s="21">
        <v>0.175211598931</v>
      </c>
      <c r="D419" s="21">
        <v>1.4697083358494429</v>
      </c>
      <c r="E419" s="21">
        <v>0.428129084662</v>
      </c>
      <c r="F419" s="21">
        <v>1.3513791930953869</v>
      </c>
      <c r="G419" s="21">
        <v>0.60438066928400003</v>
      </c>
      <c r="H419" s="22">
        <v>1.328212354792552</v>
      </c>
      <c r="I419" s="23">
        <f t="shared" si="13"/>
        <v>3.93576098059525</v>
      </c>
      <c r="J419" s="24"/>
      <c r="K419" s="24"/>
      <c r="L419" s="24"/>
      <c r="N419" s="32">
        <v>3.98</v>
      </c>
      <c r="O419" s="33">
        <f t="shared" si="14"/>
        <v>3.217999880366848E-2</v>
      </c>
      <c r="P419" s="25"/>
      <c r="Q419" s="25"/>
      <c r="R419" s="25"/>
      <c r="S419" s="25"/>
      <c r="T419" s="25"/>
    </row>
    <row r="420" spans="1:20" ht="21">
      <c r="A420" s="20">
        <v>7.6</v>
      </c>
      <c r="B420" s="21">
        <v>46.8</v>
      </c>
      <c r="C420" s="21">
        <v>0.19961266101</v>
      </c>
      <c r="D420" s="21">
        <v>1.4944357954822101</v>
      </c>
      <c r="E420" s="21">
        <v>0.452072968327</v>
      </c>
      <c r="F420" s="21">
        <v>1.443558582565716</v>
      </c>
      <c r="G420" s="21">
        <v>0.62173068780600005</v>
      </c>
      <c r="H420" s="22">
        <v>1.424260995134129</v>
      </c>
      <c r="I420" s="23">
        <f t="shared" si="13"/>
        <v>2.7357621263583298</v>
      </c>
      <c r="J420" s="24"/>
      <c r="K420" s="24"/>
      <c r="L420" s="24"/>
      <c r="N420" s="32">
        <v>3.99</v>
      </c>
      <c r="O420" s="33">
        <f t="shared" si="14"/>
        <v>3.2018897685920956E-2</v>
      </c>
      <c r="P420" s="25"/>
      <c r="Q420" s="25"/>
      <c r="R420" s="25"/>
      <c r="S420" s="25"/>
      <c r="T420" s="25"/>
    </row>
    <row r="421" spans="1:20" ht="21">
      <c r="A421" s="20">
        <v>6.3</v>
      </c>
      <c r="B421" s="21">
        <v>46.8</v>
      </c>
      <c r="C421" s="21">
        <v>0.163745567446</v>
      </c>
      <c r="D421" s="21">
        <v>1.478705881729899</v>
      </c>
      <c r="E421" s="21">
        <v>0.40345570785200002</v>
      </c>
      <c r="F421" s="21">
        <v>1.350649071178579</v>
      </c>
      <c r="G421" s="21">
        <v>0.57230501966299996</v>
      </c>
      <c r="H421" s="22">
        <v>1.3256866099667559</v>
      </c>
      <c r="I421" s="23">
        <f t="shared" si="13"/>
        <v>4.0357609158710961</v>
      </c>
      <c r="J421" s="24"/>
      <c r="K421" s="24"/>
      <c r="L421" s="24"/>
      <c r="N421" s="32">
        <v>4</v>
      </c>
      <c r="O421" s="33">
        <f t="shared" si="14"/>
        <v>3.1859003315601889E-2</v>
      </c>
      <c r="P421" s="25"/>
      <c r="Q421" s="25"/>
      <c r="R421" s="25"/>
      <c r="S421" s="25"/>
      <c r="T421" s="25"/>
    </row>
    <row r="422" spans="1:20" ht="21">
      <c r="A422" s="20">
        <v>7.7</v>
      </c>
      <c r="B422" s="21">
        <v>46.8</v>
      </c>
      <c r="C422" s="21">
        <v>0.202435860173</v>
      </c>
      <c r="D422" s="21">
        <v>1.4940970531402951</v>
      </c>
      <c r="E422" s="21">
        <v>0.46394859495000002</v>
      </c>
      <c r="F422" s="21">
        <v>1.4481339476473829</v>
      </c>
      <c r="G422" s="21">
        <v>0.64201374560900004</v>
      </c>
      <c r="H422" s="22">
        <v>1.4314399207765449</v>
      </c>
      <c r="I422" s="23">
        <f t="shared" si="13"/>
        <v>2.6357622689309492</v>
      </c>
      <c r="J422" s="24"/>
      <c r="K422" s="24"/>
      <c r="L422" s="24"/>
      <c r="N422" s="32">
        <v>4.01</v>
      </c>
      <c r="O422" s="33">
        <f t="shared" si="14"/>
        <v>3.170030367035219E-2</v>
      </c>
      <c r="P422" s="25"/>
      <c r="Q422" s="25"/>
      <c r="R422" s="25"/>
      <c r="S422" s="25"/>
      <c r="T422" s="25"/>
    </row>
    <row r="423" spans="1:20" ht="21">
      <c r="A423" s="20">
        <v>6.2</v>
      </c>
      <c r="B423" s="21">
        <v>46.8</v>
      </c>
      <c r="C423" s="21">
        <v>0.15043879492000001</v>
      </c>
      <c r="D423" s="21">
        <v>1.476423705784893</v>
      </c>
      <c r="E423" s="21">
        <v>0.370012778027</v>
      </c>
      <c r="F423" s="21">
        <v>1.345632307283366</v>
      </c>
      <c r="G423" s="21">
        <v>0.52658463444699999</v>
      </c>
      <c r="H423" s="22">
        <v>1.3140167929500099</v>
      </c>
      <c r="I423" s="23">
        <f t="shared" si="13"/>
        <v>4.1357608542769162</v>
      </c>
      <c r="J423" s="24"/>
      <c r="K423" s="24"/>
      <c r="L423" s="24"/>
      <c r="N423" s="32">
        <v>4.0199999999999996</v>
      </c>
      <c r="O423" s="33">
        <f t="shared" si="14"/>
        <v>3.1542786877158384E-2</v>
      </c>
      <c r="P423" s="25"/>
      <c r="Q423" s="25"/>
      <c r="R423" s="25"/>
      <c r="S423" s="25"/>
      <c r="T423" s="25"/>
    </row>
    <row r="424" spans="1:20" ht="21">
      <c r="A424" s="20">
        <v>7.8</v>
      </c>
      <c r="B424" s="21">
        <v>46.8</v>
      </c>
      <c r="C424" s="21">
        <v>0.20967447160700001</v>
      </c>
      <c r="D424" s="21">
        <v>1.50074523999561</v>
      </c>
      <c r="E424" s="21">
        <v>0.49004317186599999</v>
      </c>
      <c r="F424" s="21">
        <v>1.4508057341870439</v>
      </c>
      <c r="G424" s="21">
        <v>0.68086814150700004</v>
      </c>
      <c r="H424" s="22">
        <v>1.4365347506398849</v>
      </c>
      <c r="I424" s="23">
        <f t="shared" si="13"/>
        <v>2.5357624227485127</v>
      </c>
      <c r="J424" s="24"/>
      <c r="K424" s="24"/>
      <c r="L424" s="24"/>
      <c r="N424" s="32">
        <v>4.03</v>
      </c>
      <c r="O424" s="33">
        <f t="shared" si="14"/>
        <v>3.1386441210131837E-2</v>
      </c>
      <c r="P424" s="25"/>
      <c r="Q424" s="25"/>
      <c r="R424" s="25"/>
      <c r="S424" s="25"/>
      <c r="T424" s="25"/>
    </row>
    <row r="425" spans="1:20" ht="21">
      <c r="A425" s="20">
        <v>6.1</v>
      </c>
      <c r="B425" s="21">
        <v>46.8</v>
      </c>
      <c r="C425" s="21">
        <v>0.139217308274</v>
      </c>
      <c r="D425" s="21">
        <v>1.48179339804781</v>
      </c>
      <c r="E425" s="21">
        <v>0.34259831011500003</v>
      </c>
      <c r="F425" s="21">
        <v>1.353403212300605</v>
      </c>
      <c r="G425" s="21">
        <v>0.48811222813499999</v>
      </c>
      <c r="H425" s="22">
        <v>1.316746110042216</v>
      </c>
      <c r="I425" s="23">
        <f t="shared" si="13"/>
        <v>4.2357607955910295</v>
      </c>
      <c r="J425" s="24"/>
      <c r="K425" s="24"/>
      <c r="L425" s="24"/>
      <c r="N425" s="32">
        <v>4.04</v>
      </c>
      <c r="O425" s="33">
        <f t="shared" si="14"/>
        <v>3.1231255088326526E-2</v>
      </c>
      <c r="P425" s="25"/>
      <c r="Q425" s="25"/>
      <c r="R425" s="25"/>
      <c r="S425" s="25"/>
      <c r="T425" s="25"/>
    </row>
    <row r="426" spans="1:20" ht="21">
      <c r="A426" s="20">
        <v>7.9</v>
      </c>
      <c r="B426" s="21">
        <v>46.8</v>
      </c>
      <c r="C426" s="21">
        <v>0.22137052186600001</v>
      </c>
      <c r="D426" s="21">
        <v>1.4965266058998341</v>
      </c>
      <c r="E426" s="21">
        <v>0.53116194696700003</v>
      </c>
      <c r="F426" s="21">
        <v>1.438940652129745</v>
      </c>
      <c r="G426" s="21">
        <v>0.74296114076899999</v>
      </c>
      <c r="H426" s="22">
        <v>1.4171497787028431</v>
      </c>
      <c r="I426" s="23">
        <f t="shared" si="13"/>
        <v>2.4357625891959964</v>
      </c>
      <c r="J426" s="24"/>
      <c r="K426" s="24"/>
      <c r="L426" s="24"/>
      <c r="N426" s="32">
        <v>4.05</v>
      </c>
      <c r="O426" s="33">
        <f t="shared" si="14"/>
        <v>3.1077217073594284E-2</v>
      </c>
      <c r="P426" s="25"/>
      <c r="Q426" s="25"/>
      <c r="R426" s="25"/>
      <c r="S426" s="25"/>
      <c r="T426" s="25"/>
    </row>
    <row r="427" spans="1:20" ht="21">
      <c r="A427" s="20">
        <v>8</v>
      </c>
      <c r="B427" s="21">
        <v>46.8</v>
      </c>
      <c r="C427" s="21">
        <v>0.23386985526500001</v>
      </c>
      <c r="D427" s="21">
        <v>1.488242586356483</v>
      </c>
      <c r="E427" s="21">
        <v>0.57236120364499998</v>
      </c>
      <c r="F427" s="21">
        <v>1.426115358106401</v>
      </c>
      <c r="G427" s="21">
        <v>0.80283615443099998</v>
      </c>
      <c r="H427" s="22">
        <v>1.3959232928575329</v>
      </c>
      <c r="I427" s="23">
        <f t="shared" si="13"/>
        <v>2.3357627698955574</v>
      </c>
      <c r="J427" s="24"/>
      <c r="K427" s="24"/>
      <c r="L427" s="24"/>
      <c r="N427" s="32">
        <v>4.0599999999999996</v>
      </c>
      <c r="O427" s="33">
        <f t="shared" si="14"/>
        <v>3.0924315868477173E-2</v>
      </c>
      <c r="P427" s="25"/>
      <c r="Q427" s="25"/>
      <c r="R427" s="25"/>
      <c r="S427" s="25"/>
      <c r="T427" s="25"/>
    </row>
    <row r="428" spans="1:20" ht="21">
      <c r="A428" s="20">
        <v>8.1</v>
      </c>
      <c r="B428" s="21">
        <v>46.8</v>
      </c>
      <c r="C428" s="21">
        <v>0.241187732258</v>
      </c>
      <c r="D428" s="21">
        <v>1.4730559168140089</v>
      </c>
      <c r="E428" s="21">
        <v>0.59214760346799999</v>
      </c>
      <c r="F428" s="21">
        <v>1.414754674007682</v>
      </c>
      <c r="G428" s="21">
        <v>0.82896256779800004</v>
      </c>
      <c r="H428" s="22">
        <v>1.384594203574808</v>
      </c>
      <c r="I428" s="23">
        <f t="shared" si="13"/>
        <v>2.2357629667595686</v>
      </c>
      <c r="J428" s="24"/>
      <c r="K428" s="24"/>
      <c r="L428" s="24"/>
      <c r="N428" s="32">
        <v>4.07</v>
      </c>
      <c r="O428" s="33">
        <f t="shared" si="14"/>
        <v>3.0772540314135923E-2</v>
      </c>
      <c r="P428" s="25"/>
      <c r="Q428" s="25"/>
      <c r="R428" s="25"/>
      <c r="S428" s="25"/>
      <c r="T428" s="25"/>
    </row>
    <row r="429" spans="1:20" ht="21">
      <c r="A429" s="20">
        <v>8.1999999999999993</v>
      </c>
      <c r="B429" s="21">
        <v>46.8</v>
      </c>
      <c r="C429" s="21">
        <v>0.243029192122</v>
      </c>
      <c r="D429" s="21">
        <v>1.4698526795376829</v>
      </c>
      <c r="E429" s="21">
        <v>0.59894836721199995</v>
      </c>
      <c r="F429" s="21">
        <v>1.417183077146877</v>
      </c>
      <c r="G429" s="21">
        <v>0.83895089212399998</v>
      </c>
      <c r="H429" s="22">
        <v>1.381663834614856</v>
      </c>
      <c r="I429" s="23">
        <f t="shared" si="13"/>
        <v>2.1357631820585659</v>
      </c>
      <c r="J429" s="24"/>
      <c r="K429" s="24"/>
      <c r="L429" s="24"/>
      <c r="N429" s="32">
        <v>4.08</v>
      </c>
      <c r="O429" s="33">
        <f t="shared" si="14"/>
        <v>3.0621879388314004E-2</v>
      </c>
      <c r="P429" s="25"/>
      <c r="Q429" s="25"/>
      <c r="R429" s="25"/>
      <c r="S429" s="25"/>
      <c r="T429" s="25"/>
    </row>
    <row r="430" spans="1:20" ht="21">
      <c r="A430" s="20">
        <v>8.3000000000000007</v>
      </c>
      <c r="B430" s="21">
        <v>46.8</v>
      </c>
      <c r="C430" s="21">
        <v>0.23869151225999999</v>
      </c>
      <c r="D430" s="21">
        <v>1.481116643747725</v>
      </c>
      <c r="E430" s="21">
        <v>0.58877867003999995</v>
      </c>
      <c r="F430" s="21">
        <v>1.419071626206903</v>
      </c>
      <c r="G430" s="21">
        <v>0.82605743293699996</v>
      </c>
      <c r="H430" s="22">
        <v>1.3864362412284541</v>
      </c>
      <c r="I430" s="23">
        <f t="shared" si="13"/>
        <v>2.0357634185092097</v>
      </c>
      <c r="J430" s="24"/>
      <c r="K430" s="24"/>
      <c r="L430" s="24"/>
      <c r="N430" s="32">
        <v>4.09</v>
      </c>
      <c r="O430" s="33">
        <f t="shared" si="14"/>
        <v>3.047232220333632E-2</v>
      </c>
      <c r="P430" s="25"/>
      <c r="Q430" s="25"/>
      <c r="R430" s="25"/>
      <c r="S430" s="25"/>
      <c r="T430" s="25"/>
    </row>
    <row r="431" spans="1:20" ht="21">
      <c r="A431" s="20">
        <v>8.4</v>
      </c>
      <c r="B431" s="21">
        <v>46.8</v>
      </c>
      <c r="C431" s="21">
        <v>0.22888559535799999</v>
      </c>
      <c r="D431" s="21">
        <v>1.5032825018010629</v>
      </c>
      <c r="E431" s="21">
        <v>0.55788162215799997</v>
      </c>
      <c r="F431" s="21">
        <v>1.431549251723182</v>
      </c>
      <c r="G431" s="21">
        <v>0.77977110683499995</v>
      </c>
      <c r="H431" s="22">
        <v>1.391723372590201</v>
      </c>
      <c r="I431" s="23">
        <f t="shared" si="13"/>
        <v>1.9357636793895288</v>
      </c>
      <c r="J431" s="24"/>
      <c r="K431" s="24"/>
      <c r="L431" s="24"/>
      <c r="N431" s="32">
        <v>4.0999999999999996</v>
      </c>
      <c r="O431" s="33">
        <f t="shared" si="14"/>
        <v>3.0323858004142192E-2</v>
      </c>
      <c r="P431" s="25"/>
      <c r="Q431" s="25"/>
      <c r="R431" s="25"/>
      <c r="S431" s="25"/>
      <c r="T431" s="25"/>
    </row>
    <row r="432" spans="1:20" ht="21">
      <c r="A432" s="20">
        <v>8.5</v>
      </c>
      <c r="B432" s="21">
        <v>46.8</v>
      </c>
      <c r="C432" s="21">
        <v>0.22150844868799999</v>
      </c>
      <c r="D432" s="21">
        <v>1.515234506793703</v>
      </c>
      <c r="E432" s="21">
        <v>0.53608837910600005</v>
      </c>
      <c r="F432" s="21">
        <v>1.4417203990030489</v>
      </c>
      <c r="G432" s="21">
        <v>0.74844255923199998</v>
      </c>
      <c r="H432" s="22">
        <v>1.399607211959323</v>
      </c>
      <c r="I432" s="23">
        <f t="shared" si="13"/>
        <v>1.8357639686917999</v>
      </c>
      <c r="J432" s="24"/>
      <c r="K432" s="24"/>
      <c r="L432" s="24"/>
      <c r="N432" s="32">
        <v>4.1100000000000003</v>
      </c>
      <c r="O432" s="33">
        <f t="shared" si="14"/>
        <v>3.0176476166351735E-2</v>
      </c>
      <c r="P432" s="25"/>
      <c r="Q432" s="25"/>
      <c r="R432" s="25"/>
      <c r="S432" s="25"/>
      <c r="T432" s="25"/>
    </row>
    <row r="433" spans="1:20" ht="21">
      <c r="A433" s="20">
        <v>8.6</v>
      </c>
      <c r="B433" s="21">
        <v>46.8</v>
      </c>
      <c r="C433" s="21">
        <v>0.214953807494</v>
      </c>
      <c r="D433" s="21">
        <v>1.527623211960857</v>
      </c>
      <c r="E433" s="21">
        <v>0.51781571934299997</v>
      </c>
      <c r="F433" s="21">
        <v>1.4522428151028779</v>
      </c>
      <c r="G433" s="21">
        <v>0.72306073158100004</v>
      </c>
      <c r="H433" s="22">
        <v>1.411344931340226</v>
      </c>
      <c r="I433" s="23">
        <f t="shared" si="13"/>
        <v>1.7357642913283038</v>
      </c>
      <c r="J433" s="24"/>
      <c r="K433" s="24"/>
      <c r="L433" s="24"/>
      <c r="N433" s="32">
        <v>4.12</v>
      </c>
      <c r="O433" s="33">
        <f t="shared" si="14"/>
        <v>3.0030166194365059E-2</v>
      </c>
      <c r="P433" s="25"/>
      <c r="Q433" s="25"/>
      <c r="R433" s="25"/>
      <c r="S433" s="25"/>
      <c r="T433" s="25"/>
    </row>
    <row r="434" spans="1:20" ht="21">
      <c r="A434" s="20">
        <v>8.6999999999999993</v>
      </c>
      <c r="B434" s="21">
        <v>46.8</v>
      </c>
      <c r="C434" s="21">
        <v>0.20701331828700001</v>
      </c>
      <c r="D434" s="21">
        <v>1.5430501529082521</v>
      </c>
      <c r="E434" s="21">
        <v>0.49239265528699999</v>
      </c>
      <c r="F434" s="21">
        <v>1.4457858425257371</v>
      </c>
      <c r="G434" s="21">
        <v>0.68517629726999996</v>
      </c>
      <c r="H434" s="22">
        <v>1.418075850940185</v>
      </c>
      <c r="I434" s="23">
        <f t="shared" si="13"/>
        <v>1.6357646534125345</v>
      </c>
      <c r="J434" s="24"/>
      <c r="K434" s="24"/>
      <c r="L434" s="24"/>
      <c r="N434" s="32">
        <v>4.13</v>
      </c>
      <c r="O434" s="33">
        <f t="shared" si="14"/>
        <v>2.9884917719493594E-2</v>
      </c>
      <c r="P434" s="25"/>
      <c r="Q434" s="25"/>
      <c r="R434" s="25"/>
      <c r="S434" s="25"/>
      <c r="T434" s="25"/>
    </row>
    <row r="435" spans="1:20" ht="21">
      <c r="A435" s="20">
        <v>8.8000000000000007</v>
      </c>
      <c r="B435" s="21">
        <v>46.8</v>
      </c>
      <c r="C435" s="21">
        <v>0.20316915342899999</v>
      </c>
      <c r="D435" s="21">
        <v>1.5331301167667279</v>
      </c>
      <c r="E435" s="21">
        <v>0.480775370679</v>
      </c>
      <c r="F435" s="21">
        <v>1.4376214468986941</v>
      </c>
      <c r="G435" s="21">
        <v>0.66868005384399998</v>
      </c>
      <c r="H435" s="22">
        <v>1.410042249689665</v>
      </c>
      <c r="I435" s="23">
        <f t="shared" si="13"/>
        <v>1.5357650626502757</v>
      </c>
      <c r="J435" s="24"/>
      <c r="K435" s="24"/>
      <c r="L435" s="24"/>
      <c r="N435" s="32">
        <v>4.1399999999999997</v>
      </c>
      <c r="O435" s="33">
        <f t="shared" si="14"/>
        <v>2.9740720498123076E-2</v>
      </c>
      <c r="P435" s="25"/>
      <c r="Q435" s="25"/>
      <c r="R435" s="25"/>
      <c r="S435" s="25"/>
      <c r="T435" s="25"/>
    </row>
    <row r="436" spans="1:20" ht="21">
      <c r="A436" s="20">
        <v>8.9</v>
      </c>
      <c r="B436" s="21">
        <v>46.8</v>
      </c>
      <c r="C436" s="21">
        <v>0.20239944381700001</v>
      </c>
      <c r="D436" s="21">
        <v>1.5260589520634691</v>
      </c>
      <c r="E436" s="21">
        <v>0.47821684740600001</v>
      </c>
      <c r="F436" s="21">
        <v>1.4313504466288109</v>
      </c>
      <c r="G436" s="21">
        <v>0.66535391451100001</v>
      </c>
      <c r="H436" s="22">
        <v>1.402014157899687</v>
      </c>
      <c r="I436" s="23">
        <f t="shared" si="13"/>
        <v>1.4357655288941109</v>
      </c>
      <c r="J436" s="24"/>
      <c r="K436" s="24"/>
      <c r="L436" s="24"/>
      <c r="N436" s="32">
        <v>4.1500000000000004</v>
      </c>
      <c r="O436" s="33">
        <f t="shared" si="14"/>
        <v>2.9597564409907396E-2</v>
      </c>
      <c r="P436" s="25"/>
      <c r="Q436" s="25"/>
      <c r="R436" s="25"/>
      <c r="S436" s="25"/>
      <c r="T436" s="25"/>
    </row>
    <row r="437" spans="1:20" ht="21">
      <c r="A437" s="20">
        <v>9</v>
      </c>
      <c r="B437" s="21">
        <v>46.8</v>
      </c>
      <c r="C437" s="21">
        <v>0.20289539465799999</v>
      </c>
      <c r="D437" s="21">
        <v>1.518725014364195</v>
      </c>
      <c r="E437" s="21">
        <v>0.47659358384900002</v>
      </c>
      <c r="F437" s="21">
        <v>1.4267668043425481</v>
      </c>
      <c r="G437" s="21">
        <v>0.66172292219600004</v>
      </c>
      <c r="H437" s="22">
        <v>1.3978756562953341</v>
      </c>
      <c r="I437" s="23">
        <f t="shared" si="13"/>
        <v>1.3357660649469902</v>
      </c>
      <c r="J437" s="24"/>
      <c r="K437" s="24"/>
      <c r="L437" s="24"/>
      <c r="N437" s="32">
        <v>4.16</v>
      </c>
      <c r="O437" s="33">
        <f t="shared" si="14"/>
        <v>2.9455439455992868E-2</v>
      </c>
      <c r="P437" s="25"/>
      <c r="Q437" s="25"/>
      <c r="R437" s="25"/>
      <c r="S437" s="25"/>
      <c r="T437" s="25"/>
    </row>
    <row r="438" spans="1:20" ht="21">
      <c r="A438" s="20">
        <v>9.1</v>
      </c>
      <c r="B438" s="21">
        <v>46.8</v>
      </c>
      <c r="C438" s="21">
        <v>0.204704528995</v>
      </c>
      <c r="D438" s="21">
        <v>1.511124865421789</v>
      </c>
      <c r="E438" s="21">
        <v>0.47596682124299999</v>
      </c>
      <c r="F438" s="21">
        <v>1.424221830217687</v>
      </c>
      <c r="G438" s="21">
        <v>0.65750266820000003</v>
      </c>
      <c r="H438" s="22">
        <v>1.39081817832112</v>
      </c>
      <c r="I438" s="23">
        <f t="shared" si="13"/>
        <v>1.2357666877559648</v>
      </c>
      <c r="J438" s="24"/>
      <c r="K438" s="24"/>
      <c r="L438" s="24"/>
      <c r="N438" s="32">
        <v>4.17</v>
      </c>
      <c r="O438" s="33">
        <f t="shared" si="14"/>
        <v>2.9314335757272183E-2</v>
      </c>
      <c r="P438" s="25"/>
      <c r="Q438" s="25"/>
      <c r="R438" s="25"/>
      <c r="S438" s="25"/>
      <c r="T438" s="25"/>
    </row>
    <row r="439" spans="1:20" ht="21">
      <c r="A439" s="20">
        <v>9.1999999999999993</v>
      </c>
      <c r="B439" s="21">
        <v>46.8</v>
      </c>
      <c r="C439" s="21">
        <v>0.211836199138</v>
      </c>
      <c r="D439" s="21">
        <v>1.5057308272728649</v>
      </c>
      <c r="E439" s="21">
        <v>0.49050447341300002</v>
      </c>
      <c r="F439" s="21">
        <v>1.412960503139076</v>
      </c>
      <c r="G439" s="21">
        <v>0.67444554361700004</v>
      </c>
      <c r="H439" s="22">
        <v>1.383995630777376</v>
      </c>
      <c r="I439" s="23">
        <f t="shared" si="13"/>
        <v>1.1357674202365238</v>
      </c>
      <c r="J439" s="24"/>
      <c r="K439" s="24"/>
      <c r="L439" s="24"/>
      <c r="N439" s="32">
        <v>4.18</v>
      </c>
      <c r="O439" s="33">
        <f t="shared" si="14"/>
        <v>2.9174243552667654E-2</v>
      </c>
      <c r="P439" s="25"/>
      <c r="Q439" s="25"/>
      <c r="R439" s="25"/>
      <c r="S439" s="25"/>
      <c r="T439" s="25"/>
    </row>
    <row r="440" spans="1:20" ht="21">
      <c r="A440" s="20">
        <v>9.3000000000000007</v>
      </c>
      <c r="B440" s="21">
        <v>46.8</v>
      </c>
      <c r="C440" s="21">
        <v>0.23030285431799999</v>
      </c>
      <c r="D440" s="21">
        <v>1.50834592127263</v>
      </c>
      <c r="E440" s="21">
        <v>0.54390035747200005</v>
      </c>
      <c r="F440" s="21">
        <v>1.4218673680761691</v>
      </c>
      <c r="G440" s="21">
        <v>0.75235861550299998</v>
      </c>
      <c r="H440" s="22">
        <v>1.393770596245427</v>
      </c>
      <c r="I440" s="23">
        <f t="shared" si="13"/>
        <v>1.0357682941537192</v>
      </c>
      <c r="J440" s="24"/>
      <c r="K440" s="24"/>
      <c r="L440" s="24"/>
      <c r="N440" s="32">
        <v>4.1900000000000004</v>
      </c>
      <c r="O440" s="33">
        <f t="shared" si="14"/>
        <v>2.9035153197443059E-2</v>
      </c>
      <c r="P440" s="25"/>
      <c r="Q440" s="25"/>
      <c r="R440" s="25"/>
      <c r="S440" s="25"/>
      <c r="T440" s="25"/>
    </row>
    <row r="441" spans="1:20" ht="21">
      <c r="A441" s="20">
        <v>9.4</v>
      </c>
      <c r="B441" s="21">
        <v>46.8</v>
      </c>
      <c r="C441" s="21">
        <v>0.255190636867</v>
      </c>
      <c r="D441" s="21">
        <v>1.4938049611603741</v>
      </c>
      <c r="E441" s="21">
        <v>0.608443683992</v>
      </c>
      <c r="F441" s="21">
        <v>1.431774563863587</v>
      </c>
      <c r="G441" s="21">
        <v>0.84346456068599995</v>
      </c>
      <c r="H441" s="22">
        <v>1.376217892073041</v>
      </c>
      <c r="I441" s="23">
        <f t="shared" si="13"/>
        <v>0.93576935485058821</v>
      </c>
      <c r="J441" s="24"/>
      <c r="K441" s="24"/>
      <c r="L441" s="24"/>
      <c r="N441" s="32">
        <v>4.2</v>
      </c>
      <c r="O441" s="33">
        <f t="shared" si="14"/>
        <v>2.8897055161543662E-2</v>
      </c>
      <c r="P441" s="25"/>
      <c r="Q441" s="25"/>
      <c r="R441" s="25"/>
      <c r="S441" s="25"/>
      <c r="T441" s="25"/>
    </row>
    <row r="442" spans="1:20" ht="21">
      <c r="A442" s="20">
        <v>9.5</v>
      </c>
      <c r="B442" s="21">
        <v>46.8</v>
      </c>
      <c r="C442" s="21">
        <v>0.27186219915299997</v>
      </c>
      <c r="D442" s="21">
        <v>1.4816348691320269</v>
      </c>
      <c r="E442" s="21">
        <v>0.64498144473200003</v>
      </c>
      <c r="F442" s="21">
        <v>1.41103550622942</v>
      </c>
      <c r="G442" s="21">
        <v>0.89142391884799999</v>
      </c>
      <c r="H442" s="22">
        <v>1.359752603416829</v>
      </c>
      <c r="I442" s="23">
        <f t="shared" si="13"/>
        <v>0.8357706693710103</v>
      </c>
      <c r="J442" s="24"/>
      <c r="K442" s="24"/>
      <c r="L442" s="24"/>
      <c r="N442" s="32">
        <v>4.21</v>
      </c>
      <c r="O442" s="33">
        <f t="shared" si="14"/>
        <v>2.8759940027963633E-2</v>
      </c>
      <c r="P442" s="25"/>
      <c r="Q442" s="25"/>
      <c r="R442" s="25"/>
      <c r="S442" s="25"/>
      <c r="T442" s="25"/>
    </row>
    <row r="443" spans="1:20" ht="21">
      <c r="A443" s="20">
        <v>9.6</v>
      </c>
      <c r="B443" s="21">
        <v>46.8</v>
      </c>
      <c r="C443" s="21">
        <v>0.28140945309999998</v>
      </c>
      <c r="D443" s="21">
        <v>1.478870877467336</v>
      </c>
      <c r="E443" s="21">
        <v>0.66309232481299996</v>
      </c>
      <c r="F443" s="21">
        <v>1.400759386663603</v>
      </c>
      <c r="G443" s="21">
        <v>0.913998993501</v>
      </c>
      <c r="H443" s="22">
        <v>1.3532368937763459</v>
      </c>
      <c r="I443" s="23">
        <f t="shared" si="13"/>
        <v>0.73577234120633195</v>
      </c>
      <c r="J443" s="24"/>
      <c r="K443" s="24"/>
      <c r="L443" s="24"/>
      <c r="N443" s="32">
        <v>4.22</v>
      </c>
      <c r="O443" s="33">
        <f t="shared" si="14"/>
        <v>2.862379849114071E-2</v>
      </c>
      <c r="P443" s="25"/>
      <c r="Q443" s="25"/>
      <c r="R443" s="25"/>
      <c r="S443" s="25"/>
      <c r="T443" s="25"/>
    </row>
    <row r="444" spans="1:20" ht="21">
      <c r="A444" s="20">
        <v>9.6999999999999993</v>
      </c>
      <c r="B444" s="21">
        <v>46.8</v>
      </c>
      <c r="C444" s="21">
        <v>0.28638736258199998</v>
      </c>
      <c r="D444" s="21">
        <v>1.4765742105778881</v>
      </c>
      <c r="E444" s="21">
        <v>0.67201849035500005</v>
      </c>
      <c r="F444" s="21">
        <v>1.3965299056533871</v>
      </c>
      <c r="G444" s="21">
        <v>0.925108789343</v>
      </c>
      <c r="H444" s="22">
        <v>1.3502095775964771</v>
      </c>
      <c r="I444" s="23">
        <f t="shared" si="13"/>
        <v>0.63577453895829095</v>
      </c>
      <c r="J444" s="24"/>
      <c r="K444" s="24"/>
      <c r="L444" s="24"/>
      <c r="N444" s="32">
        <v>4.2300000000000004</v>
      </c>
      <c r="O444" s="33">
        <f t="shared" si="14"/>
        <v>2.8488621355377278E-2</v>
      </c>
      <c r="P444" s="25"/>
      <c r="Q444" s="25"/>
      <c r="R444" s="25"/>
      <c r="S444" s="25"/>
      <c r="T444" s="25"/>
    </row>
    <row r="445" spans="1:20" ht="21">
      <c r="A445" s="20">
        <v>9.8000000000000007</v>
      </c>
      <c r="B445" s="21">
        <v>46.8</v>
      </c>
      <c r="C445" s="21">
        <v>0.28797344642299999</v>
      </c>
      <c r="D445" s="21">
        <v>1.4752527405515301</v>
      </c>
      <c r="E445" s="21">
        <v>0.67371574467399997</v>
      </c>
      <c r="F445" s="21">
        <v>1.3967329372754009</v>
      </c>
      <c r="G445" s="21">
        <v>0.92677465366699996</v>
      </c>
      <c r="H445" s="22">
        <v>1.350613082191773</v>
      </c>
      <c r="I445" s="23">
        <f t="shared" si="13"/>
        <v>0.5357775570990313</v>
      </c>
      <c r="J445" s="24"/>
      <c r="K445" s="24"/>
      <c r="L445" s="24"/>
      <c r="N445" s="32">
        <v>4.24</v>
      </c>
      <c r="O445" s="33">
        <f t="shared" si="14"/>
        <v>2.8354399533287545E-2</v>
      </c>
      <c r="P445" s="25"/>
      <c r="Q445" s="25"/>
      <c r="R445" s="25"/>
      <c r="S445" s="25"/>
      <c r="T445" s="25"/>
    </row>
    <row r="446" spans="1:20" ht="21">
      <c r="A446" s="20">
        <v>9.9</v>
      </c>
      <c r="B446" s="21">
        <v>46.8</v>
      </c>
      <c r="C446" s="21">
        <v>0.28630918628000002</v>
      </c>
      <c r="D446" s="21">
        <v>1.4772417464886101</v>
      </c>
      <c r="E446" s="21">
        <v>0.66737688424599995</v>
      </c>
      <c r="F446" s="21">
        <v>1.403013648786281</v>
      </c>
      <c r="G446" s="21">
        <v>0.91746375338499997</v>
      </c>
      <c r="H446" s="22">
        <v>1.356821225654703</v>
      </c>
      <c r="I446" s="23">
        <f t="shared" si="13"/>
        <v>0.43578196038200812</v>
      </c>
      <c r="J446" s="24"/>
      <c r="K446" s="24"/>
      <c r="L446" s="24"/>
      <c r="N446" s="32">
        <v>4.25</v>
      </c>
      <c r="O446" s="33">
        <f t="shared" si="14"/>
        <v>2.8221124044270185E-2</v>
      </c>
      <c r="P446" s="25"/>
      <c r="Q446" s="25"/>
      <c r="R446" s="25"/>
      <c r="S446" s="25"/>
      <c r="T446" s="25"/>
    </row>
    <row r="447" spans="1:20" ht="21">
      <c r="A447" s="20">
        <v>10</v>
      </c>
      <c r="B447" s="21">
        <v>46.8</v>
      </c>
      <c r="C447" s="21">
        <v>0.28327996269200001</v>
      </c>
      <c r="D447" s="21">
        <v>1.4760703744607231</v>
      </c>
      <c r="E447" s="21">
        <v>0.65815562384500004</v>
      </c>
      <c r="F447" s="21">
        <v>1.410536924167092</v>
      </c>
      <c r="G447" s="21">
        <v>0.90449271448400004</v>
      </c>
      <c r="H447" s="22">
        <v>1.363228996766686</v>
      </c>
      <c r="I447" s="23">
        <f t="shared" si="13"/>
        <v>0.33578898626632525</v>
      </c>
      <c r="J447" s="24"/>
      <c r="K447" s="24"/>
      <c r="L447" s="24"/>
      <c r="N447" s="32">
        <v>4.26</v>
      </c>
      <c r="O447" s="33">
        <f t="shared" si="14"/>
        <v>2.8088786013006146E-2</v>
      </c>
      <c r="P447" s="25"/>
      <c r="Q447" s="25"/>
      <c r="R447" s="25"/>
      <c r="S447" s="25"/>
      <c r="T447" s="25"/>
    </row>
    <row r="448" spans="1:20" ht="21">
      <c r="A448" s="20">
        <v>10.1</v>
      </c>
      <c r="B448" s="21">
        <v>46.8</v>
      </c>
      <c r="C448" s="21">
        <v>0.27996725944</v>
      </c>
      <c r="D448" s="21">
        <v>1.4761356740564451</v>
      </c>
      <c r="E448" s="21">
        <v>0.64943095792000005</v>
      </c>
      <c r="F448" s="21">
        <v>1.4165749355751009</v>
      </c>
      <c r="G448" s="21">
        <v>0.89244957179499995</v>
      </c>
      <c r="H448" s="22">
        <v>1.367074835831565</v>
      </c>
      <c r="I448" s="23">
        <f t="shared" si="13"/>
        <v>0.23580197115619386</v>
      </c>
      <c r="J448" s="24"/>
      <c r="K448" s="24"/>
      <c r="L448" s="24"/>
      <c r="N448" s="32">
        <v>4.2699999999999996</v>
      </c>
      <c r="O448" s="33">
        <f t="shared" si="14"/>
        <v>2.7957376667980975E-2</v>
      </c>
      <c r="P448" s="25"/>
      <c r="Q448" s="25"/>
      <c r="R448" s="25"/>
      <c r="S448" s="25"/>
      <c r="T448" s="25"/>
    </row>
    <row r="449" spans="1:20" ht="21">
      <c r="A449" s="20">
        <v>10.199999999999999</v>
      </c>
      <c r="B449" s="21">
        <v>46.8</v>
      </c>
      <c r="C449" s="21">
        <v>0.27469891123399998</v>
      </c>
      <c r="D449" s="21">
        <v>1.479205978712693</v>
      </c>
      <c r="E449" s="21">
        <v>0.63756450837400003</v>
      </c>
      <c r="F449" s="21">
        <v>1.424421474728744</v>
      </c>
      <c r="G449" s="21">
        <v>0.87656005852700003</v>
      </c>
      <c r="H449" s="22">
        <v>1.37238419720552</v>
      </c>
      <c r="I449" s="23">
        <f t="shared" si="13"/>
        <v>0.13583407490216312</v>
      </c>
      <c r="J449" s="24"/>
      <c r="K449" s="24"/>
      <c r="L449" s="24"/>
      <c r="N449" s="32">
        <v>4.28</v>
      </c>
      <c r="O449" s="33">
        <f t="shared" si="14"/>
        <v>2.7826887340031345E-2</v>
      </c>
      <c r="P449" s="25"/>
      <c r="Q449" s="25"/>
      <c r="R449" s="25"/>
      <c r="S449" s="25"/>
      <c r="T449" s="25"/>
    </row>
    <row r="450" spans="1:20" ht="21">
      <c r="A450" s="20">
        <v>10.3</v>
      </c>
      <c r="B450" s="21">
        <v>46.8</v>
      </c>
      <c r="C450" s="21">
        <v>0.26790813083499998</v>
      </c>
      <c r="D450" s="21">
        <v>1.476194095894656</v>
      </c>
      <c r="E450" s="21">
        <v>0.62344074727400001</v>
      </c>
      <c r="F450" s="21">
        <v>1.432340188594601</v>
      </c>
      <c r="G450" s="21">
        <v>0.85803735555100002</v>
      </c>
      <c r="H450" s="22">
        <v>1.378229580167166</v>
      </c>
      <c r="I450" s="23">
        <f t="shared" si="13"/>
        <v>3.6044725105154621E-2</v>
      </c>
      <c r="J450" s="24"/>
      <c r="K450" s="24"/>
      <c r="L450" s="24"/>
      <c r="N450" s="32">
        <v>4.29</v>
      </c>
      <c r="O450" s="33">
        <f t="shared" si="14"/>
        <v>2.7697309460915243E-2</v>
      </c>
      <c r="P450" s="25"/>
      <c r="Q450" s="25"/>
      <c r="R450" s="25"/>
      <c r="S450" s="25"/>
      <c r="T450" s="25"/>
    </row>
    <row r="451" spans="1:20" ht="21">
      <c r="A451" s="20">
        <v>10.4</v>
      </c>
      <c r="B451" s="21">
        <v>46.8</v>
      </c>
      <c r="C451" s="21">
        <v>0.26001139257099998</v>
      </c>
      <c r="D451" s="21">
        <v>1.4775361575523851</v>
      </c>
      <c r="E451" s="21">
        <v>0.60832211597700003</v>
      </c>
      <c r="F451" s="21">
        <v>1.4324346186765069</v>
      </c>
      <c r="G451" s="21">
        <v>0.838844039343</v>
      </c>
      <c r="H451" s="22">
        <v>1.382100170323961</v>
      </c>
      <c r="I451" s="23">
        <f t="shared" si="13"/>
        <v>6.4401463580311666E-2</v>
      </c>
      <c r="J451" s="24"/>
      <c r="K451" s="24"/>
      <c r="L451" s="24"/>
      <c r="N451" s="32">
        <v>4.3</v>
      </c>
      <c r="O451" s="33">
        <f t="shared" si="14"/>
        <v>2.7568634561905368E-2</v>
      </c>
      <c r="P451" s="25"/>
      <c r="Q451" s="25"/>
      <c r="R451" s="25"/>
      <c r="S451" s="25"/>
      <c r="T451" s="25"/>
    </row>
    <row r="452" spans="1:20" ht="21">
      <c r="A452" s="20">
        <v>10.5</v>
      </c>
      <c r="B452" s="21">
        <v>46.8</v>
      </c>
      <c r="C452" s="21">
        <v>0.25024369517900003</v>
      </c>
      <c r="D452" s="21">
        <v>1.4764836098624159</v>
      </c>
      <c r="E452" s="21">
        <v>0.59056708922000001</v>
      </c>
      <c r="F452" s="21">
        <v>1.4332448511960449</v>
      </c>
      <c r="G452" s="21">
        <v>0.817150805634</v>
      </c>
      <c r="H452" s="22">
        <v>1.3835170836409449</v>
      </c>
      <c r="I452" s="23">
        <f t="shared" si="13"/>
        <v>0.16430421423282518</v>
      </c>
      <c r="J452" s="24"/>
      <c r="K452" s="24"/>
      <c r="L452" s="24"/>
      <c r="N452" s="32">
        <v>4.3099999999999996</v>
      </c>
      <c r="O452" s="33">
        <f t="shared" si="14"/>
        <v>2.7440854272405418E-2</v>
      </c>
      <c r="P452" s="25"/>
      <c r="Q452" s="25"/>
      <c r="R452" s="25"/>
      <c r="S452" s="25"/>
      <c r="T452" s="25"/>
    </row>
    <row r="453" spans="1:20" ht="21">
      <c r="A453" s="20">
        <v>10.6</v>
      </c>
      <c r="B453" s="21">
        <v>46.8</v>
      </c>
      <c r="C453" s="21">
        <v>0.23591454966299999</v>
      </c>
      <c r="D453" s="21">
        <v>1.4763061523620109</v>
      </c>
      <c r="E453" s="21">
        <v>0.56183904391700001</v>
      </c>
      <c r="F453" s="21">
        <v>1.433676506177088</v>
      </c>
      <c r="G453" s="21">
        <v>0.780973370296</v>
      </c>
      <c r="H453" s="22">
        <v>1.382271692291438</v>
      </c>
      <c r="I453" s="23">
        <f t="shared" si="13"/>
        <v>0.26428053488300246</v>
      </c>
      <c r="J453" s="24"/>
      <c r="K453" s="24"/>
      <c r="L453" s="24"/>
      <c r="N453" s="32">
        <v>4.32</v>
      </c>
      <c r="O453" s="33">
        <f t="shared" si="14"/>
        <v>2.7313960318588723E-2</v>
      </c>
      <c r="P453" s="25"/>
      <c r="Q453" s="25"/>
      <c r="R453" s="25"/>
      <c r="S453" s="25"/>
      <c r="T453" s="25"/>
    </row>
    <row r="454" spans="1:20" ht="21">
      <c r="A454" s="20">
        <v>9.5329999999999995</v>
      </c>
      <c r="B454" s="21">
        <v>46.85</v>
      </c>
      <c r="C454" s="21">
        <v>0.27623898005399999</v>
      </c>
      <c r="D454" s="21">
        <v>1.4895871695832441</v>
      </c>
      <c r="E454" s="21">
        <v>0.65385825093799999</v>
      </c>
      <c r="F454" s="21">
        <v>1.4114087844637559</v>
      </c>
      <c r="G454" s="21">
        <v>0.90278625782800004</v>
      </c>
      <c r="H454" s="22">
        <v>1.361872765648414</v>
      </c>
      <c r="I454" s="23">
        <f t="shared" si="13"/>
        <v>0.80404484567696344</v>
      </c>
      <c r="J454" s="24"/>
      <c r="K454" s="24"/>
      <c r="L454" s="24"/>
      <c r="N454" s="32">
        <v>4.33</v>
      </c>
      <c r="O454" s="33">
        <f t="shared" si="14"/>
        <v>2.7187944522058909E-2</v>
      </c>
      <c r="P454" s="25"/>
      <c r="Q454" s="25"/>
      <c r="R454" s="25"/>
      <c r="S454" s="25"/>
      <c r="T454" s="25"/>
    </row>
    <row r="455" spans="1:20" ht="21">
      <c r="A455" s="20">
        <v>7</v>
      </c>
      <c r="B455" s="21">
        <v>46.9</v>
      </c>
      <c r="C455" s="21">
        <v>0.201541391422</v>
      </c>
      <c r="D455" s="21">
        <v>1.4573083826548361</v>
      </c>
      <c r="E455" s="21">
        <v>0.47668692637900001</v>
      </c>
      <c r="F455" s="21">
        <v>1.346775808700849</v>
      </c>
      <c r="G455" s="21">
        <v>0.66503919093200003</v>
      </c>
      <c r="H455" s="22">
        <v>1.3288849039814921</v>
      </c>
      <c r="I455" s="23">
        <f t="shared" si="13"/>
        <v>3.3371241455771146</v>
      </c>
      <c r="J455" s="24"/>
      <c r="K455" s="24"/>
      <c r="L455" s="24"/>
      <c r="N455" s="32">
        <v>4.34</v>
      </c>
      <c r="O455" s="33">
        <f t="shared" si="14"/>
        <v>2.7062798798532049E-2</v>
      </c>
      <c r="P455" s="25"/>
      <c r="Q455" s="25"/>
      <c r="R455" s="25"/>
      <c r="S455" s="25"/>
      <c r="T455" s="25"/>
    </row>
    <row r="456" spans="1:20" ht="21">
      <c r="A456" s="20">
        <v>6.9</v>
      </c>
      <c r="B456" s="21">
        <v>46.9</v>
      </c>
      <c r="C456" s="21">
        <v>0.20031127367599999</v>
      </c>
      <c r="D456" s="21">
        <v>1.452812152240174</v>
      </c>
      <c r="E456" s="21">
        <v>0.47665670909500002</v>
      </c>
      <c r="F456" s="21">
        <v>1.343517890070369</v>
      </c>
      <c r="G456" s="21">
        <v>0.66608708159700003</v>
      </c>
      <c r="H456" s="22">
        <v>1.326896995655501</v>
      </c>
      <c r="I456" s="23">
        <f t="shared" si="13"/>
        <v>3.437084409305422</v>
      </c>
      <c r="J456" s="24"/>
      <c r="K456" s="24"/>
      <c r="L456" s="24"/>
      <c r="N456" s="32">
        <v>4.3499999999999996</v>
      </c>
      <c r="O456" s="33">
        <f t="shared" si="14"/>
        <v>2.6938515156540114E-2</v>
      </c>
      <c r="P456" s="25"/>
      <c r="Q456" s="25"/>
      <c r="R456" s="25"/>
      <c r="S456" s="25"/>
      <c r="T456" s="25"/>
    </row>
    <row r="457" spans="1:20" ht="21">
      <c r="A457" s="20">
        <v>7.1</v>
      </c>
      <c r="B457" s="21">
        <v>46.9</v>
      </c>
      <c r="C457" s="21">
        <v>0.201413834954</v>
      </c>
      <c r="D457" s="21">
        <v>1.4607649525405999</v>
      </c>
      <c r="E457" s="21">
        <v>0.47394952696100001</v>
      </c>
      <c r="F457" s="21">
        <v>1.3507667416236919</v>
      </c>
      <c r="G457" s="21">
        <v>0.66046285236799995</v>
      </c>
      <c r="H457" s="22">
        <v>1.3312192496781201</v>
      </c>
      <c r="I457" s="23">
        <f t="shared" ref="I457:I520" si="15">SQRT((A457-$Q$8)^2+(B457-$R$8)^2)</f>
        <v>3.237166336365366</v>
      </c>
      <c r="J457" s="24"/>
      <c r="K457" s="24"/>
      <c r="L457" s="24"/>
      <c r="N457" s="32">
        <v>4.3600000000000003</v>
      </c>
      <c r="O457" s="33">
        <f t="shared" si="14"/>
        <v>2.6815085696155108E-2</v>
      </c>
      <c r="P457" s="25"/>
      <c r="Q457" s="25"/>
      <c r="R457" s="25"/>
      <c r="S457" s="25"/>
      <c r="T457" s="25"/>
    </row>
    <row r="458" spans="1:20" ht="21">
      <c r="A458" s="20">
        <v>6.8</v>
      </c>
      <c r="B458" s="21">
        <v>46.9</v>
      </c>
      <c r="C458" s="21">
        <v>0.19717786113399999</v>
      </c>
      <c r="D458" s="21">
        <v>1.4522342850843719</v>
      </c>
      <c r="E458" s="21">
        <v>0.472151918128</v>
      </c>
      <c r="F458" s="21">
        <v>1.3445289807572069</v>
      </c>
      <c r="G458" s="21">
        <v>0.66102563349400001</v>
      </c>
      <c r="H458" s="22">
        <v>1.32522172951157</v>
      </c>
      <c r="I458" s="23">
        <f t="shared" si="15"/>
        <v>3.5370469194494758</v>
      </c>
      <c r="J458" s="24"/>
      <c r="K458" s="24"/>
      <c r="L458" s="24"/>
      <c r="N458" s="32">
        <v>4.37</v>
      </c>
      <c r="O458" s="33">
        <f t="shared" si="14"/>
        <v>2.6692502607733724E-2</v>
      </c>
      <c r="P458" s="25"/>
      <c r="Q458" s="25"/>
      <c r="R458" s="25"/>
      <c r="S458" s="25"/>
      <c r="T458" s="25"/>
    </row>
    <row r="459" spans="1:20" ht="21">
      <c r="A459" s="20">
        <v>7.2</v>
      </c>
      <c r="B459" s="21">
        <v>46.9</v>
      </c>
      <c r="C459" s="21">
        <v>0.200006528632</v>
      </c>
      <c r="D459" s="21">
        <v>1.4687651576319569</v>
      </c>
      <c r="E459" s="21">
        <v>0.468658202523</v>
      </c>
      <c r="F459" s="21">
        <v>1.3625793133618751</v>
      </c>
      <c r="G459" s="21">
        <v>0.65265204717299996</v>
      </c>
      <c r="H459" s="22">
        <v>1.335878468908094</v>
      </c>
      <c r="I459" s="23">
        <f t="shared" si="15"/>
        <v>3.1372112162875716</v>
      </c>
      <c r="J459" s="24"/>
      <c r="K459" s="24"/>
      <c r="L459" s="24"/>
      <c r="N459" s="32">
        <v>4.38</v>
      </c>
      <c r="O459" s="33">
        <f t="shared" si="14"/>
        <v>2.657075817068192E-2</v>
      </c>
      <c r="P459" s="25"/>
      <c r="Q459" s="25"/>
      <c r="R459" s="25"/>
      <c r="S459" s="25"/>
      <c r="T459" s="25"/>
    </row>
    <row r="460" spans="1:20" ht="21">
      <c r="A460" s="20">
        <v>6.7</v>
      </c>
      <c r="B460" s="21">
        <v>46.9</v>
      </c>
      <c r="C460" s="21">
        <v>0.19187201013499999</v>
      </c>
      <c r="D460" s="21">
        <v>1.4553078278230029</v>
      </c>
      <c r="E460" s="21">
        <v>0.46229691130200001</v>
      </c>
      <c r="F460" s="21">
        <v>1.3439275679082661</v>
      </c>
      <c r="G460" s="21">
        <v>0.64855601395100004</v>
      </c>
      <c r="H460" s="22">
        <v>1.3269675044416771</v>
      </c>
      <c r="I460" s="23">
        <f t="shared" si="15"/>
        <v>3.6370114907824589</v>
      </c>
      <c r="J460" s="24"/>
      <c r="K460" s="24"/>
      <c r="L460" s="24"/>
      <c r="N460" s="32">
        <v>4.3899999999999997</v>
      </c>
      <c r="O460" s="33">
        <f t="shared" si="14"/>
        <v>2.6449844752239261E-2</v>
      </c>
      <c r="P460" s="25"/>
      <c r="Q460" s="25"/>
      <c r="R460" s="25"/>
      <c r="S460" s="25"/>
      <c r="T460" s="25"/>
    </row>
    <row r="461" spans="1:20" ht="21">
      <c r="A461" s="20">
        <v>7.3</v>
      </c>
      <c r="B461" s="21">
        <v>46.9</v>
      </c>
      <c r="C461" s="21">
        <v>0.19684268864999999</v>
      </c>
      <c r="D461" s="21">
        <v>1.4799411045130531</v>
      </c>
      <c r="E461" s="21">
        <v>0.45915739427800001</v>
      </c>
      <c r="F461" s="21">
        <v>1.375782896086243</v>
      </c>
      <c r="G461" s="21">
        <v>0.63910631918799998</v>
      </c>
      <c r="H461" s="22">
        <v>1.34410444260137</v>
      </c>
      <c r="I461" s="23">
        <f t="shared" si="15"/>
        <v>3.0372590508390829</v>
      </c>
      <c r="J461" s="24"/>
      <c r="K461" s="24"/>
      <c r="L461" s="24"/>
      <c r="N461" s="32">
        <v>4.4000000000000004</v>
      </c>
      <c r="O461" s="33">
        <f t="shared" si="14"/>
        <v>2.6329754806282548E-2</v>
      </c>
      <c r="P461" s="25"/>
      <c r="Q461" s="25"/>
      <c r="R461" s="25"/>
      <c r="S461" s="25"/>
      <c r="T461" s="25"/>
    </row>
    <row r="462" spans="1:20" ht="21">
      <c r="A462" s="20">
        <v>6.6</v>
      </c>
      <c r="B462" s="21">
        <v>46.9</v>
      </c>
      <c r="C462" s="21">
        <v>0.18486883236599999</v>
      </c>
      <c r="D462" s="21">
        <v>1.4582694778223799</v>
      </c>
      <c r="E462" s="21">
        <v>0.44846140716499999</v>
      </c>
      <c r="F462" s="21">
        <v>1.3444099991930241</v>
      </c>
      <c r="G462" s="21">
        <v>0.63088705759499997</v>
      </c>
      <c r="H462" s="22">
        <v>1.3260418537877929</v>
      </c>
      <c r="I462" s="23">
        <f t="shared" si="15"/>
        <v>3.7369779578932851</v>
      </c>
      <c r="J462" s="24"/>
      <c r="K462" s="24"/>
      <c r="L462" s="24"/>
      <c r="N462" s="32">
        <v>4.41</v>
      </c>
      <c r="O462" s="33">
        <f t="shared" si="14"/>
        <v>2.6210480872148448E-2</v>
      </c>
      <c r="P462" s="25"/>
      <c r="Q462" s="25"/>
      <c r="R462" s="25"/>
      <c r="S462" s="25"/>
      <c r="T462" s="25"/>
    </row>
    <row r="463" spans="1:20" ht="21">
      <c r="A463" s="20">
        <v>7.4</v>
      </c>
      <c r="B463" s="21">
        <v>46.9</v>
      </c>
      <c r="C463" s="21">
        <v>0.191283040854</v>
      </c>
      <c r="D463" s="21">
        <v>1.49508648724945</v>
      </c>
      <c r="E463" s="21">
        <v>0.442862947535</v>
      </c>
      <c r="F463" s="21">
        <v>1.3920024199506551</v>
      </c>
      <c r="G463" s="21">
        <v>0.61573942279899996</v>
      </c>
      <c r="H463" s="22">
        <v>1.3579069002962629</v>
      </c>
      <c r="I463" s="23">
        <f t="shared" si="15"/>
        <v>2.9373101416444438</v>
      </c>
      <c r="J463" s="24"/>
      <c r="K463" s="24"/>
      <c r="L463" s="24"/>
      <c r="N463" s="32">
        <v>4.42</v>
      </c>
      <c r="O463" s="33">
        <f t="shared" si="14"/>
        <v>2.6092015573474653E-2</v>
      </c>
      <c r="P463" s="25"/>
      <c r="Q463" s="25"/>
      <c r="R463" s="25"/>
      <c r="S463" s="25"/>
      <c r="T463" s="25"/>
    </row>
    <row r="464" spans="1:20" ht="21">
      <c r="A464" s="20">
        <v>6.5</v>
      </c>
      <c r="B464" s="21">
        <v>46.9</v>
      </c>
      <c r="C464" s="21">
        <v>0.17665783475800001</v>
      </c>
      <c r="D464" s="21">
        <v>1.463835930953463</v>
      </c>
      <c r="E464" s="21">
        <v>0.43196231384599998</v>
      </c>
      <c r="F464" s="21">
        <v>1.351887308032595</v>
      </c>
      <c r="G464" s="21">
        <v>0.61015504431699996</v>
      </c>
      <c r="H464" s="22">
        <v>1.3282011512387999</v>
      </c>
      <c r="I464" s="23">
        <f t="shared" si="15"/>
        <v>3.8369461726061371</v>
      </c>
      <c r="J464" s="24"/>
      <c r="K464" s="24"/>
      <c r="L464" s="24"/>
      <c r="N464" s="32">
        <v>4.43</v>
      </c>
      <c r="O464" s="33">
        <f t="shared" si="14"/>
        <v>2.5974351617059466E-2</v>
      </c>
      <c r="P464" s="25"/>
      <c r="Q464" s="25"/>
      <c r="R464" s="25"/>
      <c r="S464" s="25"/>
      <c r="T464" s="25"/>
    </row>
    <row r="465" spans="1:20" ht="21">
      <c r="A465" s="20">
        <v>7.5</v>
      </c>
      <c r="B465" s="21">
        <v>46.9</v>
      </c>
      <c r="C465" s="21">
        <v>0.182184376058</v>
      </c>
      <c r="D465" s="21">
        <v>1.5025642780654871</v>
      </c>
      <c r="E465" s="21">
        <v>0.41553619341499998</v>
      </c>
      <c r="F465" s="21">
        <v>1.4091468273349761</v>
      </c>
      <c r="G465" s="21">
        <v>0.57556489540599998</v>
      </c>
      <c r="H465" s="22">
        <v>1.3747506772598621</v>
      </c>
      <c r="I465" s="23">
        <f t="shared" si="15"/>
        <v>2.8373648328177126</v>
      </c>
      <c r="J465" s="24"/>
      <c r="K465" s="24"/>
      <c r="L465" s="24"/>
      <c r="N465" s="32">
        <v>4.4400000000000004</v>
      </c>
      <c r="O465" s="33">
        <f t="shared" si="14"/>
        <v>2.5857481791739214E-2</v>
      </c>
      <c r="P465" s="25"/>
      <c r="Q465" s="25"/>
      <c r="R465" s="25"/>
      <c r="S465" s="25"/>
      <c r="T465" s="25"/>
    </row>
    <row r="466" spans="1:20" ht="21">
      <c r="A466" s="20">
        <v>6.4</v>
      </c>
      <c r="B466" s="21">
        <v>46.9</v>
      </c>
      <c r="C466" s="21">
        <v>0.16709250877099999</v>
      </c>
      <c r="D466" s="21">
        <v>1.4749869160069411</v>
      </c>
      <c r="E466" s="21">
        <v>0.411714382125</v>
      </c>
      <c r="F466" s="21">
        <v>1.3559302766083809</v>
      </c>
      <c r="G466" s="21">
        <v>0.58398617427499999</v>
      </c>
      <c r="H466" s="22">
        <v>1.3316215347855209</v>
      </c>
      <c r="I466" s="23">
        <f t="shared" si="15"/>
        <v>3.9369160017929645</v>
      </c>
      <c r="J466" s="24"/>
      <c r="K466" s="24"/>
      <c r="L466" s="24"/>
      <c r="N466" s="32">
        <v>4.45</v>
      </c>
      <c r="O466" s="33">
        <f t="shared" si="14"/>
        <v>2.5741398967283433E-2</v>
      </c>
      <c r="P466" s="25"/>
      <c r="Q466" s="25"/>
      <c r="R466" s="25"/>
      <c r="S466" s="25"/>
      <c r="T466" s="25"/>
    </row>
    <row r="467" spans="1:20" ht="21">
      <c r="A467" s="20">
        <v>7.6</v>
      </c>
      <c r="B467" s="21">
        <v>46.9</v>
      </c>
      <c r="C467" s="21">
        <v>0.171000419938</v>
      </c>
      <c r="D467" s="21">
        <v>1.5107698509703531</v>
      </c>
      <c r="E467" s="21">
        <v>0.37780723326299998</v>
      </c>
      <c r="F467" s="21">
        <v>1.4150446531039369</v>
      </c>
      <c r="G467" s="21">
        <v>0.51534486906400001</v>
      </c>
      <c r="H467" s="22">
        <v>1.3787533668801499</v>
      </c>
      <c r="I467" s="23">
        <f t="shared" si="15"/>
        <v>2.7374235187150102</v>
      </c>
      <c r="J467" s="24"/>
      <c r="K467" s="24"/>
      <c r="L467" s="24"/>
      <c r="N467" s="32">
        <v>4.46</v>
      </c>
      <c r="O467" s="33">
        <f t="shared" si="14"/>
        <v>2.5626096093307234E-2</v>
      </c>
      <c r="P467" s="25"/>
      <c r="Q467" s="25"/>
      <c r="R467" s="25"/>
      <c r="S467" s="25"/>
      <c r="T467" s="25"/>
    </row>
    <row r="468" spans="1:20" ht="21">
      <c r="A468" s="20">
        <v>6.3</v>
      </c>
      <c r="B468" s="21">
        <v>46.9</v>
      </c>
      <c r="C468" s="21">
        <v>0.155077078167</v>
      </c>
      <c r="D468" s="21">
        <v>1.487150347971129</v>
      </c>
      <c r="E468" s="21">
        <v>0.38299137928299998</v>
      </c>
      <c r="F468" s="21">
        <v>1.360542115468784</v>
      </c>
      <c r="G468" s="21">
        <v>0.54550326650000003</v>
      </c>
      <c r="H468" s="22">
        <v>1.336254484898121</v>
      </c>
      <c r="I468" s="23">
        <f t="shared" si="15"/>
        <v>4.0368873255108477</v>
      </c>
      <c r="J468" s="24"/>
      <c r="K468" s="24"/>
      <c r="L468" s="24"/>
      <c r="N468" s="32">
        <v>4.47</v>
      </c>
      <c r="O468" s="33">
        <f t="shared" si="14"/>
        <v>2.5511566198200795E-2</v>
      </c>
      <c r="P468" s="25"/>
      <c r="Q468" s="25"/>
      <c r="R468" s="25"/>
      <c r="S468" s="25"/>
      <c r="T468" s="25"/>
    </row>
    <row r="469" spans="1:20" ht="21">
      <c r="A469" s="20">
        <v>7.7</v>
      </c>
      <c r="B469" s="21">
        <v>46.9</v>
      </c>
      <c r="C469" s="21">
        <v>0.168033908786</v>
      </c>
      <c r="D469" s="21">
        <v>1.5149287813104131</v>
      </c>
      <c r="E469" s="21">
        <v>0.36715683084200001</v>
      </c>
      <c r="F469" s="21">
        <v>1.441168460889414</v>
      </c>
      <c r="G469" s="21">
        <v>0.49836232860200003</v>
      </c>
      <c r="H469" s="22">
        <v>1.4073363551684499</v>
      </c>
      <c r="I469" s="23">
        <f t="shared" si="15"/>
        <v>2.6374866534482111</v>
      </c>
      <c r="J469" s="24"/>
      <c r="K469" s="24"/>
      <c r="L469" s="24"/>
      <c r="N469" s="32">
        <v>4.4800000000000004</v>
      </c>
      <c r="O469" s="33">
        <f t="shared" si="14"/>
        <v>2.5397802388075482E-2</v>
      </c>
      <c r="P469" s="25"/>
      <c r="Q469" s="25"/>
      <c r="R469" s="25"/>
      <c r="S469" s="25"/>
      <c r="T469" s="25"/>
    </row>
    <row r="470" spans="1:20" ht="21">
      <c r="A470" s="20">
        <v>7.8</v>
      </c>
      <c r="B470" s="21">
        <v>46.9</v>
      </c>
      <c r="C470" s="21">
        <v>0.17155382278</v>
      </c>
      <c r="D470" s="21">
        <v>1.515418142266594</v>
      </c>
      <c r="E470" s="21">
        <v>0.38179448197299998</v>
      </c>
      <c r="F470" s="21">
        <v>1.448558063363292</v>
      </c>
      <c r="G470" s="21">
        <v>0.52159708410899996</v>
      </c>
      <c r="H470" s="22">
        <v>1.421120583449232</v>
      </c>
      <c r="I470" s="23">
        <f t="shared" si="15"/>
        <v>2.5375547626447053</v>
      </c>
      <c r="J470" s="24"/>
      <c r="K470" s="24"/>
      <c r="L470" s="24"/>
      <c r="N470" s="32">
        <v>4.49</v>
      </c>
      <c r="O470" s="33">
        <f t="shared" ref="O470:O533" si="16">IF(N470&lt;=$R$12,$P$12/2.5*(1+(2.5-1)*N470/$R$12),(IF(N470&lt;=$S$12,$P$12,IF(N470&lt;=$T$12,$P$12*$S$12/N470, IF(N470&gt;=T461,$P$12*$S$12*$T$12/N470^2)))))</f>
        <v>2.5284797845726466E-2</v>
      </c>
      <c r="P470" s="25"/>
      <c r="Q470" s="25"/>
      <c r="R470" s="25"/>
      <c r="S470" s="25"/>
      <c r="T470" s="25"/>
    </row>
    <row r="471" spans="1:20" ht="21">
      <c r="A471" s="20">
        <v>7.9</v>
      </c>
      <c r="B471" s="21">
        <v>46.9</v>
      </c>
      <c r="C471" s="21">
        <v>0.183944507172</v>
      </c>
      <c r="D471" s="21">
        <v>1.4990505838924739</v>
      </c>
      <c r="E471" s="21">
        <v>0.42213946518000001</v>
      </c>
      <c r="F471" s="21">
        <v>1.44537943755586</v>
      </c>
      <c r="G471" s="21">
        <v>0.58391460697099995</v>
      </c>
      <c r="H471" s="22">
        <v>1.4270844905042519</v>
      </c>
      <c r="I471" s="23">
        <f t="shared" si="15"/>
        <v>2.4376284580969685</v>
      </c>
      <c r="J471" s="24"/>
      <c r="K471" s="24"/>
      <c r="L471" s="24"/>
      <c r="N471" s="32">
        <v>4.5</v>
      </c>
      <c r="O471" s="33">
        <f t="shared" si="16"/>
        <v>2.517254582961137E-2</v>
      </c>
      <c r="P471" s="25"/>
      <c r="Q471" s="25"/>
      <c r="R471" s="25"/>
      <c r="S471" s="25"/>
      <c r="T471" s="25"/>
    </row>
    <row r="472" spans="1:20" ht="21">
      <c r="A472" s="20">
        <v>8</v>
      </c>
      <c r="B472" s="21">
        <v>46.9</v>
      </c>
      <c r="C472" s="21">
        <v>0.201987232362</v>
      </c>
      <c r="D472" s="21">
        <v>1.4836262957399571</v>
      </c>
      <c r="E472" s="21">
        <v>0.477088037769</v>
      </c>
      <c r="F472" s="21">
        <v>1.438229091467246</v>
      </c>
      <c r="G472" s="21">
        <v>0.66471457222999997</v>
      </c>
      <c r="H472" s="22">
        <v>1.422168619760755</v>
      </c>
      <c r="I472" s="23">
        <f t="shared" si="15"/>
        <v>2.3377084561654784</v>
      </c>
      <c r="J472" s="24"/>
      <c r="K472" s="24"/>
      <c r="L472" s="24"/>
      <c r="N472" s="32">
        <v>4.51</v>
      </c>
      <c r="O472" s="33">
        <f t="shared" si="16"/>
        <v>2.5061039672844787E-2</v>
      </c>
      <c r="P472" s="25"/>
      <c r="Q472" s="25"/>
      <c r="R472" s="25"/>
      <c r="S472" s="25"/>
      <c r="T472" s="25"/>
    </row>
    <row r="473" spans="1:20" ht="21">
      <c r="A473" s="20">
        <v>8.1</v>
      </c>
      <c r="B473" s="21">
        <v>46.9</v>
      </c>
      <c r="C473" s="21">
        <v>0.21902322174200001</v>
      </c>
      <c r="D473" s="21">
        <v>1.4835545210140191</v>
      </c>
      <c r="E473" s="21">
        <v>0.53199485331399998</v>
      </c>
      <c r="F473" s="21">
        <v>1.432291795815289</v>
      </c>
      <c r="G473" s="21">
        <v>0.74412589696599996</v>
      </c>
      <c r="H473" s="22">
        <v>1.4163175509105479</v>
      </c>
      <c r="I473" s="23">
        <f t="shared" si="15"/>
        <v>2.2377956011063582</v>
      </c>
      <c r="J473" s="24"/>
      <c r="K473" s="24"/>
      <c r="L473" s="24"/>
      <c r="N473" s="32">
        <v>4.5199999999999996</v>
      </c>
      <c r="O473" s="33">
        <f t="shared" si="16"/>
        <v>2.4950272782208391E-2</v>
      </c>
      <c r="P473" s="25"/>
      <c r="Q473" s="25"/>
      <c r="R473" s="25"/>
      <c r="S473" s="25"/>
      <c r="T473" s="25"/>
    </row>
    <row r="474" spans="1:20" ht="21">
      <c r="A474" s="20">
        <v>8.1999999999999993</v>
      </c>
      <c r="B474" s="21">
        <v>46.9</v>
      </c>
      <c r="C474" s="21">
        <v>0.234221131537</v>
      </c>
      <c r="D474" s="21">
        <v>1.4718378154395599</v>
      </c>
      <c r="E474" s="21">
        <v>0.58278098173199999</v>
      </c>
      <c r="F474" s="21">
        <v>1.425023926521175</v>
      </c>
      <c r="G474" s="21">
        <v>0.82093778669700002</v>
      </c>
      <c r="H474" s="22">
        <v>1.4086261375706579</v>
      </c>
      <c r="I474" s="23">
        <f t="shared" si="15"/>
        <v>2.1378908949322808</v>
      </c>
      <c r="J474" s="24"/>
      <c r="K474" s="24"/>
      <c r="L474" s="24"/>
      <c r="N474" s="32">
        <v>4.53</v>
      </c>
      <c r="O474" s="33">
        <f t="shared" si="16"/>
        <v>2.4840238637176253E-2</v>
      </c>
      <c r="P474" s="25"/>
      <c r="Q474" s="25"/>
      <c r="R474" s="25"/>
      <c r="S474" s="25"/>
      <c r="T474" s="25"/>
    </row>
    <row r="475" spans="1:20" ht="21">
      <c r="A475" s="20">
        <v>8.3000000000000007</v>
      </c>
      <c r="B475" s="21">
        <v>46.9</v>
      </c>
      <c r="C475" s="21">
        <v>0.24493754987300001</v>
      </c>
      <c r="D475" s="21">
        <v>1.453025374151633</v>
      </c>
      <c r="E475" s="21">
        <v>0.61336723574200003</v>
      </c>
      <c r="F475" s="21">
        <v>1.4152937900170881</v>
      </c>
      <c r="G475" s="21">
        <v>0.86377207761599994</v>
      </c>
      <c r="H475" s="22">
        <v>1.390904936508619</v>
      </c>
      <c r="I475" s="23">
        <f t="shared" si="15"/>
        <v>2.0379955360446016</v>
      </c>
      <c r="J475" s="24"/>
      <c r="K475" s="24"/>
      <c r="L475" s="24"/>
      <c r="N475" s="32">
        <v>4.54</v>
      </c>
      <c r="O475" s="33">
        <f t="shared" si="16"/>
        <v>2.473093078895526E-2</v>
      </c>
      <c r="P475" s="25"/>
      <c r="Q475" s="25"/>
      <c r="R475" s="25"/>
      <c r="S475" s="25"/>
      <c r="T475" s="25"/>
    </row>
    <row r="476" spans="1:20" ht="21">
      <c r="A476" s="20">
        <v>8.4</v>
      </c>
      <c r="B476" s="21">
        <v>46.9</v>
      </c>
      <c r="C476" s="21">
        <v>0.24906244886699999</v>
      </c>
      <c r="D476" s="21">
        <v>1.4449563243481121</v>
      </c>
      <c r="E476" s="21">
        <v>0.62267088658199998</v>
      </c>
      <c r="F476" s="21">
        <v>1.41314853475765</v>
      </c>
      <c r="G476" s="21">
        <v>0.87595871307499995</v>
      </c>
      <c r="H476" s="22">
        <v>1.3899484306618839</v>
      </c>
      <c r="I476" s="23">
        <f t="shared" si="15"/>
        <v>1.9381109697953582</v>
      </c>
      <c r="J476" s="24"/>
      <c r="K476" s="24"/>
      <c r="L476" s="24"/>
      <c r="N476" s="32">
        <v>4.55</v>
      </c>
      <c r="O476" s="33">
        <f t="shared" si="16"/>
        <v>2.4622342859540167E-2</v>
      </c>
      <c r="P476" s="25"/>
      <c r="Q476" s="25"/>
      <c r="R476" s="25"/>
      <c r="S476" s="25"/>
      <c r="T476" s="25"/>
    </row>
    <row r="477" spans="1:20" ht="21">
      <c r="A477" s="20">
        <v>8.5</v>
      </c>
      <c r="B477" s="21">
        <v>46.9</v>
      </c>
      <c r="C477" s="21">
        <v>0.24915681802199999</v>
      </c>
      <c r="D477" s="21">
        <v>1.4478245537786081</v>
      </c>
      <c r="E477" s="21">
        <v>0.62092331310299997</v>
      </c>
      <c r="F477" s="21">
        <v>1.4160199537577201</v>
      </c>
      <c r="G477" s="21">
        <v>0.87274639700199996</v>
      </c>
      <c r="H477" s="22">
        <v>1.387798756477965</v>
      </c>
      <c r="I477" s="23">
        <f t="shared" si="15"/>
        <v>1.8382389555072771</v>
      </c>
      <c r="J477" s="24"/>
      <c r="K477" s="24"/>
      <c r="L477" s="24"/>
      <c r="N477" s="32">
        <v>4.5599999999999996</v>
      </c>
      <c r="O477" s="33">
        <f t="shared" si="16"/>
        <v>2.4514468540783235E-2</v>
      </c>
      <c r="P477" s="25"/>
      <c r="Q477" s="25"/>
      <c r="R477" s="25"/>
      <c r="S477" s="25"/>
      <c r="T477" s="25"/>
    </row>
    <row r="478" spans="1:20" ht="21">
      <c r="A478" s="20">
        <v>8.6</v>
      </c>
      <c r="B478" s="21">
        <v>46.9</v>
      </c>
      <c r="C478" s="21">
        <v>0.24748904016100001</v>
      </c>
      <c r="D478" s="21">
        <v>1.4572141605066169</v>
      </c>
      <c r="E478" s="21">
        <v>0.61515419203099997</v>
      </c>
      <c r="F478" s="21">
        <v>1.417874130891797</v>
      </c>
      <c r="G478" s="21">
        <v>0.86455015075300001</v>
      </c>
      <c r="H478" s="22">
        <v>1.3881400003230939</v>
      </c>
      <c r="I478" s="23">
        <f t="shared" si="15"/>
        <v>1.7383816565552761</v>
      </c>
      <c r="J478" s="24"/>
      <c r="K478" s="24"/>
      <c r="L478" s="24"/>
      <c r="N478" s="32">
        <v>4.57</v>
      </c>
      <c r="O478" s="33">
        <f t="shared" si="16"/>
        <v>2.4407301593478072E-2</v>
      </c>
      <c r="P478" s="25"/>
      <c r="Q478" s="25"/>
      <c r="R478" s="25"/>
      <c r="S478" s="25"/>
      <c r="T478" s="25"/>
    </row>
    <row r="479" spans="1:20" ht="21">
      <c r="A479" s="20">
        <v>8.6999999999999993</v>
      </c>
      <c r="B479" s="21">
        <v>46.9</v>
      </c>
      <c r="C479" s="21">
        <v>0.24505464140700001</v>
      </c>
      <c r="D479" s="21">
        <v>1.4712753268753269</v>
      </c>
      <c r="E479" s="21">
        <v>0.60678195202899998</v>
      </c>
      <c r="F479" s="21">
        <v>1.421716992419001</v>
      </c>
      <c r="G479" s="21">
        <v>0.85219508826699997</v>
      </c>
      <c r="H479" s="22">
        <v>1.386919590144472</v>
      </c>
      <c r="I479" s="23">
        <f t="shared" si="15"/>
        <v>1.6385417633222681</v>
      </c>
      <c r="J479" s="24"/>
      <c r="K479" s="24"/>
      <c r="L479" s="24"/>
      <c r="N479" s="32">
        <v>4.58</v>
      </c>
      <c r="O479" s="33">
        <f t="shared" si="16"/>
        <v>2.4300835846457456E-2</v>
      </c>
      <c r="P479" s="25"/>
      <c r="Q479" s="25"/>
      <c r="R479" s="25"/>
      <c r="S479" s="25"/>
      <c r="T479" s="25"/>
    </row>
    <row r="480" spans="1:20" ht="21">
      <c r="A480" s="20">
        <v>8.8000000000000007</v>
      </c>
      <c r="B480" s="21">
        <v>46.9</v>
      </c>
      <c r="C480" s="21">
        <v>0.24377916012100001</v>
      </c>
      <c r="D480" s="21">
        <v>1.478431630741158</v>
      </c>
      <c r="E480" s="21">
        <v>0.60165003767299996</v>
      </c>
      <c r="F480" s="21">
        <v>1.4235992373944091</v>
      </c>
      <c r="G480" s="21">
        <v>0.84470870733299996</v>
      </c>
      <c r="H480" s="22">
        <v>1.388208064165398</v>
      </c>
      <c r="I480" s="23">
        <f t="shared" si="15"/>
        <v>1.5387226639179079</v>
      </c>
      <c r="J480" s="24"/>
      <c r="K480" s="24"/>
      <c r="L480" s="24"/>
      <c r="N480" s="32">
        <v>4.59</v>
      </c>
      <c r="O480" s="33">
        <f t="shared" si="16"/>
        <v>2.4195065195704895E-2</v>
      </c>
      <c r="P480" s="25"/>
      <c r="Q480" s="25"/>
      <c r="R480" s="25"/>
      <c r="S480" s="25"/>
      <c r="T480" s="25"/>
    </row>
    <row r="481" spans="1:20" ht="21">
      <c r="A481" s="20">
        <v>8.9</v>
      </c>
      <c r="B481" s="21">
        <v>46.9</v>
      </c>
      <c r="C481" s="21">
        <v>0.24402039655300001</v>
      </c>
      <c r="D481" s="21">
        <v>1.4813056707343351</v>
      </c>
      <c r="E481" s="21">
        <v>0.60041520170999996</v>
      </c>
      <c r="F481" s="21">
        <v>1.427667746706426</v>
      </c>
      <c r="G481" s="21">
        <v>0.84206640039699998</v>
      </c>
      <c r="H481" s="22">
        <v>1.3918626394757361</v>
      </c>
      <c r="I481" s="23">
        <f t="shared" si="15"/>
        <v>1.4389286857791124</v>
      </c>
      <c r="J481" s="24"/>
      <c r="K481" s="24"/>
      <c r="L481" s="24"/>
      <c r="N481" s="32">
        <v>4.5999999999999996</v>
      </c>
      <c r="O481" s="33">
        <f t="shared" si="16"/>
        <v>2.4089983603479692E-2</v>
      </c>
      <c r="P481" s="25"/>
      <c r="Q481" s="25"/>
      <c r="R481" s="25"/>
      <c r="S481" s="25"/>
      <c r="T481" s="25"/>
    </row>
    <row r="482" spans="1:20" ht="21">
      <c r="A482" s="20">
        <v>9</v>
      </c>
      <c r="B482" s="21">
        <v>46.9</v>
      </c>
      <c r="C482" s="21">
        <v>0.244347176222</v>
      </c>
      <c r="D482" s="21">
        <v>1.4872291912693729</v>
      </c>
      <c r="E482" s="21">
        <v>0.59973673074199996</v>
      </c>
      <c r="F482" s="21">
        <v>1.4327791602333211</v>
      </c>
      <c r="G482" s="21">
        <v>0.84059717739999995</v>
      </c>
      <c r="H482" s="22">
        <v>1.3959861564046221</v>
      </c>
      <c r="I482" s="23">
        <f t="shared" si="15"/>
        <v>1.339165444992285</v>
      </c>
      <c r="J482" s="24"/>
      <c r="K482" s="24"/>
      <c r="L482" s="24"/>
      <c r="N482" s="32">
        <v>4.6100000000000003</v>
      </c>
      <c r="O482" s="33">
        <f t="shared" si="16"/>
        <v>2.3985585097455318E-2</v>
      </c>
      <c r="P482" s="25"/>
      <c r="Q482" s="25"/>
      <c r="R482" s="25"/>
      <c r="S482" s="25"/>
      <c r="T482" s="25"/>
    </row>
    <row r="483" spans="1:20" ht="21">
      <c r="A483" s="20">
        <v>9.1</v>
      </c>
      <c r="B483" s="21">
        <v>46.9</v>
      </c>
      <c r="C483" s="21">
        <v>0.24197295604800001</v>
      </c>
      <c r="D483" s="21">
        <v>1.502881227417256</v>
      </c>
      <c r="E483" s="21">
        <v>0.58653503113399996</v>
      </c>
      <c r="F483" s="21">
        <v>1.4216883829370011</v>
      </c>
      <c r="G483" s="21">
        <v>0.81824159355199999</v>
      </c>
      <c r="H483" s="22">
        <v>1.3910951280269559</v>
      </c>
      <c r="I483" s="23">
        <f t="shared" si="15"/>
        <v>1.2394403637790588</v>
      </c>
      <c r="J483" s="24"/>
      <c r="K483" s="24"/>
      <c r="L483" s="24"/>
      <c r="N483" s="32">
        <v>4.62</v>
      </c>
      <c r="O483" s="33">
        <f t="shared" si="16"/>
        <v>2.3881863769870795E-2</v>
      </c>
      <c r="P483" s="25"/>
      <c r="Q483" s="25"/>
      <c r="R483" s="25"/>
      <c r="S483" s="25"/>
      <c r="T483" s="25"/>
    </row>
    <row r="484" spans="1:20" ht="21">
      <c r="A484" s="20">
        <v>9.1999999999999993</v>
      </c>
      <c r="B484" s="21">
        <v>46.9</v>
      </c>
      <c r="C484" s="21">
        <v>0.24123123381600001</v>
      </c>
      <c r="D484" s="21">
        <v>1.511174105202546</v>
      </c>
      <c r="E484" s="21">
        <v>0.57545249926599995</v>
      </c>
      <c r="F484" s="21">
        <v>1.4098074103860849</v>
      </c>
      <c r="G484" s="21">
        <v>0.79677404847300004</v>
      </c>
      <c r="H484" s="22">
        <v>1.3773211321276959</v>
      </c>
      <c r="I484" s="23">
        <f t="shared" si="15"/>
        <v>1.1397634586475152</v>
      </c>
      <c r="J484" s="24"/>
      <c r="K484" s="24"/>
      <c r="L484" s="24"/>
      <c r="N484" s="32">
        <v>4.63</v>
      </c>
      <c r="O484" s="33">
        <f t="shared" si="16"/>
        <v>2.3778813776694871E-2</v>
      </c>
      <c r="P484" s="25"/>
      <c r="Q484" s="25"/>
      <c r="R484" s="25"/>
      <c r="S484" s="25"/>
      <c r="T484" s="25"/>
    </row>
    <row r="485" spans="1:20" ht="21">
      <c r="A485" s="20">
        <v>9.3000000000000007</v>
      </c>
      <c r="B485" s="21">
        <v>46.9</v>
      </c>
      <c r="C485" s="21">
        <v>0.25256592830899999</v>
      </c>
      <c r="D485" s="21">
        <v>1.5059899655200091</v>
      </c>
      <c r="E485" s="21">
        <v>0.60446635756900002</v>
      </c>
      <c r="F485" s="21">
        <v>1.4222475860285819</v>
      </c>
      <c r="G485" s="21">
        <v>0.839308023535</v>
      </c>
      <c r="H485" s="22">
        <v>1.380517937088066</v>
      </c>
      <c r="I485" s="23">
        <f t="shared" si="15"/>
        <v>1.0401485797574899</v>
      </c>
      <c r="J485" s="24"/>
      <c r="K485" s="24"/>
      <c r="L485" s="24"/>
      <c r="N485" s="32">
        <v>4.6399999999999997</v>
      </c>
      <c r="O485" s="33">
        <f t="shared" si="16"/>
        <v>2.3676429336802831E-2</v>
      </c>
      <c r="P485" s="25"/>
      <c r="Q485" s="25"/>
      <c r="R485" s="25"/>
      <c r="S485" s="25"/>
      <c r="T485" s="25"/>
    </row>
    <row r="486" spans="1:20" ht="21">
      <c r="A486" s="20">
        <v>9.4</v>
      </c>
      <c r="B486" s="21">
        <v>46.9</v>
      </c>
      <c r="C486" s="21">
        <v>0.26610283708400001</v>
      </c>
      <c r="D486" s="21">
        <v>1.495377713075597</v>
      </c>
      <c r="E486" s="21">
        <v>0.63506786718399999</v>
      </c>
      <c r="F486" s="21">
        <v>1.425334082903833</v>
      </c>
      <c r="G486" s="21">
        <v>0.88005809984399996</v>
      </c>
      <c r="H486" s="22">
        <v>1.384411285885748</v>
      </c>
      <c r="I486" s="23">
        <f t="shared" si="15"/>
        <v>0.94061543378519141</v>
      </c>
      <c r="J486" s="24"/>
      <c r="K486" s="24"/>
      <c r="L486" s="24"/>
      <c r="N486" s="32">
        <v>4.6500000000000004</v>
      </c>
      <c r="O486" s="33">
        <f t="shared" si="16"/>
        <v>2.3574704731165692E-2</v>
      </c>
      <c r="P486" s="25"/>
      <c r="Q486" s="25"/>
      <c r="R486" s="25"/>
      <c r="S486" s="25"/>
      <c r="T486" s="25"/>
    </row>
    <row r="487" spans="1:20" ht="21">
      <c r="A487" s="20">
        <v>9.5</v>
      </c>
      <c r="B487" s="21">
        <v>46.9</v>
      </c>
      <c r="C487" s="21">
        <v>0.27409005205699999</v>
      </c>
      <c r="D487" s="21">
        <v>1.498043791363181</v>
      </c>
      <c r="E487" s="21">
        <v>0.65136074971900004</v>
      </c>
      <c r="F487" s="21">
        <v>1.420994195992465</v>
      </c>
      <c r="G487" s="21">
        <v>0.90148164235100003</v>
      </c>
      <c r="H487" s="22">
        <v>1.3734609322614639</v>
      </c>
      <c r="I487" s="23">
        <f t="shared" si="15"/>
        <v>0.84119303407617707</v>
      </c>
      <c r="J487" s="24"/>
      <c r="K487" s="24"/>
      <c r="L487" s="24"/>
      <c r="N487" s="32">
        <v>4.66</v>
      </c>
      <c r="O487" s="33">
        <f t="shared" si="16"/>
        <v>2.347363430205153E-2</v>
      </c>
      <c r="P487" s="25"/>
      <c r="Q487" s="25"/>
      <c r="R487" s="25"/>
      <c r="S487" s="25"/>
      <c r="T487" s="25"/>
    </row>
    <row r="488" spans="1:20" ht="21">
      <c r="A488" s="20">
        <v>9.6</v>
      </c>
      <c r="B488" s="21">
        <v>46.9</v>
      </c>
      <c r="C488" s="21">
        <v>0.27674612221799999</v>
      </c>
      <c r="D488" s="21">
        <v>1.4958469438914319</v>
      </c>
      <c r="E488" s="21">
        <v>0.65281604659500003</v>
      </c>
      <c r="F488" s="21">
        <v>1.4178520607374561</v>
      </c>
      <c r="G488" s="21">
        <v>0.90144117646699995</v>
      </c>
      <c r="H488" s="22">
        <v>1.3681285430745449</v>
      </c>
      <c r="I488" s="23">
        <f t="shared" si="15"/>
        <v>0.74192590390258306</v>
      </c>
      <c r="J488" s="24"/>
      <c r="K488" s="24"/>
      <c r="L488" s="24"/>
      <c r="N488" s="32">
        <v>4.67</v>
      </c>
      <c r="O488" s="33">
        <f t="shared" si="16"/>
        <v>2.3373212452238779E-2</v>
      </c>
      <c r="P488" s="25"/>
      <c r="Q488" s="25"/>
      <c r="R488" s="25"/>
      <c r="S488" s="25"/>
      <c r="T488" s="25"/>
    </row>
    <row r="489" spans="1:20" ht="21">
      <c r="A489" s="20">
        <v>9.6999999999999993</v>
      </c>
      <c r="B489" s="21">
        <v>46.9</v>
      </c>
      <c r="C489" s="21">
        <v>0.27660263761800002</v>
      </c>
      <c r="D489" s="21">
        <v>1.492569681302033</v>
      </c>
      <c r="E489" s="21">
        <v>0.64829089657500005</v>
      </c>
      <c r="F489" s="21">
        <v>1.420537690014994</v>
      </c>
      <c r="G489" s="21">
        <v>0.89345040622799998</v>
      </c>
      <c r="H489" s="22">
        <v>1.369171626500586</v>
      </c>
      <c r="I489" s="23">
        <f t="shared" si="15"/>
        <v>0.6428859721482848</v>
      </c>
      <c r="J489" s="24"/>
      <c r="K489" s="24"/>
      <c r="L489" s="24"/>
      <c r="N489" s="32">
        <v>4.68</v>
      </c>
      <c r="O489" s="33">
        <f t="shared" si="16"/>
        <v>2.3273433644241285E-2</v>
      </c>
      <c r="P489" s="25"/>
      <c r="Q489" s="25"/>
      <c r="R489" s="25"/>
      <c r="S489" s="25"/>
      <c r="T489" s="25"/>
    </row>
    <row r="490" spans="1:20" ht="21">
      <c r="A490" s="20">
        <v>9.8000000000000007</v>
      </c>
      <c r="B490" s="21">
        <v>46.9</v>
      </c>
      <c r="C490" s="21">
        <v>0.27487089714000001</v>
      </c>
      <c r="D490" s="21">
        <v>1.483177363372723</v>
      </c>
      <c r="E490" s="21">
        <v>0.64206069616899997</v>
      </c>
      <c r="F490" s="21">
        <v>1.4258148505222279</v>
      </c>
      <c r="G490" s="21">
        <v>0.88437375234000004</v>
      </c>
      <c r="H490" s="22">
        <v>1.372783321857401</v>
      </c>
      <c r="I490" s="23">
        <f t="shared" si="15"/>
        <v>0.54419729831047814</v>
      </c>
      <c r="J490" s="24"/>
      <c r="K490" s="24"/>
      <c r="L490" s="24"/>
      <c r="N490" s="32">
        <v>4.6900000000000004</v>
      </c>
      <c r="O490" s="33">
        <f t="shared" si="16"/>
        <v>2.3174292399544928E-2</v>
      </c>
      <c r="P490" s="25"/>
      <c r="Q490" s="25"/>
      <c r="R490" s="25"/>
      <c r="S490" s="25"/>
      <c r="T490" s="25"/>
    </row>
    <row r="491" spans="1:20" ht="21">
      <c r="A491" s="20">
        <v>9.9</v>
      </c>
      <c r="B491" s="21">
        <v>46.9</v>
      </c>
      <c r="C491" s="21">
        <v>0.27146042782500002</v>
      </c>
      <c r="D491" s="21">
        <v>1.4822077274857399</v>
      </c>
      <c r="E491" s="21">
        <v>0.63228391386399996</v>
      </c>
      <c r="F491" s="21">
        <v>1.422323697560707</v>
      </c>
      <c r="G491" s="21">
        <v>0.87053547202699999</v>
      </c>
      <c r="H491" s="22">
        <v>1.3772413102169541</v>
      </c>
      <c r="I491" s="23">
        <f t="shared" si="15"/>
        <v>0.44609306853144881</v>
      </c>
      <c r="J491" s="24"/>
      <c r="K491" s="24"/>
      <c r="L491" s="24"/>
      <c r="N491" s="32">
        <v>4.7</v>
      </c>
      <c r="O491" s="33">
        <f t="shared" si="16"/>
        <v>2.3075783297855597E-2</v>
      </c>
      <c r="P491" s="25"/>
      <c r="Q491" s="25"/>
      <c r="R491" s="25"/>
      <c r="S491" s="25"/>
      <c r="T491" s="25"/>
    </row>
    <row r="492" spans="1:20" ht="21">
      <c r="A492" s="20">
        <v>10</v>
      </c>
      <c r="B492" s="21">
        <v>46.9</v>
      </c>
      <c r="C492" s="21">
        <v>0.26772344593199998</v>
      </c>
      <c r="D492" s="21">
        <v>1.482719077183942</v>
      </c>
      <c r="E492" s="21">
        <v>0.62267648159099998</v>
      </c>
      <c r="F492" s="21">
        <v>1.4144366100958741</v>
      </c>
      <c r="G492" s="21">
        <v>0.85723344418199998</v>
      </c>
      <c r="H492" s="22">
        <v>1.381540519315249</v>
      </c>
      <c r="I492" s="23">
        <f t="shared" si="15"/>
        <v>0.34906640069646372</v>
      </c>
      <c r="J492" s="24"/>
      <c r="K492" s="24"/>
      <c r="L492" s="24"/>
      <c r="N492" s="32">
        <v>4.71</v>
      </c>
      <c r="O492" s="33">
        <f t="shared" si="16"/>
        <v>2.2977900976358302E-2</v>
      </c>
      <c r="P492" s="25"/>
      <c r="Q492" s="25"/>
      <c r="R492" s="25"/>
      <c r="S492" s="25"/>
      <c r="T492" s="25"/>
    </row>
    <row r="493" spans="1:20" ht="21">
      <c r="A493" s="20">
        <v>10.1</v>
      </c>
      <c r="B493" s="21">
        <v>46.9</v>
      </c>
      <c r="C493" s="21">
        <v>0.264340965727</v>
      </c>
      <c r="D493" s="21">
        <v>1.4782237660989519</v>
      </c>
      <c r="E493" s="21">
        <v>0.61449085135000003</v>
      </c>
      <c r="F493" s="21">
        <v>1.415616107995942</v>
      </c>
      <c r="G493" s="21">
        <v>0.84610004925899995</v>
      </c>
      <c r="H493" s="22">
        <v>1.3860858338952819</v>
      </c>
      <c r="I493" s="23">
        <f t="shared" si="15"/>
        <v>0.25435345171348528</v>
      </c>
      <c r="J493" s="24"/>
      <c r="K493" s="24"/>
      <c r="L493" s="24"/>
      <c r="N493" s="32">
        <v>4.72</v>
      </c>
      <c r="O493" s="33">
        <f t="shared" si="16"/>
        <v>2.2880640128987283E-2</v>
      </c>
      <c r="P493" s="25"/>
      <c r="Q493" s="25"/>
      <c r="R493" s="25"/>
      <c r="S493" s="25"/>
      <c r="T493" s="25"/>
    </row>
    <row r="494" spans="1:20" ht="21">
      <c r="A494" s="20">
        <v>10.199999999999999</v>
      </c>
      <c r="B494" s="21">
        <v>46.9</v>
      </c>
      <c r="C494" s="21">
        <v>0.26079901861900001</v>
      </c>
      <c r="D494" s="21">
        <v>1.4757323660663539</v>
      </c>
      <c r="E494" s="21">
        <v>0.60614738859299999</v>
      </c>
      <c r="F494" s="21">
        <v>1.4312291973438001</v>
      </c>
      <c r="G494" s="21">
        <v>0.83467781109399997</v>
      </c>
      <c r="H494" s="22">
        <v>1.3910203649820569</v>
      </c>
      <c r="I494" s="23">
        <f t="shared" si="15"/>
        <v>0.16596386565136478</v>
      </c>
      <c r="J494" s="24"/>
      <c r="K494" s="24"/>
      <c r="L494" s="24"/>
      <c r="N494" s="32">
        <v>4.7300000000000004</v>
      </c>
      <c r="O494" s="33">
        <f t="shared" si="16"/>
        <v>2.2783995505706908E-2</v>
      </c>
      <c r="P494" s="25"/>
      <c r="Q494" s="25"/>
      <c r="R494" s="25"/>
      <c r="S494" s="25"/>
      <c r="T494" s="25"/>
    </row>
    <row r="495" spans="1:20" ht="21">
      <c r="A495" s="20">
        <v>10.3</v>
      </c>
      <c r="B495" s="21">
        <v>46.9</v>
      </c>
      <c r="C495" s="21">
        <v>0.25579098282200002</v>
      </c>
      <c r="D495" s="21">
        <v>1.4759365618713649</v>
      </c>
      <c r="E495" s="21">
        <v>0.59562228487199997</v>
      </c>
      <c r="F495" s="21">
        <v>1.4412672754560929</v>
      </c>
      <c r="G495" s="21">
        <v>0.82081134456000004</v>
      </c>
      <c r="H495" s="22">
        <v>1.3955022068302689</v>
      </c>
      <c r="I495" s="23">
        <f t="shared" si="15"/>
        <v>0.10194278299773832</v>
      </c>
      <c r="J495" s="24"/>
      <c r="K495" s="24"/>
      <c r="L495" s="24"/>
      <c r="N495" s="32">
        <v>4.74</v>
      </c>
      <c r="O495" s="33">
        <f t="shared" si="16"/>
        <v>2.2687961911803226E-2</v>
      </c>
      <c r="P495" s="25"/>
      <c r="Q495" s="25"/>
      <c r="R495" s="25"/>
      <c r="S495" s="25"/>
      <c r="T495" s="25"/>
    </row>
    <row r="496" spans="1:20" ht="21">
      <c r="A496" s="20">
        <v>10.4</v>
      </c>
      <c r="B496" s="21">
        <v>46.9</v>
      </c>
      <c r="C496" s="21">
        <v>0.24987224891900001</v>
      </c>
      <c r="D496" s="21">
        <v>1.4792677860974499</v>
      </c>
      <c r="E496" s="21">
        <v>0.584626437394</v>
      </c>
      <c r="F496" s="21">
        <v>1.4446266938099781</v>
      </c>
      <c r="G496" s="21">
        <v>0.80699659696399995</v>
      </c>
      <c r="H496" s="22">
        <v>1.3980985637280601</v>
      </c>
      <c r="I496" s="23">
        <f t="shared" si="15"/>
        <v>0.11506805511828211</v>
      </c>
      <c r="J496" s="24"/>
      <c r="K496" s="24"/>
      <c r="L496" s="24"/>
      <c r="N496" s="32">
        <v>4.75</v>
      </c>
      <c r="O496" s="33">
        <f t="shared" si="16"/>
        <v>2.2592534207185828E-2</v>
      </c>
      <c r="P496" s="25"/>
      <c r="Q496" s="25"/>
      <c r="R496" s="25"/>
      <c r="S496" s="25"/>
      <c r="T496" s="25"/>
    </row>
    <row r="497" spans="1:20" ht="21">
      <c r="A497" s="20">
        <v>10.5</v>
      </c>
      <c r="B497" s="21">
        <v>46.9</v>
      </c>
      <c r="C497" s="21">
        <v>0.24273302601499999</v>
      </c>
      <c r="D497" s="21">
        <v>1.484486988420491</v>
      </c>
      <c r="E497" s="21">
        <v>0.572558688797</v>
      </c>
      <c r="F497" s="21">
        <v>1.44291723279692</v>
      </c>
      <c r="G497" s="21">
        <v>0.79274294848600002</v>
      </c>
      <c r="H497" s="22">
        <v>1.396726422032569</v>
      </c>
      <c r="I497" s="23">
        <f t="shared" si="15"/>
        <v>0.18997100729343916</v>
      </c>
      <c r="J497" s="24"/>
      <c r="K497" s="24"/>
      <c r="L497" s="24"/>
      <c r="N497" s="32">
        <v>4.76</v>
      </c>
      <c r="O497" s="33">
        <f t="shared" si="16"/>
        <v>2.2497707305700086E-2</v>
      </c>
      <c r="P497" s="25"/>
      <c r="Q497" s="25"/>
      <c r="R497" s="25"/>
      <c r="S497" s="25"/>
      <c r="T497" s="25"/>
    </row>
    <row r="498" spans="1:20" ht="21">
      <c r="A498" s="20">
        <v>10.6</v>
      </c>
      <c r="B498" s="21">
        <v>46.9</v>
      </c>
      <c r="C498" s="21">
        <v>0.23272242075399999</v>
      </c>
      <c r="D498" s="21">
        <v>1.4880311484060049</v>
      </c>
      <c r="E498" s="21">
        <v>0.55408443189699996</v>
      </c>
      <c r="F498" s="21">
        <v>1.4400063494025781</v>
      </c>
      <c r="G498" s="21">
        <v>0.77009334619299996</v>
      </c>
      <c r="H498" s="22">
        <v>1.39076372632102</v>
      </c>
      <c r="I498" s="23">
        <f t="shared" si="15"/>
        <v>0.28095784366246773</v>
      </c>
      <c r="J498" s="24"/>
      <c r="K498" s="24"/>
      <c r="L498" s="24"/>
      <c r="N498" s="32">
        <v>4.7699999999999996</v>
      </c>
      <c r="O498" s="33">
        <f t="shared" si="16"/>
        <v>2.2403476174449422E-2</v>
      </c>
      <c r="P498" s="25"/>
      <c r="Q498" s="25"/>
      <c r="R498" s="25"/>
      <c r="S498" s="25"/>
      <c r="T498" s="25"/>
    </row>
    <row r="499" spans="1:20" ht="21">
      <c r="A499" s="20">
        <v>7.4</v>
      </c>
      <c r="B499" s="21">
        <v>46.933</v>
      </c>
      <c r="C499" s="21">
        <v>0.187659452379</v>
      </c>
      <c r="D499" s="21">
        <v>1.4895042101363369</v>
      </c>
      <c r="E499" s="21">
        <v>0.43680876370600003</v>
      </c>
      <c r="F499" s="21">
        <v>1.383730258178649</v>
      </c>
      <c r="G499" s="21">
        <v>0.60968215466200004</v>
      </c>
      <c r="H499" s="22">
        <v>1.35228015369725</v>
      </c>
      <c r="I499" s="23">
        <f t="shared" si="15"/>
        <v>2.9385677793970402</v>
      </c>
      <c r="J499" s="24"/>
      <c r="K499" s="24"/>
      <c r="L499" s="24"/>
      <c r="N499" s="32">
        <v>4.78</v>
      </c>
      <c r="O499" s="33">
        <f t="shared" si="16"/>
        <v>2.2309835833127491E-2</v>
      </c>
      <c r="P499" s="25"/>
      <c r="Q499" s="25"/>
      <c r="R499" s="25"/>
      <c r="S499" s="25"/>
      <c r="T499" s="25"/>
    </row>
    <row r="500" spans="1:20" ht="21">
      <c r="A500" s="20">
        <v>7.45</v>
      </c>
      <c r="B500" s="21">
        <v>46.95</v>
      </c>
      <c r="C500" s="21">
        <v>0.18104787305</v>
      </c>
      <c r="D500" s="21">
        <v>1.496009450223144</v>
      </c>
      <c r="E500" s="21">
        <v>0.41889839299300002</v>
      </c>
      <c r="F500" s="21">
        <v>1.3879832993718739</v>
      </c>
      <c r="G500" s="21">
        <v>0.58445326566300004</v>
      </c>
      <c r="H500" s="22">
        <v>1.356510157097734</v>
      </c>
      <c r="I500" s="23">
        <f t="shared" si="15"/>
        <v>2.8894223619536321</v>
      </c>
      <c r="J500" s="24"/>
      <c r="K500" s="24"/>
      <c r="L500" s="24"/>
      <c r="N500" s="32">
        <v>4.79</v>
      </c>
      <c r="O500" s="33">
        <f t="shared" si="16"/>
        <v>2.2216781353360134E-2</v>
      </c>
      <c r="P500" s="25"/>
      <c r="Q500" s="25"/>
      <c r="R500" s="25"/>
      <c r="S500" s="25"/>
      <c r="T500" s="25"/>
    </row>
    <row r="501" spans="1:20" ht="21">
      <c r="A501" s="20">
        <v>7.2670000000000003</v>
      </c>
      <c r="B501" s="21">
        <v>46.966999999999999</v>
      </c>
      <c r="C501" s="21">
        <v>0.19288292797699999</v>
      </c>
      <c r="D501" s="21">
        <v>1.472109729160989</v>
      </c>
      <c r="E501" s="21">
        <v>0.45521610512400001</v>
      </c>
      <c r="F501" s="21">
        <v>1.3582883782048361</v>
      </c>
      <c r="G501" s="21">
        <v>0.63691517612199999</v>
      </c>
      <c r="H501" s="22">
        <v>1.334817975869917</v>
      </c>
      <c r="I501" s="23">
        <f t="shared" si="15"/>
        <v>3.0730559671307773</v>
      </c>
      <c r="J501" s="24"/>
      <c r="K501" s="24"/>
      <c r="L501" s="24"/>
      <c r="N501" s="32">
        <v>4.8</v>
      </c>
      <c r="O501" s="33">
        <f t="shared" si="16"/>
        <v>2.2124307858056868E-2</v>
      </c>
      <c r="P501" s="25"/>
      <c r="Q501" s="25"/>
      <c r="R501" s="25"/>
      <c r="S501" s="25"/>
      <c r="T501" s="25"/>
    </row>
    <row r="502" spans="1:20" ht="21">
      <c r="A502" s="20">
        <v>7</v>
      </c>
      <c r="B502" s="21">
        <v>47</v>
      </c>
      <c r="C502" s="21">
        <v>0.194631584335</v>
      </c>
      <c r="D502" s="21">
        <v>1.4539843484360451</v>
      </c>
      <c r="E502" s="21">
        <v>0.46504502747100002</v>
      </c>
      <c r="F502" s="21">
        <v>1.3445046859437511</v>
      </c>
      <c r="G502" s="21">
        <v>0.65110091449200003</v>
      </c>
      <c r="H502" s="22">
        <v>1.3324489494426279</v>
      </c>
      <c r="I502" s="23">
        <f t="shared" si="15"/>
        <v>3.3414803114474885</v>
      </c>
      <c r="J502" s="24"/>
      <c r="K502" s="24"/>
      <c r="L502" s="24"/>
      <c r="N502" s="32">
        <v>4.8099999999999996</v>
      </c>
      <c r="O502" s="33">
        <f t="shared" si="16"/>
        <v>2.2032410520771883E-2</v>
      </c>
      <c r="P502" s="25"/>
      <c r="Q502" s="25"/>
      <c r="R502" s="25"/>
      <c r="S502" s="25"/>
      <c r="T502" s="25"/>
    </row>
    <row r="503" spans="1:20" ht="21">
      <c r="A503" s="20">
        <v>6.9329999999999998</v>
      </c>
      <c r="B503" s="21">
        <v>47</v>
      </c>
      <c r="C503" s="21">
        <v>0.19363940007300001</v>
      </c>
      <c r="D503" s="21">
        <v>1.4526134380810889</v>
      </c>
      <c r="E503" s="21">
        <v>0.46436462410899998</v>
      </c>
      <c r="F503" s="21">
        <v>1.343837894030278</v>
      </c>
      <c r="G503" s="21">
        <v>0.65072837165599995</v>
      </c>
      <c r="H503" s="22">
        <v>1.330618768928878</v>
      </c>
      <c r="I503" s="23">
        <f t="shared" si="15"/>
        <v>3.4083678341939474</v>
      </c>
      <c r="J503" s="24"/>
      <c r="K503" s="24"/>
      <c r="L503" s="24"/>
      <c r="N503" s="32">
        <v>4.82</v>
      </c>
      <c r="O503" s="33">
        <f t="shared" si="16"/>
        <v>2.1941084565074213E-2</v>
      </c>
      <c r="P503" s="25"/>
      <c r="Q503" s="25"/>
      <c r="R503" s="25"/>
      <c r="S503" s="25"/>
      <c r="T503" s="25"/>
    </row>
    <row r="504" spans="1:20" ht="21">
      <c r="A504" s="20">
        <v>6.9</v>
      </c>
      <c r="B504" s="21">
        <v>47</v>
      </c>
      <c r="C504" s="21">
        <v>0.192754229571</v>
      </c>
      <c r="D504" s="21">
        <v>1.452264183441377</v>
      </c>
      <c r="E504" s="21">
        <v>0.46309318023599999</v>
      </c>
      <c r="F504" s="21">
        <v>1.3435585278585189</v>
      </c>
      <c r="G504" s="21">
        <v>0.64940787531099997</v>
      </c>
      <c r="H504" s="22">
        <v>1.328703954500664</v>
      </c>
      <c r="I504" s="23">
        <f t="shared" si="15"/>
        <v>3.4413140434269902</v>
      </c>
      <c r="J504" s="24"/>
      <c r="K504" s="24"/>
      <c r="L504" s="24"/>
      <c r="N504" s="32">
        <v>4.83</v>
      </c>
      <c r="O504" s="33">
        <f t="shared" si="16"/>
        <v>2.1850325263927155E-2</v>
      </c>
      <c r="P504" s="25"/>
      <c r="Q504" s="25"/>
      <c r="R504" s="25"/>
      <c r="S504" s="25"/>
      <c r="T504" s="25"/>
    </row>
    <row r="505" spans="1:20" ht="21">
      <c r="A505" s="20">
        <v>7.1</v>
      </c>
      <c r="B505" s="21">
        <v>47</v>
      </c>
      <c r="C505" s="21">
        <v>0.19464413012599999</v>
      </c>
      <c r="D505" s="21">
        <v>1.4561385795201049</v>
      </c>
      <c r="E505" s="21">
        <v>0.46296750098599998</v>
      </c>
      <c r="F505" s="21">
        <v>1.3466565416505409</v>
      </c>
      <c r="G505" s="21">
        <v>0.64759641931099998</v>
      </c>
      <c r="H505" s="22">
        <v>1.3344465161426211</v>
      </c>
      <c r="I505" s="23">
        <f t="shared" si="15"/>
        <v>3.2416568291684711</v>
      </c>
      <c r="J505" s="24"/>
      <c r="K505" s="24"/>
      <c r="L505" s="24"/>
      <c r="N505" s="32">
        <v>4.84</v>
      </c>
      <c r="O505" s="33">
        <f t="shared" si="16"/>
        <v>2.1760127939076491E-2</v>
      </c>
      <c r="P505" s="25"/>
      <c r="Q505" s="25"/>
      <c r="R505" s="25"/>
      <c r="S505" s="25"/>
      <c r="T505" s="25"/>
    </row>
    <row r="506" spans="1:20" ht="21">
      <c r="A506" s="20">
        <v>6.8</v>
      </c>
      <c r="B506" s="21">
        <v>47</v>
      </c>
      <c r="C506" s="21">
        <v>0.18859302366799999</v>
      </c>
      <c r="D506" s="21">
        <v>1.452786687180567</v>
      </c>
      <c r="E506" s="21">
        <v>0.455677335824</v>
      </c>
      <c r="F506" s="21">
        <v>1.344029833843106</v>
      </c>
      <c r="G506" s="21">
        <v>0.640309650098</v>
      </c>
      <c r="H506" s="22">
        <v>1.326399682435542</v>
      </c>
      <c r="I506" s="23">
        <f t="shared" si="15"/>
        <v>3.541157158216004</v>
      </c>
      <c r="J506" s="24"/>
      <c r="K506" s="24"/>
      <c r="L506" s="24"/>
      <c r="N506" s="32">
        <v>4.8499999999999996</v>
      </c>
      <c r="O506" s="33">
        <f t="shared" si="16"/>
        <v>2.1670487960447668E-2</v>
      </c>
      <c r="P506" s="25"/>
      <c r="Q506" s="25"/>
      <c r="R506" s="25"/>
      <c r="S506" s="25"/>
      <c r="T506" s="25"/>
    </row>
    <row r="507" spans="1:20" ht="21">
      <c r="A507" s="20">
        <v>7.2</v>
      </c>
      <c r="B507" s="21">
        <v>47</v>
      </c>
      <c r="C507" s="21">
        <v>0.19306148115399999</v>
      </c>
      <c r="D507" s="21">
        <v>1.4616483240201921</v>
      </c>
      <c r="E507" s="21">
        <v>0.45779237930400002</v>
      </c>
      <c r="F507" s="21">
        <v>1.3512644135275469</v>
      </c>
      <c r="G507" s="21">
        <v>0.64054469779199996</v>
      </c>
      <c r="H507" s="22">
        <v>1.3342270507391181</v>
      </c>
      <c r="I507" s="23">
        <f t="shared" si="15"/>
        <v>3.1418445735583358</v>
      </c>
      <c r="J507" s="24"/>
      <c r="K507" s="24"/>
      <c r="L507" s="24"/>
      <c r="N507" s="32">
        <v>4.8600000000000003</v>
      </c>
      <c r="O507" s="33">
        <f t="shared" si="16"/>
        <v>2.1581400745551583E-2</v>
      </c>
      <c r="P507" s="25"/>
      <c r="Q507" s="25"/>
      <c r="R507" s="25"/>
      <c r="S507" s="25"/>
      <c r="T507" s="25"/>
    </row>
    <row r="508" spans="1:20" ht="21">
      <c r="A508" s="20">
        <v>6.7</v>
      </c>
      <c r="B508" s="21">
        <v>47</v>
      </c>
      <c r="C508" s="21">
        <v>0.18228777954399999</v>
      </c>
      <c r="D508" s="21">
        <v>1.4558287841513999</v>
      </c>
      <c r="E508" s="21">
        <v>0.44289678860199999</v>
      </c>
      <c r="F508" s="21">
        <v>1.3488347642945691</v>
      </c>
      <c r="G508" s="21">
        <v>0.62389629476099995</v>
      </c>
      <c r="H508" s="22">
        <v>1.32876877992676</v>
      </c>
      <c r="I508" s="23">
        <f t="shared" si="15"/>
        <v>3.6410088839332793</v>
      </c>
      <c r="J508" s="24"/>
      <c r="K508" s="24"/>
      <c r="L508" s="24"/>
      <c r="N508" s="32">
        <v>4.87</v>
      </c>
      <c r="O508" s="33">
        <f t="shared" si="16"/>
        <v>2.1492861758898935E-2</v>
      </c>
      <c r="P508" s="25"/>
      <c r="Q508" s="25"/>
      <c r="R508" s="25"/>
      <c r="S508" s="25"/>
      <c r="T508" s="25"/>
    </row>
    <row r="509" spans="1:20" ht="21">
      <c r="A509" s="20">
        <v>7.3</v>
      </c>
      <c r="B509" s="21">
        <v>47</v>
      </c>
      <c r="C509" s="21">
        <v>0.189428905999</v>
      </c>
      <c r="D509" s="21">
        <v>1.47374543112588</v>
      </c>
      <c r="E509" s="21">
        <v>0.44800272625799997</v>
      </c>
      <c r="F509" s="21">
        <v>1.357692309913568</v>
      </c>
      <c r="G509" s="21">
        <v>0.62813654796999996</v>
      </c>
      <c r="H509" s="22">
        <v>1.334870667050003</v>
      </c>
      <c r="I509" s="23">
        <f t="shared" si="15"/>
        <v>3.0420446496889793</v>
      </c>
      <c r="J509" s="24"/>
      <c r="K509" s="24"/>
      <c r="L509" s="24"/>
      <c r="N509" s="32">
        <v>4.88</v>
      </c>
      <c r="O509" s="33">
        <f t="shared" si="16"/>
        <v>2.140486651142293E-2</v>
      </c>
      <c r="P509" s="25"/>
      <c r="Q509" s="25"/>
      <c r="R509" s="25"/>
      <c r="S509" s="25"/>
      <c r="T509" s="25"/>
    </row>
    <row r="510" spans="1:20" ht="21">
      <c r="A510" s="20">
        <v>6.6</v>
      </c>
      <c r="B510" s="21">
        <v>47</v>
      </c>
      <c r="C510" s="21">
        <v>0.17421689580899999</v>
      </c>
      <c r="D510" s="21">
        <v>1.464443339161023</v>
      </c>
      <c r="E510" s="21">
        <v>0.42533745995900002</v>
      </c>
      <c r="F510" s="21">
        <v>1.3513096629396431</v>
      </c>
      <c r="G510" s="21">
        <v>0.60073121941800001</v>
      </c>
      <c r="H510" s="22">
        <v>1.3307239813960079</v>
      </c>
      <c r="I510" s="23">
        <f t="shared" si="15"/>
        <v>3.7408685310469929</v>
      </c>
      <c r="J510" s="24"/>
      <c r="K510" s="24"/>
      <c r="L510" s="24"/>
      <c r="N510" s="32">
        <v>4.8899999999999997</v>
      </c>
      <c r="O510" s="33">
        <f t="shared" si="16"/>
        <v>2.1317410559910269E-2</v>
      </c>
      <c r="P510" s="25"/>
      <c r="Q510" s="25"/>
      <c r="R510" s="25"/>
      <c r="S510" s="25"/>
      <c r="T510" s="25"/>
    </row>
    <row r="511" spans="1:20" ht="21">
      <c r="A511" s="20">
        <v>7.4</v>
      </c>
      <c r="B511" s="21">
        <v>47</v>
      </c>
      <c r="C511" s="21">
        <v>0.182380404937</v>
      </c>
      <c r="D511" s="21">
        <v>1.486705961672047</v>
      </c>
      <c r="E511" s="21">
        <v>0.42711361404699999</v>
      </c>
      <c r="F511" s="21">
        <v>1.371428040628887</v>
      </c>
      <c r="G511" s="21">
        <v>0.59792279849100005</v>
      </c>
      <c r="H511" s="22">
        <v>1.344301416407186</v>
      </c>
      <c r="I511" s="23">
        <f t="shared" si="15"/>
        <v>2.942258312420023</v>
      </c>
      <c r="J511" s="24"/>
      <c r="K511" s="24"/>
      <c r="L511" s="24"/>
      <c r="N511" s="32">
        <v>4.9000000000000004</v>
      </c>
      <c r="O511" s="33">
        <f t="shared" si="16"/>
        <v>2.1230489506440239E-2</v>
      </c>
      <c r="P511" s="25"/>
      <c r="Q511" s="25"/>
      <c r="R511" s="25"/>
      <c r="S511" s="25"/>
      <c r="T511" s="25"/>
    </row>
    <row r="512" spans="1:20" ht="21">
      <c r="A512" s="20">
        <v>6.5</v>
      </c>
      <c r="B512" s="21">
        <v>47</v>
      </c>
      <c r="C512" s="21">
        <v>0.16435734520100001</v>
      </c>
      <c r="D512" s="21">
        <v>1.474925500844152</v>
      </c>
      <c r="E512" s="21">
        <v>0.40234134852800002</v>
      </c>
      <c r="F512" s="21">
        <v>1.3578871441188181</v>
      </c>
      <c r="G512" s="21">
        <v>0.56913731698699999</v>
      </c>
      <c r="H512" s="22">
        <v>1.3317954940869099</v>
      </c>
      <c r="I512" s="23">
        <f t="shared" si="15"/>
        <v>3.8407354816850257</v>
      </c>
      <c r="J512" s="24"/>
      <c r="K512" s="24"/>
      <c r="L512" s="24"/>
      <c r="N512" s="32">
        <v>4.91</v>
      </c>
      <c r="O512" s="33">
        <f t="shared" si="16"/>
        <v>2.1144098997831859E-2</v>
      </c>
      <c r="P512" s="25"/>
      <c r="Q512" s="25"/>
      <c r="R512" s="25"/>
      <c r="S512" s="25"/>
      <c r="T512" s="25"/>
    </row>
    <row r="513" spans="1:20" ht="21">
      <c r="A513" s="20">
        <v>7.5</v>
      </c>
      <c r="B513" s="21">
        <v>47</v>
      </c>
      <c r="C513" s="21">
        <v>0.169321275115</v>
      </c>
      <c r="D513" s="21">
        <v>1.5026988538799371</v>
      </c>
      <c r="E513" s="21">
        <v>0.38500120559700002</v>
      </c>
      <c r="F513" s="21">
        <v>1.3853501092625049</v>
      </c>
      <c r="G513" s="21">
        <v>0.53273336861700005</v>
      </c>
      <c r="H513" s="22">
        <v>1.3505154430685711</v>
      </c>
      <c r="I513" s="23">
        <f t="shared" si="15"/>
        <v>2.8424869926365721</v>
      </c>
      <c r="J513" s="24"/>
      <c r="K513" s="24"/>
      <c r="L513" s="24"/>
      <c r="N513" s="32">
        <v>4.92</v>
      </c>
      <c r="O513" s="33">
        <f t="shared" si="16"/>
        <v>2.1058234725098744E-2</v>
      </c>
      <c r="P513" s="25"/>
      <c r="Q513" s="25"/>
      <c r="R513" s="25"/>
      <c r="S513" s="25"/>
      <c r="T513" s="25"/>
    </row>
    <row r="514" spans="1:20" ht="21">
      <c r="A514" s="20">
        <v>6.4</v>
      </c>
      <c r="B514" s="21">
        <v>47</v>
      </c>
      <c r="C514" s="21">
        <v>0.152084294515</v>
      </c>
      <c r="D514" s="21">
        <v>1.4814305635864231</v>
      </c>
      <c r="E514" s="21">
        <v>0.37035220179799999</v>
      </c>
      <c r="F514" s="21">
        <v>1.3682143708198591</v>
      </c>
      <c r="G514" s="21">
        <v>0.52389409530200004</v>
      </c>
      <c r="H514" s="22">
        <v>1.335509211136797</v>
      </c>
      <c r="I514" s="23">
        <f t="shared" si="15"/>
        <v>3.9406091805672534</v>
      </c>
      <c r="J514" s="24"/>
      <c r="K514" s="24"/>
      <c r="L514" s="24"/>
      <c r="N514" s="32">
        <v>4.93</v>
      </c>
      <c r="O514" s="33">
        <f t="shared" si="16"/>
        <v>2.0972892422911851E-2</v>
      </c>
      <c r="P514" s="25"/>
      <c r="Q514" s="25"/>
      <c r="R514" s="25"/>
      <c r="S514" s="25"/>
      <c r="T514" s="25"/>
    </row>
    <row r="515" spans="1:20" ht="21">
      <c r="A515" s="20">
        <v>7.6</v>
      </c>
      <c r="B515" s="21">
        <v>47</v>
      </c>
      <c r="C515" s="21">
        <v>0.15761118782200001</v>
      </c>
      <c r="D515" s="21">
        <v>1.5020445933734341</v>
      </c>
      <c r="E515" s="21">
        <v>0.34068493628500002</v>
      </c>
      <c r="F515" s="21">
        <v>1.4025479072813301</v>
      </c>
      <c r="G515" s="21">
        <v>0.462266350843</v>
      </c>
      <c r="H515" s="22">
        <v>1.3704552410840769</v>
      </c>
      <c r="I515" s="23">
        <f t="shared" si="15"/>
        <v>2.7427323291950101</v>
      </c>
      <c r="J515" s="24"/>
      <c r="K515" s="24"/>
      <c r="L515" s="24"/>
      <c r="N515" s="32">
        <v>4.9400000000000004</v>
      </c>
      <c r="O515" s="33">
        <f t="shared" si="16"/>
        <v>2.0888067869069733E-2</v>
      </c>
      <c r="P515" s="25"/>
      <c r="Q515" s="25"/>
      <c r="R515" s="25"/>
      <c r="S515" s="25"/>
      <c r="T515" s="25"/>
    </row>
    <row r="516" spans="1:20" ht="21">
      <c r="A516" s="20">
        <v>6.3</v>
      </c>
      <c r="B516" s="21">
        <v>47</v>
      </c>
      <c r="C516" s="21">
        <v>0.13777656673399999</v>
      </c>
      <c r="D516" s="21">
        <v>1.4844879347971689</v>
      </c>
      <c r="E516" s="21">
        <v>0.33216122207900001</v>
      </c>
      <c r="F516" s="21">
        <v>1.359345426858442</v>
      </c>
      <c r="G516" s="21">
        <v>0.46912597312999998</v>
      </c>
      <c r="H516" s="22">
        <v>1.320160063834239</v>
      </c>
      <c r="I516" s="23">
        <f t="shared" si="15"/>
        <v>4.0404891272799563</v>
      </c>
      <c r="J516" s="24"/>
      <c r="K516" s="24"/>
      <c r="L516" s="24"/>
      <c r="N516" s="32">
        <v>4.95</v>
      </c>
      <c r="O516" s="33">
        <f t="shared" si="16"/>
        <v>2.0803756883976336E-2</v>
      </c>
      <c r="P516" s="25"/>
      <c r="Q516" s="25"/>
      <c r="R516" s="25"/>
      <c r="S516" s="25"/>
      <c r="T516" s="25"/>
    </row>
    <row r="517" spans="1:20" ht="21">
      <c r="A517" s="20">
        <v>7.7</v>
      </c>
      <c r="B517" s="21">
        <v>47</v>
      </c>
      <c r="C517" s="21">
        <v>0.15237373953800001</v>
      </c>
      <c r="D517" s="21">
        <v>1.5081203552419959</v>
      </c>
      <c r="E517" s="21">
        <v>0.32116291637799999</v>
      </c>
      <c r="F517" s="21">
        <v>1.4246789421499439</v>
      </c>
      <c r="G517" s="21">
        <v>0.43153437901500002</v>
      </c>
      <c r="H517" s="22">
        <v>1.3878773172785419</v>
      </c>
      <c r="I517" s="23">
        <f t="shared" si="15"/>
        <v>2.6429962080780336</v>
      </c>
      <c r="J517" s="24"/>
      <c r="K517" s="24"/>
      <c r="L517" s="24"/>
      <c r="N517" s="32">
        <v>4.96</v>
      </c>
      <c r="O517" s="33">
        <f t="shared" si="16"/>
        <v>2.0719955330126098E-2</v>
      </c>
      <c r="P517" s="25"/>
      <c r="Q517" s="25"/>
      <c r="R517" s="25"/>
      <c r="S517" s="25"/>
      <c r="T517" s="25"/>
    </row>
    <row r="518" spans="1:20" ht="21">
      <c r="A518" s="20">
        <v>7.8</v>
      </c>
      <c r="B518" s="21">
        <v>47</v>
      </c>
      <c r="C518" s="21">
        <v>0.15184752040899999</v>
      </c>
      <c r="D518" s="21">
        <v>1.516632347326432</v>
      </c>
      <c r="E518" s="21">
        <v>0.31996569636099997</v>
      </c>
      <c r="F518" s="21">
        <v>1.4467731253869009</v>
      </c>
      <c r="G518" s="21">
        <v>0.42998506260300001</v>
      </c>
      <c r="H518" s="22">
        <v>1.4110389912781289</v>
      </c>
      <c r="I518" s="23">
        <f t="shared" si="15"/>
        <v>2.543280810728191</v>
      </c>
      <c r="J518" s="24"/>
      <c r="K518" s="24"/>
      <c r="L518" s="24"/>
      <c r="N518" s="32">
        <v>4.97</v>
      </c>
      <c r="O518" s="33">
        <f t="shared" si="16"/>
        <v>2.0636659111596348E-2</v>
      </c>
      <c r="P518" s="25"/>
      <c r="Q518" s="25"/>
      <c r="R518" s="25"/>
      <c r="S518" s="25"/>
      <c r="T518" s="25"/>
    </row>
    <row r="519" spans="1:20" ht="21">
      <c r="A519" s="20">
        <v>7.9</v>
      </c>
      <c r="B519" s="21">
        <v>47</v>
      </c>
      <c r="C519" s="21">
        <v>0.15574005252199999</v>
      </c>
      <c r="D519" s="21">
        <v>1.517554219045957</v>
      </c>
      <c r="E519" s="21">
        <v>0.33531899296899997</v>
      </c>
      <c r="F519" s="21">
        <v>1.452103893451139</v>
      </c>
      <c r="G519" s="21">
        <v>0.454102062295</v>
      </c>
      <c r="H519" s="22">
        <v>1.418869177720302</v>
      </c>
      <c r="I519" s="23">
        <f t="shared" si="15"/>
        <v>2.4435886741678972</v>
      </c>
      <c r="J519" s="24"/>
      <c r="K519" s="24"/>
      <c r="L519" s="24"/>
      <c r="N519" s="32">
        <v>4.9800000000000004</v>
      </c>
      <c r="O519" s="33">
        <f t="shared" si="16"/>
        <v>2.0553864173546803E-2</v>
      </c>
      <c r="P519" s="25"/>
      <c r="Q519" s="25"/>
      <c r="R519" s="25"/>
      <c r="S519" s="25"/>
      <c r="T519" s="25"/>
    </row>
    <row r="520" spans="1:20" ht="21">
      <c r="A520" s="20">
        <v>8</v>
      </c>
      <c r="B520" s="21">
        <v>47</v>
      </c>
      <c r="C520" s="21">
        <v>0.16460882843300001</v>
      </c>
      <c r="D520" s="21">
        <v>1.513961469024339</v>
      </c>
      <c r="E520" s="21">
        <v>0.369502016022</v>
      </c>
      <c r="F520" s="21">
        <v>1.444374415785119</v>
      </c>
      <c r="G520" s="21">
        <v>0.50736994578899997</v>
      </c>
      <c r="H520" s="22">
        <v>1.4149311751676961</v>
      </c>
      <c r="I520" s="23">
        <f t="shared" si="15"/>
        <v>2.3439227663950457</v>
      </c>
      <c r="J520" s="24"/>
      <c r="K520" s="24"/>
      <c r="L520" s="24"/>
      <c r="N520" s="32">
        <v>4.99</v>
      </c>
      <c r="O520" s="33">
        <f t="shared" si="16"/>
        <v>2.0471566501726105E-2</v>
      </c>
      <c r="P520" s="25"/>
      <c r="Q520" s="25"/>
      <c r="R520" s="25"/>
      <c r="S520" s="25"/>
      <c r="T520" s="25"/>
    </row>
    <row r="521" spans="1:20" ht="21">
      <c r="A521" s="20">
        <v>8.1</v>
      </c>
      <c r="B521" s="21">
        <v>47</v>
      </c>
      <c r="C521" s="21">
        <v>0.18116102722399999</v>
      </c>
      <c r="D521" s="21">
        <v>1.491606942009001</v>
      </c>
      <c r="E521" s="21">
        <v>0.423587130471</v>
      </c>
      <c r="F521" s="21">
        <v>1.4326822462703399</v>
      </c>
      <c r="G521" s="21">
        <v>0.589896890738</v>
      </c>
      <c r="H521" s="22">
        <v>1.418171498612562</v>
      </c>
      <c r="I521" s="23">
        <f t="shared" ref="I521:I584" si="17">SQRT((A521-$Q$8)^2+(B521-$R$8)^2)</f>
        <v>2.2442865817734563</v>
      </c>
      <c r="J521" s="24"/>
      <c r="K521" s="24"/>
      <c r="L521" s="24"/>
      <c r="N521" s="32">
        <v>5</v>
      </c>
      <c r="O521" s="33">
        <f t="shared" si="16"/>
        <v>2.0389762121985209E-2</v>
      </c>
      <c r="P521" s="25"/>
      <c r="Q521" s="25"/>
      <c r="R521" s="25"/>
      <c r="S521" s="25"/>
      <c r="T521" s="25"/>
    </row>
    <row r="522" spans="1:20" ht="21">
      <c r="A522" s="20">
        <v>8.1999999999999993</v>
      </c>
      <c r="B522" s="21">
        <v>47</v>
      </c>
      <c r="C522" s="21">
        <v>0.20070200783799999</v>
      </c>
      <c r="D522" s="21">
        <v>1.4712360976953469</v>
      </c>
      <c r="E522" s="21">
        <v>0.48464376628799999</v>
      </c>
      <c r="F522" s="21">
        <v>1.423265343156193</v>
      </c>
      <c r="G522" s="21">
        <v>0.68106645081899997</v>
      </c>
      <c r="H522" s="22">
        <v>1.4120902925350349</v>
      </c>
      <c r="I522" s="23">
        <f t="shared" si="17"/>
        <v>2.144684262876885</v>
      </c>
      <c r="J522" s="24"/>
      <c r="K522" s="24"/>
      <c r="L522" s="24"/>
      <c r="N522" s="32">
        <v>5.01</v>
      </c>
      <c r="O522" s="33">
        <f t="shared" si="16"/>
        <v>2.0308447099797622E-2</v>
      </c>
      <c r="P522" s="25"/>
      <c r="Q522" s="25"/>
      <c r="R522" s="25"/>
      <c r="S522" s="25"/>
      <c r="T522" s="25"/>
    </row>
    <row r="523" spans="1:20" ht="21">
      <c r="A523" s="20">
        <v>8.3000000000000007</v>
      </c>
      <c r="B523" s="21">
        <v>47</v>
      </c>
      <c r="C523" s="21">
        <v>0.217683884598</v>
      </c>
      <c r="D523" s="21">
        <v>1.468451686532136</v>
      </c>
      <c r="E523" s="21">
        <v>0.53857288234800005</v>
      </c>
      <c r="F523" s="21">
        <v>1.4208651410293971</v>
      </c>
      <c r="G523" s="21">
        <v>0.759728513291</v>
      </c>
      <c r="H523" s="22">
        <v>1.412704308653087</v>
      </c>
      <c r="I523" s="23">
        <f t="shared" si="17"/>
        <v>2.0451207577390487</v>
      </c>
      <c r="J523" s="24"/>
      <c r="K523" s="24"/>
      <c r="L523" s="24"/>
      <c r="N523" s="32">
        <v>5.0199999999999996</v>
      </c>
      <c r="O523" s="33">
        <f t="shared" si="16"/>
        <v>2.0227617539786285E-2</v>
      </c>
      <c r="P523" s="25"/>
      <c r="Q523" s="25"/>
      <c r="R523" s="25"/>
      <c r="S523" s="25"/>
      <c r="T523" s="25"/>
    </row>
    <row r="524" spans="1:20" ht="21">
      <c r="A524" s="20">
        <v>8.4</v>
      </c>
      <c r="B524" s="21">
        <v>47</v>
      </c>
      <c r="C524" s="21">
        <v>0.230914879942</v>
      </c>
      <c r="D524" s="21">
        <v>1.466651336244186</v>
      </c>
      <c r="E524" s="21">
        <v>0.57692026205500002</v>
      </c>
      <c r="F524" s="21">
        <v>1.4217217431746321</v>
      </c>
      <c r="G524" s="21">
        <v>0.81395917193199996</v>
      </c>
      <c r="H524" s="22">
        <v>1.4107752929877091</v>
      </c>
      <c r="I524" s="23">
        <f t="shared" si="17"/>
        <v>1.9456020250910826</v>
      </c>
      <c r="J524" s="24"/>
      <c r="K524" s="24"/>
      <c r="L524" s="24"/>
      <c r="N524" s="32">
        <v>5.03</v>
      </c>
      <c r="O524" s="33">
        <f t="shared" si="16"/>
        <v>2.0147269585257054E-2</v>
      </c>
      <c r="P524" s="25"/>
      <c r="Q524" s="25"/>
      <c r="R524" s="25"/>
      <c r="S524" s="25"/>
      <c r="T524" s="25"/>
    </row>
    <row r="525" spans="1:20" ht="21">
      <c r="A525" s="20">
        <v>8.5</v>
      </c>
      <c r="B525" s="21">
        <v>47</v>
      </c>
      <c r="C525" s="21">
        <v>0.24046351893099999</v>
      </c>
      <c r="D525" s="21">
        <v>1.462139728636707</v>
      </c>
      <c r="E525" s="21">
        <v>0.60117758788099995</v>
      </c>
      <c r="F525" s="21">
        <v>1.426808281820696</v>
      </c>
      <c r="G525" s="21">
        <v>0.846922504608</v>
      </c>
      <c r="H525" s="22">
        <v>1.4103041399369109</v>
      </c>
      <c r="I525" s="23">
        <f t="shared" si="17"/>
        <v>1.8461353055347551</v>
      </c>
      <c r="J525" s="24"/>
      <c r="K525" s="24"/>
      <c r="L525" s="24"/>
      <c r="N525" s="32">
        <v>5.04</v>
      </c>
      <c r="O525" s="33">
        <f t="shared" si="16"/>
        <v>2.0067399417738652E-2</v>
      </c>
      <c r="P525" s="25"/>
      <c r="Q525" s="25"/>
      <c r="R525" s="25"/>
      <c r="S525" s="25"/>
      <c r="T525" s="25"/>
    </row>
    <row r="526" spans="1:20" ht="21">
      <c r="A526" s="20">
        <v>8.6</v>
      </c>
      <c r="B526" s="21">
        <v>47</v>
      </c>
      <c r="C526" s="21">
        <v>0.247356007475</v>
      </c>
      <c r="D526" s="21">
        <v>1.455682910126175</v>
      </c>
      <c r="E526" s="21">
        <v>0.61599287178899997</v>
      </c>
      <c r="F526" s="21">
        <v>1.4273145051385649</v>
      </c>
      <c r="G526" s="21">
        <v>0.86460317522999997</v>
      </c>
      <c r="H526" s="22">
        <v>1.398586064678661</v>
      </c>
      <c r="I526" s="23">
        <f t="shared" si="17"/>
        <v>1.7467294846785191</v>
      </c>
      <c r="J526" s="24"/>
      <c r="K526" s="24"/>
      <c r="L526" s="24"/>
      <c r="N526" s="32">
        <v>5.05</v>
      </c>
      <c r="O526" s="33">
        <f t="shared" si="16"/>
        <v>1.9988003256528979E-2</v>
      </c>
      <c r="P526" s="25"/>
      <c r="Q526" s="25"/>
      <c r="R526" s="25"/>
      <c r="S526" s="25"/>
      <c r="T526" s="25"/>
    </row>
    <row r="527" spans="1:20" ht="21">
      <c r="A527" s="20">
        <v>8.6999999999999993</v>
      </c>
      <c r="B527" s="21">
        <v>47</v>
      </c>
      <c r="C527" s="21">
        <v>0.25192599643500002</v>
      </c>
      <c r="D527" s="21">
        <v>1.449484754924117</v>
      </c>
      <c r="E527" s="21">
        <v>0.62528558008799995</v>
      </c>
      <c r="F527" s="21">
        <v>1.4205754235442141</v>
      </c>
      <c r="G527" s="21">
        <v>0.87647397587599996</v>
      </c>
      <c r="H527" s="22">
        <v>1.391715156625452</v>
      </c>
      <c r="I527" s="23">
        <f t="shared" si="17"/>
        <v>1.6473955866605523</v>
      </c>
      <c r="J527" s="24"/>
      <c r="K527" s="24"/>
      <c r="L527" s="24"/>
      <c r="N527" s="32">
        <v>5.0599999999999996</v>
      </c>
      <c r="O527" s="33">
        <f t="shared" si="16"/>
        <v>1.9909077358247679E-2</v>
      </c>
      <c r="P527" s="25"/>
      <c r="Q527" s="25"/>
      <c r="R527" s="25"/>
      <c r="S527" s="25"/>
      <c r="T527" s="25"/>
    </row>
    <row r="528" spans="1:20" ht="21">
      <c r="A528" s="20">
        <v>8.8000000000000007</v>
      </c>
      <c r="B528" s="21">
        <v>47</v>
      </c>
      <c r="C528" s="21">
        <v>0.25566293204200002</v>
      </c>
      <c r="D528" s="21">
        <v>1.4505852979010481</v>
      </c>
      <c r="E528" s="21">
        <v>0.63164660664000005</v>
      </c>
      <c r="F528" s="21">
        <v>1.41756812049546</v>
      </c>
      <c r="G528" s="21">
        <v>0.883987442332</v>
      </c>
      <c r="H528" s="22">
        <v>1.387028302860785</v>
      </c>
      <c r="I528" s="23">
        <f t="shared" si="17"/>
        <v>1.5481474559136932</v>
      </c>
      <c r="J528" s="24"/>
      <c r="K528" s="24"/>
      <c r="L528" s="24"/>
      <c r="N528" s="32">
        <v>5.07</v>
      </c>
      <c r="O528" s="33">
        <f t="shared" si="16"/>
        <v>1.9830618016394935E-2</v>
      </c>
      <c r="P528" s="25"/>
      <c r="Q528" s="25"/>
      <c r="R528" s="25"/>
      <c r="S528" s="25"/>
      <c r="T528" s="25"/>
    </row>
    <row r="529" spans="1:20" ht="21">
      <c r="A529" s="20">
        <v>8.9</v>
      </c>
      <c r="B529" s="21">
        <v>47</v>
      </c>
      <c r="C529" s="21">
        <v>0.25933750266799999</v>
      </c>
      <c r="D529" s="21">
        <v>1.456416892634038</v>
      </c>
      <c r="E529" s="21">
        <v>0.63787507381999997</v>
      </c>
      <c r="F529" s="21">
        <v>1.416806583466883</v>
      </c>
      <c r="G529" s="21">
        <v>0.89098776710500005</v>
      </c>
      <c r="H529" s="22">
        <v>1.388267583625121</v>
      </c>
      <c r="I529" s="23">
        <f t="shared" si="17"/>
        <v>1.4490027162001533</v>
      </c>
      <c r="J529" s="24"/>
      <c r="K529" s="24"/>
      <c r="L529" s="24"/>
      <c r="N529" s="32">
        <v>5.08</v>
      </c>
      <c r="O529" s="33">
        <f t="shared" si="16"/>
        <v>1.9752621560916294E-2</v>
      </c>
      <c r="P529" s="25"/>
      <c r="Q529" s="25"/>
      <c r="R529" s="25"/>
      <c r="S529" s="25"/>
      <c r="T529" s="25"/>
    </row>
    <row r="530" spans="1:20" ht="21">
      <c r="A530" s="20">
        <v>9</v>
      </c>
      <c r="B530" s="21">
        <v>47</v>
      </c>
      <c r="C530" s="21">
        <v>0.26345398004600001</v>
      </c>
      <c r="D530" s="21">
        <v>1.4657775283614021</v>
      </c>
      <c r="E530" s="21">
        <v>0.64737390062599998</v>
      </c>
      <c r="F530" s="21">
        <v>1.4210585271306391</v>
      </c>
      <c r="G530" s="21">
        <v>0.90395023422999998</v>
      </c>
      <c r="H530" s="22">
        <v>1.3918503869511409</v>
      </c>
      <c r="I530" s="23">
        <f t="shared" si="17"/>
        <v>1.3499841472620346</v>
      </c>
      <c r="J530" s="24"/>
      <c r="K530" s="24"/>
      <c r="L530" s="24"/>
      <c r="N530" s="32">
        <v>5.09</v>
      </c>
      <c r="O530" s="33">
        <f t="shared" si="16"/>
        <v>1.9675084357773449E-2</v>
      </c>
      <c r="P530" s="25"/>
      <c r="Q530" s="25"/>
      <c r="R530" s="25"/>
      <c r="S530" s="25"/>
      <c r="T530" s="25"/>
    </row>
    <row r="531" spans="1:20" ht="21">
      <c r="A531" s="20">
        <v>9.1</v>
      </c>
      <c r="B531" s="21">
        <v>47</v>
      </c>
      <c r="C531" s="21">
        <v>0.26686135082599999</v>
      </c>
      <c r="D531" s="21">
        <v>1.47361733763991</v>
      </c>
      <c r="E531" s="21">
        <v>0.652430010999</v>
      </c>
      <c r="F531" s="21">
        <v>1.420065060272373</v>
      </c>
      <c r="G531" s="21">
        <v>0.90946607761599996</v>
      </c>
      <c r="H531" s="22">
        <v>1.3912688720801829</v>
      </c>
      <c r="I531" s="23">
        <f t="shared" si="17"/>
        <v>1.251121706374797</v>
      </c>
      <c r="J531" s="24"/>
      <c r="K531" s="24"/>
      <c r="L531" s="24"/>
      <c r="N531" s="32">
        <v>5.0999999999999996</v>
      </c>
      <c r="O531" s="33">
        <f t="shared" si="16"/>
        <v>1.9598002808520962E-2</v>
      </c>
      <c r="P531" s="25"/>
      <c r="Q531" s="25"/>
      <c r="R531" s="25"/>
      <c r="S531" s="25"/>
      <c r="T531" s="25"/>
    </row>
    <row r="532" spans="1:20" ht="21">
      <c r="A532" s="20">
        <v>9.1999999999999993</v>
      </c>
      <c r="B532" s="21">
        <v>47</v>
      </c>
      <c r="C532" s="21">
        <v>0.269551300833</v>
      </c>
      <c r="D532" s="21">
        <v>1.4810631846148561</v>
      </c>
      <c r="E532" s="21">
        <v>0.65405148514599998</v>
      </c>
      <c r="F532" s="21">
        <v>1.4248731198204809</v>
      </c>
      <c r="G532" s="21">
        <v>0.90956848830399994</v>
      </c>
      <c r="H532" s="22">
        <v>1.390576168975266</v>
      </c>
      <c r="I532" s="23">
        <f t="shared" si="17"/>
        <v>1.1524555741830418</v>
      </c>
      <c r="J532" s="24"/>
      <c r="K532" s="24"/>
      <c r="L532" s="24"/>
      <c r="N532" s="32">
        <v>5.1100000000000003</v>
      </c>
      <c r="O532" s="33">
        <f t="shared" si="16"/>
        <v>1.9521373349888755E-2</v>
      </c>
      <c r="P532" s="25"/>
      <c r="Q532" s="25"/>
      <c r="R532" s="25"/>
      <c r="S532" s="25"/>
      <c r="T532" s="25"/>
    </row>
    <row r="533" spans="1:20" ht="21">
      <c r="A533" s="20">
        <v>9.3000000000000007</v>
      </c>
      <c r="B533" s="21">
        <v>47</v>
      </c>
      <c r="C533" s="21">
        <v>0.27252959046899999</v>
      </c>
      <c r="D533" s="21">
        <v>1.4867051009805401</v>
      </c>
      <c r="E533" s="21">
        <v>0.65559972350600004</v>
      </c>
      <c r="F533" s="21">
        <v>1.418690931051144</v>
      </c>
      <c r="G533" s="21">
        <v>0.90925246295999995</v>
      </c>
      <c r="H533" s="22">
        <v>1.390613565714174</v>
      </c>
      <c r="I533" s="23">
        <f t="shared" si="17"/>
        <v>1.0540408800274026</v>
      </c>
      <c r="J533" s="24"/>
      <c r="K533" s="24"/>
      <c r="L533" s="24"/>
      <c r="N533" s="32">
        <v>5.12</v>
      </c>
      <c r="O533" s="33">
        <f t="shared" si="16"/>
        <v>1.9445192453370293E-2</v>
      </c>
      <c r="P533" s="25"/>
      <c r="Q533" s="25"/>
      <c r="R533" s="25"/>
      <c r="S533" s="25"/>
      <c r="T533" s="25"/>
    </row>
    <row r="534" spans="1:20" ht="21">
      <c r="A534" s="20">
        <v>9.4</v>
      </c>
      <c r="B534" s="21">
        <v>47</v>
      </c>
      <c r="C534" s="21">
        <v>0.27489594816700003</v>
      </c>
      <c r="D534" s="21">
        <v>1.4915720439870119</v>
      </c>
      <c r="E534" s="21">
        <v>0.65474584969100003</v>
      </c>
      <c r="F534" s="21">
        <v>1.413679286275777</v>
      </c>
      <c r="G534" s="21">
        <v>0.905092379936</v>
      </c>
      <c r="H534" s="22">
        <v>1.3895406505410319</v>
      </c>
      <c r="I534" s="23">
        <f t="shared" si="17"/>
        <v>0.95595528298781951</v>
      </c>
      <c r="J534" s="24"/>
      <c r="K534" s="24"/>
      <c r="L534" s="24"/>
      <c r="N534" s="32">
        <v>5.13</v>
      </c>
      <c r="O534" s="33">
        <f t="shared" ref="O534:O597" si="18">IF(N534&lt;=$R$12,$P$12/2.5*(1+(2.5-1)*N534/$R$12),(IF(N534&lt;=$S$12,$P$12,IF(N534&lt;=$T$12,$P$12*$S$12/N534, IF(N534&gt;=T525,$P$12*$S$12*$T$12/N534^2)))))</f>
        <v>1.9369456624816379E-2</v>
      </c>
      <c r="P534" s="25"/>
      <c r="Q534" s="25"/>
      <c r="R534" s="25"/>
      <c r="S534" s="25"/>
      <c r="T534" s="25"/>
    </row>
    <row r="535" spans="1:20" ht="21">
      <c r="A535" s="20">
        <v>9.5</v>
      </c>
      <c r="B535" s="21">
        <v>47</v>
      </c>
      <c r="C535" s="21">
        <v>0.275112074107</v>
      </c>
      <c r="D535" s="21">
        <v>1.490924841304025</v>
      </c>
      <c r="E535" s="21">
        <v>0.65071587965800004</v>
      </c>
      <c r="F535" s="21">
        <v>1.413819251278033</v>
      </c>
      <c r="G535" s="21">
        <v>0.89821789049199996</v>
      </c>
      <c r="H535" s="22">
        <v>1.3918424876529829</v>
      </c>
      <c r="I535" s="23">
        <f t="shared" si="17"/>
        <v>0.85831161554280666</v>
      </c>
      <c r="J535" s="24"/>
      <c r="K535" s="24"/>
      <c r="L535" s="24"/>
      <c r="N535" s="32">
        <v>5.14</v>
      </c>
      <c r="O535" s="33">
        <f t="shared" si="18"/>
        <v>1.9294162404034518E-2</v>
      </c>
      <c r="P535" s="25"/>
      <c r="Q535" s="25"/>
      <c r="R535" s="25"/>
      <c r="S535" s="25"/>
      <c r="T535" s="25"/>
    </row>
    <row r="536" spans="1:20" ht="21">
      <c r="A536" s="20">
        <v>9.6</v>
      </c>
      <c r="B536" s="21">
        <v>47</v>
      </c>
      <c r="C536" s="21">
        <v>0.27201378559400002</v>
      </c>
      <c r="D536" s="21">
        <v>1.486948223439311</v>
      </c>
      <c r="E536" s="21">
        <v>0.63847557288500001</v>
      </c>
      <c r="F536" s="21">
        <v>1.4140734342164389</v>
      </c>
      <c r="G536" s="21">
        <v>0.87946896491500004</v>
      </c>
      <c r="H536" s="22">
        <v>1.393946254541552</v>
      </c>
      <c r="I536" s="23">
        <f t="shared" si="17"/>
        <v>0.76127994566984569</v>
      </c>
      <c r="J536" s="24"/>
      <c r="K536" s="24"/>
      <c r="L536" s="24"/>
      <c r="N536" s="32">
        <v>5.15</v>
      </c>
      <c r="O536" s="33">
        <f t="shared" si="18"/>
        <v>1.9219306364393632E-2</v>
      </c>
      <c r="P536" s="25"/>
      <c r="Q536" s="25"/>
      <c r="R536" s="25"/>
      <c r="S536" s="25"/>
      <c r="T536" s="25"/>
    </row>
    <row r="537" spans="1:20" ht="21">
      <c r="A537" s="20">
        <v>9.6999999999999993</v>
      </c>
      <c r="B537" s="21">
        <v>47</v>
      </c>
      <c r="C537" s="21">
        <v>0.26738835396900001</v>
      </c>
      <c r="D537" s="21">
        <v>1.482961407886791</v>
      </c>
      <c r="E537" s="21">
        <v>0.62439093962299996</v>
      </c>
      <c r="F537" s="21">
        <v>1.4148290702959121</v>
      </c>
      <c r="G537" s="21">
        <v>0.85914137125000001</v>
      </c>
      <c r="H537" s="22">
        <v>1.3977746170048611</v>
      </c>
      <c r="I537" s="23">
        <f t="shared" si="17"/>
        <v>0.66512816959024035</v>
      </c>
      <c r="J537" s="24"/>
      <c r="K537" s="24"/>
      <c r="L537" s="24"/>
      <c r="N537" s="32">
        <v>5.16</v>
      </c>
      <c r="O537" s="33">
        <f t="shared" si="18"/>
        <v>1.9144885112434281E-2</v>
      </c>
      <c r="P537" s="25"/>
      <c r="Q537" s="25"/>
      <c r="R537" s="25"/>
      <c r="S537" s="25"/>
      <c r="T537" s="25"/>
    </row>
    <row r="538" spans="1:20" ht="21">
      <c r="A538" s="20">
        <v>9.8000000000000007</v>
      </c>
      <c r="B538" s="21">
        <v>47</v>
      </c>
      <c r="C538" s="21">
        <v>0.26284659489399997</v>
      </c>
      <c r="D538" s="21">
        <v>1.483542956503795</v>
      </c>
      <c r="E538" s="21">
        <v>0.61411257556400001</v>
      </c>
      <c r="F538" s="21">
        <v>1.4165798889303789</v>
      </c>
      <c r="G538" s="21">
        <v>0.84736615458800002</v>
      </c>
      <c r="H538" s="22">
        <v>1.4005836253427431</v>
      </c>
      <c r="I538" s="23">
        <f t="shared" si="17"/>
        <v>0.57030150647341082</v>
      </c>
      <c r="J538" s="24"/>
      <c r="K538" s="24"/>
      <c r="L538" s="24"/>
      <c r="N538" s="32">
        <v>5.17</v>
      </c>
      <c r="O538" s="33">
        <f t="shared" si="18"/>
        <v>1.9070895287483968E-2</v>
      </c>
      <c r="P538" s="25"/>
      <c r="Q538" s="25"/>
      <c r="R538" s="25"/>
      <c r="S538" s="25"/>
      <c r="T538" s="25"/>
    </row>
    <row r="539" spans="1:20" ht="21">
      <c r="A539" s="20">
        <v>9.9</v>
      </c>
      <c r="B539" s="21">
        <v>47</v>
      </c>
      <c r="C539" s="21">
        <v>0.25886183592599998</v>
      </c>
      <c r="D539" s="21">
        <v>1.476689393903839</v>
      </c>
      <c r="E539" s="21">
        <v>0.602477638707</v>
      </c>
      <c r="F539" s="21">
        <v>1.4161933429601441</v>
      </c>
      <c r="G539" s="21">
        <v>0.83019030370500002</v>
      </c>
      <c r="H539" s="22">
        <v>1.4023250041302411</v>
      </c>
      <c r="I539" s="23">
        <f t="shared" si="17"/>
        <v>0.47758992303986303</v>
      </c>
      <c r="J539" s="24"/>
      <c r="K539" s="24"/>
      <c r="L539" s="24"/>
      <c r="N539" s="32">
        <v>5.18</v>
      </c>
      <c r="O539" s="33">
        <f t="shared" si="18"/>
        <v>1.8997333561277793E-2</v>
      </c>
      <c r="P539" s="25"/>
      <c r="Q539" s="25"/>
      <c r="R539" s="25"/>
      <c r="S539" s="25"/>
      <c r="T539" s="25"/>
    </row>
    <row r="540" spans="1:20" ht="21">
      <c r="A540" s="20">
        <v>10</v>
      </c>
      <c r="B540" s="21">
        <v>47</v>
      </c>
      <c r="C540" s="21">
        <v>0.25616125167100001</v>
      </c>
      <c r="D540" s="21">
        <v>1.466512071498161</v>
      </c>
      <c r="E540" s="21">
        <v>0.59632646355399999</v>
      </c>
      <c r="F540" s="21">
        <v>1.4138683415911351</v>
      </c>
      <c r="G540" s="21">
        <v>0.82237871771399995</v>
      </c>
      <c r="H540" s="22">
        <v>1.404004341411891</v>
      </c>
      <c r="I540" s="23">
        <f t="shared" si="17"/>
        <v>0.38851056728563066</v>
      </c>
      <c r="J540" s="24"/>
      <c r="K540" s="24"/>
      <c r="L540" s="24"/>
      <c r="N540" s="32">
        <v>5.19</v>
      </c>
      <c r="O540" s="33">
        <f t="shared" si="18"/>
        <v>1.8924196637584139E-2</v>
      </c>
      <c r="P540" s="25"/>
      <c r="Q540" s="25"/>
      <c r="R540" s="25"/>
      <c r="S540" s="25"/>
      <c r="T540" s="25"/>
    </row>
    <row r="541" spans="1:20" ht="21">
      <c r="A541" s="20">
        <v>10.1</v>
      </c>
      <c r="B541" s="21">
        <v>47</v>
      </c>
      <c r="C541" s="21">
        <v>0.25412204223200002</v>
      </c>
      <c r="D541" s="21">
        <v>1.4610790546954191</v>
      </c>
      <c r="E541" s="21">
        <v>0.59139291609599998</v>
      </c>
      <c r="F541" s="21">
        <v>1.4120388364267189</v>
      </c>
      <c r="G541" s="21">
        <v>0.81529155666899999</v>
      </c>
      <c r="H541" s="22">
        <v>1.4049568039996769</v>
      </c>
      <c r="I541" s="23">
        <f t="shared" si="17"/>
        <v>0.30624955052372349</v>
      </c>
      <c r="J541" s="24"/>
      <c r="K541" s="24"/>
      <c r="L541" s="24"/>
      <c r="N541" s="32">
        <v>5.2</v>
      </c>
      <c r="O541" s="33">
        <f t="shared" si="18"/>
        <v>1.8851481251835434E-2</v>
      </c>
      <c r="P541" s="25"/>
      <c r="Q541" s="25"/>
      <c r="R541" s="25"/>
      <c r="S541" s="25"/>
      <c r="T541" s="25"/>
    </row>
    <row r="542" spans="1:20" ht="21">
      <c r="A542" s="20">
        <v>10.199999999999999</v>
      </c>
      <c r="B542" s="21">
        <v>47</v>
      </c>
      <c r="C542" s="21">
        <v>0.25153618741400002</v>
      </c>
      <c r="D542" s="21">
        <v>1.459497146273304</v>
      </c>
      <c r="E542" s="21">
        <v>0.58543578140499997</v>
      </c>
      <c r="F542" s="21">
        <v>1.4119639274883251</v>
      </c>
      <c r="G542" s="21">
        <v>0.80668999190199997</v>
      </c>
      <c r="H542" s="22">
        <v>1.403441832325518</v>
      </c>
      <c r="I542" s="23">
        <f t="shared" si="17"/>
        <v>0.23798553212193935</v>
      </c>
      <c r="J542" s="24"/>
      <c r="K542" s="24"/>
      <c r="L542" s="24"/>
      <c r="N542" s="32">
        <v>5.21</v>
      </c>
      <c r="O542" s="33">
        <f t="shared" si="18"/>
        <v>1.8779184170763821E-2</v>
      </c>
      <c r="P542" s="25"/>
      <c r="Q542" s="25"/>
      <c r="R542" s="25"/>
      <c r="S542" s="25"/>
      <c r="T542" s="25"/>
    </row>
    <row r="543" spans="1:20" ht="21">
      <c r="A543" s="20">
        <v>10.3</v>
      </c>
      <c r="B543" s="21">
        <v>47</v>
      </c>
      <c r="C543" s="21">
        <v>0.247627398931</v>
      </c>
      <c r="D543" s="21">
        <v>1.462967187756735</v>
      </c>
      <c r="E543" s="21">
        <v>0.57730331541299995</v>
      </c>
      <c r="F543" s="21">
        <v>1.421603662700045</v>
      </c>
      <c r="G543" s="21">
        <v>0.79604363044899995</v>
      </c>
      <c r="H543" s="22">
        <v>1.4051786827024479</v>
      </c>
      <c r="I543" s="23">
        <f t="shared" si="17"/>
        <v>0.19870943561578128</v>
      </c>
      <c r="J543" s="24"/>
      <c r="K543" s="24"/>
      <c r="L543" s="24"/>
      <c r="N543" s="32">
        <v>5.22</v>
      </c>
      <c r="O543" s="33">
        <f t="shared" si="18"/>
        <v>1.8707302192041746E-2</v>
      </c>
      <c r="P543" s="25"/>
      <c r="Q543" s="25"/>
      <c r="R543" s="25"/>
      <c r="S543" s="25"/>
      <c r="T543" s="25"/>
    </row>
    <row r="544" spans="1:20" ht="21">
      <c r="A544" s="20">
        <v>10.4</v>
      </c>
      <c r="B544" s="21">
        <v>47</v>
      </c>
      <c r="C544" s="21">
        <v>0.24305981770499999</v>
      </c>
      <c r="D544" s="21">
        <v>1.4652538996842741</v>
      </c>
      <c r="E544" s="21">
        <v>0.56851044235600001</v>
      </c>
      <c r="F544" s="21">
        <v>1.4298023248026639</v>
      </c>
      <c r="G544" s="21">
        <v>0.78473081280799994</v>
      </c>
      <c r="H544" s="22">
        <v>1.405475278273101</v>
      </c>
      <c r="I544" s="23">
        <f t="shared" si="17"/>
        <v>0.20575170984981481</v>
      </c>
      <c r="J544" s="24"/>
      <c r="K544" s="24"/>
      <c r="L544" s="24"/>
      <c r="N544" s="32">
        <v>5.23</v>
      </c>
      <c r="O544" s="33">
        <f t="shared" si="18"/>
        <v>1.863583214392734E-2</v>
      </c>
      <c r="P544" s="25"/>
      <c r="Q544" s="25"/>
      <c r="R544" s="25"/>
      <c r="S544" s="25"/>
      <c r="T544" s="25"/>
    </row>
    <row r="545" spans="1:20" ht="21">
      <c r="A545" s="20">
        <v>10.5</v>
      </c>
      <c r="B545" s="21">
        <v>47</v>
      </c>
      <c r="C545" s="21">
        <v>0.238088571631</v>
      </c>
      <c r="D545" s="21">
        <v>1.474338973158406</v>
      </c>
      <c r="E545" s="21">
        <v>0.56100509447699998</v>
      </c>
      <c r="F545" s="21">
        <v>1.443373844994553</v>
      </c>
      <c r="G545" s="21">
        <v>0.77614105726100002</v>
      </c>
      <c r="H545" s="22">
        <v>1.4072959047544571</v>
      </c>
      <c r="I545" s="23">
        <f t="shared" si="17"/>
        <v>0.25530783851950622</v>
      </c>
      <c r="J545" s="24"/>
      <c r="K545" s="24"/>
      <c r="L545" s="24"/>
      <c r="N545" s="32">
        <v>5.24</v>
      </c>
      <c r="O545" s="33">
        <f t="shared" si="18"/>
        <v>1.8564770884914567E-2</v>
      </c>
      <c r="P545" s="25"/>
      <c r="Q545" s="25"/>
      <c r="R545" s="25"/>
      <c r="S545" s="25"/>
      <c r="T545" s="25"/>
    </row>
    <row r="546" spans="1:20" ht="21">
      <c r="A546" s="20">
        <v>10.6</v>
      </c>
      <c r="B546" s="21">
        <v>47</v>
      </c>
      <c r="C546" s="21">
        <v>0.23197724931700001</v>
      </c>
      <c r="D546" s="21">
        <v>1.487984185540147</v>
      </c>
      <c r="E546" s="21">
        <v>0.55270324322999997</v>
      </c>
      <c r="F546" s="21">
        <v>1.4473249912331621</v>
      </c>
      <c r="G546" s="21">
        <v>0.76886025897800003</v>
      </c>
      <c r="H546" s="22">
        <v>1.399606387197587</v>
      </c>
      <c r="I546" s="23">
        <f t="shared" si="17"/>
        <v>0.32867981184259254</v>
      </c>
      <c r="J546" s="24"/>
      <c r="K546" s="24"/>
      <c r="L546" s="24"/>
      <c r="N546" s="32">
        <v>5.25</v>
      </c>
      <c r="O546" s="33">
        <f t="shared" si="18"/>
        <v>1.8494115303387945E-2</v>
      </c>
      <c r="P546" s="25"/>
      <c r="Q546" s="25"/>
      <c r="R546" s="25"/>
      <c r="S546" s="25"/>
      <c r="T546" s="25"/>
    </row>
    <row r="547" spans="1:20" ht="21">
      <c r="A547" s="20">
        <v>8.3000000000000007</v>
      </c>
      <c r="B547" s="21">
        <v>47.05</v>
      </c>
      <c r="C547" s="21">
        <v>0.196840695531</v>
      </c>
      <c r="D547" s="21">
        <v>1.471015592655222</v>
      </c>
      <c r="E547" s="21">
        <v>0.47312004634499999</v>
      </c>
      <c r="F547" s="21">
        <v>1.4244134450523309</v>
      </c>
      <c r="G547" s="21">
        <v>0.66229215324500001</v>
      </c>
      <c r="H547" s="22">
        <v>1.4132364699410189</v>
      </c>
      <c r="I547" s="23">
        <f t="shared" si="17"/>
        <v>2.0505037108315234</v>
      </c>
      <c r="J547" s="24"/>
      <c r="K547" s="24"/>
      <c r="L547" s="24"/>
      <c r="N547" s="32">
        <v>5.26</v>
      </c>
      <c r="O547" s="33">
        <f t="shared" si="18"/>
        <v>1.8423862317281957E-2</v>
      </c>
      <c r="P547" s="25"/>
      <c r="Q547" s="25"/>
      <c r="R547" s="25"/>
      <c r="S547" s="25"/>
      <c r="T547" s="25"/>
    </row>
    <row r="548" spans="1:20" ht="21">
      <c r="A548" s="20">
        <v>7</v>
      </c>
      <c r="B548" s="21">
        <v>47.1</v>
      </c>
      <c r="C548" s="21">
        <v>0.18750507574299999</v>
      </c>
      <c r="D548" s="21">
        <v>1.451852373150293</v>
      </c>
      <c r="E548" s="21">
        <v>0.45037660691199999</v>
      </c>
      <c r="F548" s="21">
        <v>1.346918595967239</v>
      </c>
      <c r="G548" s="21">
        <v>0.63172085339600004</v>
      </c>
      <c r="H548" s="22">
        <v>1.3270052980532301</v>
      </c>
      <c r="I548" s="23">
        <f t="shared" si="17"/>
        <v>3.3488182662826933</v>
      </c>
      <c r="J548" s="24"/>
      <c r="K548" s="24"/>
      <c r="L548" s="24"/>
      <c r="N548" s="32">
        <v>5.27</v>
      </c>
      <c r="O548" s="33">
        <f t="shared" si="18"/>
        <v>1.8354008873744918E-2</v>
      </c>
      <c r="P548" s="25"/>
      <c r="Q548" s="25"/>
      <c r="R548" s="25"/>
      <c r="S548" s="25"/>
      <c r="T548" s="25"/>
    </row>
    <row r="549" spans="1:20" ht="21">
      <c r="A549" s="20">
        <v>6.9</v>
      </c>
      <c r="B549" s="21">
        <v>47.1</v>
      </c>
      <c r="C549" s="21">
        <v>0.18375674118900001</v>
      </c>
      <c r="D549" s="21">
        <v>1.454354381169217</v>
      </c>
      <c r="E549" s="21">
        <v>0.44376768386499998</v>
      </c>
      <c r="F549" s="21">
        <v>1.3491446267631659</v>
      </c>
      <c r="G549" s="21">
        <v>0.62386281837099999</v>
      </c>
      <c r="H549" s="22">
        <v>1.3299651310628089</v>
      </c>
      <c r="I549" s="23">
        <f t="shared" si="17"/>
        <v>3.4484395680198952</v>
      </c>
      <c r="J549" s="24"/>
      <c r="K549" s="24"/>
      <c r="L549" s="24"/>
      <c r="N549" s="32">
        <v>5.28</v>
      </c>
      <c r="O549" s="33">
        <f t="shared" si="18"/>
        <v>1.8284551948807327E-2</v>
      </c>
      <c r="P549" s="25"/>
      <c r="Q549" s="25"/>
      <c r="R549" s="25"/>
      <c r="S549" s="25"/>
      <c r="T549" s="25"/>
    </row>
    <row r="550" spans="1:20" ht="21">
      <c r="A550" s="20">
        <v>7.1</v>
      </c>
      <c r="B550" s="21">
        <v>47.1</v>
      </c>
      <c r="C550" s="21">
        <v>0.18927339767599999</v>
      </c>
      <c r="D550" s="21">
        <v>1.452366736545655</v>
      </c>
      <c r="E550" s="21">
        <v>0.45253689722700002</v>
      </c>
      <c r="F550" s="21">
        <v>1.346932476549523</v>
      </c>
      <c r="G550" s="21">
        <v>0.63386412545299997</v>
      </c>
      <c r="H550" s="22">
        <v>1.327765249283547</v>
      </c>
      <c r="I550" s="23">
        <f t="shared" si="17"/>
        <v>3.2492202305925657</v>
      </c>
      <c r="J550" s="24"/>
      <c r="K550" s="24"/>
      <c r="L550" s="24"/>
      <c r="N550" s="32">
        <v>5.29</v>
      </c>
      <c r="O550" s="33">
        <f t="shared" si="18"/>
        <v>1.8215488547054584E-2</v>
      </c>
      <c r="P550" s="25"/>
      <c r="Q550" s="25"/>
      <c r="R550" s="25"/>
      <c r="S550" s="25"/>
      <c r="T550" s="25"/>
    </row>
    <row r="551" spans="1:20" ht="21">
      <c r="A551" s="20">
        <v>6.8</v>
      </c>
      <c r="B551" s="21">
        <v>47.1</v>
      </c>
      <c r="C551" s="21">
        <v>0.17767452523499999</v>
      </c>
      <c r="D551" s="21">
        <v>1.4618524795654559</v>
      </c>
      <c r="E551" s="21">
        <v>0.431123515826</v>
      </c>
      <c r="F551" s="21">
        <v>1.3500403991651131</v>
      </c>
      <c r="G551" s="21">
        <v>0.60766208292000001</v>
      </c>
      <c r="H551" s="22">
        <v>1.3339780505204211</v>
      </c>
      <c r="I551" s="23">
        <f t="shared" si="17"/>
        <v>3.5480821760469223</v>
      </c>
      <c r="J551" s="24"/>
      <c r="K551" s="24"/>
      <c r="L551" s="24"/>
      <c r="N551" s="32">
        <v>5.3</v>
      </c>
      <c r="O551" s="33">
        <f t="shared" si="18"/>
        <v>1.8146815701304032E-2</v>
      </c>
      <c r="P551" s="25"/>
      <c r="Q551" s="25"/>
      <c r="R551" s="25"/>
      <c r="S551" s="25"/>
      <c r="T551" s="25"/>
    </row>
    <row r="552" spans="1:20" ht="21">
      <c r="A552" s="20">
        <v>7.2</v>
      </c>
      <c r="B552" s="21">
        <v>47.1</v>
      </c>
      <c r="C552" s="21">
        <v>0.18912966313599999</v>
      </c>
      <c r="D552" s="21">
        <v>1.456938053924711</v>
      </c>
      <c r="E552" s="21">
        <v>0.45063947239000002</v>
      </c>
      <c r="F552" s="21">
        <v>1.3508521702252649</v>
      </c>
      <c r="G552" s="21">
        <v>0.63099528083400003</v>
      </c>
      <c r="H552" s="22">
        <v>1.331780964892946</v>
      </c>
      <c r="I552" s="23">
        <f t="shared" si="17"/>
        <v>3.1496476681043837</v>
      </c>
      <c r="J552" s="24"/>
      <c r="K552" s="24"/>
      <c r="L552" s="24"/>
      <c r="N552" s="32">
        <v>5.31</v>
      </c>
      <c r="O552" s="33">
        <f t="shared" si="18"/>
        <v>1.8078530472286251E-2</v>
      </c>
      <c r="P552" s="25"/>
      <c r="Q552" s="25"/>
      <c r="R552" s="25"/>
      <c r="S552" s="25"/>
      <c r="T552" s="25"/>
    </row>
    <row r="553" spans="1:20" ht="21">
      <c r="A553" s="20">
        <v>6.7</v>
      </c>
      <c r="B553" s="21">
        <v>47.1</v>
      </c>
      <c r="C553" s="21">
        <v>0.16906266922300001</v>
      </c>
      <c r="D553" s="21">
        <v>1.470268747890938</v>
      </c>
      <c r="E553" s="21">
        <v>0.411263078073</v>
      </c>
      <c r="F553" s="21">
        <v>1.355607995628143</v>
      </c>
      <c r="G553" s="21">
        <v>0.58102434737700004</v>
      </c>
      <c r="H553" s="22">
        <v>1.332631054785038</v>
      </c>
      <c r="I553" s="23">
        <f t="shared" si="17"/>
        <v>3.6477443443419224</v>
      </c>
      <c r="J553" s="24"/>
      <c r="K553" s="24"/>
      <c r="L553" s="24"/>
      <c r="N553" s="32">
        <v>5.32</v>
      </c>
      <c r="O553" s="33">
        <f t="shared" si="18"/>
        <v>1.8010629948330536E-2</v>
      </c>
      <c r="P553" s="25"/>
      <c r="Q553" s="25"/>
      <c r="R553" s="25"/>
      <c r="S553" s="25"/>
      <c r="T553" s="25"/>
    </row>
    <row r="554" spans="1:20" ht="21">
      <c r="A554" s="20">
        <v>7.3</v>
      </c>
      <c r="B554" s="21">
        <v>47.1</v>
      </c>
      <c r="C554" s="21">
        <v>0.186501300146</v>
      </c>
      <c r="D554" s="21">
        <v>1.4670230321580311</v>
      </c>
      <c r="E554" s="21">
        <v>0.44253463464300002</v>
      </c>
      <c r="F554" s="21">
        <v>1.360037674612143</v>
      </c>
      <c r="G554" s="21">
        <v>0.61961387699399995</v>
      </c>
      <c r="H554" s="22">
        <v>1.337393491455364</v>
      </c>
      <c r="I554" s="23">
        <f t="shared" si="17"/>
        <v>3.050103073586</v>
      </c>
      <c r="J554" s="24"/>
      <c r="K554" s="24"/>
      <c r="L554" s="24"/>
      <c r="N554" s="32">
        <v>5.33</v>
      </c>
      <c r="O554" s="33">
        <f t="shared" si="18"/>
        <v>1.7943111245054551E-2</v>
      </c>
      <c r="P554" s="25"/>
      <c r="Q554" s="25"/>
      <c r="R554" s="25"/>
      <c r="S554" s="25"/>
      <c r="T554" s="25"/>
    </row>
    <row r="555" spans="1:20" ht="21">
      <c r="A555" s="20">
        <v>6.6</v>
      </c>
      <c r="B555" s="21">
        <v>47.1</v>
      </c>
      <c r="C555" s="21">
        <v>0.15764541515200001</v>
      </c>
      <c r="D555" s="21">
        <v>1.4767116983664881</v>
      </c>
      <c r="E555" s="21">
        <v>0.38139078551200001</v>
      </c>
      <c r="F555" s="21">
        <v>1.359969242280711</v>
      </c>
      <c r="G555" s="21">
        <v>0.53857615968200001</v>
      </c>
      <c r="H555" s="22">
        <v>1.3285862290824211</v>
      </c>
      <c r="I555" s="23">
        <f t="shared" si="17"/>
        <v>3.7474245122984273</v>
      </c>
      <c r="J555" s="24"/>
      <c r="K555" s="24"/>
      <c r="L555" s="24"/>
      <c r="N555" s="32">
        <v>5.34</v>
      </c>
      <c r="O555" s="33">
        <f t="shared" si="18"/>
        <v>1.7875971505057941E-2</v>
      </c>
      <c r="P555" s="25"/>
      <c r="Q555" s="25"/>
      <c r="R555" s="25"/>
      <c r="S555" s="25"/>
      <c r="T555" s="25"/>
    </row>
    <row r="556" spans="1:20" ht="21">
      <c r="A556" s="20">
        <v>7.4</v>
      </c>
      <c r="B556" s="21">
        <v>47.1</v>
      </c>
      <c r="C556" s="21">
        <v>0.17998975075500001</v>
      </c>
      <c r="D556" s="21">
        <v>1.4810028218709279</v>
      </c>
      <c r="E556" s="21">
        <v>0.42321825291300003</v>
      </c>
      <c r="F556" s="21">
        <v>1.370008586500145</v>
      </c>
      <c r="G556" s="21">
        <v>0.59188150775100001</v>
      </c>
      <c r="H556" s="22">
        <v>1.3424119149197351</v>
      </c>
      <c r="I556" s="23">
        <f t="shared" si="17"/>
        <v>2.9505892777210017</v>
      </c>
      <c r="J556" s="24"/>
      <c r="K556" s="24"/>
      <c r="L556" s="24"/>
      <c r="N556" s="32">
        <v>5.35</v>
      </c>
      <c r="O556" s="33">
        <f t="shared" si="18"/>
        <v>1.7809207897620066E-2</v>
      </c>
      <c r="P556" s="25"/>
      <c r="Q556" s="25"/>
      <c r="R556" s="25"/>
      <c r="S556" s="25"/>
      <c r="T556" s="25"/>
    </row>
    <row r="557" spans="1:20" ht="21">
      <c r="A557" s="20">
        <v>6.5</v>
      </c>
      <c r="B557" s="21">
        <v>47.1</v>
      </c>
      <c r="C557" s="21">
        <v>0.144559274598</v>
      </c>
      <c r="D557" s="21">
        <v>1.47697218524749</v>
      </c>
      <c r="E557" s="21">
        <v>0.344822066057</v>
      </c>
      <c r="F557" s="21">
        <v>1.355866150708336</v>
      </c>
      <c r="G557" s="21">
        <v>0.48496892269300002</v>
      </c>
      <c r="H557" s="22">
        <v>1.3252502866746609</v>
      </c>
      <c r="I557" s="23">
        <f t="shared" si="17"/>
        <v>3.8471212807853776</v>
      </c>
      <c r="J557" s="24"/>
      <c r="K557" s="24"/>
      <c r="L557" s="24"/>
      <c r="N557" s="32">
        <v>5.36</v>
      </c>
      <c r="O557" s="33">
        <f t="shared" si="18"/>
        <v>1.7742817618401584E-2</v>
      </c>
      <c r="P557" s="25"/>
      <c r="Q557" s="25"/>
      <c r="R557" s="25"/>
      <c r="S557" s="25"/>
      <c r="T557" s="25"/>
    </row>
    <row r="558" spans="1:20" ht="21">
      <c r="A558" s="20">
        <v>7.5</v>
      </c>
      <c r="B558" s="21">
        <v>47.1</v>
      </c>
      <c r="C558" s="21">
        <v>0.167113731115</v>
      </c>
      <c r="D558" s="21">
        <v>1.491280563479866</v>
      </c>
      <c r="E558" s="21">
        <v>0.38225920597099999</v>
      </c>
      <c r="F558" s="21">
        <v>1.3726365220562049</v>
      </c>
      <c r="G558" s="21">
        <v>0.52974179691400003</v>
      </c>
      <c r="H558" s="22">
        <v>1.338401196128201</v>
      </c>
      <c r="I558" s="23">
        <f t="shared" si="17"/>
        <v>2.8511095054566957</v>
      </c>
      <c r="J558" s="24"/>
      <c r="K558" s="24"/>
      <c r="L558" s="24"/>
      <c r="N558" s="32">
        <v>5.37</v>
      </c>
      <c r="O558" s="33">
        <f t="shared" si="18"/>
        <v>1.7676797889150019E-2</v>
      </c>
      <c r="P558" s="25"/>
      <c r="Q558" s="25"/>
      <c r="R558" s="25"/>
      <c r="S558" s="25"/>
      <c r="T558" s="25"/>
    </row>
    <row r="559" spans="1:20" ht="21">
      <c r="A559" s="20">
        <v>6.4</v>
      </c>
      <c r="B559" s="21">
        <v>47.1</v>
      </c>
      <c r="C559" s="21">
        <v>0.132226060555</v>
      </c>
      <c r="D559" s="21">
        <v>1.484220153542031</v>
      </c>
      <c r="E559" s="21">
        <v>0.31233784394000003</v>
      </c>
      <c r="F559" s="21">
        <v>1.3609500738541851</v>
      </c>
      <c r="G559" s="21">
        <v>0.43812771858900001</v>
      </c>
      <c r="H559" s="22">
        <v>1.318061107110466</v>
      </c>
      <c r="I559" s="23">
        <f t="shared" si="17"/>
        <v>3.9468333918178433</v>
      </c>
      <c r="J559" s="24"/>
      <c r="K559" s="24"/>
      <c r="L559" s="24"/>
      <c r="N559" s="32">
        <v>5.38</v>
      </c>
      <c r="O559" s="33">
        <f t="shared" si="18"/>
        <v>1.7611145957409043E-2</v>
      </c>
      <c r="P559" s="25"/>
      <c r="Q559" s="25"/>
      <c r="R559" s="25"/>
      <c r="S559" s="25"/>
      <c r="T559" s="25"/>
    </row>
    <row r="560" spans="1:20" ht="21">
      <c r="A560" s="20">
        <v>7.6</v>
      </c>
      <c r="B560" s="21">
        <v>47.1</v>
      </c>
      <c r="C560" s="21">
        <v>0.155207948771</v>
      </c>
      <c r="D560" s="21">
        <v>1.4962473470649409</v>
      </c>
      <c r="E560" s="21">
        <v>0.33822333818099998</v>
      </c>
      <c r="F560" s="21">
        <v>1.392154708640537</v>
      </c>
      <c r="G560" s="21">
        <v>0.46023207038500002</v>
      </c>
      <c r="H560" s="22">
        <v>1.361845367979875</v>
      </c>
      <c r="I560" s="23">
        <f t="shared" si="17"/>
        <v>2.7516674469144893</v>
      </c>
      <c r="J560" s="24"/>
      <c r="K560" s="24"/>
      <c r="L560" s="24"/>
      <c r="N560" s="32">
        <v>5.39</v>
      </c>
      <c r="O560" s="33">
        <f t="shared" si="18"/>
        <v>1.7545859096231606E-2</v>
      </c>
      <c r="P560" s="25"/>
      <c r="Q560" s="25"/>
      <c r="R560" s="25"/>
      <c r="S560" s="25"/>
      <c r="T560" s="25"/>
    </row>
    <row r="561" spans="1:20" ht="21">
      <c r="A561" s="20">
        <v>7.7</v>
      </c>
      <c r="B561" s="21">
        <v>47.1</v>
      </c>
      <c r="C561" s="21">
        <v>0.14869895051000001</v>
      </c>
      <c r="D561" s="21">
        <v>1.498762834209864</v>
      </c>
      <c r="E561" s="21">
        <v>0.31461148049799997</v>
      </c>
      <c r="F561" s="21">
        <v>1.4144344891610809</v>
      </c>
      <c r="G561" s="21">
        <v>0.42378974955199999</v>
      </c>
      <c r="H561" s="22">
        <v>1.3737225223767859</v>
      </c>
      <c r="I561" s="23">
        <f t="shared" si="17"/>
        <v>2.6522673441250757</v>
      </c>
      <c r="J561" s="24"/>
      <c r="K561" s="24"/>
      <c r="L561" s="24"/>
      <c r="N561" s="32">
        <v>5.4</v>
      </c>
      <c r="O561" s="33">
        <f t="shared" si="18"/>
        <v>1.7480934603896783E-2</v>
      </c>
      <c r="P561" s="25"/>
      <c r="Q561" s="25"/>
      <c r="R561" s="25"/>
      <c r="S561" s="25"/>
      <c r="T561" s="25"/>
    </row>
    <row r="562" spans="1:20" ht="21">
      <c r="A562" s="20">
        <v>7.8</v>
      </c>
      <c r="B562" s="21">
        <v>47.1</v>
      </c>
      <c r="C562" s="21">
        <v>0.145425965597</v>
      </c>
      <c r="D562" s="21">
        <v>1.5003923954973639</v>
      </c>
      <c r="E562" s="21">
        <v>0.30342365977399999</v>
      </c>
      <c r="F562" s="21">
        <v>1.4266914022486989</v>
      </c>
      <c r="G562" s="21">
        <v>0.40679964007199998</v>
      </c>
      <c r="H562" s="22">
        <v>1.3888320000853589</v>
      </c>
      <c r="I562" s="23">
        <f t="shared" si="17"/>
        <v>2.5529140978528173</v>
      </c>
      <c r="J562" s="24"/>
      <c r="K562" s="24"/>
      <c r="L562" s="24"/>
      <c r="N562" s="32">
        <v>5.41</v>
      </c>
      <c r="O562" s="33">
        <f t="shared" si="18"/>
        <v>1.741636980363024E-2</v>
      </c>
      <c r="P562" s="25"/>
      <c r="Q562" s="25"/>
      <c r="R562" s="25"/>
      <c r="S562" s="25"/>
      <c r="T562" s="25"/>
    </row>
    <row r="563" spans="1:20" ht="21">
      <c r="A563" s="20">
        <v>7.9</v>
      </c>
      <c r="B563" s="21">
        <v>47.1</v>
      </c>
      <c r="C563" s="21">
        <v>0.14493645594599999</v>
      </c>
      <c r="D563" s="21">
        <v>1.503101701504054</v>
      </c>
      <c r="E563" s="21">
        <v>0.30244674191299997</v>
      </c>
      <c r="F563" s="21">
        <v>1.4332577616931099</v>
      </c>
      <c r="G563" s="21">
        <v>0.40555401852900003</v>
      </c>
      <c r="H563" s="22">
        <v>1.3960208976292401</v>
      </c>
      <c r="I563" s="23">
        <f t="shared" si="17"/>
        <v>2.4536134001343894</v>
      </c>
      <c r="J563" s="24"/>
      <c r="K563" s="24"/>
      <c r="L563" s="24"/>
      <c r="N563" s="32">
        <v>5.42</v>
      </c>
      <c r="O563" s="33">
        <f t="shared" si="18"/>
        <v>1.7352162043328324E-2</v>
      </c>
      <c r="P563" s="25"/>
      <c r="Q563" s="25"/>
      <c r="R563" s="25"/>
      <c r="S563" s="25"/>
      <c r="T563" s="25"/>
    </row>
    <row r="564" spans="1:20" ht="21">
      <c r="A564" s="20">
        <v>8</v>
      </c>
      <c r="B564" s="21">
        <v>47.1</v>
      </c>
      <c r="C564" s="21">
        <v>0.14737811819800001</v>
      </c>
      <c r="D564" s="21">
        <v>1.508101652836928</v>
      </c>
      <c r="E564" s="21">
        <v>0.31209659277399998</v>
      </c>
      <c r="F564" s="21">
        <v>1.4366035751908139</v>
      </c>
      <c r="G564" s="21">
        <v>0.42064994368699998</v>
      </c>
      <c r="H564" s="22">
        <v>1.3993301997244301</v>
      </c>
      <c r="I564" s="23">
        <f t="shared" si="17"/>
        <v>2.354371900023958</v>
      </c>
      <c r="J564" s="24"/>
      <c r="K564" s="24"/>
      <c r="L564" s="24"/>
      <c r="N564" s="32">
        <v>5.43</v>
      </c>
      <c r="O564" s="33">
        <f t="shared" si="18"/>
        <v>1.7288308695285731E-2</v>
      </c>
      <c r="P564" s="25"/>
      <c r="Q564" s="25"/>
      <c r="R564" s="25"/>
      <c r="S564" s="25"/>
      <c r="T564" s="25"/>
    </row>
    <row r="565" spans="1:20" ht="21">
      <c r="A565" s="20">
        <v>8.1</v>
      </c>
      <c r="B565" s="21">
        <v>47.1</v>
      </c>
      <c r="C565" s="21">
        <v>0.15303756775899999</v>
      </c>
      <c r="D565" s="21">
        <v>1.5120115805368439</v>
      </c>
      <c r="E565" s="21">
        <v>0.33344929494800002</v>
      </c>
      <c r="F565" s="21">
        <v>1.437745474798988</v>
      </c>
      <c r="G565" s="21">
        <v>0.45339817818400002</v>
      </c>
      <c r="H565" s="22">
        <v>1.408078858886181</v>
      </c>
      <c r="I565" s="23">
        <f t="shared" si="17"/>
        <v>2.255197412628394</v>
      </c>
      <c r="J565" s="24"/>
      <c r="K565" s="24"/>
      <c r="L565" s="24"/>
      <c r="N565" s="32">
        <v>5.44</v>
      </c>
      <c r="O565" s="33">
        <f t="shared" si="18"/>
        <v>1.7224807155926624E-2</v>
      </c>
      <c r="P565" s="25"/>
      <c r="Q565" s="25"/>
      <c r="R565" s="25"/>
      <c r="S565" s="25"/>
      <c r="T565" s="25"/>
    </row>
    <row r="566" spans="1:20" ht="21">
      <c r="A566" s="20">
        <v>8.1999999999999993</v>
      </c>
      <c r="B566" s="21">
        <v>47.1</v>
      </c>
      <c r="C566" s="21">
        <v>0.16207421969499999</v>
      </c>
      <c r="D566" s="21">
        <v>1.506993101666835</v>
      </c>
      <c r="E566" s="21">
        <v>0.36643232292099998</v>
      </c>
      <c r="F566" s="21">
        <v>1.434973174389321</v>
      </c>
      <c r="G566" s="21">
        <v>0.50313008688100003</v>
      </c>
      <c r="H566" s="22">
        <v>1.4071954362885399</v>
      </c>
      <c r="I566" s="23">
        <f t="shared" si="17"/>
        <v>2.1560991851557261</v>
      </c>
      <c r="J566" s="24"/>
      <c r="K566" s="24"/>
      <c r="L566" s="24"/>
      <c r="N566" s="32">
        <v>5.45</v>
      </c>
      <c r="O566" s="33">
        <f t="shared" si="18"/>
        <v>1.7161654845539272E-2</v>
      </c>
      <c r="P566" s="25"/>
      <c r="Q566" s="25"/>
      <c r="R566" s="25"/>
      <c r="S566" s="25"/>
      <c r="T566" s="25"/>
    </row>
    <row r="567" spans="1:20" ht="21">
      <c r="A567" s="20">
        <v>8.3000000000000007</v>
      </c>
      <c r="B567" s="21">
        <v>47.1</v>
      </c>
      <c r="C567" s="21">
        <v>0.17600568173700001</v>
      </c>
      <c r="D567" s="21">
        <v>1.488474237541199</v>
      </c>
      <c r="E567" s="21">
        <v>0.41066677689199999</v>
      </c>
      <c r="F567" s="21">
        <v>1.4281098915051409</v>
      </c>
      <c r="G567" s="21">
        <v>0.56969857797800005</v>
      </c>
      <c r="H567" s="22">
        <v>1.404841843776037</v>
      </c>
      <c r="I567" s="23">
        <f t="shared" si="17"/>
        <v>2.0570882388785754</v>
      </c>
      <c r="J567" s="24"/>
      <c r="K567" s="24"/>
      <c r="L567" s="24"/>
      <c r="N567" s="32">
        <v>5.46</v>
      </c>
      <c r="O567" s="33">
        <f t="shared" si="18"/>
        <v>1.7098849208014001E-2</v>
      </c>
      <c r="P567" s="25"/>
      <c r="Q567" s="25"/>
      <c r="R567" s="25"/>
      <c r="S567" s="25"/>
      <c r="T567" s="25"/>
    </row>
    <row r="568" spans="1:20" ht="21">
      <c r="A568" s="20">
        <v>8.4</v>
      </c>
      <c r="B568" s="21">
        <v>47.1</v>
      </c>
      <c r="C568" s="21">
        <v>0.191488567582</v>
      </c>
      <c r="D568" s="21">
        <v>1.470054286102775</v>
      </c>
      <c r="E568" s="21">
        <v>0.45524547328800002</v>
      </c>
      <c r="F568" s="21">
        <v>1.4217695290525829</v>
      </c>
      <c r="G568" s="21">
        <v>0.63435576365400004</v>
      </c>
      <c r="H568" s="22">
        <v>1.414403170379616</v>
      </c>
      <c r="I568" s="23">
        <f t="shared" si="17"/>
        <v>1.9581778133856846</v>
      </c>
      <c r="J568" s="24"/>
      <c r="K568" s="24"/>
      <c r="L568" s="24"/>
      <c r="N568" s="32">
        <v>5.47</v>
      </c>
      <c r="O568" s="33">
        <f t="shared" si="18"/>
        <v>1.7036387710584584E-2</v>
      </c>
      <c r="P568" s="25"/>
      <c r="Q568" s="25"/>
      <c r="R568" s="25"/>
      <c r="S568" s="25"/>
      <c r="T568" s="25"/>
    </row>
    <row r="569" spans="1:20" ht="21">
      <c r="A569" s="20">
        <v>8.5</v>
      </c>
      <c r="B569" s="21">
        <v>47.1</v>
      </c>
      <c r="C569" s="21">
        <v>0.206973737829</v>
      </c>
      <c r="D569" s="21">
        <v>1.456612900333669</v>
      </c>
      <c r="E569" s="21">
        <v>0.50040025896999996</v>
      </c>
      <c r="F569" s="21">
        <v>1.4163859703951349</v>
      </c>
      <c r="G569" s="21">
        <v>0.70028206551299998</v>
      </c>
      <c r="H569" s="22">
        <v>1.4098443796322979</v>
      </c>
      <c r="I569" s="23">
        <f t="shared" si="17"/>
        <v>1.8593839504360907</v>
      </c>
      <c r="J569" s="24"/>
      <c r="K569" s="24"/>
      <c r="L569" s="24"/>
      <c r="N569" s="32">
        <v>5.48</v>
      </c>
      <c r="O569" s="33">
        <f t="shared" si="18"/>
        <v>1.6974267843572852E-2</v>
      </c>
      <c r="P569" s="25"/>
      <c r="Q569" s="25"/>
      <c r="R569" s="25"/>
      <c r="S569" s="25"/>
      <c r="T569" s="25"/>
    </row>
    <row r="570" spans="1:20" ht="21">
      <c r="A570" s="20">
        <v>8.6</v>
      </c>
      <c r="B570" s="21">
        <v>47.1</v>
      </c>
      <c r="C570" s="21">
        <v>0.21804667816100001</v>
      </c>
      <c r="D570" s="21">
        <v>1.456404244345878</v>
      </c>
      <c r="E570" s="21">
        <v>0.53213541762100003</v>
      </c>
      <c r="F570" s="21">
        <v>1.412935682803024</v>
      </c>
      <c r="G570" s="21">
        <v>0.74508290864299997</v>
      </c>
      <c r="H570" s="22">
        <v>1.403935400049829</v>
      </c>
      <c r="I570" s="23">
        <f t="shared" si="17"/>
        <v>1.7607262710150899</v>
      </c>
      <c r="J570" s="24"/>
      <c r="K570" s="24"/>
      <c r="L570" s="24"/>
      <c r="N570" s="32">
        <v>5.49</v>
      </c>
      <c r="O570" s="33">
        <f t="shared" si="18"/>
        <v>1.6912487120136634E-2</v>
      </c>
      <c r="P570" s="25"/>
      <c r="Q570" s="25"/>
      <c r="R570" s="25"/>
      <c r="S570" s="25"/>
      <c r="T570" s="25"/>
    </row>
    <row r="571" spans="1:20" ht="21">
      <c r="A571" s="20">
        <v>8.6999999999999993</v>
      </c>
      <c r="B571" s="21">
        <v>47.1</v>
      </c>
      <c r="C571" s="21">
        <v>0.22798818930100001</v>
      </c>
      <c r="D571" s="21">
        <v>1.459620895644967</v>
      </c>
      <c r="E571" s="21">
        <v>0.56137539257500002</v>
      </c>
      <c r="F571" s="21">
        <v>1.419926367367992</v>
      </c>
      <c r="G571" s="21">
        <v>0.78776936647200002</v>
      </c>
      <c r="H571" s="22">
        <v>1.412122456491508</v>
      </c>
      <c r="I571" s="23">
        <f t="shared" si="17"/>
        <v>1.6622290238550417</v>
      </c>
      <c r="J571" s="24"/>
      <c r="K571" s="24"/>
      <c r="L571" s="24"/>
      <c r="N571" s="32">
        <v>5.5</v>
      </c>
      <c r="O571" s="33">
        <f t="shared" si="18"/>
        <v>1.6851043076020835E-2</v>
      </c>
      <c r="P571" s="25"/>
      <c r="Q571" s="25"/>
      <c r="R571" s="25"/>
      <c r="S571" s="25"/>
      <c r="T571" s="25"/>
    </row>
    <row r="572" spans="1:20" ht="21">
      <c r="A572" s="20">
        <v>8.8000000000000007</v>
      </c>
      <c r="B572" s="21">
        <v>47.1</v>
      </c>
      <c r="C572" s="21">
        <v>0.236968673017</v>
      </c>
      <c r="D572" s="21">
        <v>1.463032207808872</v>
      </c>
      <c r="E572" s="21">
        <v>0.58412541348500002</v>
      </c>
      <c r="F572" s="21">
        <v>1.430307745015539</v>
      </c>
      <c r="G572" s="21">
        <v>0.82013363351199997</v>
      </c>
      <c r="H572" s="22">
        <v>1.4141409007250889</v>
      </c>
      <c r="I572" s="23">
        <f t="shared" si="17"/>
        <v>1.5639225217540222</v>
      </c>
      <c r="J572" s="24"/>
      <c r="K572" s="24"/>
      <c r="L572" s="24"/>
      <c r="N572" s="32">
        <v>5.51</v>
      </c>
      <c r="O572" s="33">
        <f t="shared" si="18"/>
        <v>1.6789933269311701E-2</v>
      </c>
      <c r="P572" s="25"/>
      <c r="Q572" s="25"/>
      <c r="R572" s="25"/>
      <c r="S572" s="25"/>
      <c r="T572" s="25"/>
    </row>
    <row r="573" spans="1:20" ht="21">
      <c r="A573" s="20">
        <v>8.9</v>
      </c>
      <c r="B573" s="21">
        <v>47.1</v>
      </c>
      <c r="C573" s="21">
        <v>0.24623656753699999</v>
      </c>
      <c r="D573" s="21">
        <v>1.458512884725113</v>
      </c>
      <c r="E573" s="21">
        <v>0.605691048334</v>
      </c>
      <c r="F573" s="21">
        <v>1.423118987975992</v>
      </c>
      <c r="G573" s="21">
        <v>0.84803353762099998</v>
      </c>
      <c r="H573" s="22">
        <v>1.402409130363796</v>
      </c>
      <c r="I573" s="23">
        <f t="shared" si="17"/>
        <v>1.4658451420094964</v>
      </c>
      <c r="J573" s="24"/>
      <c r="K573" s="24"/>
      <c r="L573" s="24"/>
      <c r="N573" s="32">
        <v>5.52</v>
      </c>
      <c r="O573" s="33">
        <f t="shared" si="18"/>
        <v>1.6729155280194231E-2</v>
      </c>
      <c r="P573" s="25"/>
      <c r="Q573" s="25"/>
      <c r="R573" s="25"/>
      <c r="S573" s="25"/>
      <c r="T573" s="25"/>
    </row>
    <row r="574" spans="1:20" ht="21">
      <c r="A574" s="20">
        <v>9</v>
      </c>
      <c r="B574" s="21">
        <v>47.1</v>
      </c>
      <c r="C574" s="21">
        <v>0.25660165178200001</v>
      </c>
      <c r="D574" s="21">
        <v>1.453556237719293</v>
      </c>
      <c r="E574" s="21">
        <v>0.63126832235599994</v>
      </c>
      <c r="F574" s="21">
        <v>1.423548744520744</v>
      </c>
      <c r="G574" s="21">
        <v>0.882364355632</v>
      </c>
      <c r="H574" s="22">
        <v>1.39593781839495</v>
      </c>
      <c r="I574" s="23">
        <f t="shared" si="17"/>
        <v>1.3680461639346173</v>
      </c>
      <c r="J574" s="24"/>
      <c r="K574" s="24"/>
      <c r="L574" s="24"/>
      <c r="N574" s="32">
        <v>5.53</v>
      </c>
      <c r="O574" s="33">
        <f t="shared" si="18"/>
        <v>1.6668706710712574E-2</v>
      </c>
      <c r="P574" s="25"/>
      <c r="Q574" s="25"/>
      <c r="R574" s="25"/>
      <c r="S574" s="25"/>
      <c r="T574" s="25"/>
    </row>
    <row r="575" spans="1:20" ht="21">
      <c r="A575" s="20">
        <v>9.1</v>
      </c>
      <c r="B575" s="21">
        <v>47.1</v>
      </c>
      <c r="C575" s="21">
        <v>0.26626217923899997</v>
      </c>
      <c r="D575" s="21">
        <v>1.447885110807102</v>
      </c>
      <c r="E575" s="21">
        <v>0.65301100223700004</v>
      </c>
      <c r="F575" s="21">
        <v>1.4144781394233981</v>
      </c>
      <c r="G575" s="21">
        <v>0.91088110986000004</v>
      </c>
      <c r="H575" s="22">
        <v>1.386786780184464</v>
      </c>
      <c r="I575" s="23">
        <f t="shared" si="17"/>
        <v>1.2705898759865841</v>
      </c>
      <c r="J575" s="24"/>
      <c r="K575" s="24"/>
      <c r="L575" s="24"/>
      <c r="N575" s="32">
        <v>5.54</v>
      </c>
      <c r="O575" s="33">
        <f t="shared" si="18"/>
        <v>1.6608585184533561E-2</v>
      </c>
      <c r="P575" s="25"/>
      <c r="Q575" s="25"/>
      <c r="R575" s="25"/>
      <c r="S575" s="25"/>
      <c r="T575" s="25"/>
    </row>
    <row r="576" spans="1:20" ht="21">
      <c r="A576" s="20">
        <v>9.1999999999999993</v>
      </c>
      <c r="B576" s="21">
        <v>47.1</v>
      </c>
      <c r="C576" s="21">
        <v>0.274186933869</v>
      </c>
      <c r="D576" s="21">
        <v>1.450358688673316</v>
      </c>
      <c r="E576" s="21">
        <v>0.66914614844800002</v>
      </c>
      <c r="F576" s="21">
        <v>1.4097208433581909</v>
      </c>
      <c r="G576" s="21">
        <v>0.93116215196600005</v>
      </c>
      <c r="H576" s="22">
        <v>1.379033726766514</v>
      </c>
      <c r="I576" s="23">
        <f t="shared" si="17"/>
        <v>1.1735616555013135</v>
      </c>
      <c r="J576" s="24"/>
      <c r="K576" s="24"/>
      <c r="L576" s="24"/>
      <c r="N576" s="32">
        <v>5.55</v>
      </c>
      <c r="O576" s="33">
        <f t="shared" si="18"/>
        <v>1.6548788346713101E-2</v>
      </c>
      <c r="P576" s="25"/>
      <c r="Q576" s="25"/>
      <c r="R576" s="25"/>
      <c r="S576" s="25"/>
      <c r="T576" s="25"/>
    </row>
    <row r="577" spans="1:20" ht="21">
      <c r="A577" s="20">
        <v>9.3000000000000007</v>
      </c>
      <c r="B577" s="21">
        <v>47.1</v>
      </c>
      <c r="C577" s="21">
        <v>0.27995738258500003</v>
      </c>
      <c r="D577" s="21">
        <v>1.459225945146011</v>
      </c>
      <c r="E577" s="21">
        <v>0.67981819866299997</v>
      </c>
      <c r="F577" s="21">
        <v>1.410352626203949</v>
      </c>
      <c r="G577" s="21">
        <v>0.94437497984499996</v>
      </c>
      <c r="H577" s="22">
        <v>1.378062403236477</v>
      </c>
      <c r="I577" s="23">
        <f t="shared" si="17"/>
        <v>1.0770771957322096</v>
      </c>
      <c r="J577" s="24"/>
      <c r="K577" s="24"/>
      <c r="L577" s="24"/>
      <c r="N577" s="32">
        <v>5.56</v>
      </c>
      <c r="O577" s="33">
        <f t="shared" si="18"/>
        <v>1.6489313863465603E-2</v>
      </c>
      <c r="P577" s="25"/>
      <c r="Q577" s="25"/>
      <c r="R577" s="25"/>
      <c r="S577" s="25"/>
      <c r="T577" s="25"/>
    </row>
    <row r="578" spans="1:20" ht="21">
      <c r="A578" s="20">
        <v>9.4</v>
      </c>
      <c r="B578" s="21">
        <v>47.1</v>
      </c>
      <c r="C578" s="21">
        <v>0.28286155808199998</v>
      </c>
      <c r="D578" s="21">
        <v>1.467367531362024</v>
      </c>
      <c r="E578" s="21">
        <v>0.68377869871999997</v>
      </c>
      <c r="F578" s="21">
        <v>1.409090208659082</v>
      </c>
      <c r="G578" s="21">
        <v>0.94887612285900003</v>
      </c>
      <c r="H578" s="22">
        <v>1.37752545557839</v>
      </c>
      <c r="I578" s="23">
        <f t="shared" si="17"/>
        <v>0.98129690301648309</v>
      </c>
      <c r="J578" s="24"/>
      <c r="K578" s="24"/>
      <c r="L578" s="24"/>
      <c r="N578" s="32">
        <v>5.57</v>
      </c>
      <c r="O578" s="33">
        <f t="shared" si="18"/>
        <v>1.6430159421936257E-2</v>
      </c>
      <c r="P578" s="25"/>
      <c r="Q578" s="25"/>
      <c r="R578" s="25"/>
      <c r="S578" s="25"/>
      <c r="T578" s="25"/>
    </row>
    <row r="579" spans="1:20" ht="21">
      <c r="A579" s="20">
        <v>9.5</v>
      </c>
      <c r="B579" s="21">
        <v>47.1</v>
      </c>
      <c r="C579" s="21">
        <v>0.28063605604899999</v>
      </c>
      <c r="D579" s="21">
        <v>1.477035484482526</v>
      </c>
      <c r="E579" s="21">
        <v>0.67443876195899999</v>
      </c>
      <c r="F579" s="21">
        <v>1.4148852388155151</v>
      </c>
      <c r="G579" s="21">
        <v>0.93510415435700001</v>
      </c>
      <c r="H579" s="22">
        <v>1.3820074884015789</v>
      </c>
      <c r="I579" s="23">
        <f t="shared" si="17"/>
        <v>0.88644906123991218</v>
      </c>
      <c r="J579" s="24"/>
      <c r="K579" s="24"/>
      <c r="L579" s="24"/>
      <c r="N579" s="32">
        <v>5.58</v>
      </c>
      <c r="O579" s="33">
        <f t="shared" si="18"/>
        <v>1.6371322729976174E-2</v>
      </c>
      <c r="P579" s="25"/>
      <c r="Q579" s="25"/>
      <c r="R579" s="25"/>
      <c r="S579" s="25"/>
      <c r="T579" s="25"/>
    </row>
    <row r="580" spans="1:20" ht="21">
      <c r="A580" s="20">
        <v>9.6</v>
      </c>
      <c r="B580" s="21">
        <v>47.1</v>
      </c>
      <c r="C580" s="21">
        <v>0.273181300701</v>
      </c>
      <c r="D580" s="21">
        <v>1.4894718864193131</v>
      </c>
      <c r="E580" s="21">
        <v>0.64996203975699995</v>
      </c>
      <c r="F580" s="21">
        <v>1.4231641381324811</v>
      </c>
      <c r="G580" s="21">
        <v>0.89941074694199996</v>
      </c>
      <c r="H580" s="22">
        <v>1.391759008630038</v>
      </c>
      <c r="I580" s="23">
        <f t="shared" si="17"/>
        <v>0.79286837777559405</v>
      </c>
      <c r="J580" s="24"/>
      <c r="K580" s="24"/>
      <c r="L580" s="24"/>
      <c r="N580" s="32">
        <v>5.59</v>
      </c>
      <c r="O580" s="33">
        <f t="shared" si="18"/>
        <v>1.6312801515920336E-2</v>
      </c>
      <c r="P580" s="25"/>
      <c r="Q580" s="25"/>
      <c r="R580" s="25"/>
      <c r="S580" s="25"/>
      <c r="T580" s="25"/>
    </row>
    <row r="581" spans="1:20" ht="21">
      <c r="A581" s="20">
        <v>9.6999999999999993</v>
      </c>
      <c r="B581" s="21">
        <v>47.1</v>
      </c>
      <c r="C581" s="21">
        <v>0.26428169639299998</v>
      </c>
      <c r="D581" s="21">
        <v>1.490394375734122</v>
      </c>
      <c r="E581" s="21">
        <v>0.62287727049800001</v>
      </c>
      <c r="F581" s="21">
        <v>1.4210702255503831</v>
      </c>
      <c r="G581" s="21">
        <v>0.86028523976399995</v>
      </c>
      <c r="H581" s="22">
        <v>1.397897865406948</v>
      </c>
      <c r="I581" s="23">
        <f t="shared" si="17"/>
        <v>0.70106247280815326</v>
      </c>
      <c r="J581" s="24"/>
      <c r="K581" s="24"/>
      <c r="L581" s="24"/>
      <c r="N581" s="32">
        <v>5.6</v>
      </c>
      <c r="O581" s="33">
        <f t="shared" si="18"/>
        <v>1.6254593528368312E-2</v>
      </c>
      <c r="P581" s="25"/>
      <c r="Q581" s="25"/>
      <c r="R581" s="25"/>
      <c r="S581" s="25"/>
      <c r="T581" s="25"/>
    </row>
    <row r="582" spans="1:20" ht="21">
      <c r="A582" s="20">
        <v>9.8000000000000007</v>
      </c>
      <c r="B582" s="21">
        <v>47.1</v>
      </c>
      <c r="C582" s="21">
        <v>0.25739573593499998</v>
      </c>
      <c r="D582" s="21">
        <v>1.4880737613303929</v>
      </c>
      <c r="E582" s="21">
        <v>0.60365648888900003</v>
      </c>
      <c r="F582" s="21">
        <v>1.4158450312749951</v>
      </c>
      <c r="G582" s="21">
        <v>0.83337593056799997</v>
      </c>
      <c r="H582" s="22">
        <v>1.3990954171480741</v>
      </c>
      <c r="I582" s="23">
        <f t="shared" si="17"/>
        <v>0.61183079121866757</v>
      </c>
      <c r="J582" s="24"/>
      <c r="K582" s="24"/>
      <c r="L582" s="24"/>
      <c r="N582" s="32">
        <v>5.61</v>
      </c>
      <c r="O582" s="33">
        <f t="shared" si="18"/>
        <v>1.6196696535967735E-2</v>
      </c>
      <c r="P582" s="25"/>
      <c r="Q582" s="25"/>
      <c r="R582" s="25"/>
      <c r="S582" s="25"/>
      <c r="T582" s="25"/>
    </row>
    <row r="583" spans="1:20" ht="21">
      <c r="A583" s="20">
        <v>9.9</v>
      </c>
      <c r="B583" s="21">
        <v>47.1</v>
      </c>
      <c r="C583" s="21">
        <v>0.25372039584599998</v>
      </c>
      <c r="D583" s="21">
        <v>1.479832213513864</v>
      </c>
      <c r="E583" s="21">
        <v>0.59358095599299998</v>
      </c>
      <c r="F583" s="21">
        <v>1.4121279571891869</v>
      </c>
      <c r="G583" s="21">
        <v>0.81913994705100002</v>
      </c>
      <c r="H583" s="22">
        <v>1.399092226816093</v>
      </c>
      <c r="I583" s="23">
        <f t="shared" si="17"/>
        <v>0.52648384912230806</v>
      </c>
      <c r="J583" s="24"/>
      <c r="K583" s="24"/>
      <c r="L583" s="24"/>
      <c r="N583" s="32">
        <v>5.62</v>
      </c>
      <c r="O583" s="33">
        <f t="shared" si="18"/>
        <v>1.613910832720046E-2</v>
      </c>
      <c r="P583" s="25"/>
      <c r="Q583" s="25"/>
      <c r="R583" s="25"/>
      <c r="S583" s="25"/>
      <c r="T583" s="25"/>
    </row>
    <row r="584" spans="1:20" ht="21">
      <c r="A584" s="20">
        <v>10</v>
      </c>
      <c r="B584" s="21">
        <v>47.1</v>
      </c>
      <c r="C584" s="21">
        <v>0.25344994889799999</v>
      </c>
      <c r="D584" s="21">
        <v>1.46973066665842</v>
      </c>
      <c r="E584" s="21">
        <v>0.59447587292500004</v>
      </c>
      <c r="F584" s="21">
        <v>1.4089519069179639</v>
      </c>
      <c r="G584" s="21">
        <v>0.82136671532899996</v>
      </c>
      <c r="H584" s="22">
        <v>1.396496337888921</v>
      </c>
      <c r="I584" s="23">
        <f t="shared" si="17"/>
        <v>0.44725112597960159</v>
      </c>
      <c r="J584" s="24"/>
      <c r="K584" s="24"/>
      <c r="L584" s="24"/>
      <c r="N584" s="32">
        <v>5.63</v>
      </c>
      <c r="O584" s="33">
        <f t="shared" si="18"/>
        <v>1.6081826710171349E-2</v>
      </c>
      <c r="P584" s="25"/>
      <c r="Q584" s="25"/>
      <c r="R584" s="25"/>
      <c r="S584" s="25"/>
      <c r="T584" s="25"/>
    </row>
    <row r="585" spans="1:20" ht="21">
      <c r="A585" s="20">
        <v>10.199999999999999</v>
      </c>
      <c r="B585" s="21">
        <v>47.1</v>
      </c>
      <c r="C585" s="21">
        <v>0.25311948290899999</v>
      </c>
      <c r="D585" s="21">
        <v>1.460269219914947</v>
      </c>
      <c r="E585" s="21">
        <v>0.595851729429</v>
      </c>
      <c r="F585" s="21">
        <v>1.411532175331579</v>
      </c>
      <c r="G585" s="21">
        <v>0.823344119624</v>
      </c>
      <c r="H585" s="22">
        <v>1.3904541785104521</v>
      </c>
      <c r="I585" s="23">
        <f t="shared" ref="I585:I648" si="19">SQRT((A585-$Q$8)^2+(B585-$R$8)^2)</f>
        <v>0.32516184016083677</v>
      </c>
      <c r="J585" s="24"/>
      <c r="K585" s="24"/>
      <c r="L585" s="24"/>
      <c r="N585" s="32">
        <v>5.64</v>
      </c>
      <c r="O585" s="33">
        <f t="shared" si="18"/>
        <v>1.6024849512399724E-2</v>
      </c>
      <c r="P585" s="25"/>
      <c r="Q585" s="25"/>
      <c r="R585" s="25"/>
      <c r="S585" s="25"/>
      <c r="T585" s="25"/>
    </row>
    <row r="586" spans="1:20" ht="21">
      <c r="A586" s="20">
        <v>10.3</v>
      </c>
      <c r="B586" s="21">
        <v>47.1</v>
      </c>
      <c r="C586" s="21">
        <v>0.25023979004000002</v>
      </c>
      <c r="D586" s="21">
        <v>1.461240528633557</v>
      </c>
      <c r="E586" s="21">
        <v>0.59151086411200005</v>
      </c>
      <c r="F586" s="21">
        <v>1.4113436956091641</v>
      </c>
      <c r="G586" s="21">
        <v>0.81985046183200005</v>
      </c>
      <c r="H586" s="22">
        <v>1.393794998878414</v>
      </c>
      <c r="I586" s="23">
        <f t="shared" si="19"/>
        <v>0.29762148544781047</v>
      </c>
      <c r="J586" s="24"/>
      <c r="K586" s="24"/>
      <c r="L586" s="24"/>
      <c r="N586" s="32">
        <v>5.65</v>
      </c>
      <c r="O586" s="33">
        <f t="shared" si="18"/>
        <v>1.5968174580613365E-2</v>
      </c>
      <c r="P586" s="25"/>
      <c r="Q586" s="25"/>
      <c r="R586" s="25"/>
      <c r="S586" s="25"/>
      <c r="T586" s="25"/>
    </row>
    <row r="587" spans="1:20" ht="21">
      <c r="A587" s="20">
        <v>10.4</v>
      </c>
      <c r="B587" s="21">
        <v>47.1</v>
      </c>
      <c r="C587" s="21">
        <v>0.246066881593</v>
      </c>
      <c r="D587" s="21">
        <v>1.4621868675066561</v>
      </c>
      <c r="E587" s="21">
        <v>0.58088097896199997</v>
      </c>
      <c r="F587" s="21">
        <v>1.4096555549855021</v>
      </c>
      <c r="G587" s="21">
        <v>0.80399757050999998</v>
      </c>
      <c r="H587" s="22">
        <v>1.40180274738129</v>
      </c>
      <c r="I587" s="23">
        <f t="shared" si="19"/>
        <v>0.30236877302979109</v>
      </c>
      <c r="J587" s="24"/>
      <c r="K587" s="24"/>
      <c r="L587" s="24"/>
      <c r="N587" s="32">
        <v>5.66</v>
      </c>
      <c r="O587" s="33">
        <f t="shared" si="18"/>
        <v>1.5911799780545088E-2</v>
      </c>
      <c r="P587" s="25"/>
      <c r="Q587" s="25"/>
      <c r="R587" s="25"/>
      <c r="S587" s="25"/>
      <c r="T587" s="25"/>
    </row>
    <row r="588" spans="1:20" ht="21">
      <c r="A588" s="20">
        <v>10.5</v>
      </c>
      <c r="B588" s="21">
        <v>47.1</v>
      </c>
      <c r="C588" s="21">
        <v>0.24202216404599999</v>
      </c>
      <c r="D588" s="21">
        <v>1.463834349848486</v>
      </c>
      <c r="E588" s="21">
        <v>0.57421845490300005</v>
      </c>
      <c r="F588" s="21">
        <v>1.417412701699198</v>
      </c>
      <c r="G588" s="21">
        <v>0.79640576176900002</v>
      </c>
      <c r="H588" s="22">
        <v>1.4112667228778819</v>
      </c>
      <c r="I588" s="23">
        <f t="shared" si="19"/>
        <v>0.33804615248057657</v>
      </c>
      <c r="J588" s="24"/>
      <c r="K588" s="24"/>
      <c r="L588" s="24"/>
      <c r="N588" s="32">
        <v>5.67</v>
      </c>
      <c r="O588" s="33">
        <f t="shared" si="18"/>
        <v>1.585572299673178E-2</v>
      </c>
      <c r="P588" s="25"/>
      <c r="Q588" s="25"/>
      <c r="R588" s="25"/>
      <c r="S588" s="25"/>
      <c r="T588" s="25"/>
    </row>
    <row r="589" spans="1:20" ht="21">
      <c r="A589" s="20">
        <v>10.6</v>
      </c>
      <c r="B589" s="21">
        <v>47.1</v>
      </c>
      <c r="C589" s="21">
        <v>0.237688543364</v>
      </c>
      <c r="D589" s="21">
        <v>1.474702618318495</v>
      </c>
      <c r="E589" s="21">
        <v>0.56806368769500004</v>
      </c>
      <c r="F589" s="21">
        <v>1.447257918328013</v>
      </c>
      <c r="G589" s="21">
        <v>0.79075290353000005</v>
      </c>
      <c r="H589" s="22">
        <v>1.409161530172143</v>
      </c>
      <c r="I589" s="23">
        <f t="shared" si="19"/>
        <v>0.39638810213009795</v>
      </c>
      <c r="J589" s="24"/>
      <c r="K589" s="24"/>
      <c r="L589" s="24"/>
      <c r="N589" s="32">
        <v>5.68</v>
      </c>
      <c r="O589" s="33">
        <f t="shared" si="18"/>
        <v>1.5799942132315954E-2</v>
      </c>
      <c r="P589" s="25"/>
      <c r="Q589" s="25"/>
      <c r="R589" s="25"/>
      <c r="S589" s="25"/>
      <c r="T589" s="25"/>
    </row>
    <row r="590" spans="1:20" ht="21">
      <c r="A590" s="20">
        <v>6.8250000000000002</v>
      </c>
      <c r="B590" s="21">
        <v>47.100999999999999</v>
      </c>
      <c r="C590" s="21">
        <v>0.17934645886799999</v>
      </c>
      <c r="D590" s="21">
        <v>1.4597342668152979</v>
      </c>
      <c r="E590" s="21">
        <v>0.43483268132500003</v>
      </c>
      <c r="F590" s="21">
        <v>1.349128064875909</v>
      </c>
      <c r="G590" s="21">
        <v>0.61263998055900004</v>
      </c>
      <c r="H590" s="22">
        <v>1.334190930079012</v>
      </c>
      <c r="I590" s="23">
        <f t="shared" si="19"/>
        <v>3.523253629905982</v>
      </c>
      <c r="J590" s="24"/>
      <c r="K590" s="24"/>
      <c r="L590" s="24"/>
      <c r="N590" s="32">
        <v>5.69</v>
      </c>
      <c r="O590" s="33">
        <f t="shared" si="18"/>
        <v>1.5744455108849743E-2</v>
      </c>
      <c r="P590" s="25"/>
      <c r="Q590" s="25"/>
      <c r="R590" s="25"/>
      <c r="S590" s="25"/>
      <c r="T590" s="25"/>
    </row>
    <row r="591" spans="1:20" ht="21">
      <c r="A591" s="20">
        <v>7.25</v>
      </c>
      <c r="B591" s="21">
        <v>47.133000000000003</v>
      </c>
      <c r="C591" s="21">
        <v>0.187818379053</v>
      </c>
      <c r="D591" s="21">
        <v>1.459553660687507</v>
      </c>
      <c r="E591" s="21">
        <v>0.44726189536400002</v>
      </c>
      <c r="F591" s="21">
        <v>1.359568490541581</v>
      </c>
      <c r="G591" s="21">
        <v>0.62633029915100003</v>
      </c>
      <c r="H591" s="22">
        <v>1.338100040784306</v>
      </c>
      <c r="I591" s="23">
        <f t="shared" si="19"/>
        <v>3.1031909902953476</v>
      </c>
      <c r="J591" s="24"/>
      <c r="K591" s="24"/>
      <c r="L591" s="24"/>
      <c r="N591" s="32">
        <v>5.7</v>
      </c>
      <c r="O591" s="33">
        <f t="shared" si="18"/>
        <v>1.5689259866101268E-2</v>
      </c>
      <c r="P591" s="25"/>
      <c r="Q591" s="25"/>
      <c r="R591" s="25"/>
      <c r="S591" s="25"/>
      <c r="T591" s="25"/>
    </row>
    <row r="592" spans="1:20" ht="21">
      <c r="A592" s="20">
        <v>7</v>
      </c>
      <c r="B592" s="21">
        <v>47.2</v>
      </c>
      <c r="C592" s="21">
        <v>0.180145565875</v>
      </c>
      <c r="D592" s="21">
        <v>1.460327816611046</v>
      </c>
      <c r="E592" s="21">
        <v>0.43380227483799999</v>
      </c>
      <c r="F592" s="21">
        <v>1.354122353690671</v>
      </c>
      <c r="G592" s="21">
        <v>0.60984710053400004</v>
      </c>
      <c r="H592" s="22">
        <v>1.3327341353128019</v>
      </c>
      <c r="I592" s="23">
        <f t="shared" si="19"/>
        <v>3.3591184690906695</v>
      </c>
      <c r="J592" s="24"/>
      <c r="K592" s="24"/>
      <c r="L592" s="24"/>
      <c r="N592" s="32">
        <v>5.71</v>
      </c>
      <c r="O592" s="33">
        <f t="shared" si="18"/>
        <v>1.563435436186339E-2</v>
      </c>
      <c r="P592" s="25"/>
      <c r="Q592" s="25"/>
      <c r="R592" s="25"/>
      <c r="S592" s="25"/>
      <c r="T592" s="25"/>
    </row>
    <row r="593" spans="1:20" ht="21">
      <c r="A593" s="20">
        <v>6.9</v>
      </c>
      <c r="B593" s="21">
        <v>47.2</v>
      </c>
      <c r="C593" s="21">
        <v>0.17321393330000001</v>
      </c>
      <c r="D593" s="21">
        <v>1.4673480497148901</v>
      </c>
      <c r="E593" s="21">
        <v>0.41852066906399998</v>
      </c>
      <c r="F593" s="21">
        <v>1.358699464044494</v>
      </c>
      <c r="G593" s="21">
        <v>0.58980562983899998</v>
      </c>
      <c r="H593" s="22">
        <v>1.3350380401606901</v>
      </c>
      <c r="I593" s="23">
        <f t="shared" si="19"/>
        <v>3.4584430836841396</v>
      </c>
      <c r="J593" s="24"/>
      <c r="K593" s="24"/>
      <c r="L593" s="24"/>
      <c r="N593" s="32">
        <v>5.72</v>
      </c>
      <c r="O593" s="33">
        <f t="shared" si="18"/>
        <v>1.5579736571764827E-2</v>
      </c>
      <c r="P593" s="25"/>
      <c r="Q593" s="25"/>
      <c r="R593" s="25"/>
      <c r="S593" s="25"/>
      <c r="T593" s="25"/>
    </row>
    <row r="594" spans="1:20" ht="21">
      <c r="A594" s="20">
        <v>7.1</v>
      </c>
      <c r="B594" s="21">
        <v>47.2</v>
      </c>
      <c r="C594" s="21">
        <v>0.184920710377</v>
      </c>
      <c r="D594" s="21">
        <v>1.4574427677470201</v>
      </c>
      <c r="E594" s="21">
        <v>0.443365192844</v>
      </c>
      <c r="F594" s="21">
        <v>1.3547572952000819</v>
      </c>
      <c r="G594" s="21">
        <v>0.62194542190400004</v>
      </c>
      <c r="H594" s="22">
        <v>1.334427724634824</v>
      </c>
      <c r="I594" s="23">
        <f t="shared" si="19"/>
        <v>3.2598351516126431</v>
      </c>
      <c r="J594" s="24"/>
      <c r="K594" s="24"/>
      <c r="L594" s="24"/>
      <c r="N594" s="32">
        <v>5.73</v>
      </c>
      <c r="O594" s="33">
        <f t="shared" si="18"/>
        <v>1.5525404489083516E-2</v>
      </c>
      <c r="P594" s="25"/>
      <c r="Q594" s="25"/>
      <c r="R594" s="25"/>
      <c r="S594" s="25"/>
      <c r="T594" s="25"/>
    </row>
    <row r="595" spans="1:20" ht="21">
      <c r="A595" s="20">
        <v>6.8</v>
      </c>
      <c r="B595" s="21">
        <v>47.2</v>
      </c>
      <c r="C595" s="21">
        <v>0.163666878495</v>
      </c>
      <c r="D595" s="21">
        <v>1.4782427578014281</v>
      </c>
      <c r="E595" s="21">
        <v>0.39514247425100002</v>
      </c>
      <c r="F595" s="21">
        <v>1.361718423239433</v>
      </c>
      <c r="G595" s="21">
        <v>0.55744206227299997</v>
      </c>
      <c r="H595" s="22">
        <v>1.3351661913052759</v>
      </c>
      <c r="I595" s="23">
        <f t="shared" si="19"/>
        <v>3.5578055366727512</v>
      </c>
      <c r="J595" s="24"/>
      <c r="K595" s="24"/>
      <c r="L595" s="24"/>
      <c r="N595" s="32">
        <v>5.74</v>
      </c>
      <c r="O595" s="33">
        <f t="shared" si="18"/>
        <v>1.5471356124562342E-2</v>
      </c>
      <c r="P595" s="25"/>
      <c r="Q595" s="25"/>
      <c r="R595" s="25"/>
      <c r="S595" s="25"/>
      <c r="T595" s="25"/>
    </row>
    <row r="596" spans="1:20" ht="21">
      <c r="A596" s="20">
        <v>7.2</v>
      </c>
      <c r="B596" s="21">
        <v>47.2</v>
      </c>
      <c r="C596" s="21">
        <v>0.187330036373</v>
      </c>
      <c r="D596" s="21">
        <v>1.459165033919769</v>
      </c>
      <c r="E596" s="21">
        <v>0.44699671976200001</v>
      </c>
      <c r="F596" s="21">
        <v>1.3609894418892281</v>
      </c>
      <c r="G596" s="21">
        <v>0.62595856573999997</v>
      </c>
      <c r="H596" s="22">
        <v>1.335364088938747</v>
      </c>
      <c r="I596" s="23">
        <f t="shared" si="19"/>
        <v>3.1605970230310603</v>
      </c>
      <c r="J596" s="24"/>
      <c r="K596" s="24"/>
      <c r="L596" s="24"/>
      <c r="N596" s="32">
        <v>5.75</v>
      </c>
      <c r="O596" s="33">
        <f t="shared" si="18"/>
        <v>1.5417589506227E-2</v>
      </c>
      <c r="P596" s="25"/>
      <c r="Q596" s="25"/>
      <c r="R596" s="25"/>
      <c r="S596" s="25"/>
      <c r="T596" s="25"/>
    </row>
    <row r="597" spans="1:20" ht="21">
      <c r="A597" s="20">
        <v>6.7</v>
      </c>
      <c r="B597" s="21">
        <v>47.2</v>
      </c>
      <c r="C597" s="21">
        <v>0.15057789268899999</v>
      </c>
      <c r="D597" s="21">
        <v>1.474515103144485</v>
      </c>
      <c r="E597" s="21">
        <v>0.35795585971100002</v>
      </c>
      <c r="F597" s="21">
        <v>1.358923103528823</v>
      </c>
      <c r="G597" s="21">
        <v>0.50262086604599998</v>
      </c>
      <c r="H597" s="22">
        <v>1.320210997352566</v>
      </c>
      <c r="I597" s="23">
        <f t="shared" si="19"/>
        <v>3.6572027439664736</v>
      </c>
      <c r="J597" s="24"/>
      <c r="K597" s="24"/>
      <c r="L597" s="24"/>
      <c r="N597" s="32">
        <v>5.76</v>
      </c>
      <c r="O597" s="33">
        <f t="shared" si="18"/>
        <v>1.5364102679206159E-2</v>
      </c>
      <c r="P597" s="25"/>
      <c r="Q597" s="25"/>
      <c r="R597" s="25"/>
      <c r="S597" s="25"/>
      <c r="T597" s="25"/>
    </row>
    <row r="598" spans="1:20" ht="21">
      <c r="A598" s="20">
        <v>7.3</v>
      </c>
      <c r="B598" s="21">
        <v>47.2</v>
      </c>
      <c r="C598" s="21">
        <v>0.18663759555500001</v>
      </c>
      <c r="D598" s="21">
        <v>1.4622847162321819</v>
      </c>
      <c r="E598" s="21">
        <v>0.442596277664</v>
      </c>
      <c r="F598" s="21">
        <v>1.3663037428576801</v>
      </c>
      <c r="G598" s="21">
        <v>0.618757331706</v>
      </c>
      <c r="H598" s="22">
        <v>1.339942722934139</v>
      </c>
      <c r="I598" s="23">
        <f t="shared" si="19"/>
        <v>3.0614084778572401</v>
      </c>
      <c r="J598" s="24"/>
      <c r="K598" s="24"/>
      <c r="L598" s="24"/>
      <c r="N598" s="32">
        <v>5.77</v>
      </c>
      <c r="O598" s="33">
        <f t="shared" ref="O598:O661" si="20">IF(N598&lt;=$R$12,$P$12/2.5*(1+(2.5-1)*N598/$R$12),(IF(N598&lt;=$S$12,$P$12,IF(N598&lt;=$T$12,$P$12*$S$12/N598, IF(N598&gt;=T589,$P$12*$S$12*$T$12/N598^2)))))</f>
        <v>1.5310893705553745E-2</v>
      </c>
      <c r="P598" s="25"/>
      <c r="Q598" s="25"/>
      <c r="R598" s="25"/>
      <c r="S598" s="25"/>
      <c r="T598" s="25"/>
    </row>
    <row r="599" spans="1:20" ht="21">
      <c r="A599" s="20">
        <v>6.6</v>
      </c>
      <c r="B599" s="21">
        <v>47.2</v>
      </c>
      <c r="C599" s="21">
        <v>0.13804038896500001</v>
      </c>
      <c r="D599" s="21">
        <v>1.481336755588589</v>
      </c>
      <c r="E599" s="21">
        <v>0.32360633005299999</v>
      </c>
      <c r="F599" s="21">
        <v>1.360449128608505</v>
      </c>
      <c r="G599" s="21">
        <v>0.45220506456300003</v>
      </c>
      <c r="H599" s="22">
        <v>1.3141674194628741</v>
      </c>
      <c r="I599" s="23">
        <f t="shared" si="19"/>
        <v>3.7566319468604488</v>
      </c>
      <c r="J599" s="24"/>
      <c r="K599" s="24"/>
      <c r="L599" s="24"/>
      <c r="N599" s="32">
        <v>5.78</v>
      </c>
      <c r="O599" s="33">
        <f t="shared" si="20"/>
        <v>1.5257960664073414E-2</v>
      </c>
      <c r="P599" s="25"/>
      <c r="Q599" s="25"/>
      <c r="R599" s="25"/>
      <c r="S599" s="25"/>
      <c r="T599" s="25"/>
    </row>
    <row r="600" spans="1:20" ht="21">
      <c r="A600" s="20">
        <v>7.4</v>
      </c>
      <c r="B600" s="21">
        <v>47.2</v>
      </c>
      <c r="C600" s="21">
        <v>0.18157339307699999</v>
      </c>
      <c r="D600" s="21">
        <v>1.467030902488222</v>
      </c>
      <c r="E600" s="21">
        <v>0.425566029894</v>
      </c>
      <c r="F600" s="21">
        <v>1.3607841941450149</v>
      </c>
      <c r="G600" s="21">
        <v>0.59264064525600002</v>
      </c>
      <c r="H600" s="22">
        <v>1.333977633228483</v>
      </c>
      <c r="I600" s="23">
        <f t="shared" si="19"/>
        <v>2.9622744968350858</v>
      </c>
      <c r="J600" s="24"/>
      <c r="K600" s="24"/>
      <c r="L600" s="24"/>
      <c r="N600" s="32">
        <v>5.79</v>
      </c>
      <c r="O600" s="33">
        <f t="shared" si="20"/>
        <v>1.5205301650145128E-2</v>
      </c>
      <c r="P600" s="25"/>
      <c r="Q600" s="25"/>
      <c r="R600" s="25"/>
      <c r="S600" s="25"/>
      <c r="T600" s="25"/>
    </row>
    <row r="601" spans="1:20" ht="21">
      <c r="A601" s="20">
        <v>7.5</v>
      </c>
      <c r="B601" s="21">
        <v>47.2</v>
      </c>
      <c r="C601" s="21">
        <v>0.17299409497900001</v>
      </c>
      <c r="D601" s="21">
        <v>1.477578214358295</v>
      </c>
      <c r="E601" s="21">
        <v>0.39834156202400001</v>
      </c>
      <c r="F601" s="21">
        <v>1.355337477541628</v>
      </c>
      <c r="G601" s="21">
        <v>0.55070067508599996</v>
      </c>
      <c r="H601" s="22">
        <v>1.322317203147573</v>
      </c>
      <c r="I601" s="23">
        <f t="shared" si="19"/>
        <v>2.8632007475730625</v>
      </c>
      <c r="J601" s="24"/>
      <c r="K601" s="24"/>
      <c r="L601" s="24"/>
      <c r="N601" s="32">
        <v>5.8</v>
      </c>
      <c r="O601" s="33">
        <f t="shared" si="20"/>
        <v>1.5152914775553812E-2</v>
      </c>
      <c r="P601" s="25"/>
      <c r="Q601" s="25"/>
      <c r="R601" s="25"/>
      <c r="S601" s="25"/>
      <c r="T601" s="25"/>
    </row>
    <row r="602" spans="1:20" ht="21">
      <c r="A602" s="20">
        <v>7.6</v>
      </c>
      <c r="B602" s="21">
        <v>47.2</v>
      </c>
      <c r="C602" s="21">
        <v>0.164355007232</v>
      </c>
      <c r="D602" s="21">
        <v>1.4857226858303889</v>
      </c>
      <c r="E602" s="21">
        <v>0.37118492049899998</v>
      </c>
      <c r="F602" s="21">
        <v>1.3734541324390179</v>
      </c>
      <c r="G602" s="21">
        <v>0.50967434552099999</v>
      </c>
      <c r="H602" s="22">
        <v>1.3397680244117069</v>
      </c>
      <c r="I602" s="23">
        <f t="shared" si="19"/>
        <v>2.7641937065275153</v>
      </c>
      <c r="J602" s="24"/>
      <c r="K602" s="24"/>
      <c r="L602" s="24"/>
      <c r="N602" s="32">
        <v>5.81</v>
      </c>
      <c r="O602" s="33">
        <f t="shared" si="20"/>
        <v>1.5100798168320105E-2</v>
      </c>
      <c r="P602" s="25"/>
      <c r="Q602" s="25"/>
      <c r="R602" s="25"/>
      <c r="S602" s="25"/>
      <c r="T602" s="25"/>
    </row>
    <row r="603" spans="1:20" ht="21">
      <c r="A603" s="20">
        <v>7.7</v>
      </c>
      <c r="B603" s="21">
        <v>47.2</v>
      </c>
      <c r="C603" s="21">
        <v>0.15689467995799999</v>
      </c>
      <c r="D603" s="21">
        <v>1.49243742927856</v>
      </c>
      <c r="E603" s="21">
        <v>0.346858941857</v>
      </c>
      <c r="F603" s="21">
        <v>1.3918184969261369</v>
      </c>
      <c r="G603" s="21">
        <v>0.47358701037700002</v>
      </c>
      <c r="H603" s="22">
        <v>1.3569712633807709</v>
      </c>
      <c r="I603" s="23">
        <f t="shared" si="19"/>
        <v>2.6652608077840529</v>
      </c>
      <c r="J603" s="24"/>
      <c r="K603" s="24"/>
      <c r="L603" s="24"/>
      <c r="N603" s="32">
        <v>5.82</v>
      </c>
      <c r="O603" s="33">
        <f t="shared" si="20"/>
        <v>1.5048949972533098E-2</v>
      </c>
      <c r="P603" s="25"/>
      <c r="Q603" s="25"/>
      <c r="R603" s="25"/>
      <c r="S603" s="25"/>
      <c r="T603" s="25"/>
    </row>
    <row r="604" spans="1:20" ht="21">
      <c r="A604" s="20">
        <v>7.8</v>
      </c>
      <c r="B604" s="21">
        <v>47.2</v>
      </c>
      <c r="C604" s="21">
        <v>0.150520634554</v>
      </c>
      <c r="D604" s="21">
        <v>1.4965021713829469</v>
      </c>
      <c r="E604" s="21">
        <v>0.32490153466999999</v>
      </c>
      <c r="F604" s="21">
        <v>1.4067908267464511</v>
      </c>
      <c r="G604" s="21">
        <v>0.44060054175000002</v>
      </c>
      <c r="H604" s="22">
        <v>1.36885044668105</v>
      </c>
      <c r="I604" s="23">
        <f t="shared" si="19"/>
        <v>2.5664106257208887</v>
      </c>
      <c r="J604" s="24"/>
      <c r="K604" s="24"/>
      <c r="L604" s="24"/>
      <c r="N604" s="32">
        <v>5.83</v>
      </c>
      <c r="O604" s="33">
        <f t="shared" si="20"/>
        <v>1.499736834818515E-2</v>
      </c>
      <c r="P604" s="25"/>
      <c r="Q604" s="25"/>
      <c r="R604" s="25"/>
      <c r="S604" s="25"/>
      <c r="T604" s="25"/>
    </row>
    <row r="605" spans="1:20" ht="21">
      <c r="A605" s="20">
        <v>7.9</v>
      </c>
      <c r="B605" s="21">
        <v>47.2</v>
      </c>
      <c r="C605" s="21">
        <v>0.14606673873600001</v>
      </c>
      <c r="D605" s="21">
        <v>1.4988558016818461</v>
      </c>
      <c r="E605" s="21">
        <v>0.30989363029799999</v>
      </c>
      <c r="F605" s="21">
        <v>1.4179235468423761</v>
      </c>
      <c r="G605" s="21">
        <v>0.41795711594000001</v>
      </c>
      <c r="H605" s="22">
        <v>1.379797438333334</v>
      </c>
      <c r="I605" s="23">
        <f t="shared" si="19"/>
        <v>2.4676531008463205</v>
      </c>
      <c r="J605" s="24"/>
      <c r="K605" s="24"/>
      <c r="L605" s="24"/>
      <c r="N605" s="32">
        <v>5.84</v>
      </c>
      <c r="O605" s="33">
        <f t="shared" si="20"/>
        <v>1.4946051471008581E-2</v>
      </c>
      <c r="P605" s="25"/>
      <c r="Q605" s="25"/>
      <c r="R605" s="25"/>
      <c r="S605" s="25"/>
      <c r="T605" s="25"/>
    </row>
    <row r="606" spans="1:20" ht="21">
      <c r="A606" s="20">
        <v>8</v>
      </c>
      <c r="B606" s="21">
        <v>47.2</v>
      </c>
      <c r="C606" s="21">
        <v>0.143624480798</v>
      </c>
      <c r="D606" s="21">
        <v>1.5004727835771641</v>
      </c>
      <c r="E606" s="21">
        <v>0.30236757173700002</v>
      </c>
      <c r="F606" s="21">
        <v>1.4230220866986849</v>
      </c>
      <c r="G606" s="21">
        <v>0.40662768136100003</v>
      </c>
      <c r="H606" s="22">
        <v>1.384359566189608</v>
      </c>
      <c r="I606" s="23">
        <f t="shared" si="19"/>
        <v>2.3689998211101329</v>
      </c>
      <c r="J606" s="24"/>
      <c r="K606" s="24"/>
      <c r="L606" s="24"/>
      <c r="N606" s="32">
        <v>5.85</v>
      </c>
      <c r="O606" s="33">
        <f t="shared" si="20"/>
        <v>1.489499753231442E-2</v>
      </c>
      <c r="P606" s="25"/>
      <c r="Q606" s="25"/>
      <c r="R606" s="25"/>
      <c r="S606" s="25"/>
      <c r="T606" s="25"/>
    </row>
    <row r="607" spans="1:20" ht="21">
      <c r="A607" s="20">
        <v>8.1</v>
      </c>
      <c r="B607" s="21">
        <v>47.2</v>
      </c>
      <c r="C607" s="21">
        <v>0.14384929523100001</v>
      </c>
      <c r="D607" s="21">
        <v>1.4983592367406391</v>
      </c>
      <c r="E607" s="21">
        <v>0.30373018970999999</v>
      </c>
      <c r="F607" s="21">
        <v>1.421072200969258</v>
      </c>
      <c r="G607" s="21">
        <v>0.40875028812999997</v>
      </c>
      <c r="H607" s="22">
        <v>1.384483941477779</v>
      </c>
      <c r="I607" s="23">
        <f t="shared" si="19"/>
        <v>2.2704643751275251</v>
      </c>
      <c r="J607" s="24"/>
      <c r="K607" s="24"/>
      <c r="L607" s="24"/>
      <c r="N607" s="32">
        <v>5.86</v>
      </c>
      <c r="O607" s="33">
        <f t="shared" si="20"/>
        <v>1.4844204738833014E-2</v>
      </c>
      <c r="P607" s="25"/>
      <c r="Q607" s="25"/>
      <c r="R607" s="25"/>
      <c r="S607" s="25"/>
      <c r="T607" s="25"/>
    </row>
    <row r="608" spans="1:20" ht="21">
      <c r="A608" s="20">
        <v>8.1999999999999993</v>
      </c>
      <c r="B608" s="21">
        <v>47.2</v>
      </c>
      <c r="C608" s="21">
        <v>0.146979660279</v>
      </c>
      <c r="D608" s="21">
        <v>1.4978950652933021</v>
      </c>
      <c r="E608" s="21">
        <v>0.31502520477899998</v>
      </c>
      <c r="F608" s="21">
        <v>1.4148960235657719</v>
      </c>
      <c r="G608" s="21">
        <v>0.42588776470900003</v>
      </c>
      <c r="H608" s="22">
        <v>1.3793599035064881</v>
      </c>
      <c r="I608" s="23">
        <f t="shared" si="19"/>
        <v>2.1720627995126209</v>
      </c>
      <c r="J608" s="24"/>
      <c r="K608" s="24"/>
      <c r="L608" s="24"/>
      <c r="N608" s="32">
        <v>5.87</v>
      </c>
      <c r="O608" s="33">
        <f t="shared" si="20"/>
        <v>1.479367131255656E-2</v>
      </c>
      <c r="P608" s="25"/>
      <c r="Q608" s="25"/>
      <c r="R608" s="25"/>
      <c r="S608" s="25"/>
      <c r="T608" s="25"/>
    </row>
    <row r="609" spans="1:20" ht="21">
      <c r="A609" s="20">
        <v>8.3000000000000007</v>
      </c>
      <c r="B609" s="21">
        <v>47.2</v>
      </c>
      <c r="C609" s="21">
        <v>0.15302869454699999</v>
      </c>
      <c r="D609" s="21">
        <v>1.5002592849165799</v>
      </c>
      <c r="E609" s="21">
        <v>0.33669134527599998</v>
      </c>
      <c r="F609" s="21">
        <v>1.4054616000921929</v>
      </c>
      <c r="G609" s="21">
        <v>0.45842134791900002</v>
      </c>
      <c r="H609" s="22">
        <v>1.3709626257925669</v>
      </c>
      <c r="I609" s="23">
        <f t="shared" si="19"/>
        <v>2.0738141506243943</v>
      </c>
      <c r="J609" s="24"/>
      <c r="K609" s="24"/>
      <c r="L609" s="24"/>
      <c r="N609" s="32">
        <v>5.88</v>
      </c>
      <c r="O609" s="33">
        <f t="shared" si="20"/>
        <v>1.4743395490583502E-2</v>
      </c>
      <c r="P609" s="25"/>
      <c r="Q609" s="25"/>
      <c r="R609" s="25"/>
      <c r="S609" s="25"/>
      <c r="T609" s="25"/>
    </row>
    <row r="610" spans="1:20" ht="21">
      <c r="A610" s="20">
        <v>8.4</v>
      </c>
      <c r="B610" s="21">
        <v>47.2</v>
      </c>
      <c r="C610" s="21">
        <v>0.16333914884100001</v>
      </c>
      <c r="D610" s="21">
        <v>1.49334166513529</v>
      </c>
      <c r="E610" s="21">
        <v>0.37112079568</v>
      </c>
      <c r="F610" s="21">
        <v>1.400679393292251</v>
      </c>
      <c r="G610" s="21">
        <v>0.51001947474700005</v>
      </c>
      <c r="H610" s="22">
        <v>1.371692835843648</v>
      </c>
      <c r="I610" s="23">
        <f t="shared" si="19"/>
        <v>1.975741242580455</v>
      </c>
      <c r="J610" s="24"/>
      <c r="K610" s="24"/>
      <c r="L610" s="24"/>
      <c r="N610" s="32">
        <v>5.89</v>
      </c>
      <c r="O610" s="33">
        <f t="shared" si="20"/>
        <v>1.4693375524964769E-2</v>
      </c>
      <c r="P610" s="25"/>
      <c r="Q610" s="25"/>
      <c r="R610" s="25"/>
      <c r="S610" s="25"/>
      <c r="T610" s="25"/>
    </row>
    <row r="611" spans="1:20" ht="21">
      <c r="A611" s="20">
        <v>8.5</v>
      </c>
      <c r="B611" s="21">
        <v>47.2</v>
      </c>
      <c r="C611" s="21">
        <v>0.17536425321400001</v>
      </c>
      <c r="D611" s="21">
        <v>1.478148754864403</v>
      </c>
      <c r="E611" s="21">
        <v>0.40694297566600002</v>
      </c>
      <c r="F611" s="21">
        <v>1.4044065753809001</v>
      </c>
      <c r="G611" s="21">
        <v>0.56319183508100001</v>
      </c>
      <c r="H611" s="22">
        <v>1.3785184719525281</v>
      </c>
      <c r="I611" s="23">
        <f t="shared" si="19"/>
        <v>1.8778716100779473</v>
      </c>
      <c r="J611" s="24"/>
      <c r="K611" s="24"/>
      <c r="L611" s="24"/>
      <c r="N611" s="32">
        <v>5.9</v>
      </c>
      <c r="O611" s="33">
        <f t="shared" si="20"/>
        <v>1.4643609682551859E-2</v>
      </c>
      <c r="P611" s="25"/>
      <c r="Q611" s="25"/>
      <c r="R611" s="25"/>
      <c r="S611" s="25"/>
      <c r="T611" s="25"/>
    </row>
    <row r="612" spans="1:20" ht="21">
      <c r="A612" s="20">
        <v>8.6</v>
      </c>
      <c r="B612" s="21">
        <v>47.2</v>
      </c>
      <c r="C612" s="21">
        <v>0.18509718164</v>
      </c>
      <c r="D612" s="21">
        <v>1.4654700632901549</v>
      </c>
      <c r="E612" s="21">
        <v>0.43385008829400001</v>
      </c>
      <c r="F612" s="21">
        <v>1.410322932726396</v>
      </c>
      <c r="G612" s="21">
        <v>0.60197335336199997</v>
      </c>
      <c r="H612" s="22">
        <v>1.3887752321948099</v>
      </c>
      <c r="I612" s="23">
        <f t="shared" si="19"/>
        <v>1.7802387789957064</v>
      </c>
      <c r="J612" s="24"/>
      <c r="K612" s="24"/>
      <c r="L612" s="24"/>
      <c r="N612" s="32">
        <v>5.91</v>
      </c>
      <c r="O612" s="33">
        <f t="shared" si="20"/>
        <v>1.4594096244846706E-2</v>
      </c>
      <c r="P612" s="25"/>
      <c r="Q612" s="25"/>
      <c r="R612" s="25"/>
      <c r="S612" s="25"/>
      <c r="T612" s="25"/>
    </row>
    <row r="613" spans="1:20" ht="21">
      <c r="A613" s="20">
        <v>8.6999999999999993</v>
      </c>
      <c r="B613" s="21">
        <v>47.2</v>
      </c>
      <c r="C613" s="21">
        <v>0.19472255091599999</v>
      </c>
      <c r="D613" s="21">
        <v>1.4555482819689749</v>
      </c>
      <c r="E613" s="21">
        <v>0.46086665251800002</v>
      </c>
      <c r="F613" s="21">
        <v>1.4144655954289069</v>
      </c>
      <c r="G613" s="21">
        <v>0.64148310381200002</v>
      </c>
      <c r="H613" s="22">
        <v>1.3991999988985671</v>
      </c>
      <c r="I613" s="23">
        <f t="shared" si="19"/>
        <v>1.6828839640758075</v>
      </c>
      <c r="J613" s="24"/>
      <c r="K613" s="24"/>
      <c r="L613" s="24"/>
      <c r="N613" s="32">
        <v>5.92</v>
      </c>
      <c r="O613" s="33">
        <f t="shared" si="20"/>
        <v>1.454483350785331E-2</v>
      </c>
      <c r="P613" s="25"/>
      <c r="Q613" s="25"/>
      <c r="R613" s="25"/>
      <c r="S613" s="25"/>
      <c r="T613" s="25"/>
    </row>
    <row r="614" spans="1:20" ht="21">
      <c r="A614" s="20">
        <v>8.8000000000000007</v>
      </c>
      <c r="B614" s="21">
        <v>47.2</v>
      </c>
      <c r="C614" s="21">
        <v>0.203456861706</v>
      </c>
      <c r="D614" s="21">
        <v>1.448751232160127</v>
      </c>
      <c r="E614" s="21">
        <v>0.48278200569800001</v>
      </c>
      <c r="F614" s="21">
        <v>1.4112347915978309</v>
      </c>
      <c r="G614" s="21">
        <v>0.67166622861699998</v>
      </c>
      <c r="H614" s="22">
        <v>1.4019946006595549</v>
      </c>
      <c r="I614" s="23">
        <f t="shared" si="19"/>
        <v>1.5858583678395999</v>
      </c>
      <c r="J614" s="24"/>
      <c r="K614" s="24"/>
      <c r="L614" s="24"/>
      <c r="N614" s="32">
        <v>5.93</v>
      </c>
      <c r="O614" s="33">
        <f t="shared" si="20"/>
        <v>1.4495819781931138E-2</v>
      </c>
      <c r="P614" s="25"/>
      <c r="Q614" s="25"/>
      <c r="R614" s="25"/>
      <c r="S614" s="25"/>
      <c r="T614" s="25"/>
    </row>
    <row r="615" spans="1:20" ht="21">
      <c r="A615" s="20">
        <v>8.9</v>
      </c>
      <c r="B615" s="21">
        <v>47.2</v>
      </c>
      <c r="C615" s="21">
        <v>0.213989628125</v>
      </c>
      <c r="D615" s="21">
        <v>1.4504564158310189</v>
      </c>
      <c r="E615" s="21">
        <v>0.513285920329</v>
      </c>
      <c r="F615" s="21">
        <v>1.4098316721319091</v>
      </c>
      <c r="G615" s="21">
        <v>0.71583078019199997</v>
      </c>
      <c r="H615" s="22">
        <v>1.403924012252235</v>
      </c>
      <c r="I615" s="23">
        <f t="shared" si="19"/>
        <v>1.4892263391272196</v>
      </c>
      <c r="J615" s="24"/>
      <c r="K615" s="24"/>
      <c r="L615" s="24"/>
      <c r="N615" s="32">
        <v>5.94</v>
      </c>
      <c r="O615" s="33">
        <f t="shared" si="20"/>
        <v>1.4447053391650231E-2</v>
      </c>
      <c r="P615" s="25"/>
      <c r="Q615" s="25"/>
      <c r="R615" s="25"/>
      <c r="S615" s="25"/>
      <c r="T615" s="25"/>
    </row>
    <row r="616" spans="1:20" ht="21">
      <c r="A616" s="20">
        <v>9</v>
      </c>
      <c r="B616" s="21">
        <v>47.2</v>
      </c>
      <c r="C616" s="21">
        <v>0.225621781061</v>
      </c>
      <c r="D616" s="21">
        <v>1.4532854134936091</v>
      </c>
      <c r="E616" s="21">
        <v>0.54715305378199997</v>
      </c>
      <c r="F616" s="21">
        <v>1.4120222820238899</v>
      </c>
      <c r="G616" s="21">
        <v>0.76463802993300001</v>
      </c>
      <c r="H616" s="22">
        <v>1.398176317311445</v>
      </c>
      <c r="I616" s="23">
        <f t="shared" si="19"/>
        <v>1.3930697812577952</v>
      </c>
      <c r="J616" s="24"/>
      <c r="K616" s="24"/>
      <c r="L616" s="24"/>
      <c r="N616" s="32">
        <v>5.95</v>
      </c>
      <c r="O616" s="33">
        <f t="shared" si="20"/>
        <v>1.4398532675648052E-2</v>
      </c>
      <c r="P616" s="25"/>
      <c r="Q616" s="25"/>
      <c r="R616" s="25"/>
      <c r="S616" s="25"/>
      <c r="T616" s="25"/>
    </row>
    <row r="617" spans="1:20" ht="21">
      <c r="A617" s="20">
        <v>9.1</v>
      </c>
      <c r="B617" s="21">
        <v>47.2</v>
      </c>
      <c r="C617" s="21">
        <v>0.23922959939499999</v>
      </c>
      <c r="D617" s="21">
        <v>1.456851508454619</v>
      </c>
      <c r="E617" s="21">
        <v>0.58477855515900001</v>
      </c>
      <c r="F617" s="21">
        <v>1.422089227675402</v>
      </c>
      <c r="G617" s="21">
        <v>0.81787762872600001</v>
      </c>
      <c r="H617" s="22">
        <v>1.409620037725027</v>
      </c>
      <c r="I617" s="23">
        <f t="shared" si="19"/>
        <v>1.2974944091428766</v>
      </c>
      <c r="J617" s="24"/>
      <c r="K617" s="24"/>
      <c r="L617" s="24"/>
      <c r="N617" s="32">
        <v>5.96</v>
      </c>
      <c r="O617" s="33">
        <f t="shared" si="20"/>
        <v>1.4350255986487946E-2</v>
      </c>
      <c r="P617" s="25"/>
      <c r="Q617" s="25"/>
      <c r="R617" s="25"/>
      <c r="S617" s="25"/>
      <c r="T617" s="25"/>
    </row>
    <row r="618" spans="1:20" ht="21">
      <c r="A618" s="20">
        <v>9.1999999999999993</v>
      </c>
      <c r="B618" s="21">
        <v>47.2</v>
      </c>
      <c r="C618" s="21">
        <v>0.25200900153900002</v>
      </c>
      <c r="D618" s="21">
        <v>1.449778471648199</v>
      </c>
      <c r="E618" s="21">
        <v>0.61698921311199995</v>
      </c>
      <c r="F618" s="21">
        <v>1.418258144995405</v>
      </c>
      <c r="G618" s="21">
        <v>0.86204635627899995</v>
      </c>
      <c r="H618" s="22">
        <v>1.397347461358726</v>
      </c>
      <c r="I618" s="23">
        <f t="shared" si="19"/>
        <v>1.2026387936784688</v>
      </c>
      <c r="J618" s="24"/>
      <c r="K618" s="24"/>
      <c r="L618" s="24"/>
      <c r="N618" s="32">
        <v>5.97</v>
      </c>
      <c r="O618" s="33">
        <f t="shared" si="20"/>
        <v>1.4302221690519328E-2</v>
      </c>
      <c r="P618" s="25"/>
      <c r="Q618" s="25"/>
      <c r="R618" s="25"/>
      <c r="S618" s="25"/>
      <c r="T618" s="25"/>
    </row>
    <row r="619" spans="1:20" ht="21">
      <c r="A619" s="20">
        <v>9.3000000000000007</v>
      </c>
      <c r="B619" s="21">
        <v>47.2</v>
      </c>
      <c r="C619" s="21">
        <v>0.26464428130700002</v>
      </c>
      <c r="D619" s="21">
        <v>1.445719939118443</v>
      </c>
      <c r="E619" s="21">
        <v>0.648922507737</v>
      </c>
      <c r="F619" s="21">
        <v>1.415034407629076</v>
      </c>
      <c r="G619" s="21">
        <v>0.90563031437800001</v>
      </c>
      <c r="H619" s="22">
        <v>1.391830589823088</v>
      </c>
      <c r="I619" s="23">
        <f t="shared" si="19"/>
        <v>1.1086876901832092</v>
      </c>
      <c r="J619" s="24"/>
      <c r="K619" s="24"/>
      <c r="L619" s="24"/>
      <c r="N619" s="32">
        <v>5.98</v>
      </c>
      <c r="O619" s="33">
        <f t="shared" si="20"/>
        <v>1.4254428167739459E-2</v>
      </c>
      <c r="P619" s="25"/>
      <c r="Q619" s="25"/>
      <c r="R619" s="25"/>
      <c r="S619" s="25"/>
      <c r="T619" s="25"/>
    </row>
    <row r="620" spans="1:20" ht="21">
      <c r="A620" s="20">
        <v>9.4</v>
      </c>
      <c r="B620" s="21">
        <v>47.2</v>
      </c>
      <c r="C620" s="21">
        <v>0.27305023341000001</v>
      </c>
      <c r="D620" s="21">
        <v>1.4391680183314151</v>
      </c>
      <c r="E620" s="21">
        <v>0.66822043150900001</v>
      </c>
      <c r="F620" s="21">
        <v>1.407529835759193</v>
      </c>
      <c r="G620" s="21">
        <v>0.93118145697999999</v>
      </c>
      <c r="H620" s="22">
        <v>1.3790305094947579</v>
      </c>
      <c r="I620" s="23">
        <f t="shared" si="19"/>
        <v>1.0158920812109722</v>
      </c>
      <c r="J620" s="24"/>
      <c r="K620" s="24"/>
      <c r="L620" s="24"/>
      <c r="N620" s="32">
        <v>5.99</v>
      </c>
      <c r="O620" s="33">
        <f t="shared" si="20"/>
        <v>1.4206873811656882E-2</v>
      </c>
      <c r="P620" s="25"/>
      <c r="Q620" s="25"/>
      <c r="R620" s="25"/>
      <c r="S620" s="25"/>
      <c r="T620" s="25"/>
    </row>
    <row r="621" spans="1:20" ht="21">
      <c r="A621" s="20">
        <v>9.5</v>
      </c>
      <c r="B621" s="21">
        <v>47.2</v>
      </c>
      <c r="C621" s="21">
        <v>0.27535107283299998</v>
      </c>
      <c r="D621" s="21">
        <v>1.445805120295462</v>
      </c>
      <c r="E621" s="21">
        <v>0.67223904778200005</v>
      </c>
      <c r="F621" s="21">
        <v>1.40770487698727</v>
      </c>
      <c r="G621" s="21">
        <v>0.93625024598200002</v>
      </c>
      <c r="H621" s="22">
        <v>1.378744453045748</v>
      </c>
      <c r="I621" s="23">
        <f t="shared" si="19"/>
        <v>0.92459993887656144</v>
      </c>
      <c r="J621" s="24"/>
      <c r="K621" s="24"/>
      <c r="L621" s="24"/>
      <c r="N621" s="32">
        <v>6</v>
      </c>
      <c r="O621" s="33">
        <f t="shared" si="20"/>
        <v>1.4159557029156396E-2</v>
      </c>
      <c r="P621" s="25"/>
      <c r="Q621" s="25"/>
      <c r="R621" s="25"/>
      <c r="S621" s="25"/>
      <c r="T621" s="25"/>
    </row>
    <row r="622" spans="1:20" ht="21">
      <c r="A622" s="20">
        <v>9.6</v>
      </c>
      <c r="B622" s="21">
        <v>47.2</v>
      </c>
      <c r="C622" s="21">
        <v>0.27106255685300001</v>
      </c>
      <c r="D622" s="21">
        <v>1.4669827847172801</v>
      </c>
      <c r="E622" s="21">
        <v>0.65799175936900001</v>
      </c>
      <c r="F622" s="21">
        <v>1.4180657205950411</v>
      </c>
      <c r="G622" s="21">
        <v>0.91559287351499996</v>
      </c>
      <c r="H622" s="22">
        <v>1.38669911308959</v>
      </c>
      <c r="I622" s="23">
        <f t="shared" si="19"/>
        <v>0.83530435966414163</v>
      </c>
      <c r="J622" s="24"/>
      <c r="K622" s="24"/>
      <c r="L622" s="24"/>
      <c r="N622" s="32">
        <v>6.01</v>
      </c>
      <c r="O622" s="33">
        <f t="shared" si="20"/>
        <v>1.4112476240365619E-2</v>
      </c>
      <c r="P622" s="25"/>
      <c r="Q622" s="25"/>
      <c r="R622" s="25"/>
      <c r="S622" s="25"/>
      <c r="T622" s="25"/>
    </row>
    <row r="623" spans="1:20" ht="21">
      <c r="A623" s="20">
        <v>9.6999999999999993</v>
      </c>
      <c r="B623" s="21">
        <v>47.2</v>
      </c>
      <c r="C623" s="21">
        <v>0.26276267686999999</v>
      </c>
      <c r="D623" s="21">
        <v>1.4865077662504029</v>
      </c>
      <c r="E623" s="21">
        <v>0.63057398415200006</v>
      </c>
      <c r="F623" s="21">
        <v>1.429826807500302</v>
      </c>
      <c r="G623" s="21">
        <v>0.87512095862799999</v>
      </c>
      <c r="H623" s="22">
        <v>1.3948446927804441</v>
      </c>
      <c r="I623" s="23">
        <f t="shared" si="19"/>
        <v>0.74872004085459209</v>
      </c>
      <c r="J623" s="24"/>
      <c r="K623" s="24"/>
      <c r="L623" s="24"/>
      <c r="N623" s="32">
        <v>6.02</v>
      </c>
      <c r="O623" s="33">
        <f t="shared" si="20"/>
        <v>1.4065629878523148E-2</v>
      </c>
      <c r="P623" s="25"/>
      <c r="Q623" s="25"/>
      <c r="R623" s="25"/>
      <c r="S623" s="25"/>
      <c r="T623" s="25"/>
    </row>
    <row r="624" spans="1:20" ht="21">
      <c r="A624" s="20">
        <v>9.8000000000000007</v>
      </c>
      <c r="B624" s="21">
        <v>47.2</v>
      </c>
      <c r="C624" s="21">
        <v>0.25506888391600002</v>
      </c>
      <c r="D624" s="21">
        <v>1.5000254713985499</v>
      </c>
      <c r="E624" s="21">
        <v>0.60607067910800005</v>
      </c>
      <c r="F624" s="21">
        <v>1.425388700889221</v>
      </c>
      <c r="G624" s="21">
        <v>0.83944947443399998</v>
      </c>
      <c r="H624" s="22">
        <v>1.402755509784505</v>
      </c>
      <c r="I624" s="23">
        <f t="shared" si="19"/>
        <v>0.66590541811933046</v>
      </c>
      <c r="J624" s="24"/>
      <c r="K624" s="24"/>
      <c r="L624" s="24"/>
      <c r="N624" s="32">
        <v>6.03</v>
      </c>
      <c r="O624" s="33">
        <f t="shared" si="20"/>
        <v>1.4019016389848166E-2</v>
      </c>
      <c r="P624" s="25"/>
      <c r="Q624" s="25"/>
      <c r="R624" s="25"/>
      <c r="S624" s="25"/>
      <c r="T624" s="25"/>
    </row>
    <row r="625" spans="1:20" ht="21">
      <c r="A625" s="20">
        <v>9.9</v>
      </c>
      <c r="B625" s="21">
        <v>47.2</v>
      </c>
      <c r="C625" s="21">
        <v>0.25126988342099998</v>
      </c>
      <c r="D625" s="21">
        <v>1.4933421982327379</v>
      </c>
      <c r="E625" s="21">
        <v>0.59442611040899995</v>
      </c>
      <c r="F625" s="21">
        <v>1.4181054143762211</v>
      </c>
      <c r="G625" s="21">
        <v>0.82282954624299998</v>
      </c>
      <c r="H625" s="22">
        <v>1.4007392886249379</v>
      </c>
      <c r="I625" s="23">
        <f t="shared" si="19"/>
        <v>0.58845420568134332</v>
      </c>
      <c r="J625" s="24"/>
      <c r="K625" s="24"/>
      <c r="L625" s="24"/>
      <c r="N625" s="32">
        <v>6.04</v>
      </c>
      <c r="O625" s="33">
        <f t="shared" si="20"/>
        <v>1.3972634233411644E-2</v>
      </c>
      <c r="P625" s="25"/>
      <c r="Q625" s="25"/>
      <c r="R625" s="25"/>
      <c r="S625" s="25"/>
      <c r="T625" s="25"/>
    </row>
    <row r="626" spans="1:20" ht="21">
      <c r="A626" s="20">
        <v>10.4</v>
      </c>
      <c r="B626" s="21">
        <v>47.2</v>
      </c>
      <c r="C626" s="21">
        <v>0.25019262627900002</v>
      </c>
      <c r="D626" s="21">
        <v>1.4698147581548691</v>
      </c>
      <c r="E626" s="21">
        <v>0.59362552677500002</v>
      </c>
      <c r="F626" s="21">
        <v>1.413745168194718</v>
      </c>
      <c r="G626" s="21">
        <v>0.82165171228599998</v>
      </c>
      <c r="H626" s="22">
        <v>1.3898956422617299</v>
      </c>
      <c r="I626" s="23">
        <f t="shared" si="19"/>
        <v>0.40064945239069133</v>
      </c>
      <c r="J626" s="24"/>
      <c r="K626" s="24"/>
      <c r="L626" s="24"/>
      <c r="N626" s="32">
        <v>6.05</v>
      </c>
      <c r="O626" s="33">
        <f t="shared" si="20"/>
        <v>1.3926481881008954E-2</v>
      </c>
      <c r="P626" s="25"/>
      <c r="Q626" s="25"/>
      <c r="R626" s="25"/>
      <c r="S626" s="25"/>
      <c r="T626" s="25"/>
    </row>
    <row r="627" spans="1:20" ht="21">
      <c r="A627" s="20">
        <v>7</v>
      </c>
      <c r="B627" s="21">
        <v>47.3</v>
      </c>
      <c r="C627" s="21">
        <v>0.17067507723200001</v>
      </c>
      <c r="D627" s="21">
        <v>1.4675807581133899</v>
      </c>
      <c r="E627" s="21">
        <v>0.40791812948299999</v>
      </c>
      <c r="F627" s="21">
        <v>1.363285667321575</v>
      </c>
      <c r="G627" s="21">
        <v>0.57249334042</v>
      </c>
      <c r="H627" s="22">
        <v>1.3362207901492571</v>
      </c>
      <c r="I627" s="23">
        <f t="shared" si="19"/>
        <v>3.3723537771389669</v>
      </c>
      <c r="J627" s="24"/>
      <c r="K627" s="24"/>
      <c r="L627" s="24"/>
      <c r="N627" s="32">
        <v>6.06</v>
      </c>
      <c r="O627" s="33">
        <f t="shared" si="20"/>
        <v>1.3880557817034012E-2</v>
      </c>
      <c r="P627" s="25"/>
      <c r="Q627" s="25"/>
      <c r="R627" s="25"/>
      <c r="S627" s="25"/>
      <c r="T627" s="25"/>
    </row>
    <row r="628" spans="1:20" ht="21">
      <c r="A628" s="20">
        <v>6.9</v>
      </c>
      <c r="B628" s="21">
        <v>47.3</v>
      </c>
      <c r="C628" s="21">
        <v>0.158334329454</v>
      </c>
      <c r="D628" s="21">
        <v>1.478079525039399</v>
      </c>
      <c r="E628" s="21">
        <v>0.375071769863</v>
      </c>
      <c r="F628" s="21">
        <v>1.363920502147248</v>
      </c>
      <c r="G628" s="21">
        <v>0.52546926139000005</v>
      </c>
      <c r="H628" s="22">
        <v>1.3319556091889779</v>
      </c>
      <c r="I628" s="23">
        <f t="shared" si="19"/>
        <v>3.4712997093135121</v>
      </c>
      <c r="J628" s="24"/>
      <c r="K628" s="24"/>
      <c r="L628" s="24"/>
      <c r="N628" s="32">
        <v>6.07</v>
      </c>
      <c r="O628" s="33">
        <f t="shared" si="20"/>
        <v>1.3834860538354839E-2</v>
      </c>
      <c r="P628" s="25"/>
      <c r="Q628" s="25"/>
      <c r="R628" s="25"/>
      <c r="S628" s="25"/>
      <c r="T628" s="25"/>
    </row>
    <row r="629" spans="1:20" ht="21">
      <c r="A629" s="20">
        <v>7.1</v>
      </c>
      <c r="B629" s="21">
        <v>47.3</v>
      </c>
      <c r="C629" s="21">
        <v>0.18034780245699999</v>
      </c>
      <c r="D629" s="21">
        <v>1.4604861158826761</v>
      </c>
      <c r="E629" s="21">
        <v>0.43080083977299999</v>
      </c>
      <c r="F629" s="21">
        <v>1.3597532771047149</v>
      </c>
      <c r="G629" s="21">
        <v>0.60380820823000003</v>
      </c>
      <c r="H629" s="22">
        <v>1.3348128411030029</v>
      </c>
      <c r="I629" s="23">
        <f t="shared" si="19"/>
        <v>3.2734719067813667</v>
      </c>
      <c r="J629" s="24"/>
      <c r="K629" s="24"/>
      <c r="L629" s="24"/>
      <c r="N629" s="32">
        <v>6.08</v>
      </c>
      <c r="O629" s="33">
        <f t="shared" si="20"/>
        <v>1.3789388554190568E-2</v>
      </c>
      <c r="P629" s="25"/>
      <c r="Q629" s="25"/>
      <c r="R629" s="25"/>
      <c r="S629" s="25"/>
      <c r="T629" s="25"/>
    </row>
    <row r="630" spans="1:20" ht="21">
      <c r="A630" s="20">
        <v>6.8</v>
      </c>
      <c r="B630" s="21">
        <v>47.3</v>
      </c>
      <c r="C630" s="21">
        <v>0.14587305083800001</v>
      </c>
      <c r="D630" s="21">
        <v>1.4786112836999279</v>
      </c>
      <c r="E630" s="21">
        <v>0.34075794090099998</v>
      </c>
      <c r="F630" s="21">
        <v>1.360474228498425</v>
      </c>
      <c r="G630" s="21">
        <v>0.47566112335600003</v>
      </c>
      <c r="H630" s="22">
        <v>1.336436158760506</v>
      </c>
      <c r="I630" s="23">
        <f t="shared" si="19"/>
        <v>3.5703043771612379</v>
      </c>
      <c r="J630" s="24"/>
      <c r="K630" s="24"/>
      <c r="L630" s="24"/>
      <c r="N630" s="32">
        <v>6.09</v>
      </c>
      <c r="O630" s="33">
        <f t="shared" si="20"/>
        <v>1.3744140385989853E-2</v>
      </c>
      <c r="P630" s="25"/>
      <c r="Q630" s="25"/>
      <c r="R630" s="25"/>
      <c r="S630" s="25"/>
      <c r="T630" s="25"/>
    </row>
    <row r="631" spans="1:20" ht="21">
      <c r="A631" s="20">
        <v>7.2</v>
      </c>
      <c r="B631" s="21">
        <v>47.3</v>
      </c>
      <c r="C631" s="21">
        <v>0.186915195575</v>
      </c>
      <c r="D631" s="21">
        <v>1.4588416317526569</v>
      </c>
      <c r="E631" s="21">
        <v>0.44403900751100001</v>
      </c>
      <c r="F631" s="21">
        <v>1.3581343875809391</v>
      </c>
      <c r="G631" s="21">
        <v>0.62005492328699996</v>
      </c>
      <c r="H631" s="22">
        <v>1.333949918391272</v>
      </c>
      <c r="I631" s="23">
        <f t="shared" si="19"/>
        <v>3.1746600842909487</v>
      </c>
      <c r="J631" s="24"/>
      <c r="K631" s="24"/>
      <c r="L631" s="24"/>
      <c r="N631" s="32">
        <v>6.1</v>
      </c>
      <c r="O631" s="33">
        <f t="shared" si="20"/>
        <v>1.3699114567310678E-2</v>
      </c>
      <c r="P631" s="25"/>
      <c r="Q631" s="25"/>
      <c r="R631" s="25"/>
      <c r="S631" s="25"/>
      <c r="T631" s="25"/>
    </row>
    <row r="632" spans="1:20" ht="21">
      <c r="A632" s="20">
        <v>6.7</v>
      </c>
      <c r="B632" s="21">
        <v>47.3</v>
      </c>
      <c r="C632" s="21">
        <v>0.135301404578</v>
      </c>
      <c r="D632" s="21">
        <v>1.4805518521200349</v>
      </c>
      <c r="E632" s="21">
        <v>0.31288360481700001</v>
      </c>
      <c r="F632" s="21">
        <v>1.3691323667615991</v>
      </c>
      <c r="G632" s="21">
        <v>0.43547637014000001</v>
      </c>
      <c r="H632" s="22">
        <v>1.327617394620364</v>
      </c>
      <c r="I632" s="23">
        <f t="shared" si="19"/>
        <v>3.6693630263675621</v>
      </c>
      <c r="J632" s="24"/>
      <c r="K632" s="24"/>
      <c r="L632" s="24"/>
      <c r="N632" s="32">
        <v>6.11</v>
      </c>
      <c r="O632" s="33">
        <f t="shared" si="20"/>
        <v>1.3654309643701538E-2</v>
      </c>
      <c r="P632" s="25"/>
      <c r="Q632" s="25"/>
      <c r="R632" s="25"/>
      <c r="S632" s="25"/>
      <c r="T632" s="25"/>
    </row>
    <row r="633" spans="1:20" ht="21">
      <c r="A633" s="20">
        <v>7.3</v>
      </c>
      <c r="B633" s="21">
        <v>47.3</v>
      </c>
      <c r="C633" s="21">
        <v>0.189344758255</v>
      </c>
      <c r="D633" s="21">
        <v>1.4564795683849761</v>
      </c>
      <c r="E633" s="21">
        <v>0.44530569433799999</v>
      </c>
      <c r="F633" s="21">
        <v>1.352331394892319</v>
      </c>
      <c r="G633" s="21">
        <v>0.618216027005</v>
      </c>
      <c r="H633" s="22">
        <v>1.321089412465515</v>
      </c>
      <c r="I633" s="23">
        <f t="shared" si="19"/>
        <v>3.0759250603832333</v>
      </c>
      <c r="J633" s="24"/>
      <c r="K633" s="24"/>
      <c r="L633" s="24"/>
      <c r="N633" s="32">
        <v>6.12</v>
      </c>
      <c r="O633" s="33">
        <f t="shared" si="20"/>
        <v>1.3609724172584001E-2</v>
      </c>
      <c r="P633" s="25"/>
      <c r="Q633" s="25"/>
      <c r="R633" s="25"/>
      <c r="S633" s="25"/>
      <c r="T633" s="25"/>
    </row>
    <row r="634" spans="1:20" ht="21">
      <c r="A634" s="20">
        <v>7.4</v>
      </c>
      <c r="B634" s="21">
        <v>47.3</v>
      </c>
      <c r="C634" s="21">
        <v>0.18876588996599999</v>
      </c>
      <c r="D634" s="21">
        <v>1.453685131616868</v>
      </c>
      <c r="E634" s="21">
        <v>0.44018187729000002</v>
      </c>
      <c r="F634" s="21">
        <v>1.3452866138972519</v>
      </c>
      <c r="G634" s="21">
        <v>0.60841241381199995</v>
      </c>
      <c r="H634" s="22">
        <v>1.3172414524330229</v>
      </c>
      <c r="I634" s="23">
        <f t="shared" si="19"/>
        <v>2.9772744756567158</v>
      </c>
      <c r="J634" s="24"/>
      <c r="K634" s="24"/>
      <c r="L634" s="24"/>
      <c r="N634" s="32">
        <v>6.13</v>
      </c>
      <c r="O634" s="33">
        <f t="shared" si="20"/>
        <v>1.356535672313656E-2</v>
      </c>
      <c r="P634" s="25"/>
      <c r="Q634" s="25"/>
      <c r="R634" s="25"/>
      <c r="S634" s="25"/>
      <c r="T634" s="25"/>
    </row>
    <row r="635" spans="1:20" ht="21">
      <c r="A635" s="20">
        <v>7.5</v>
      </c>
      <c r="B635" s="21">
        <v>47.3</v>
      </c>
      <c r="C635" s="21">
        <v>0.187731947604</v>
      </c>
      <c r="D635" s="21">
        <v>1.4567131190055</v>
      </c>
      <c r="E635" s="21">
        <v>0.43649494509800002</v>
      </c>
      <c r="F635" s="21">
        <v>1.3448540156583131</v>
      </c>
      <c r="G635" s="21">
        <v>0.60224259941799996</v>
      </c>
      <c r="H635" s="22">
        <v>1.3175136019809841</v>
      </c>
      <c r="I635" s="23">
        <f t="shared" si="19"/>
        <v>2.8787170110485603</v>
      </c>
      <c r="J635" s="24"/>
      <c r="K635" s="24"/>
      <c r="L635" s="24"/>
      <c r="N635" s="32">
        <v>6.14</v>
      </c>
      <c r="O635" s="33">
        <f t="shared" si="20"/>
        <v>1.3521205876179861E-2</v>
      </c>
      <c r="P635" s="25"/>
      <c r="Q635" s="25"/>
      <c r="R635" s="25"/>
      <c r="S635" s="25"/>
      <c r="T635" s="25"/>
    </row>
    <row r="636" spans="1:20" ht="21">
      <c r="A636" s="20">
        <v>7.6</v>
      </c>
      <c r="B636" s="21">
        <v>47.3</v>
      </c>
      <c r="C636" s="21">
        <v>0.184655721276</v>
      </c>
      <c r="D636" s="21">
        <v>1.464783807763637</v>
      </c>
      <c r="E636" s="21">
        <v>0.42918390540200002</v>
      </c>
      <c r="F636" s="21">
        <v>1.351528668831804</v>
      </c>
      <c r="G636" s="21">
        <v>0.59254374560199996</v>
      </c>
      <c r="H636" s="22">
        <v>1.324138634580083</v>
      </c>
      <c r="I636" s="23">
        <f t="shared" si="19"/>
        <v>2.7802625696152758</v>
      </c>
      <c r="J636" s="24"/>
      <c r="K636" s="24"/>
      <c r="L636" s="24"/>
      <c r="N636" s="32">
        <v>6.15</v>
      </c>
      <c r="O636" s="33">
        <f t="shared" si="20"/>
        <v>1.3477270224063195E-2</v>
      </c>
      <c r="P636" s="25"/>
      <c r="Q636" s="25"/>
      <c r="R636" s="25"/>
      <c r="S636" s="25"/>
      <c r="T636" s="25"/>
    </row>
    <row r="637" spans="1:20" ht="21">
      <c r="A637" s="20">
        <v>7.7</v>
      </c>
      <c r="B637" s="21">
        <v>47.3</v>
      </c>
      <c r="C637" s="21">
        <v>0.178425734626</v>
      </c>
      <c r="D637" s="21">
        <v>1.475430920050917</v>
      </c>
      <c r="E637" s="21">
        <v>0.41327871876200001</v>
      </c>
      <c r="F637" s="21">
        <v>1.3603003813776131</v>
      </c>
      <c r="G637" s="21">
        <v>0.57076996367699995</v>
      </c>
      <c r="H637" s="22">
        <v>1.3309846422533691</v>
      </c>
      <c r="I637" s="23">
        <f t="shared" si="19"/>
        <v>2.6819224974460232</v>
      </c>
      <c r="J637" s="24"/>
      <c r="K637" s="24"/>
      <c r="L637" s="24"/>
      <c r="N637" s="32">
        <v>6.16</v>
      </c>
      <c r="O637" s="33">
        <f t="shared" si="20"/>
        <v>1.3433548370552323E-2</v>
      </c>
      <c r="P637" s="25"/>
      <c r="Q637" s="25"/>
      <c r="R637" s="25"/>
      <c r="S637" s="25"/>
      <c r="T637" s="25"/>
    </row>
    <row r="638" spans="1:20" ht="21">
      <c r="A638" s="20">
        <v>7.8</v>
      </c>
      <c r="B638" s="21">
        <v>47.3</v>
      </c>
      <c r="C638" s="21">
        <v>0.16949369582400001</v>
      </c>
      <c r="D638" s="21">
        <v>1.4882899528224289</v>
      </c>
      <c r="E638" s="21">
        <v>0.38811776739999998</v>
      </c>
      <c r="F638" s="21">
        <v>1.3722098442226589</v>
      </c>
      <c r="G638" s="21">
        <v>0.53395045531899998</v>
      </c>
      <c r="H638" s="22">
        <v>1.3408310106964421</v>
      </c>
      <c r="I638" s="23">
        <f t="shared" si="19"/>
        <v>2.5837098537975383</v>
      </c>
      <c r="J638" s="24"/>
      <c r="K638" s="24"/>
      <c r="L638" s="24"/>
      <c r="N638" s="32">
        <v>6.17</v>
      </c>
      <c r="O638" s="33">
        <f t="shared" si="20"/>
        <v>1.339003893071852E-2</v>
      </c>
      <c r="P638" s="25"/>
      <c r="Q638" s="25"/>
      <c r="R638" s="25"/>
      <c r="S638" s="25"/>
      <c r="T638" s="25"/>
    </row>
    <row r="639" spans="1:20" ht="21">
      <c r="A639" s="20">
        <v>7.9</v>
      </c>
      <c r="B639" s="21">
        <v>47.3</v>
      </c>
      <c r="C639" s="21">
        <v>0.15946605463300001</v>
      </c>
      <c r="D639" s="21">
        <v>1.497913598583311</v>
      </c>
      <c r="E639" s="21">
        <v>0.35818648360900002</v>
      </c>
      <c r="F639" s="21">
        <v>1.388655768861911</v>
      </c>
      <c r="G639" s="21">
        <v>0.49066127464999998</v>
      </c>
      <c r="H639" s="22">
        <v>1.3519083890131089</v>
      </c>
      <c r="I639" s="23">
        <f t="shared" si="19"/>
        <v>2.485639743589942</v>
      </c>
      <c r="J639" s="24"/>
      <c r="K639" s="24"/>
      <c r="L639" s="24"/>
      <c r="N639" s="32">
        <v>6.18</v>
      </c>
      <c r="O639" s="33">
        <f t="shared" si="20"/>
        <v>1.3346740530828915E-2</v>
      </c>
      <c r="P639" s="25"/>
      <c r="Q639" s="25"/>
      <c r="R639" s="25"/>
      <c r="S639" s="25"/>
      <c r="T639" s="25"/>
    </row>
    <row r="640" spans="1:20" ht="21">
      <c r="A640" s="20">
        <v>8</v>
      </c>
      <c r="B640" s="21">
        <v>47.3</v>
      </c>
      <c r="C640" s="21">
        <v>0.15161032534400001</v>
      </c>
      <c r="D640" s="21">
        <v>1.494766694704996</v>
      </c>
      <c r="E640" s="21">
        <v>0.332204616359</v>
      </c>
      <c r="F640" s="21">
        <v>1.3955181765680491</v>
      </c>
      <c r="G640" s="21">
        <v>0.45248686020500001</v>
      </c>
      <c r="H640" s="22">
        <v>1.3624042444987401</v>
      </c>
      <c r="I640" s="23">
        <f t="shared" si="19"/>
        <v>2.387729729516566</v>
      </c>
      <c r="J640" s="24"/>
      <c r="K640" s="24"/>
      <c r="L640" s="24"/>
      <c r="N640" s="32">
        <v>6.19</v>
      </c>
      <c r="O640" s="33">
        <f t="shared" si="20"/>
        <v>1.3303651808238054E-2</v>
      </c>
      <c r="P640" s="25"/>
      <c r="Q640" s="25"/>
      <c r="R640" s="25"/>
      <c r="S640" s="25"/>
      <c r="T640" s="25"/>
    </row>
    <row r="641" spans="1:20" ht="21">
      <c r="A641" s="20">
        <v>8.1</v>
      </c>
      <c r="B641" s="21">
        <v>47.3</v>
      </c>
      <c r="C641" s="21">
        <v>0.146572273542</v>
      </c>
      <c r="D641" s="21">
        <v>1.4921623430432029</v>
      </c>
      <c r="E641" s="21">
        <v>0.31566550686700001</v>
      </c>
      <c r="F641" s="21">
        <v>1.399111788969968</v>
      </c>
      <c r="G641" s="21">
        <v>0.42815598611099998</v>
      </c>
      <c r="H641" s="22">
        <v>1.362172059438167</v>
      </c>
      <c r="I641" s="23">
        <f t="shared" si="19"/>
        <v>2.2900003466202001</v>
      </c>
      <c r="J641" s="24"/>
      <c r="K641" s="24"/>
      <c r="L641" s="24"/>
      <c r="N641" s="32">
        <v>6.2</v>
      </c>
      <c r="O641" s="33">
        <f t="shared" si="20"/>
        <v>1.3260771411280702E-2</v>
      </c>
      <c r="P641" s="25"/>
      <c r="Q641" s="25"/>
      <c r="R641" s="25"/>
      <c r="S641" s="25"/>
      <c r="T641" s="25"/>
    </row>
    <row r="642" spans="1:20" ht="21">
      <c r="A642" s="20">
        <v>8.1999999999999993</v>
      </c>
      <c r="B642" s="21">
        <v>47.3</v>
      </c>
      <c r="C642" s="21">
        <v>0.146029877094</v>
      </c>
      <c r="D642" s="21">
        <v>1.4939861651158231</v>
      </c>
      <c r="E642" s="21">
        <v>0.31586692305399999</v>
      </c>
      <c r="F642" s="21">
        <v>1.399633472483663</v>
      </c>
      <c r="G642" s="21">
        <v>0.42953506227600002</v>
      </c>
      <c r="H642" s="22">
        <v>1.3627798822231481</v>
      </c>
      <c r="I642" s="23">
        <f t="shared" si="19"/>
        <v>2.1924757498827705</v>
      </c>
      <c r="J642" s="24"/>
      <c r="K642" s="24"/>
      <c r="L642" s="24"/>
      <c r="N642" s="32">
        <v>6.21</v>
      </c>
      <c r="O642" s="33">
        <f t="shared" si="20"/>
        <v>1.3218097999165811E-2</v>
      </c>
      <c r="P642" s="25"/>
      <c r="Q642" s="25"/>
      <c r="R642" s="25"/>
      <c r="S642" s="25"/>
      <c r="T642" s="25"/>
    </row>
    <row r="643" spans="1:20" ht="21">
      <c r="A643" s="20">
        <v>8.3000000000000007</v>
      </c>
      <c r="B643" s="21">
        <v>47.3</v>
      </c>
      <c r="C643" s="21">
        <v>0.14898668276999999</v>
      </c>
      <c r="D643" s="21">
        <v>1.499168008679062</v>
      </c>
      <c r="E643" s="21">
        <v>0.32833745414600002</v>
      </c>
      <c r="F643" s="21">
        <v>1.39940440706861</v>
      </c>
      <c r="G643" s="21">
        <v>0.44950216918199998</v>
      </c>
      <c r="H643" s="22">
        <v>1.3627774841797811</v>
      </c>
      <c r="I643" s="23">
        <f t="shared" si="19"/>
        <v>2.0951845360558079</v>
      </c>
      <c r="J643" s="24"/>
      <c r="K643" s="24"/>
      <c r="L643" s="24"/>
      <c r="N643" s="32">
        <v>6.22</v>
      </c>
      <c r="O643" s="33">
        <f t="shared" si="20"/>
        <v>1.3175630241871732E-2</v>
      </c>
      <c r="P643" s="25"/>
      <c r="Q643" s="25"/>
      <c r="R643" s="25"/>
      <c r="S643" s="25"/>
      <c r="T643" s="25"/>
    </row>
    <row r="644" spans="1:20" ht="21">
      <c r="A644" s="20">
        <v>8.4</v>
      </c>
      <c r="B644" s="21">
        <v>47.3</v>
      </c>
      <c r="C644" s="21">
        <v>0.15467184291</v>
      </c>
      <c r="D644" s="21">
        <v>1.503292600353229</v>
      </c>
      <c r="E644" s="21">
        <v>0.34851714545899998</v>
      </c>
      <c r="F644" s="21">
        <v>1.394350498942579</v>
      </c>
      <c r="G644" s="21">
        <v>0.48012569401299998</v>
      </c>
      <c r="H644" s="22">
        <v>1.364286381517138</v>
      </c>
      <c r="I644" s="23">
        <f t="shared" si="19"/>
        <v>1.9981607959397996</v>
      </c>
      <c r="J644" s="24"/>
      <c r="K644" s="24"/>
      <c r="L644" s="24"/>
      <c r="N644" s="32">
        <v>6.23</v>
      </c>
      <c r="O644" s="33">
        <f t="shared" si="20"/>
        <v>1.3133366820042567E-2</v>
      </c>
      <c r="P644" s="25"/>
      <c r="Q644" s="25"/>
      <c r="R644" s="25"/>
      <c r="S644" s="25"/>
      <c r="T644" s="25"/>
    </row>
    <row r="645" spans="1:20" ht="21">
      <c r="A645" s="20">
        <v>8.5</v>
      </c>
      <c r="B645" s="21">
        <v>47.3</v>
      </c>
      <c r="C645" s="21">
        <v>0.16094095664999999</v>
      </c>
      <c r="D645" s="21">
        <v>1.492568796786756</v>
      </c>
      <c r="E645" s="21">
        <v>0.36722466202199999</v>
      </c>
      <c r="F645" s="21">
        <v>1.3899013312690369</v>
      </c>
      <c r="G645" s="21">
        <v>0.50736218598899996</v>
      </c>
      <c r="H645" s="22">
        <v>1.3609902013229089</v>
      </c>
      <c r="I645" s="23">
        <f t="shared" si="19"/>
        <v>1.9014454745624854</v>
      </c>
      <c r="J645" s="24"/>
      <c r="K645" s="24"/>
      <c r="L645" s="24"/>
      <c r="N645" s="32">
        <v>6.24</v>
      </c>
      <c r="O645" s="33">
        <f t="shared" si="20"/>
        <v>1.3091306424885719E-2</v>
      </c>
      <c r="P645" s="25"/>
      <c r="Q645" s="25"/>
      <c r="R645" s="25"/>
      <c r="S645" s="25"/>
      <c r="T645" s="25"/>
    </row>
    <row r="646" spans="1:20" ht="21">
      <c r="A646" s="20">
        <v>8.6</v>
      </c>
      <c r="B646" s="21">
        <v>47.3</v>
      </c>
      <c r="C646" s="21">
        <v>0.16646595280599999</v>
      </c>
      <c r="D646" s="21">
        <v>1.4842446104852649</v>
      </c>
      <c r="E646" s="21">
        <v>0.382743529927</v>
      </c>
      <c r="F646" s="21">
        <v>1.387686788359038</v>
      </c>
      <c r="G646" s="21">
        <v>0.52903062529099998</v>
      </c>
      <c r="H646" s="22">
        <v>1.358176075369494</v>
      </c>
      <c r="I646" s="23">
        <f t="shared" si="19"/>
        <v>1.8050881471655438</v>
      </c>
      <c r="J646" s="24"/>
      <c r="K646" s="24"/>
      <c r="L646" s="24"/>
      <c r="N646" s="32">
        <v>6.25</v>
      </c>
      <c r="O646" s="33">
        <f t="shared" si="20"/>
        <v>1.3049447758070534E-2</v>
      </c>
      <c r="P646" s="25"/>
      <c r="Q646" s="25"/>
      <c r="R646" s="25"/>
      <c r="S646" s="25"/>
      <c r="T646" s="25"/>
    </row>
    <row r="647" spans="1:20" ht="21">
      <c r="A647" s="20">
        <v>8.6999999999999993</v>
      </c>
      <c r="B647" s="21">
        <v>47.3</v>
      </c>
      <c r="C647" s="21">
        <v>0.17134763053400001</v>
      </c>
      <c r="D647" s="21">
        <v>1.47805823104012</v>
      </c>
      <c r="E647" s="21">
        <v>0.39572596408999999</v>
      </c>
      <c r="F647" s="21">
        <v>1.384492400920643</v>
      </c>
      <c r="G647" s="21">
        <v>0.54654465678200004</v>
      </c>
      <c r="H647" s="22">
        <v>1.356877142212003</v>
      </c>
      <c r="I647" s="23">
        <f t="shared" si="19"/>
        <v>1.7091493630870642</v>
      </c>
      <c r="J647" s="24"/>
      <c r="K647" s="24"/>
      <c r="L647" s="24"/>
      <c r="N647" s="32">
        <v>6.26</v>
      </c>
      <c r="O647" s="33">
        <f t="shared" si="20"/>
        <v>1.3007789531628124E-2</v>
      </c>
      <c r="P647" s="25"/>
      <c r="Q647" s="25"/>
      <c r="R647" s="25"/>
      <c r="S647" s="25"/>
      <c r="T647" s="25"/>
    </row>
    <row r="648" spans="1:20" ht="21">
      <c r="A648" s="20">
        <v>8.8000000000000007</v>
      </c>
      <c r="B648" s="21">
        <v>47.3</v>
      </c>
      <c r="C648" s="21">
        <v>0.17647440454400001</v>
      </c>
      <c r="D648" s="21">
        <v>1.4695857792348479</v>
      </c>
      <c r="E648" s="21">
        <v>0.40868017632699999</v>
      </c>
      <c r="F648" s="21">
        <v>1.384472166401528</v>
      </c>
      <c r="G648" s="21">
        <v>0.56485497653000005</v>
      </c>
      <c r="H648" s="22">
        <v>1.356908088446473</v>
      </c>
      <c r="I648" s="23">
        <f t="shared" si="19"/>
        <v>1.6137037744407405</v>
      </c>
      <c r="J648" s="24"/>
      <c r="K648" s="24"/>
      <c r="L648" s="24"/>
      <c r="N648" s="32">
        <v>6.27</v>
      </c>
      <c r="O648" s="33">
        <f t="shared" si="20"/>
        <v>1.2966330467852291E-2</v>
      </c>
      <c r="P648" s="25"/>
      <c r="Q648" s="25"/>
      <c r="R648" s="25"/>
      <c r="S648" s="25"/>
      <c r="T648" s="25"/>
    </row>
    <row r="649" spans="1:20" ht="21">
      <c r="A649" s="20">
        <v>8.9</v>
      </c>
      <c r="B649" s="21">
        <v>47.3</v>
      </c>
      <c r="C649" s="21">
        <v>0.18286755259000001</v>
      </c>
      <c r="D649" s="21">
        <v>1.459695479882509</v>
      </c>
      <c r="E649" s="21">
        <v>0.42579451442299998</v>
      </c>
      <c r="F649" s="21">
        <v>1.394321485952734</v>
      </c>
      <c r="G649" s="21">
        <v>0.58968724829899999</v>
      </c>
      <c r="H649" s="22">
        <v>1.366380932348485</v>
      </c>
      <c r="I649" s="23">
        <f t="shared" ref="I649:I712" si="21">SQRT((A649-$Q$8)^2+(B649-$R$8)^2)</f>
        <v>1.5188443626480213</v>
      </c>
      <c r="J649" s="24"/>
      <c r="K649" s="24"/>
      <c r="L649" s="24"/>
      <c r="N649" s="32">
        <v>6.28</v>
      </c>
      <c r="O649" s="33">
        <f t="shared" si="20"/>
        <v>1.2925069299201545E-2</v>
      </c>
      <c r="P649" s="25"/>
      <c r="Q649" s="25"/>
      <c r="R649" s="25"/>
      <c r="S649" s="25"/>
      <c r="T649" s="25"/>
    </row>
    <row r="650" spans="1:20" ht="21">
      <c r="A650" s="20">
        <v>9</v>
      </c>
      <c r="B650" s="21">
        <v>47.3</v>
      </c>
      <c r="C650" s="21">
        <v>0.191062488664</v>
      </c>
      <c r="D650" s="21">
        <v>1.4498309556217659</v>
      </c>
      <c r="E650" s="21">
        <v>0.44813087486199998</v>
      </c>
      <c r="F650" s="21">
        <v>1.4061863123545191</v>
      </c>
      <c r="G650" s="21">
        <v>0.62200397711800004</v>
      </c>
      <c r="H650" s="22">
        <v>1.382886249919941</v>
      </c>
      <c r="I650" s="23">
        <f t="shared" si="21"/>
        <v>1.4246882200155424</v>
      </c>
      <c r="J650" s="24"/>
      <c r="K650" s="24"/>
      <c r="L650" s="24"/>
      <c r="N650" s="32">
        <v>6.29</v>
      </c>
      <c r="O650" s="33">
        <f t="shared" si="20"/>
        <v>1.2884004768202239E-2</v>
      </c>
      <c r="P650" s="25"/>
      <c r="Q650" s="25"/>
      <c r="R650" s="25"/>
      <c r="S650" s="25"/>
      <c r="T650" s="25"/>
    </row>
    <row r="651" spans="1:20" ht="21">
      <c r="A651" s="20">
        <v>9.1</v>
      </c>
      <c r="B651" s="21">
        <v>47.3</v>
      </c>
      <c r="C651" s="21">
        <v>0.20200580803400001</v>
      </c>
      <c r="D651" s="21">
        <v>1.442597241895895</v>
      </c>
      <c r="E651" s="21">
        <v>0.47842504779599998</v>
      </c>
      <c r="F651" s="21">
        <v>1.4059997919114471</v>
      </c>
      <c r="G651" s="21">
        <v>0.66604762736599998</v>
      </c>
      <c r="H651" s="22">
        <v>1.3914835964382419</v>
      </c>
      <c r="I651" s="23">
        <f t="shared" si="21"/>
        <v>1.3313845614826827</v>
      </c>
      <c r="J651" s="24"/>
      <c r="K651" s="24"/>
      <c r="L651" s="24"/>
      <c r="N651" s="32">
        <v>6.3</v>
      </c>
      <c r="O651" s="33">
        <f t="shared" si="20"/>
        <v>1.284313562735274E-2</v>
      </c>
      <c r="P651" s="25"/>
      <c r="Q651" s="25"/>
      <c r="R651" s="25"/>
      <c r="S651" s="25"/>
      <c r="T651" s="25"/>
    </row>
    <row r="652" spans="1:20" ht="21">
      <c r="A652" s="20">
        <v>9.1999999999999993</v>
      </c>
      <c r="B652" s="21">
        <v>47.3</v>
      </c>
      <c r="C652" s="21">
        <v>0.21269514343599999</v>
      </c>
      <c r="D652" s="21">
        <v>1.4417559601960179</v>
      </c>
      <c r="E652" s="21">
        <v>0.50858504976499996</v>
      </c>
      <c r="F652" s="21">
        <v>1.402069353895256</v>
      </c>
      <c r="G652" s="21">
        <v>0.70871321047400004</v>
      </c>
      <c r="H652" s="22">
        <v>1.3958621887292899</v>
      </c>
      <c r="I652" s="23">
        <f t="shared" si="21"/>
        <v>1.2391259729574777</v>
      </c>
      <c r="J652" s="24"/>
      <c r="K652" s="24"/>
      <c r="L652" s="24"/>
      <c r="N652" s="32">
        <v>6.31</v>
      </c>
      <c r="O652" s="33">
        <f t="shared" si="20"/>
        <v>1.2802460639028693E-2</v>
      </c>
      <c r="P652" s="25"/>
      <c r="Q652" s="25"/>
      <c r="R652" s="25"/>
      <c r="S652" s="25"/>
      <c r="T652" s="25"/>
    </row>
    <row r="653" spans="1:20" ht="21">
      <c r="A653" s="20">
        <v>9.3000000000000007</v>
      </c>
      <c r="B653" s="21">
        <v>47.3</v>
      </c>
      <c r="C653" s="21">
        <v>0.224992798893</v>
      </c>
      <c r="D653" s="21">
        <v>1.446995208971237</v>
      </c>
      <c r="E653" s="21">
        <v>0.546088168052</v>
      </c>
      <c r="F653" s="21">
        <v>1.4008462920133371</v>
      </c>
      <c r="G653" s="21">
        <v>0.76428747786499995</v>
      </c>
      <c r="H653" s="22">
        <v>1.387878023549882</v>
      </c>
      <c r="I653" s="23">
        <f t="shared" si="21"/>
        <v>1.1481644059807781</v>
      </c>
      <c r="J653" s="24"/>
      <c r="K653" s="24"/>
      <c r="L653" s="24"/>
      <c r="N653" s="32">
        <v>6.32</v>
      </c>
      <c r="O653" s="33">
        <f t="shared" si="20"/>
        <v>1.2761978575389315E-2</v>
      </c>
      <c r="P653" s="25"/>
      <c r="Q653" s="25"/>
      <c r="R653" s="25"/>
      <c r="S653" s="25"/>
      <c r="T653" s="25"/>
    </row>
    <row r="654" spans="1:20" ht="21">
      <c r="A654" s="20">
        <v>9.4</v>
      </c>
      <c r="B654" s="21">
        <v>47.3</v>
      </c>
      <c r="C654" s="21">
        <v>0.23631274886299999</v>
      </c>
      <c r="D654" s="21">
        <v>1.451133199224919</v>
      </c>
      <c r="E654" s="21">
        <v>0.57869071384399995</v>
      </c>
      <c r="F654" s="21">
        <v>1.4131476821693929</v>
      </c>
      <c r="G654" s="21">
        <v>0.81131494659100001</v>
      </c>
      <c r="H654" s="22">
        <v>1.3989055585568451</v>
      </c>
      <c r="I654" s="23">
        <f t="shared" si="21"/>
        <v>1.0588341841216564</v>
      </c>
      <c r="J654" s="24"/>
      <c r="K654" s="24"/>
      <c r="L654" s="24"/>
      <c r="N654" s="32">
        <v>6.33</v>
      </c>
      <c r="O654" s="33">
        <f t="shared" si="20"/>
        <v>1.272168821828476E-2</v>
      </c>
      <c r="P654" s="25"/>
      <c r="Q654" s="25"/>
      <c r="R654" s="25"/>
      <c r="S654" s="25"/>
      <c r="T654" s="25"/>
    </row>
    <row r="655" spans="1:20" ht="21">
      <c r="A655" s="20">
        <v>9.5</v>
      </c>
      <c r="B655" s="21">
        <v>47.3</v>
      </c>
      <c r="C655" s="21">
        <v>0.24533584931899999</v>
      </c>
      <c r="D655" s="21">
        <v>1.4515237094932829</v>
      </c>
      <c r="E655" s="21">
        <v>0.60222903733599997</v>
      </c>
      <c r="F655" s="21">
        <v>1.417716106128651</v>
      </c>
      <c r="G655" s="21">
        <v>0.84304378827100002</v>
      </c>
      <c r="H655" s="22">
        <v>1.3964806374901531</v>
      </c>
      <c r="I655" s="23">
        <f t="shared" si="21"/>
        <v>0.97158538264423999</v>
      </c>
      <c r="J655" s="24"/>
      <c r="K655" s="24"/>
      <c r="L655" s="24"/>
      <c r="N655" s="32">
        <v>6.34</v>
      </c>
      <c r="O655" s="33">
        <f t="shared" si="20"/>
        <v>1.2681588359164442E-2</v>
      </c>
      <c r="P655" s="25"/>
      <c r="Q655" s="25"/>
      <c r="R655" s="25"/>
      <c r="S655" s="25"/>
      <c r="T655" s="25"/>
    </row>
    <row r="656" spans="1:20" ht="21">
      <c r="A656" s="20">
        <v>9.6</v>
      </c>
      <c r="B656" s="21">
        <v>47.3</v>
      </c>
      <c r="C656" s="21">
        <v>0.25067605509500002</v>
      </c>
      <c r="D656" s="21">
        <v>1.455971190799547</v>
      </c>
      <c r="E656" s="21">
        <v>0.61697684832499999</v>
      </c>
      <c r="F656" s="21">
        <v>1.425516117504473</v>
      </c>
      <c r="G656" s="21">
        <v>0.86340695384999999</v>
      </c>
      <c r="H656" s="22">
        <v>1.39894320681258</v>
      </c>
      <c r="I656" s="23">
        <f t="shared" si="21"/>
        <v>0.88703240192866384</v>
      </c>
      <c r="J656" s="24"/>
      <c r="K656" s="24"/>
      <c r="L656" s="24"/>
      <c r="N656" s="32">
        <v>6.35</v>
      </c>
      <c r="O656" s="33">
        <f t="shared" si="20"/>
        <v>1.2641677798986428E-2</v>
      </c>
      <c r="P656" s="25"/>
      <c r="Q656" s="25"/>
      <c r="R656" s="25"/>
      <c r="S656" s="25"/>
      <c r="T656" s="25"/>
    </row>
    <row r="657" spans="1:20" ht="21">
      <c r="A657" s="20">
        <v>9.6999999999999993</v>
      </c>
      <c r="B657" s="21">
        <v>47.3</v>
      </c>
      <c r="C657" s="21">
        <v>0.25121640220500002</v>
      </c>
      <c r="D657" s="21">
        <v>1.4598259014757149</v>
      </c>
      <c r="E657" s="21">
        <v>0.61638457918900003</v>
      </c>
      <c r="F657" s="21">
        <v>1.424198050059956</v>
      </c>
      <c r="G657" s="21">
        <v>0.86171636943300001</v>
      </c>
      <c r="H657" s="22">
        <v>1.392716007139182</v>
      </c>
      <c r="I657" s="23">
        <f t="shared" si="21"/>
        <v>0.80602407431460443</v>
      </c>
      <c r="J657" s="24"/>
      <c r="K657" s="24"/>
      <c r="L657" s="24"/>
      <c r="N657" s="32">
        <v>6.36</v>
      </c>
      <c r="O657" s="33">
        <f t="shared" si="20"/>
        <v>1.2601955348127797E-2</v>
      </c>
      <c r="P657" s="25"/>
      <c r="Q657" s="25"/>
      <c r="R657" s="25"/>
      <c r="S657" s="25"/>
      <c r="T657" s="25"/>
    </row>
    <row r="658" spans="1:20" ht="21">
      <c r="A658" s="20">
        <v>9.8000000000000007</v>
      </c>
      <c r="B658" s="21">
        <v>47.3</v>
      </c>
      <c r="C658" s="21">
        <v>0.248949965991</v>
      </c>
      <c r="D658" s="21">
        <v>1.4765380130161929</v>
      </c>
      <c r="E658" s="21">
        <v>0.60644009476399996</v>
      </c>
      <c r="F658" s="21">
        <v>1.430119650800312</v>
      </c>
      <c r="G658" s="21">
        <v>0.84633787455700005</v>
      </c>
      <c r="H658" s="22">
        <v>1.39562014961254</v>
      </c>
      <c r="I658" s="23">
        <f t="shared" si="21"/>
        <v>0.72974182741439009</v>
      </c>
      <c r="J658" s="24"/>
      <c r="K658" s="24"/>
      <c r="L658" s="24"/>
      <c r="N658" s="32">
        <v>6.37</v>
      </c>
      <c r="O658" s="33">
        <f t="shared" si="20"/>
        <v>1.2562419826296E-2</v>
      </c>
      <c r="P658" s="25"/>
      <c r="Q658" s="25"/>
      <c r="R658" s="25"/>
      <c r="S658" s="25"/>
      <c r="T658" s="25"/>
    </row>
    <row r="659" spans="1:20" ht="21">
      <c r="A659" s="20">
        <v>8.7170000000000005</v>
      </c>
      <c r="B659" s="21">
        <v>47.35</v>
      </c>
      <c r="C659" s="21">
        <v>0.165621698998</v>
      </c>
      <c r="D659" s="21">
        <v>1.4816883630674711</v>
      </c>
      <c r="E659" s="21">
        <v>0.38087646757600002</v>
      </c>
      <c r="F659" s="21">
        <v>1.38276679826566</v>
      </c>
      <c r="G659" s="21">
        <v>0.52653265719300002</v>
      </c>
      <c r="H659" s="22">
        <v>1.353354500727203</v>
      </c>
      <c r="I659" s="23">
        <f t="shared" si="21"/>
        <v>1.7081894845745893</v>
      </c>
      <c r="J659" s="24"/>
      <c r="K659" s="24"/>
      <c r="L659" s="24"/>
      <c r="N659" s="32">
        <v>6.38</v>
      </c>
      <c r="O659" s="33">
        <f t="shared" si="20"/>
        <v>1.2523070062441166E-2</v>
      </c>
      <c r="P659" s="25"/>
      <c r="Q659" s="25"/>
      <c r="R659" s="25"/>
      <c r="S659" s="25"/>
      <c r="T659" s="25"/>
    </row>
    <row r="660" spans="1:20" ht="21">
      <c r="A660" s="20">
        <v>7.9829999999999997</v>
      </c>
      <c r="B660" s="21">
        <v>47.366999999999997</v>
      </c>
      <c r="C660" s="21">
        <v>0.163417195297</v>
      </c>
      <c r="D660" s="21">
        <v>1.491415644530244</v>
      </c>
      <c r="E660" s="21">
        <v>0.36990241544399999</v>
      </c>
      <c r="F660" s="21">
        <v>1.379341875010933</v>
      </c>
      <c r="G660" s="21">
        <v>0.50748365099899995</v>
      </c>
      <c r="H660" s="22">
        <v>1.3460904302127881</v>
      </c>
      <c r="I660" s="23">
        <f t="shared" si="21"/>
        <v>2.4190575496750695</v>
      </c>
      <c r="J660" s="24"/>
      <c r="K660" s="24"/>
      <c r="L660" s="24"/>
      <c r="N660" s="32">
        <v>6.39</v>
      </c>
      <c r="O660" s="33">
        <f t="shared" si="20"/>
        <v>1.2483904894669396E-2</v>
      </c>
      <c r="P660" s="25"/>
      <c r="Q660" s="25"/>
      <c r="R660" s="25"/>
      <c r="S660" s="25"/>
      <c r="T660" s="25"/>
    </row>
    <row r="661" spans="1:20" ht="21">
      <c r="A661" s="20">
        <v>8.5500000000000007</v>
      </c>
      <c r="B661" s="21">
        <v>47.366999999999997</v>
      </c>
      <c r="C661" s="21">
        <v>0.15815910616600001</v>
      </c>
      <c r="D661" s="21">
        <v>1.4918342560405939</v>
      </c>
      <c r="E661" s="21">
        <v>0.36157847227899997</v>
      </c>
      <c r="F661" s="21">
        <v>1.3837382975995789</v>
      </c>
      <c r="G661" s="21">
        <v>0.50072913284999998</v>
      </c>
      <c r="H661" s="22">
        <v>1.348488111834854</v>
      </c>
      <c r="I661" s="23">
        <f t="shared" si="21"/>
        <v>1.8722447593143672</v>
      </c>
      <c r="J661" s="24"/>
      <c r="K661" s="24"/>
      <c r="L661" s="24"/>
      <c r="N661" s="32">
        <v>6.4</v>
      </c>
      <c r="O661" s="33">
        <f t="shared" si="20"/>
        <v>1.2444923170156986E-2</v>
      </c>
      <c r="P661" s="25"/>
      <c r="Q661" s="25"/>
      <c r="R661" s="25"/>
      <c r="S661" s="25"/>
      <c r="T661" s="25"/>
    </row>
    <row r="662" spans="1:20" ht="21">
      <c r="A662" s="20">
        <v>7</v>
      </c>
      <c r="B662" s="21">
        <v>47.4</v>
      </c>
      <c r="C662" s="21">
        <v>0.158024119229</v>
      </c>
      <c r="D662" s="21">
        <v>1.4770525101383729</v>
      </c>
      <c r="E662" s="21">
        <v>0.367859396778</v>
      </c>
      <c r="F662" s="21">
        <v>1.3612151453436701</v>
      </c>
      <c r="G662" s="21">
        <v>0.51081575006500002</v>
      </c>
      <c r="H662" s="22">
        <v>1.33268412464372</v>
      </c>
      <c r="I662" s="23">
        <f t="shared" si="21"/>
        <v>3.3884897973847989</v>
      </c>
      <c r="J662" s="24"/>
      <c r="K662" s="24"/>
      <c r="L662" s="24"/>
      <c r="N662" s="32">
        <v>6.41</v>
      </c>
      <c r="O662" s="33">
        <f t="shared" ref="O662:O725" si="22">IF(N662&lt;=$R$12,$P$12/2.5*(1+(2.5-1)*N662/$R$12),(IF(N662&lt;=$S$12,$P$12,IF(N662&lt;=$T$12,$P$12*$S$12/N662, IF(N662&gt;=T653,$P$12*$S$12*$T$12/N662^2)))))</f>
        <v>1.2406123745065606E-2</v>
      </c>
      <c r="P662" s="25"/>
      <c r="Q662" s="25"/>
      <c r="R662" s="25"/>
      <c r="S662" s="25"/>
      <c r="T662" s="25"/>
    </row>
    <row r="663" spans="1:20" ht="21">
      <c r="A663" s="20">
        <v>6.9</v>
      </c>
      <c r="B663" s="21">
        <v>47.4</v>
      </c>
      <c r="C663" s="21">
        <v>0.145281590978</v>
      </c>
      <c r="D663" s="21">
        <v>1.467752488511022</v>
      </c>
      <c r="E663" s="21">
        <v>0.33327995779500003</v>
      </c>
      <c r="F663" s="21">
        <v>1.3662398922508241</v>
      </c>
      <c r="G663" s="21">
        <v>0.46140162997099998</v>
      </c>
      <c r="H663" s="22">
        <v>1.331242159466594</v>
      </c>
      <c r="I663" s="23">
        <f t="shared" si="21"/>
        <v>3.4869778864623577</v>
      </c>
      <c r="J663" s="24"/>
      <c r="K663" s="24"/>
      <c r="L663" s="24"/>
      <c r="N663" s="32">
        <v>6.42</v>
      </c>
      <c r="O663" s="33">
        <f t="shared" si="22"/>
        <v>1.2367505484458377E-2</v>
      </c>
      <c r="P663" s="25"/>
      <c r="Q663" s="25"/>
      <c r="R663" s="25"/>
      <c r="S663" s="25"/>
      <c r="T663" s="25"/>
    </row>
    <row r="664" spans="1:20" ht="21">
      <c r="A664" s="20">
        <v>7.1</v>
      </c>
      <c r="B664" s="21">
        <v>47.4</v>
      </c>
      <c r="C664" s="21">
        <v>0.17328112202400001</v>
      </c>
      <c r="D664" s="21">
        <v>1.473312009546202</v>
      </c>
      <c r="E664" s="21">
        <v>0.40800269793900001</v>
      </c>
      <c r="F664" s="21">
        <v>1.3533593708406191</v>
      </c>
      <c r="G664" s="21">
        <v>0.56773944436799995</v>
      </c>
      <c r="H664" s="22">
        <v>1.329276613858146</v>
      </c>
      <c r="I664" s="23">
        <f t="shared" si="21"/>
        <v>3.2900929216793036</v>
      </c>
      <c r="J664" s="24"/>
      <c r="K664" s="24"/>
      <c r="L664" s="24"/>
      <c r="N664" s="32">
        <v>6.43</v>
      </c>
      <c r="O664" s="33">
        <f t="shared" si="22"/>
        <v>1.2329067262216871E-2</v>
      </c>
      <c r="P664" s="25"/>
      <c r="Q664" s="25"/>
      <c r="R664" s="25"/>
      <c r="S664" s="25"/>
      <c r="T664" s="25"/>
    </row>
    <row r="665" spans="1:20" ht="21">
      <c r="A665" s="20">
        <v>6.8</v>
      </c>
      <c r="B665" s="21">
        <v>47.4</v>
      </c>
      <c r="C665" s="21">
        <v>0.134876934246</v>
      </c>
      <c r="D665" s="21">
        <v>1.4723348766232009</v>
      </c>
      <c r="E665" s="21">
        <v>0.30675586232399998</v>
      </c>
      <c r="F665" s="21">
        <v>1.365989253394674</v>
      </c>
      <c r="G665" s="21">
        <v>0.42411655922500002</v>
      </c>
      <c r="H665" s="22">
        <v>1.328576394747818</v>
      </c>
      <c r="I665" s="23">
        <f t="shared" si="21"/>
        <v>3.5855496725570704</v>
      </c>
      <c r="J665" s="24"/>
      <c r="K665" s="24"/>
      <c r="L665" s="24"/>
      <c r="N665" s="32">
        <v>6.44</v>
      </c>
      <c r="O665" s="33">
        <f t="shared" si="22"/>
        <v>1.2290807960959023E-2</v>
      </c>
      <c r="P665" s="25"/>
      <c r="Q665" s="25"/>
      <c r="R665" s="25"/>
      <c r="S665" s="25"/>
      <c r="T665" s="25"/>
    </row>
    <row r="666" spans="1:20" ht="21">
      <c r="A666" s="20">
        <v>7.2</v>
      </c>
      <c r="B666" s="21">
        <v>47.4</v>
      </c>
      <c r="C666" s="21">
        <v>0.187695206142</v>
      </c>
      <c r="D666" s="21">
        <v>1.4673304487896139</v>
      </c>
      <c r="E666" s="21">
        <v>0.44185471625700001</v>
      </c>
      <c r="F666" s="21">
        <v>1.357439344840077</v>
      </c>
      <c r="G666" s="21">
        <v>0.61271655291100002</v>
      </c>
      <c r="H666" s="22">
        <v>1.3302357312197359</v>
      </c>
      <c r="I666" s="23">
        <f t="shared" si="21"/>
        <v>3.1917956951514976</v>
      </c>
      <c r="J666" s="24"/>
      <c r="K666" s="24"/>
      <c r="L666" s="24"/>
      <c r="N666" s="32">
        <v>6.45</v>
      </c>
      <c r="O666" s="33">
        <f t="shared" si="22"/>
        <v>1.225272647195794E-2</v>
      </c>
      <c r="P666" s="25"/>
      <c r="Q666" s="25"/>
      <c r="R666" s="25"/>
      <c r="S666" s="25"/>
      <c r="T666" s="25"/>
    </row>
    <row r="667" spans="1:20" ht="21">
      <c r="A667" s="20">
        <v>6.7</v>
      </c>
      <c r="B667" s="21">
        <v>47.4</v>
      </c>
      <c r="C667" s="21">
        <v>0.12674668468200001</v>
      </c>
      <c r="D667" s="21">
        <v>1.480422451925858</v>
      </c>
      <c r="E667" s="21">
        <v>0.28845097344600001</v>
      </c>
      <c r="F667" s="21">
        <v>1.373449559164571</v>
      </c>
      <c r="G667" s="21">
        <v>0.39973936886400002</v>
      </c>
      <c r="H667" s="22">
        <v>1.3352026813830979</v>
      </c>
      <c r="I667" s="23">
        <f t="shared" si="21"/>
        <v>3.6841984376619474</v>
      </c>
      <c r="J667" s="24"/>
      <c r="K667" s="24"/>
      <c r="L667" s="24"/>
      <c r="N667" s="32">
        <v>6.46</v>
      </c>
      <c r="O667" s="33">
        <f t="shared" si="22"/>
        <v>1.2214821695061542E-2</v>
      </c>
      <c r="P667" s="25"/>
      <c r="Q667" s="25"/>
      <c r="R667" s="25"/>
      <c r="S667" s="25"/>
      <c r="T667" s="25"/>
    </row>
    <row r="668" spans="1:20" ht="21">
      <c r="A668" s="20">
        <v>7.3</v>
      </c>
      <c r="B668" s="21">
        <v>47.4</v>
      </c>
      <c r="C668" s="21">
        <v>0.20061440014699999</v>
      </c>
      <c r="D668" s="21">
        <v>1.4470420590829209</v>
      </c>
      <c r="E668" s="21">
        <v>0.47177263217400001</v>
      </c>
      <c r="F668" s="21">
        <v>1.355674440565922</v>
      </c>
      <c r="G668" s="21">
        <v>0.65101900500400001</v>
      </c>
      <c r="H668" s="22">
        <v>1.3261322453090221</v>
      </c>
      <c r="I668" s="23">
        <f t="shared" si="21"/>
        <v>3.093607616665536</v>
      </c>
      <c r="J668" s="24"/>
      <c r="K668" s="24"/>
      <c r="L668" s="24"/>
      <c r="N668" s="32">
        <v>6.47</v>
      </c>
      <c r="O668" s="33">
        <f t="shared" si="22"/>
        <v>1.2177092538613129E-2</v>
      </c>
      <c r="P668" s="25"/>
      <c r="Q668" s="25"/>
      <c r="R668" s="25"/>
      <c r="S668" s="25"/>
      <c r="T668" s="25"/>
    </row>
    <row r="669" spans="1:20" ht="21">
      <c r="A669" s="20">
        <v>7.4</v>
      </c>
      <c r="B669" s="21">
        <v>47.4</v>
      </c>
      <c r="C669" s="21">
        <v>0.215137748908</v>
      </c>
      <c r="D669" s="21">
        <v>1.44753356030128</v>
      </c>
      <c r="E669" s="21">
        <v>0.51742141532700003</v>
      </c>
      <c r="F669" s="21">
        <v>1.3524142581368821</v>
      </c>
      <c r="G669" s="21">
        <v>0.71869696450300002</v>
      </c>
      <c r="H669" s="22">
        <v>1.3332789907237741</v>
      </c>
      <c r="I669" s="23">
        <f t="shared" si="21"/>
        <v>2.9955394192356062</v>
      </c>
      <c r="J669" s="24"/>
      <c r="K669" s="24"/>
      <c r="L669" s="24"/>
      <c r="N669" s="32">
        <v>6.48</v>
      </c>
      <c r="O669" s="33">
        <f t="shared" si="22"/>
        <v>1.2139537919372764E-2</v>
      </c>
      <c r="P669" s="25"/>
      <c r="Q669" s="25"/>
      <c r="R669" s="25"/>
      <c r="S669" s="25"/>
      <c r="T669" s="25"/>
    </row>
    <row r="670" spans="1:20" ht="21">
      <c r="A670" s="20">
        <v>7.5</v>
      </c>
      <c r="B670" s="21">
        <v>47.4</v>
      </c>
      <c r="C670" s="21">
        <v>0.22557553282199999</v>
      </c>
      <c r="D670" s="21">
        <v>1.449039640136544</v>
      </c>
      <c r="E670" s="21">
        <v>0.548468878903</v>
      </c>
      <c r="F670" s="21">
        <v>1.362050606264789</v>
      </c>
      <c r="G670" s="21">
        <v>0.76093388349199997</v>
      </c>
      <c r="H670" s="22">
        <v>1.3404391826685209</v>
      </c>
      <c r="I670" s="23">
        <f t="shared" si="21"/>
        <v>2.8976032748631715</v>
      </c>
      <c r="J670" s="24"/>
      <c r="K670" s="24"/>
      <c r="L670" s="24"/>
      <c r="N670" s="32">
        <v>6.49</v>
      </c>
      <c r="O670" s="33">
        <f t="shared" si="22"/>
        <v>1.2102156762439554E-2</v>
      </c>
      <c r="P670" s="25"/>
      <c r="Q670" s="25"/>
      <c r="R670" s="25"/>
      <c r="S670" s="25"/>
      <c r="T670" s="25"/>
    </row>
    <row r="671" spans="1:20" ht="21">
      <c r="A671" s="20">
        <v>7.6</v>
      </c>
      <c r="B671" s="21">
        <v>47.4</v>
      </c>
      <c r="C671" s="21">
        <v>0.22771028134900001</v>
      </c>
      <c r="D671" s="21">
        <v>1.446836004896302</v>
      </c>
      <c r="E671" s="21">
        <v>0.55592552386000005</v>
      </c>
      <c r="F671" s="21">
        <v>1.3589089647480319</v>
      </c>
      <c r="G671" s="21">
        <v>0.77155474123099999</v>
      </c>
      <c r="H671" s="22">
        <v>1.3362954485855669</v>
      </c>
      <c r="I671" s="23">
        <f t="shared" si="21"/>
        <v>2.7998130410441973</v>
      </c>
      <c r="J671" s="24"/>
      <c r="K671" s="24"/>
      <c r="L671" s="24"/>
      <c r="N671" s="32">
        <v>6.5</v>
      </c>
      <c r="O671" s="33">
        <f t="shared" si="22"/>
        <v>1.2064948001174679E-2</v>
      </c>
      <c r="P671" s="25"/>
      <c r="Q671" s="25"/>
      <c r="R671" s="25"/>
      <c r="S671" s="25"/>
      <c r="T671" s="25"/>
    </row>
    <row r="672" spans="1:20" ht="21">
      <c r="A672" s="20">
        <v>7.7</v>
      </c>
      <c r="B672" s="21">
        <v>47.4</v>
      </c>
      <c r="C672" s="21">
        <v>0.21983887719299999</v>
      </c>
      <c r="D672" s="21">
        <v>1.456436467304679</v>
      </c>
      <c r="E672" s="21">
        <v>0.53529800459999999</v>
      </c>
      <c r="F672" s="21">
        <v>1.36993085360737</v>
      </c>
      <c r="G672" s="21">
        <v>0.74504277504100003</v>
      </c>
      <c r="H672" s="22">
        <v>1.3491464771341279</v>
      </c>
      <c r="I672" s="23">
        <f t="shared" si="21"/>
        <v>2.7021845590382116</v>
      </c>
      <c r="J672" s="24"/>
      <c r="K672" s="24"/>
      <c r="L672" s="24"/>
      <c r="N672" s="32">
        <v>6.51</v>
      </c>
      <c r="O672" s="33">
        <f t="shared" si="22"/>
        <v>1.2027910577125354E-2</v>
      </c>
      <c r="P672" s="25"/>
      <c r="Q672" s="25"/>
      <c r="R672" s="25"/>
      <c r="S672" s="25"/>
      <c r="T672" s="25"/>
    </row>
    <row r="673" spans="1:20" ht="21">
      <c r="A673" s="20">
        <v>7.8</v>
      </c>
      <c r="B673" s="21">
        <v>47.4</v>
      </c>
      <c r="C673" s="21">
        <v>0.20255414128099999</v>
      </c>
      <c r="D673" s="21">
        <v>1.4563165214004441</v>
      </c>
      <c r="E673" s="21">
        <v>0.48145093053100002</v>
      </c>
      <c r="F673" s="21">
        <v>1.3626767148170611</v>
      </c>
      <c r="G673" s="21">
        <v>0.66738343657400001</v>
      </c>
      <c r="H673" s="22">
        <v>1.334147583746444</v>
      </c>
      <c r="I673" s="23">
        <f t="shared" si="21"/>
        <v>2.6047360168370068</v>
      </c>
      <c r="J673" s="24"/>
      <c r="K673" s="24"/>
      <c r="L673" s="24"/>
      <c r="N673" s="32">
        <v>6.52</v>
      </c>
      <c r="O673" s="33">
        <f t="shared" si="22"/>
        <v>1.1991043439949525E-2</v>
      </c>
      <c r="P673" s="25"/>
      <c r="Q673" s="25"/>
      <c r="R673" s="25"/>
      <c r="S673" s="25"/>
      <c r="T673" s="25"/>
    </row>
    <row r="674" spans="1:20" ht="21">
      <c r="A674" s="20">
        <v>7.9</v>
      </c>
      <c r="B674" s="21">
        <v>47.4</v>
      </c>
      <c r="C674" s="21">
        <v>0.18207282389400001</v>
      </c>
      <c r="D674" s="21">
        <v>1.471648765089703</v>
      </c>
      <c r="E674" s="21">
        <v>0.422787598564</v>
      </c>
      <c r="F674" s="21">
        <v>1.354579789245419</v>
      </c>
      <c r="G674" s="21">
        <v>0.58333155047899998</v>
      </c>
      <c r="H674" s="22">
        <v>1.321437049215376</v>
      </c>
      <c r="I674" s="23">
        <f t="shared" si="21"/>
        <v>2.5074883935347123</v>
      </c>
      <c r="J674" s="24"/>
      <c r="K674" s="24"/>
      <c r="L674" s="24"/>
      <c r="N674" s="32">
        <v>6.53</v>
      </c>
      <c r="O674" s="33">
        <f t="shared" si="22"/>
        <v>1.1954345547341406E-2</v>
      </c>
      <c r="P674" s="25"/>
      <c r="Q674" s="25"/>
      <c r="R674" s="25"/>
      <c r="S674" s="25"/>
      <c r="T674" s="25"/>
    </row>
    <row r="675" spans="1:20" ht="21">
      <c r="A675" s="20">
        <v>8</v>
      </c>
      <c r="B675" s="21">
        <v>47.4</v>
      </c>
      <c r="C675" s="21">
        <v>0.16649068082099999</v>
      </c>
      <c r="D675" s="21">
        <v>1.4849156492656781</v>
      </c>
      <c r="E675" s="21">
        <v>0.37867304544399999</v>
      </c>
      <c r="F675" s="21">
        <v>1.3671809296977331</v>
      </c>
      <c r="G675" s="21">
        <v>0.52018118463399998</v>
      </c>
      <c r="H675" s="22">
        <v>1.331828943189957</v>
      </c>
      <c r="I675" s="23">
        <f t="shared" si="21"/>
        <v>2.4104660068158346</v>
      </c>
      <c r="J675" s="24"/>
      <c r="K675" s="24"/>
      <c r="L675" s="24"/>
      <c r="N675" s="32">
        <v>6.54</v>
      </c>
      <c r="O675" s="33">
        <f t="shared" si="22"/>
        <v>1.1917815864957828E-2</v>
      </c>
      <c r="P675" s="25"/>
      <c r="Q675" s="25"/>
      <c r="R675" s="25"/>
      <c r="S675" s="25"/>
      <c r="T675" s="25"/>
    </row>
    <row r="676" spans="1:20" ht="21">
      <c r="A676" s="20">
        <v>8.1</v>
      </c>
      <c r="B676" s="21">
        <v>47.4</v>
      </c>
      <c r="C676" s="21">
        <v>0.15655833041200001</v>
      </c>
      <c r="D676" s="21">
        <v>1.493806534306745</v>
      </c>
      <c r="E676" s="21">
        <v>0.35161029240800001</v>
      </c>
      <c r="F676" s="21">
        <v>1.3753415430435141</v>
      </c>
      <c r="G676" s="21">
        <v>0.483196658675</v>
      </c>
      <c r="H676" s="22">
        <v>1.340140982093061</v>
      </c>
      <c r="I676" s="23">
        <f t="shared" si="21"/>
        <v>2.3136971920106695</v>
      </c>
      <c r="J676" s="24"/>
      <c r="K676" s="24"/>
      <c r="L676" s="24"/>
      <c r="N676" s="32">
        <v>6.55</v>
      </c>
      <c r="O676" s="33">
        <f t="shared" si="22"/>
        <v>1.1881453366345324E-2</v>
      </c>
      <c r="P676" s="25"/>
      <c r="Q676" s="25"/>
      <c r="R676" s="25"/>
      <c r="S676" s="25"/>
      <c r="T676" s="25"/>
    </row>
    <row r="677" spans="1:20" ht="21">
      <c r="A677" s="20">
        <v>8.1999999999999993</v>
      </c>
      <c r="B677" s="21">
        <v>47.4</v>
      </c>
      <c r="C677" s="21">
        <v>0.15177125356000001</v>
      </c>
      <c r="D677" s="21">
        <v>1.4926331919742759</v>
      </c>
      <c r="E677" s="21">
        <v>0.33977756986699997</v>
      </c>
      <c r="F677" s="21">
        <v>1.3811181902645571</v>
      </c>
      <c r="G677" s="21">
        <v>0.46782861785800001</v>
      </c>
      <c r="H677" s="22">
        <v>1.3454478954869189</v>
      </c>
      <c r="I677" s="23">
        <f t="shared" si="21"/>
        <v>2.2172151502778066</v>
      </c>
      <c r="J677" s="24"/>
      <c r="K677" s="24"/>
      <c r="L677" s="24"/>
      <c r="N677" s="32">
        <v>6.56</v>
      </c>
      <c r="O677" s="33">
        <f t="shared" si="22"/>
        <v>1.1845257032868045E-2</v>
      </c>
      <c r="P677" s="25"/>
      <c r="Q677" s="25"/>
      <c r="R677" s="25"/>
      <c r="S677" s="25"/>
      <c r="T677" s="25"/>
    </row>
    <row r="678" spans="1:20" ht="21">
      <c r="A678" s="20">
        <v>8.3000000000000007</v>
      </c>
      <c r="B678" s="21">
        <v>47.4</v>
      </c>
      <c r="C678" s="21">
        <v>0.15066690464800001</v>
      </c>
      <c r="D678" s="21">
        <v>1.4945405268693761</v>
      </c>
      <c r="E678" s="21">
        <v>0.33886741654399999</v>
      </c>
      <c r="F678" s="21">
        <v>1.379589179135192</v>
      </c>
      <c r="G678" s="21">
        <v>0.46791230039699999</v>
      </c>
      <c r="H678" s="22">
        <v>1.3408646493842471</v>
      </c>
      <c r="I678" s="23">
        <f t="shared" si="21"/>
        <v>2.1210590158986173</v>
      </c>
      <c r="J678" s="24"/>
      <c r="K678" s="24"/>
      <c r="L678" s="24"/>
      <c r="N678" s="32">
        <v>6.57</v>
      </c>
      <c r="O678" s="33">
        <f t="shared" si="22"/>
        <v>1.1809225853636408E-2</v>
      </c>
      <c r="P678" s="25"/>
      <c r="Q678" s="25"/>
      <c r="R678" s="25"/>
      <c r="S678" s="25"/>
      <c r="T678" s="25"/>
    </row>
    <row r="679" spans="1:20" ht="21">
      <c r="A679" s="20">
        <v>8.4</v>
      </c>
      <c r="B679" s="21">
        <v>47.4</v>
      </c>
      <c r="C679" s="21">
        <v>0.15211263316000001</v>
      </c>
      <c r="D679" s="21">
        <v>1.494762024721761</v>
      </c>
      <c r="E679" s="21">
        <v>0.34448515614399999</v>
      </c>
      <c r="F679" s="21">
        <v>1.378743100526111</v>
      </c>
      <c r="G679" s="21">
        <v>0.476848291077</v>
      </c>
      <c r="H679" s="22">
        <v>1.3419194651639681</v>
      </c>
      <c r="I679" s="23">
        <f t="shared" si="21"/>
        <v>2.0252752097500708</v>
      </c>
      <c r="J679" s="24"/>
      <c r="K679" s="24"/>
      <c r="L679" s="24"/>
      <c r="N679" s="32">
        <v>6.58</v>
      </c>
      <c r="O679" s="33">
        <f t="shared" si="22"/>
        <v>1.1773358825436531E-2</v>
      </c>
      <c r="P679" s="25"/>
      <c r="Q679" s="25"/>
      <c r="R679" s="25"/>
      <c r="S679" s="25"/>
      <c r="T679" s="25"/>
    </row>
    <row r="680" spans="1:20" ht="21">
      <c r="A680" s="20">
        <v>8.5</v>
      </c>
      <c r="B680" s="21">
        <v>47.4</v>
      </c>
      <c r="C680" s="21">
        <v>0.15469448482699999</v>
      </c>
      <c r="D680" s="21">
        <v>1.4910540987957801</v>
      </c>
      <c r="E680" s="21">
        <v>0.352617749295</v>
      </c>
      <c r="F680" s="21">
        <v>1.378712914328313</v>
      </c>
      <c r="G680" s="21">
        <v>0.488859326067</v>
      </c>
      <c r="H680" s="22">
        <v>1.3413635574625991</v>
      </c>
      <c r="I680" s="23">
        <f t="shared" si="21"/>
        <v>1.92991916968861</v>
      </c>
      <c r="J680" s="24"/>
      <c r="K680" s="24"/>
      <c r="L680" s="24"/>
      <c r="N680" s="32">
        <v>6.59</v>
      </c>
      <c r="O680" s="33">
        <f t="shared" si="22"/>
        <v>1.173765495266038E-2</v>
      </c>
      <c r="P680" s="25"/>
      <c r="Q680" s="25"/>
      <c r="R680" s="25"/>
      <c r="S680" s="25"/>
      <c r="T680" s="25"/>
    </row>
    <row r="681" spans="1:20" ht="21">
      <c r="A681" s="20">
        <v>8.6</v>
      </c>
      <c r="B681" s="21">
        <v>47.4</v>
      </c>
      <c r="C681" s="21">
        <v>0.15762937115799999</v>
      </c>
      <c r="D681" s="21">
        <v>1.4888642749805781</v>
      </c>
      <c r="E681" s="21">
        <v>0.36101452508199999</v>
      </c>
      <c r="F681" s="21">
        <v>1.3791580895990521</v>
      </c>
      <c r="G681" s="21">
        <v>0.50067538274400003</v>
      </c>
      <c r="H681" s="22">
        <v>1.3419773477545749</v>
      </c>
      <c r="I681" s="23">
        <f t="shared" si="21"/>
        <v>1.8350575816128918</v>
      </c>
      <c r="J681" s="24"/>
      <c r="K681" s="24"/>
      <c r="L681" s="24"/>
      <c r="N681" s="32">
        <v>6.6</v>
      </c>
      <c r="O681" s="33">
        <f t="shared" si="22"/>
        <v>1.1702113247236691E-2</v>
      </c>
      <c r="P681" s="25"/>
      <c r="Q681" s="25"/>
      <c r="R681" s="25"/>
      <c r="S681" s="25"/>
      <c r="T681" s="25"/>
    </row>
    <row r="682" spans="1:20" ht="21">
      <c r="A682" s="20">
        <v>8.6999999999999993</v>
      </c>
      <c r="B682" s="21">
        <v>47.4</v>
      </c>
      <c r="C682" s="21">
        <v>0.16056468246300001</v>
      </c>
      <c r="D682" s="21">
        <v>1.4857944583957581</v>
      </c>
      <c r="E682" s="21">
        <v>0.36877741781200002</v>
      </c>
      <c r="F682" s="21">
        <v>1.378711965336223</v>
      </c>
      <c r="G682" s="21">
        <v>0.51112721017200002</v>
      </c>
      <c r="H682" s="22">
        <v>1.3442719980554061</v>
      </c>
      <c r="I682" s="23">
        <f t="shared" si="21"/>
        <v>1.740771281397512</v>
      </c>
      <c r="J682" s="24"/>
      <c r="K682" s="24"/>
      <c r="L682" s="24"/>
      <c r="N682" s="32">
        <v>6.61</v>
      </c>
      <c r="O682" s="33">
        <f t="shared" si="22"/>
        <v>1.1666732728562605E-2</v>
      </c>
      <c r="P682" s="25"/>
      <c r="Q682" s="25"/>
      <c r="R682" s="25"/>
      <c r="S682" s="25"/>
      <c r="T682" s="25"/>
    </row>
    <row r="683" spans="1:20" ht="21">
      <c r="A683" s="20">
        <v>8.8000000000000007</v>
      </c>
      <c r="B683" s="21">
        <v>47.4</v>
      </c>
      <c r="C683" s="21">
        <v>0.16354520277599999</v>
      </c>
      <c r="D683" s="21">
        <v>1.481615571204995</v>
      </c>
      <c r="E683" s="21">
        <v>0.37630660725800003</v>
      </c>
      <c r="F683" s="21">
        <v>1.3791993872554209</v>
      </c>
      <c r="G683" s="21">
        <v>0.52104507602399996</v>
      </c>
      <c r="H683" s="22">
        <v>1.3483138817011691</v>
      </c>
      <c r="I683" s="23">
        <f t="shared" si="21"/>
        <v>1.6471590634913531</v>
      </c>
      <c r="J683" s="24"/>
      <c r="K683" s="24"/>
      <c r="L683" s="24"/>
      <c r="N683" s="32">
        <v>6.62</v>
      </c>
      <c r="O683" s="33">
        <f t="shared" si="22"/>
        <v>1.1631512423436035E-2</v>
      </c>
      <c r="P683" s="25"/>
      <c r="Q683" s="25"/>
      <c r="R683" s="25"/>
      <c r="S683" s="25"/>
      <c r="T683" s="25"/>
    </row>
    <row r="684" spans="1:20" ht="21">
      <c r="A684" s="20">
        <v>8.9</v>
      </c>
      <c r="B684" s="21">
        <v>47.4</v>
      </c>
      <c r="C684" s="21">
        <v>0.16679521775</v>
      </c>
      <c r="D684" s="21">
        <v>1.4773117803013269</v>
      </c>
      <c r="E684" s="21">
        <v>0.38444416617100002</v>
      </c>
      <c r="F684" s="21">
        <v>1.3799784051721671</v>
      </c>
      <c r="G684" s="21">
        <v>0.53176836987800002</v>
      </c>
      <c r="H684" s="22">
        <v>1.350434120251178</v>
      </c>
      <c r="I684" s="23">
        <f t="shared" si="21"/>
        <v>1.5543427249950676</v>
      </c>
      <c r="J684" s="24"/>
      <c r="K684" s="24"/>
      <c r="L684" s="24"/>
      <c r="N684" s="32">
        <v>6.63</v>
      </c>
      <c r="O684" s="33">
        <f t="shared" si="22"/>
        <v>1.1596451365988735E-2</v>
      </c>
      <c r="P684" s="25"/>
      <c r="Q684" s="25"/>
      <c r="R684" s="25"/>
      <c r="S684" s="25"/>
      <c r="T684" s="25"/>
    </row>
    <row r="685" spans="1:20" ht="21">
      <c r="A685" s="20">
        <v>9</v>
      </c>
      <c r="B685" s="21">
        <v>47.4</v>
      </c>
      <c r="C685" s="21">
        <v>0.17074844199100001</v>
      </c>
      <c r="D685" s="21">
        <v>1.4717843748292949</v>
      </c>
      <c r="E685" s="21">
        <v>0.39464353833400001</v>
      </c>
      <c r="F685" s="21">
        <v>1.378330610475212</v>
      </c>
      <c r="G685" s="21">
        <v>0.54538999141199995</v>
      </c>
      <c r="H685" s="22">
        <v>1.350865942480127</v>
      </c>
      <c r="I685" s="23">
        <f t="shared" si="21"/>
        <v>1.4624738059358442</v>
      </c>
      <c r="J685" s="24"/>
      <c r="K685" s="24"/>
      <c r="L685" s="24"/>
      <c r="N685" s="32">
        <v>6.64</v>
      </c>
      <c r="O685" s="33">
        <f t="shared" si="22"/>
        <v>1.156154859762008E-2</v>
      </c>
      <c r="P685" s="25"/>
      <c r="Q685" s="25"/>
      <c r="R685" s="25"/>
      <c r="S685" s="25"/>
      <c r="T685" s="25"/>
    </row>
    <row r="686" spans="1:20" ht="21">
      <c r="A686" s="20">
        <v>9.1</v>
      </c>
      <c r="B686" s="21">
        <v>47.4</v>
      </c>
      <c r="C686" s="21">
        <v>0.17563702865799999</v>
      </c>
      <c r="D686" s="21">
        <v>1.464527267839792</v>
      </c>
      <c r="E686" s="21">
        <v>0.40713100456099999</v>
      </c>
      <c r="F686" s="21">
        <v>1.380975158577884</v>
      </c>
      <c r="G686" s="21">
        <v>0.563073057697</v>
      </c>
      <c r="H686" s="22">
        <v>1.353790055994827</v>
      </c>
      <c r="I686" s="23">
        <f t="shared" si="21"/>
        <v>1.3717426724250634</v>
      </c>
      <c r="J686" s="24"/>
      <c r="K686" s="24"/>
      <c r="L686" s="24"/>
      <c r="N686" s="32">
        <v>6.65</v>
      </c>
      <c r="O686" s="33">
        <f t="shared" si="22"/>
        <v>1.1526803166931544E-2</v>
      </c>
      <c r="P686" s="25"/>
      <c r="Q686" s="25"/>
      <c r="R686" s="25"/>
      <c r="S686" s="25"/>
      <c r="T686" s="25"/>
    </row>
    <row r="687" spans="1:20" ht="21">
      <c r="A687" s="20">
        <v>9.1999999999999993</v>
      </c>
      <c r="B687" s="21">
        <v>47.4</v>
      </c>
      <c r="C687" s="21">
        <v>0.181318442371</v>
      </c>
      <c r="D687" s="21">
        <v>1.456393020392698</v>
      </c>
      <c r="E687" s="21">
        <v>0.42189883980300003</v>
      </c>
      <c r="F687" s="21">
        <v>1.3918707946667941</v>
      </c>
      <c r="G687" s="21">
        <v>0.58388504460400004</v>
      </c>
      <c r="H687" s="22">
        <v>1.364416614604522</v>
      </c>
      <c r="I687" s="23">
        <f t="shared" si="21"/>
        <v>1.282390847462362</v>
      </c>
      <c r="J687" s="24"/>
      <c r="K687" s="24"/>
      <c r="L687" s="24"/>
      <c r="N687" s="32">
        <v>6.66</v>
      </c>
      <c r="O687" s="33">
        <f t="shared" si="22"/>
        <v>1.1492214129661874E-2</v>
      </c>
      <c r="P687" s="25"/>
      <c r="Q687" s="25"/>
      <c r="R687" s="25"/>
      <c r="S687" s="25"/>
      <c r="T687" s="25"/>
    </row>
    <row r="688" spans="1:20" ht="21">
      <c r="A688" s="20">
        <v>9.3000000000000007</v>
      </c>
      <c r="B688" s="21">
        <v>47.4</v>
      </c>
      <c r="C688" s="21">
        <v>0.18756359489800001</v>
      </c>
      <c r="D688" s="21">
        <v>1.4484723719597301</v>
      </c>
      <c r="E688" s="21">
        <v>0.43814344222399998</v>
      </c>
      <c r="F688" s="21">
        <v>1.403273945648299</v>
      </c>
      <c r="G688" s="21">
        <v>0.60637985892799995</v>
      </c>
      <c r="H688" s="22">
        <v>1.3809453736757911</v>
      </c>
      <c r="I688" s="23">
        <f t="shared" si="21"/>
        <v>1.1947278401203398</v>
      </c>
      <c r="J688" s="24"/>
      <c r="K688" s="24"/>
      <c r="L688" s="24"/>
      <c r="N688" s="32">
        <v>6.67</v>
      </c>
      <c r="O688" s="33">
        <f t="shared" si="22"/>
        <v>1.145778054862292E-2</v>
      </c>
      <c r="P688" s="25"/>
      <c r="Q688" s="25"/>
      <c r="R688" s="25"/>
      <c r="S688" s="25"/>
      <c r="T688" s="25"/>
    </row>
    <row r="689" spans="1:20" ht="21">
      <c r="A689" s="20">
        <v>9.4</v>
      </c>
      <c r="B689" s="21">
        <v>47.4</v>
      </c>
      <c r="C689" s="21">
        <v>0.19400292073200001</v>
      </c>
      <c r="D689" s="21">
        <v>1.4441007669808179</v>
      </c>
      <c r="E689" s="21">
        <v>0.45580462234399999</v>
      </c>
      <c r="F689" s="21">
        <v>1.40838507454432</v>
      </c>
      <c r="G689" s="21">
        <v>0.63182224566</v>
      </c>
      <c r="H689" s="22">
        <v>1.390083993461396</v>
      </c>
      <c r="I689" s="23">
        <f t="shared" si="21"/>
        <v>1.1091541544176773</v>
      </c>
      <c r="J689" s="24"/>
      <c r="K689" s="24"/>
      <c r="L689" s="24"/>
      <c r="N689" s="32">
        <v>6.68</v>
      </c>
      <c r="O689" s="33">
        <f t="shared" si="22"/>
        <v>1.1423501493636161E-2</v>
      </c>
      <c r="P689" s="25"/>
      <c r="Q689" s="25"/>
      <c r="R689" s="25"/>
      <c r="S689" s="25"/>
      <c r="T689" s="25"/>
    </row>
    <row r="690" spans="1:20" ht="21">
      <c r="A690" s="20">
        <v>9.5</v>
      </c>
      <c r="B690" s="21">
        <v>47.4</v>
      </c>
      <c r="C690" s="21">
        <v>0.20180914424400001</v>
      </c>
      <c r="D690" s="21">
        <v>1.4448261628316621</v>
      </c>
      <c r="E690" s="21">
        <v>0.47933202287999999</v>
      </c>
      <c r="F690" s="21">
        <v>1.4072288359421119</v>
      </c>
      <c r="G690" s="21">
        <v>0.66730007270799996</v>
      </c>
      <c r="H690" s="22">
        <v>1.400834545924355</v>
      </c>
      <c r="I690" s="23">
        <f t="shared" si="21"/>
        <v>1.0261926059787088</v>
      </c>
      <c r="J690" s="24"/>
      <c r="K690" s="24"/>
      <c r="L690" s="24"/>
      <c r="N690" s="32">
        <v>6.69</v>
      </c>
      <c r="O690" s="33">
        <f t="shared" si="22"/>
        <v>1.1389376041469881E-2</v>
      </c>
      <c r="P690" s="25"/>
      <c r="Q690" s="25"/>
      <c r="R690" s="25"/>
      <c r="S690" s="25"/>
      <c r="T690" s="25"/>
    </row>
    <row r="691" spans="1:20" ht="21">
      <c r="A691" s="20">
        <v>9.6</v>
      </c>
      <c r="B691" s="21">
        <v>47.4</v>
      </c>
      <c r="C691" s="21">
        <v>0.20875857104699999</v>
      </c>
      <c r="D691" s="21">
        <v>1.4518844330763381</v>
      </c>
      <c r="E691" s="21">
        <v>0.50041316397900004</v>
      </c>
      <c r="F691" s="21">
        <v>1.414691659267598</v>
      </c>
      <c r="G691" s="21">
        <v>0.697391122862</v>
      </c>
      <c r="H691" s="22">
        <v>1.3988450905972321</v>
      </c>
      <c r="I691" s="23">
        <f t="shared" si="21"/>
        <v>0.94653029051835103</v>
      </c>
      <c r="J691" s="24"/>
      <c r="K691" s="24"/>
      <c r="L691" s="24"/>
      <c r="N691" s="32">
        <v>6.7</v>
      </c>
      <c r="O691" s="33">
        <f t="shared" si="22"/>
        <v>1.1355403275777016E-2</v>
      </c>
      <c r="P691" s="25"/>
      <c r="Q691" s="25"/>
      <c r="R691" s="25"/>
      <c r="S691" s="25"/>
      <c r="T691" s="25"/>
    </row>
    <row r="692" spans="1:20" ht="21">
      <c r="A692" s="20">
        <v>9.6999999999999993</v>
      </c>
      <c r="B692" s="21">
        <v>47.4</v>
      </c>
      <c r="C692" s="21">
        <v>0.217367456204</v>
      </c>
      <c r="D692" s="21">
        <v>1.466563718999504</v>
      </c>
      <c r="E692" s="21">
        <v>0.53035222454099995</v>
      </c>
      <c r="F692" s="21">
        <v>1.425974342059416</v>
      </c>
      <c r="G692" s="21">
        <v>0.74308535217600002</v>
      </c>
      <c r="H692" s="22">
        <v>1.4094131372988541</v>
      </c>
      <c r="I692" s="23">
        <f t="shared" si="21"/>
        <v>0.87107285411275115</v>
      </c>
      <c r="J692" s="24"/>
      <c r="K692" s="24"/>
      <c r="L692" s="24"/>
      <c r="N692" s="32">
        <v>6.71</v>
      </c>
      <c r="O692" s="33">
        <f t="shared" si="22"/>
        <v>1.1321582287033616E-2</v>
      </c>
      <c r="P692" s="25"/>
      <c r="Q692" s="25"/>
      <c r="R692" s="25"/>
      <c r="S692" s="25"/>
      <c r="T692" s="25"/>
    </row>
    <row r="693" spans="1:20" ht="21">
      <c r="A693" s="20">
        <v>9.8000000000000007</v>
      </c>
      <c r="B693" s="21">
        <v>47.4</v>
      </c>
      <c r="C693" s="21">
        <v>0.224928874832</v>
      </c>
      <c r="D693" s="21">
        <v>1.4665403052266131</v>
      </c>
      <c r="E693" s="21">
        <v>0.55804588376200004</v>
      </c>
      <c r="F693" s="21">
        <v>1.426957491686859</v>
      </c>
      <c r="G693" s="21">
        <v>0.78621761535199997</v>
      </c>
      <c r="H693" s="22">
        <v>1.408927611273703</v>
      </c>
      <c r="I693" s="23">
        <f t="shared" si="21"/>
        <v>0.80100951522158126</v>
      </c>
      <c r="J693" s="24"/>
      <c r="K693" s="24"/>
      <c r="L693" s="24"/>
      <c r="N693" s="32">
        <v>6.72</v>
      </c>
      <c r="O693" s="33">
        <f t="shared" si="22"/>
        <v>1.1287912172477994E-2</v>
      </c>
      <c r="P693" s="25"/>
      <c r="Q693" s="25"/>
      <c r="R693" s="25"/>
      <c r="S693" s="25"/>
      <c r="T693" s="25"/>
    </row>
    <row r="694" spans="1:20" ht="21">
      <c r="A694" s="20">
        <v>9.3670000000000009</v>
      </c>
      <c r="B694" s="21">
        <v>47.417000000000002</v>
      </c>
      <c r="C694" s="21">
        <v>0.18649144672500001</v>
      </c>
      <c r="D694" s="21">
        <v>1.4491935654042529</v>
      </c>
      <c r="E694" s="21">
        <v>0.43570843164599998</v>
      </c>
      <c r="F694" s="21">
        <v>1.406022362066502</v>
      </c>
      <c r="G694" s="21">
        <v>0.60296971838000002</v>
      </c>
      <c r="H694" s="22">
        <v>1.383921852774221</v>
      </c>
      <c r="I694" s="23">
        <f t="shared" si="21"/>
        <v>1.1461268773907369</v>
      </c>
      <c r="J694" s="24"/>
      <c r="K694" s="24"/>
      <c r="L694" s="24"/>
      <c r="N694" s="32">
        <v>6.73</v>
      </c>
      <c r="O694" s="33">
        <f t="shared" si="22"/>
        <v>1.1254392036050467E-2</v>
      </c>
      <c r="P694" s="25"/>
      <c r="Q694" s="25"/>
      <c r="R694" s="25"/>
      <c r="S694" s="25"/>
      <c r="T694" s="25"/>
    </row>
    <row r="695" spans="1:20" ht="21">
      <c r="A695" s="20">
        <v>7</v>
      </c>
      <c r="B695" s="21">
        <v>47.5</v>
      </c>
      <c r="C695" s="21">
        <v>0.15506768821200001</v>
      </c>
      <c r="D695" s="21">
        <v>1.4777678674122829</v>
      </c>
      <c r="E695" s="21">
        <v>0.35918949040300002</v>
      </c>
      <c r="F695" s="21">
        <v>1.3603490734447139</v>
      </c>
      <c r="G695" s="21">
        <v>0.49782346714300002</v>
      </c>
      <c r="H695" s="22">
        <v>1.32884901185981</v>
      </c>
      <c r="I695" s="23">
        <f t="shared" si="21"/>
        <v>3.4074853214325507</v>
      </c>
      <c r="J695" s="24"/>
      <c r="K695" s="24"/>
      <c r="L695" s="24"/>
      <c r="N695" s="32">
        <v>6.74</v>
      </c>
      <c r="O695" s="33">
        <f t="shared" si="22"/>
        <v>1.1221020988333748E-2</v>
      </c>
      <c r="P695" s="25"/>
      <c r="Q695" s="25"/>
      <c r="R695" s="25"/>
      <c r="S695" s="25"/>
      <c r="T695" s="25"/>
    </row>
    <row r="696" spans="1:20" ht="21">
      <c r="A696" s="20">
        <v>6.9</v>
      </c>
      <c r="B696" s="21">
        <v>47.5</v>
      </c>
      <c r="C696" s="21">
        <v>0.14191949919300001</v>
      </c>
      <c r="D696" s="21">
        <v>1.4685814455063979</v>
      </c>
      <c r="E696" s="21">
        <v>0.32594914847899997</v>
      </c>
      <c r="F696" s="21">
        <v>1.3657284785840771</v>
      </c>
      <c r="G696" s="21">
        <v>0.452046279</v>
      </c>
      <c r="H696" s="22">
        <v>1.324880644985466</v>
      </c>
      <c r="I696" s="23">
        <f t="shared" si="21"/>
        <v>3.5054397569313487</v>
      </c>
      <c r="J696" s="24"/>
      <c r="K696" s="24"/>
      <c r="L696" s="24"/>
      <c r="N696" s="32">
        <v>6.75</v>
      </c>
      <c r="O696" s="33">
        <f t="shared" si="22"/>
        <v>1.1187798146493943E-2</v>
      </c>
      <c r="P696" s="25"/>
      <c r="Q696" s="25"/>
      <c r="R696" s="25"/>
      <c r="S696" s="25"/>
      <c r="T696" s="25"/>
    </row>
    <row r="697" spans="1:20" ht="21">
      <c r="A697" s="20">
        <v>7.1</v>
      </c>
      <c r="B697" s="21">
        <v>47.5</v>
      </c>
      <c r="C697" s="21">
        <v>0.17136535479699999</v>
      </c>
      <c r="D697" s="21">
        <v>1.4738750353266949</v>
      </c>
      <c r="E697" s="21">
        <v>0.40074365208000001</v>
      </c>
      <c r="F697" s="21">
        <v>1.354417240141452</v>
      </c>
      <c r="G697" s="21">
        <v>0.55527142175199995</v>
      </c>
      <c r="H697" s="22">
        <v>1.3184844001148399</v>
      </c>
      <c r="I697" s="23">
        <f t="shared" si="21"/>
        <v>3.3096532359269415</v>
      </c>
      <c r="J697" s="24"/>
      <c r="K697" s="24"/>
      <c r="L697" s="24"/>
      <c r="N697" s="32">
        <v>6.76</v>
      </c>
      <c r="O697" s="33">
        <f t="shared" si="22"/>
        <v>1.1154722634222153E-2</v>
      </c>
      <c r="P697" s="25"/>
      <c r="Q697" s="25"/>
      <c r="R697" s="25"/>
      <c r="S697" s="25"/>
      <c r="T697" s="25"/>
    </row>
    <row r="698" spans="1:20" ht="21">
      <c r="A698" s="20">
        <v>6.8</v>
      </c>
      <c r="B698" s="21">
        <v>47.5</v>
      </c>
      <c r="C698" s="21">
        <v>0.13140305439800001</v>
      </c>
      <c r="D698" s="21">
        <v>1.4717410949173759</v>
      </c>
      <c r="E698" s="21">
        <v>0.29991527790700001</v>
      </c>
      <c r="F698" s="21">
        <v>1.3649605292349971</v>
      </c>
      <c r="G698" s="21">
        <v>0.415760529564</v>
      </c>
      <c r="H698" s="22">
        <v>1.3278462541457241</v>
      </c>
      <c r="I698" s="23">
        <f t="shared" si="21"/>
        <v>3.6035065648853113</v>
      </c>
      <c r="J698" s="24"/>
      <c r="K698" s="24"/>
      <c r="L698" s="24"/>
      <c r="N698" s="32">
        <v>6.77</v>
      </c>
      <c r="O698" s="33">
        <f t="shared" si="22"/>
        <v>1.1121793581676705E-2</v>
      </c>
      <c r="P698" s="25"/>
      <c r="Q698" s="25"/>
      <c r="R698" s="25"/>
      <c r="S698" s="25"/>
      <c r="T698" s="25"/>
    </row>
    <row r="699" spans="1:20" ht="21">
      <c r="A699" s="20">
        <v>7.2</v>
      </c>
      <c r="B699" s="21">
        <v>47.5</v>
      </c>
      <c r="C699" s="21">
        <v>0.191475702262</v>
      </c>
      <c r="D699" s="21">
        <v>1.453621161184991</v>
      </c>
      <c r="E699" s="21">
        <v>0.449952635037</v>
      </c>
      <c r="F699" s="21">
        <v>1.3651012849578961</v>
      </c>
      <c r="G699" s="21">
        <v>0.62304769011100003</v>
      </c>
      <c r="H699" s="22">
        <v>1.331093334800501</v>
      </c>
      <c r="I699" s="23">
        <f t="shared" si="21"/>
        <v>3.2119546803130725</v>
      </c>
      <c r="J699" s="24"/>
      <c r="K699" s="24"/>
      <c r="L699" s="24"/>
      <c r="N699" s="32">
        <v>6.78</v>
      </c>
      <c r="O699" s="33">
        <f t="shared" si="22"/>
        <v>1.1089010125425949E-2</v>
      </c>
      <c r="P699" s="25"/>
      <c r="Q699" s="25"/>
      <c r="R699" s="25"/>
      <c r="S699" s="25"/>
      <c r="T699" s="25"/>
    </row>
    <row r="700" spans="1:20" ht="21">
      <c r="A700" s="20">
        <v>7.3</v>
      </c>
      <c r="B700" s="21">
        <v>47.5</v>
      </c>
      <c r="C700" s="21">
        <v>0.21948579621</v>
      </c>
      <c r="D700" s="21">
        <v>1.446535588838868</v>
      </c>
      <c r="E700" s="21">
        <v>0.524034551806</v>
      </c>
      <c r="F700" s="21">
        <v>1.3638834275717631</v>
      </c>
      <c r="G700" s="21">
        <v>0.72389976066399997</v>
      </c>
      <c r="H700" s="22">
        <v>1.3442854467212351</v>
      </c>
      <c r="I700" s="23">
        <f t="shared" si="21"/>
        <v>3.1144022210832749</v>
      </c>
      <c r="J700" s="24"/>
      <c r="K700" s="24"/>
      <c r="L700" s="24"/>
      <c r="N700" s="32">
        <v>6.79</v>
      </c>
      <c r="O700" s="33">
        <f t="shared" si="22"/>
        <v>1.1056371408391665E-2</v>
      </c>
      <c r="P700" s="25"/>
      <c r="Q700" s="25"/>
      <c r="R700" s="25"/>
      <c r="S700" s="25"/>
      <c r="T700" s="25"/>
    </row>
    <row r="701" spans="1:20" ht="21">
      <c r="A701" s="20">
        <v>7.4</v>
      </c>
      <c r="B701" s="21">
        <v>47.5</v>
      </c>
      <c r="C701" s="21">
        <v>0.26441892124799998</v>
      </c>
      <c r="D701" s="21">
        <v>1.4467036994754909</v>
      </c>
      <c r="E701" s="21">
        <v>0.65630582564200002</v>
      </c>
      <c r="F701" s="21">
        <v>1.394066462733299</v>
      </c>
      <c r="G701" s="21">
        <v>0.91555727131999998</v>
      </c>
      <c r="H701" s="22">
        <v>1.407281574971698</v>
      </c>
      <c r="I701" s="23">
        <f t="shared" si="21"/>
        <v>3.017010029978656</v>
      </c>
      <c r="J701" s="24"/>
      <c r="K701" s="24"/>
      <c r="L701" s="24"/>
      <c r="N701" s="32">
        <v>6.8</v>
      </c>
      <c r="O701" s="33">
        <f t="shared" si="22"/>
        <v>1.1023876579793042E-2</v>
      </c>
      <c r="P701" s="25"/>
      <c r="Q701" s="25"/>
      <c r="R701" s="25"/>
      <c r="S701" s="25"/>
      <c r="T701" s="25"/>
    </row>
    <row r="702" spans="1:20" ht="21">
      <c r="A702" s="20">
        <v>7.5</v>
      </c>
      <c r="B702" s="21">
        <v>47.5</v>
      </c>
      <c r="C702" s="21">
        <v>0.295979062844</v>
      </c>
      <c r="D702" s="21">
        <v>1.4502609744900801</v>
      </c>
      <c r="E702" s="21">
        <v>0.73924072644000005</v>
      </c>
      <c r="F702" s="21">
        <v>1.399142157555288</v>
      </c>
      <c r="G702" s="21">
        <v>1.02556123691</v>
      </c>
      <c r="H702" s="22">
        <v>1.3839615827583751</v>
      </c>
      <c r="I702" s="23">
        <f t="shared" si="21"/>
        <v>2.9197941446778732</v>
      </c>
      <c r="J702" s="24"/>
      <c r="K702" s="24"/>
      <c r="L702" s="24"/>
      <c r="N702" s="32">
        <v>6.81</v>
      </c>
      <c r="O702" s="33">
        <f t="shared" si="22"/>
        <v>1.0991524795091228E-2</v>
      </c>
      <c r="P702" s="25"/>
      <c r="Q702" s="25"/>
      <c r="R702" s="25"/>
      <c r="S702" s="25"/>
      <c r="T702" s="25"/>
    </row>
    <row r="703" spans="1:20" ht="21">
      <c r="A703" s="20">
        <v>7.6</v>
      </c>
      <c r="B703" s="21">
        <v>47.5</v>
      </c>
      <c r="C703" s="21">
        <v>0.30463658109899999</v>
      </c>
      <c r="D703" s="21">
        <v>1.4484897957615921</v>
      </c>
      <c r="E703" s="21">
        <v>0.76087476014099997</v>
      </c>
      <c r="F703" s="21">
        <v>1.391964363069335</v>
      </c>
      <c r="G703" s="21">
        <v>1.05278818166</v>
      </c>
      <c r="H703" s="22">
        <v>1.367109294625438</v>
      </c>
      <c r="I703" s="23">
        <f t="shared" si="21"/>
        <v>2.8227727810786645</v>
      </c>
      <c r="J703" s="24"/>
      <c r="K703" s="24"/>
      <c r="L703" s="24"/>
      <c r="N703" s="32">
        <v>6.82</v>
      </c>
      <c r="O703" s="33">
        <f t="shared" si="22"/>
        <v>1.0959315215934464E-2</v>
      </c>
      <c r="P703" s="25"/>
      <c r="Q703" s="25"/>
      <c r="R703" s="25"/>
      <c r="S703" s="25"/>
      <c r="T703" s="25"/>
    </row>
    <row r="704" spans="1:20" ht="21">
      <c r="A704" s="20">
        <v>7.7</v>
      </c>
      <c r="B704" s="21">
        <v>47.5</v>
      </c>
      <c r="C704" s="21">
        <v>0.29320791512900002</v>
      </c>
      <c r="D704" s="21">
        <v>1.4561866223486899</v>
      </c>
      <c r="E704" s="21">
        <v>0.73516915620500001</v>
      </c>
      <c r="F704" s="21">
        <v>1.4104280101354829</v>
      </c>
      <c r="G704" s="21">
        <v>1.02158257494</v>
      </c>
      <c r="H704" s="22">
        <v>1.3858626123554929</v>
      </c>
      <c r="I704" s="23">
        <f t="shared" si="21"/>
        <v>2.7259667092431545</v>
      </c>
      <c r="J704" s="24"/>
      <c r="K704" s="24"/>
      <c r="L704" s="24"/>
      <c r="N704" s="32">
        <v>6.83</v>
      </c>
      <c r="O704" s="33">
        <f t="shared" si="22"/>
        <v>1.092724701010378E-2</v>
      </c>
      <c r="P704" s="25"/>
      <c r="Q704" s="25"/>
      <c r="R704" s="25"/>
      <c r="S704" s="25"/>
      <c r="T704" s="25"/>
    </row>
    <row r="705" spans="1:20" ht="21">
      <c r="A705" s="20">
        <v>7.8</v>
      </c>
      <c r="B705" s="21">
        <v>47.5</v>
      </c>
      <c r="C705" s="21">
        <v>0.25211897966300001</v>
      </c>
      <c r="D705" s="21">
        <v>1.435972931811492</v>
      </c>
      <c r="E705" s="21">
        <v>0.626320885509</v>
      </c>
      <c r="F705" s="21">
        <v>1.3714873568035539</v>
      </c>
      <c r="G705" s="21">
        <v>0.876679555414</v>
      </c>
      <c r="H705" s="22">
        <v>1.37942998487756</v>
      </c>
      <c r="I705" s="23">
        <f t="shared" si="21"/>
        <v>2.6293997083375009</v>
      </c>
      <c r="J705" s="24"/>
      <c r="K705" s="24"/>
      <c r="L705" s="24"/>
      <c r="N705" s="32">
        <v>6.84</v>
      </c>
      <c r="O705" s="33">
        <f t="shared" si="22"/>
        <v>1.0895319351459215E-2</v>
      </c>
      <c r="P705" s="25"/>
      <c r="Q705" s="25"/>
      <c r="R705" s="25"/>
      <c r="S705" s="25"/>
      <c r="T705" s="25"/>
    </row>
    <row r="706" spans="1:20" ht="21">
      <c r="A706" s="20">
        <v>7.9</v>
      </c>
      <c r="B706" s="21">
        <v>47.5</v>
      </c>
      <c r="C706" s="21">
        <v>0.20737005408100001</v>
      </c>
      <c r="D706" s="21">
        <v>1.445983543477668</v>
      </c>
      <c r="E706" s="21">
        <v>0.49041103059899999</v>
      </c>
      <c r="F706" s="21">
        <v>1.3419749214322469</v>
      </c>
      <c r="G706" s="21">
        <v>0.677740484245</v>
      </c>
      <c r="H706" s="22">
        <v>1.3086170524625009</v>
      </c>
      <c r="I706" s="23">
        <f t="shared" si="21"/>
        <v>2.5330991201507911</v>
      </c>
      <c r="J706" s="24"/>
      <c r="K706" s="24"/>
      <c r="L706" s="24"/>
      <c r="N706" s="32">
        <v>6.85</v>
      </c>
      <c r="O706" s="33">
        <f t="shared" si="22"/>
        <v>1.0863531419886628E-2</v>
      </c>
      <c r="P706" s="25"/>
      <c r="Q706" s="25"/>
      <c r="R706" s="25"/>
      <c r="S706" s="25"/>
      <c r="T706" s="25"/>
    </row>
    <row r="707" spans="1:20" ht="21">
      <c r="A707" s="20">
        <v>8</v>
      </c>
      <c r="B707" s="21">
        <v>47.5</v>
      </c>
      <c r="C707" s="21">
        <v>0.18041462910299999</v>
      </c>
      <c r="D707" s="21">
        <v>1.4677985579052839</v>
      </c>
      <c r="E707" s="21">
        <v>0.41638730052700001</v>
      </c>
      <c r="F707" s="21">
        <v>1.342172378628923</v>
      </c>
      <c r="G707" s="21">
        <v>0.57341566015800005</v>
      </c>
      <c r="H707" s="22">
        <v>1.3096159688521249</v>
      </c>
      <c r="I707" s="23">
        <f t="shared" si="21"/>
        <v>2.4370965263633062</v>
      </c>
      <c r="J707" s="24"/>
      <c r="K707" s="24"/>
      <c r="L707" s="24"/>
      <c r="N707" s="32">
        <v>6.86</v>
      </c>
      <c r="O707" s="33">
        <f t="shared" si="22"/>
        <v>1.0831882401245021E-2</v>
      </c>
      <c r="P707" s="25"/>
      <c r="Q707" s="25"/>
      <c r="R707" s="25"/>
      <c r="S707" s="25"/>
      <c r="T707" s="25"/>
    </row>
    <row r="708" spans="1:20" ht="21">
      <c r="A708" s="20">
        <v>8.1</v>
      </c>
      <c r="B708" s="21">
        <v>47.5</v>
      </c>
      <c r="C708" s="21">
        <v>0.164712773866</v>
      </c>
      <c r="D708" s="21">
        <v>1.480995600732542</v>
      </c>
      <c r="E708" s="21">
        <v>0.374664328524</v>
      </c>
      <c r="F708" s="21">
        <v>1.362371417669946</v>
      </c>
      <c r="G708" s="21">
        <v>0.51553477356999999</v>
      </c>
      <c r="H708" s="22">
        <v>1.327637296036376</v>
      </c>
      <c r="I708" s="23">
        <f t="shared" si="21"/>
        <v>2.3414285821086827</v>
      </c>
      <c r="J708" s="24"/>
      <c r="K708" s="24"/>
      <c r="L708" s="24"/>
      <c r="N708" s="32">
        <v>6.87</v>
      </c>
      <c r="O708" s="33">
        <f t="shared" si="22"/>
        <v>1.0800371487314426E-2</v>
      </c>
      <c r="P708" s="25"/>
      <c r="Q708" s="25"/>
      <c r="R708" s="25"/>
      <c r="S708" s="25"/>
      <c r="T708" s="25"/>
    </row>
    <row r="709" spans="1:20" ht="21">
      <c r="A709" s="20">
        <v>8.1999999999999993</v>
      </c>
      <c r="B709" s="21">
        <v>47.5</v>
      </c>
      <c r="C709" s="21">
        <v>0.15607204783199999</v>
      </c>
      <c r="D709" s="21">
        <v>1.4860662426269891</v>
      </c>
      <c r="E709" s="21">
        <v>0.35317506857499997</v>
      </c>
      <c r="F709" s="21">
        <v>1.361698639541066</v>
      </c>
      <c r="G709" s="21">
        <v>0.48747281651399998</v>
      </c>
      <c r="H709" s="22">
        <v>1.3238290168507609</v>
      </c>
      <c r="I709" s="23">
        <f t="shared" si="21"/>
        <v>2.2461380481659754</v>
      </c>
      <c r="J709" s="24"/>
      <c r="K709" s="24"/>
      <c r="L709" s="24"/>
      <c r="N709" s="32">
        <v>6.88</v>
      </c>
      <c r="O709" s="33">
        <f t="shared" si="22"/>
        <v>1.0768997875744285E-2</v>
      </c>
      <c r="P709" s="25"/>
      <c r="Q709" s="25"/>
      <c r="R709" s="25"/>
      <c r="S709" s="25"/>
      <c r="T709" s="25"/>
    </row>
    <row r="710" spans="1:20" ht="21">
      <c r="A710" s="20">
        <v>8.3000000000000007</v>
      </c>
      <c r="B710" s="21">
        <v>47.5</v>
      </c>
      <c r="C710" s="21">
        <v>0.15197890467299999</v>
      </c>
      <c r="D710" s="21">
        <v>1.4888831584861391</v>
      </c>
      <c r="E710" s="21">
        <v>0.34418311897699999</v>
      </c>
      <c r="F710" s="21">
        <v>1.367805554269091</v>
      </c>
      <c r="G710" s="21">
        <v>0.47643942725600003</v>
      </c>
      <c r="H710" s="22">
        <v>1.33382620478582</v>
      </c>
      <c r="I710" s="23">
        <f t="shared" si="21"/>
        <v>2.1512750771861398</v>
      </c>
      <c r="J710" s="24"/>
      <c r="K710" s="24"/>
      <c r="L710" s="24"/>
      <c r="N710" s="32">
        <v>6.89</v>
      </c>
      <c r="O710" s="33">
        <f t="shared" si="22"/>
        <v>1.0737760770002385E-2</v>
      </c>
      <c r="P710" s="25"/>
      <c r="Q710" s="25"/>
      <c r="R710" s="25"/>
      <c r="S710" s="25"/>
      <c r="T710" s="25"/>
    </row>
    <row r="711" spans="1:20" ht="21">
      <c r="A711" s="20">
        <v>8.4</v>
      </c>
      <c r="B711" s="21">
        <v>47.5</v>
      </c>
      <c r="C711" s="21">
        <v>0.15096992057299999</v>
      </c>
      <c r="D711" s="21">
        <v>1.4874687389307779</v>
      </c>
      <c r="E711" s="21">
        <v>0.34330781230599999</v>
      </c>
      <c r="F711" s="21">
        <v>1.368476279339796</v>
      </c>
      <c r="G711" s="21">
        <v>0.47653708761300001</v>
      </c>
      <c r="H711" s="22">
        <v>1.334387181618921</v>
      </c>
      <c r="I711" s="23">
        <f t="shared" si="21"/>
        <v>2.0568988268812864</v>
      </c>
      <c r="J711" s="24"/>
      <c r="K711" s="24"/>
      <c r="L711" s="24"/>
      <c r="N711" s="32">
        <v>6.9</v>
      </c>
      <c r="O711" s="33">
        <f t="shared" si="22"/>
        <v>1.0706659379324305E-2</v>
      </c>
      <c r="P711" s="25"/>
      <c r="Q711" s="25"/>
      <c r="R711" s="25"/>
      <c r="S711" s="25"/>
      <c r="T711" s="25"/>
    </row>
    <row r="712" spans="1:20" ht="21">
      <c r="A712" s="20">
        <v>8.5</v>
      </c>
      <c r="B712" s="21">
        <v>47.5</v>
      </c>
      <c r="C712" s="21">
        <v>0.151625303234</v>
      </c>
      <c r="D712" s="21">
        <v>1.48662093229209</v>
      </c>
      <c r="E712" s="21">
        <v>0.34646476125100001</v>
      </c>
      <c r="F712" s="21">
        <v>1.3682010752319529</v>
      </c>
      <c r="G712" s="21">
        <v>0.48194808941099998</v>
      </c>
      <c r="H712" s="22">
        <v>1.3349950120393921</v>
      </c>
      <c r="I712" s="23">
        <f t="shared" si="21"/>
        <v>1.9630794966911029</v>
      </c>
      <c r="J712" s="24"/>
      <c r="K712" s="24"/>
      <c r="L712" s="24"/>
      <c r="N712" s="32">
        <v>6.91</v>
      </c>
      <c r="O712" s="33">
        <f t="shared" si="22"/>
        <v>1.0675692918663365E-2</v>
      </c>
      <c r="P712" s="25"/>
      <c r="Q712" s="25"/>
      <c r="R712" s="25"/>
      <c r="S712" s="25"/>
      <c r="T712" s="25"/>
    </row>
    <row r="713" spans="1:20" ht="21">
      <c r="A713" s="20">
        <v>8.6</v>
      </c>
      <c r="B713" s="21">
        <v>47.5</v>
      </c>
      <c r="C713" s="21">
        <v>0.15315428111599999</v>
      </c>
      <c r="D713" s="21">
        <v>1.4879126430595959</v>
      </c>
      <c r="E713" s="21">
        <v>0.35145458515799999</v>
      </c>
      <c r="F713" s="21">
        <v>1.3678464135441011</v>
      </c>
      <c r="G713" s="21">
        <v>0.48952252870200003</v>
      </c>
      <c r="H713" s="22">
        <v>1.3336882610929619</v>
      </c>
      <c r="I713" s="23">
        <f t="shared" ref="I713:I776" si="23">SQRT((A713-$Q$8)^2+(B713-$R$8)^2)</f>
        <v>1.8699009162606384</v>
      </c>
      <c r="J713" s="24"/>
      <c r="K713" s="24"/>
      <c r="L713" s="24"/>
      <c r="N713" s="32">
        <v>6.92</v>
      </c>
      <c r="O713" s="33">
        <f t="shared" si="22"/>
        <v>1.0644860608641079E-2</v>
      </c>
      <c r="P713" s="25"/>
      <c r="Q713" s="25"/>
      <c r="R713" s="25"/>
      <c r="S713" s="25"/>
      <c r="T713" s="25"/>
    </row>
    <row r="714" spans="1:20" ht="21">
      <c r="A714" s="20">
        <v>8.6999999999999993</v>
      </c>
      <c r="B714" s="21">
        <v>47.5</v>
      </c>
      <c r="C714" s="21">
        <v>0.15513061882099999</v>
      </c>
      <c r="D714" s="21">
        <v>1.489888817491859</v>
      </c>
      <c r="E714" s="21">
        <v>0.35716260450499998</v>
      </c>
      <c r="F714" s="21">
        <v>1.3692341736419209</v>
      </c>
      <c r="G714" s="21">
        <v>0.49774204071900002</v>
      </c>
      <c r="H714" s="22">
        <v>1.3338774386719321</v>
      </c>
      <c r="I714" s="23">
        <f t="shared" si="23"/>
        <v>1.7774638569984358</v>
      </c>
      <c r="J714" s="24"/>
      <c r="K714" s="24"/>
      <c r="L714" s="24"/>
      <c r="N714" s="32">
        <v>6.93</v>
      </c>
      <c r="O714" s="33">
        <f t="shared" si="22"/>
        <v>1.0614161675498132E-2</v>
      </c>
      <c r="P714" s="25"/>
      <c r="Q714" s="25"/>
      <c r="R714" s="25"/>
      <c r="S714" s="25"/>
      <c r="T714" s="25"/>
    </row>
    <row r="715" spans="1:20" ht="21">
      <c r="A715" s="20">
        <v>8.75</v>
      </c>
      <c r="B715" s="21">
        <v>47.5</v>
      </c>
      <c r="C715" s="21">
        <v>0.15617714305300001</v>
      </c>
      <c r="D715" s="21">
        <v>1.488704718597001</v>
      </c>
      <c r="E715" s="21">
        <v>0.36000918902700002</v>
      </c>
      <c r="F715" s="21">
        <v>1.369771185003325</v>
      </c>
      <c r="G715" s="21">
        <v>0.501725096117</v>
      </c>
      <c r="H715" s="22">
        <v>1.3343904610023261</v>
      </c>
      <c r="I715" s="23">
        <f t="shared" si="23"/>
        <v>1.7315605464688331</v>
      </c>
      <c r="J715" s="24"/>
      <c r="K715" s="24"/>
      <c r="L715" s="24"/>
      <c r="N715" s="32">
        <v>6.94</v>
      </c>
      <c r="O715" s="33">
        <f t="shared" si="22"/>
        <v>1.0583595351045815E-2</v>
      </c>
      <c r="P715" s="25"/>
      <c r="Q715" s="25"/>
      <c r="R715" s="25"/>
      <c r="S715" s="25"/>
      <c r="T715" s="25"/>
    </row>
    <row r="716" spans="1:20" ht="21">
      <c r="A716" s="20">
        <v>8.8000000000000007</v>
      </c>
      <c r="B716" s="21">
        <v>47.5</v>
      </c>
      <c r="C716" s="21">
        <v>0.15719115655099999</v>
      </c>
      <c r="D716" s="21">
        <v>1.4865932525726011</v>
      </c>
      <c r="E716" s="21">
        <v>0.36263513552900001</v>
      </c>
      <c r="F716" s="21">
        <v>1.370510957678162</v>
      </c>
      <c r="G716" s="21">
        <v>0.50529016331400001</v>
      </c>
      <c r="H716" s="22">
        <v>1.334034078560745</v>
      </c>
      <c r="I716" s="23">
        <f t="shared" si="23"/>
        <v>1.6858902957307547</v>
      </c>
      <c r="J716" s="24"/>
      <c r="K716" s="24"/>
      <c r="L716" s="24"/>
      <c r="N716" s="32">
        <v>6.95</v>
      </c>
      <c r="O716" s="33">
        <f t="shared" si="22"/>
        <v>1.0553160872617984E-2</v>
      </c>
      <c r="P716" s="25"/>
      <c r="Q716" s="25"/>
      <c r="R716" s="25"/>
      <c r="S716" s="25"/>
      <c r="T716" s="25"/>
    </row>
    <row r="717" spans="1:20" ht="21">
      <c r="A717" s="20">
        <v>8.9</v>
      </c>
      <c r="B717" s="21">
        <v>47.5</v>
      </c>
      <c r="C717" s="21">
        <v>0.15901492671100001</v>
      </c>
      <c r="D717" s="21">
        <v>1.4823749659452179</v>
      </c>
      <c r="E717" s="21">
        <v>0.36695596093799998</v>
      </c>
      <c r="F717" s="21">
        <v>1.3740134358422069</v>
      </c>
      <c r="G717" s="21">
        <v>0.51079573783800003</v>
      </c>
      <c r="H717" s="22">
        <v>1.336649737748081</v>
      </c>
      <c r="I717" s="23">
        <f t="shared" si="23"/>
        <v>1.5953289364712571</v>
      </c>
      <c r="J717" s="24"/>
      <c r="K717" s="24"/>
      <c r="L717" s="24"/>
      <c r="N717" s="32">
        <v>6.96</v>
      </c>
      <c r="O717" s="33">
        <f t="shared" si="22"/>
        <v>1.0522857483023481E-2</v>
      </c>
      <c r="P717" s="25"/>
      <c r="Q717" s="25"/>
      <c r="R717" s="25"/>
      <c r="S717" s="25"/>
      <c r="T717" s="25"/>
    </row>
    <row r="718" spans="1:20" ht="21">
      <c r="A718" s="20">
        <v>9</v>
      </c>
      <c r="B718" s="21">
        <v>47.5</v>
      </c>
      <c r="C718" s="21">
        <v>0.160662902734</v>
      </c>
      <c r="D718" s="21">
        <v>1.4814198268959311</v>
      </c>
      <c r="E718" s="21">
        <v>0.37052038049500002</v>
      </c>
      <c r="F718" s="21">
        <v>1.3767480188164269</v>
      </c>
      <c r="G718" s="21">
        <v>0.51494594841399999</v>
      </c>
      <c r="H718" s="22">
        <v>1.340371469630607</v>
      </c>
      <c r="I718" s="23">
        <f t="shared" si="23"/>
        <v>1.5059623972217546</v>
      </c>
      <c r="J718" s="24"/>
      <c r="K718" s="24"/>
      <c r="L718" s="24"/>
      <c r="N718" s="32">
        <v>6.97</v>
      </c>
      <c r="O718" s="33">
        <f t="shared" si="22"/>
        <v>1.0492684430499027E-2</v>
      </c>
      <c r="P718" s="25"/>
      <c r="Q718" s="25"/>
      <c r="R718" s="25"/>
      <c r="S718" s="25"/>
      <c r="T718" s="25"/>
    </row>
    <row r="719" spans="1:20" ht="21">
      <c r="A719" s="20">
        <v>9.1</v>
      </c>
      <c r="B719" s="21">
        <v>47.5</v>
      </c>
      <c r="C719" s="21">
        <v>0.16231806012700001</v>
      </c>
      <c r="D719" s="21">
        <v>1.480844652967962</v>
      </c>
      <c r="E719" s="21">
        <v>0.37412139459499999</v>
      </c>
      <c r="F719" s="21">
        <v>1.3797368471257661</v>
      </c>
      <c r="G719" s="21">
        <v>0.51910001302700004</v>
      </c>
      <c r="H719" s="22">
        <v>1.347117412154694</v>
      </c>
      <c r="I719" s="23">
        <f t="shared" si="23"/>
        <v>1.4180165965704612</v>
      </c>
      <c r="J719" s="24"/>
      <c r="K719" s="24"/>
      <c r="L719" s="24"/>
      <c r="N719" s="32">
        <v>6.98</v>
      </c>
      <c r="O719" s="33">
        <f t="shared" si="22"/>
        <v>1.0462640968662618E-2</v>
      </c>
      <c r="P719" s="25"/>
      <c r="Q719" s="25"/>
      <c r="R719" s="25"/>
      <c r="S719" s="25"/>
      <c r="T719" s="25"/>
    </row>
    <row r="720" spans="1:20" ht="21">
      <c r="A720" s="20">
        <v>9.1999999999999993</v>
      </c>
      <c r="B720" s="21">
        <v>47.5</v>
      </c>
      <c r="C720" s="21">
        <v>0.16407166023700001</v>
      </c>
      <c r="D720" s="21">
        <v>1.4802378790022821</v>
      </c>
      <c r="E720" s="21">
        <v>0.37819339093600002</v>
      </c>
      <c r="F720" s="21">
        <v>1.3855252678444441</v>
      </c>
      <c r="G720" s="21">
        <v>0.52398561799999999</v>
      </c>
      <c r="H720" s="22">
        <v>1.35449192705438</v>
      </c>
      <c r="I720" s="23">
        <f t="shared" si="23"/>
        <v>1.3317730266275312</v>
      </c>
      <c r="J720" s="24"/>
      <c r="K720" s="24"/>
      <c r="L720" s="24"/>
      <c r="N720" s="32">
        <v>6.99</v>
      </c>
      <c r="O720" s="33">
        <f t="shared" si="22"/>
        <v>1.0432726356467347E-2</v>
      </c>
      <c r="P720" s="25"/>
      <c r="Q720" s="25"/>
      <c r="R720" s="25"/>
      <c r="S720" s="25"/>
      <c r="T720" s="25"/>
    </row>
    <row r="721" spans="1:20" ht="21">
      <c r="A721" s="20">
        <v>9.3000000000000007</v>
      </c>
      <c r="B721" s="21">
        <v>47.5</v>
      </c>
      <c r="C721" s="21">
        <v>0.16580100812599999</v>
      </c>
      <c r="D721" s="21">
        <v>1.477155642910678</v>
      </c>
      <c r="E721" s="21">
        <v>0.38241040054199998</v>
      </c>
      <c r="F721" s="21">
        <v>1.3904707741545861</v>
      </c>
      <c r="G721" s="21">
        <v>0.52908420603999995</v>
      </c>
      <c r="H721" s="22">
        <v>1.361344629585761</v>
      </c>
      <c r="I721" s="23">
        <f t="shared" si="23"/>
        <v>1.2475847549389307</v>
      </c>
      <c r="J721" s="24"/>
      <c r="K721" s="24"/>
      <c r="L721" s="24"/>
      <c r="N721" s="32">
        <v>7</v>
      </c>
      <c r="O721" s="33">
        <f t="shared" si="22"/>
        <v>1.0402939858155718E-2</v>
      </c>
      <c r="P721" s="25"/>
      <c r="Q721" s="25"/>
      <c r="R721" s="25"/>
      <c r="S721" s="25"/>
      <c r="T721" s="25"/>
    </row>
    <row r="722" spans="1:20" ht="21">
      <c r="A722" s="20">
        <v>9.4</v>
      </c>
      <c r="B722" s="21">
        <v>47.5</v>
      </c>
      <c r="C722" s="21">
        <v>0.16746408038899999</v>
      </c>
      <c r="D722" s="21">
        <v>1.470357096552473</v>
      </c>
      <c r="E722" s="21">
        <v>0.38674067138599999</v>
      </c>
      <c r="F722" s="21">
        <v>1.396199134356539</v>
      </c>
      <c r="G722" s="21">
        <v>0.53443801370499999</v>
      </c>
      <c r="H722" s="22">
        <v>1.369355844324277</v>
      </c>
      <c r="I722" s="23">
        <f t="shared" si="23"/>
        <v>1.1658970996873663</v>
      </c>
      <c r="J722" s="24"/>
      <c r="K722" s="24"/>
      <c r="L722" s="24"/>
      <c r="N722" s="32">
        <v>7.01</v>
      </c>
      <c r="O722" s="33">
        <f t="shared" si="22"/>
        <v>1.0373280743214407E-2</v>
      </c>
      <c r="P722" s="25"/>
      <c r="Q722" s="25"/>
      <c r="R722" s="25"/>
      <c r="S722" s="25"/>
      <c r="T722" s="25"/>
    </row>
    <row r="723" spans="1:20" ht="21">
      <c r="A723" s="20">
        <v>9.5</v>
      </c>
      <c r="B723" s="21">
        <v>47.5</v>
      </c>
      <c r="C723" s="21">
        <v>0.16938790894700001</v>
      </c>
      <c r="D723" s="21">
        <v>1.465600764848433</v>
      </c>
      <c r="E723" s="21">
        <v>0.39240677240999999</v>
      </c>
      <c r="F723" s="21">
        <v>1.405414572585868</v>
      </c>
      <c r="G723" s="21">
        <v>0.542092158918</v>
      </c>
      <c r="H723" s="22">
        <v>1.380706098962073</v>
      </c>
      <c r="I723" s="23">
        <f t="shared" si="23"/>
        <v>1.0872738263026447</v>
      </c>
      <c r="J723" s="24"/>
      <c r="K723" s="24"/>
      <c r="L723" s="24"/>
      <c r="N723" s="32">
        <v>7.02</v>
      </c>
      <c r="O723" s="33">
        <f t="shared" si="22"/>
        <v>1.034374828632946E-2</v>
      </c>
      <c r="P723" s="25"/>
      <c r="Q723" s="25"/>
      <c r="R723" s="25"/>
      <c r="S723" s="25"/>
      <c r="T723" s="25"/>
    </row>
    <row r="724" spans="1:20" ht="21">
      <c r="A724" s="20">
        <v>9.6</v>
      </c>
      <c r="B724" s="21">
        <v>47.5</v>
      </c>
      <c r="C724" s="21">
        <v>0.172041749967</v>
      </c>
      <c r="D724" s="21">
        <v>1.461942091253106</v>
      </c>
      <c r="E724" s="21">
        <v>0.400675912711</v>
      </c>
      <c r="F724" s="21">
        <v>1.4095349610919981</v>
      </c>
      <c r="G724" s="21">
        <v>0.55418694591999995</v>
      </c>
      <c r="H724" s="22">
        <v>1.3888957813465199</v>
      </c>
      <c r="I724" s="23">
        <f t="shared" si="23"/>
        <v>1.0124291084644761</v>
      </c>
      <c r="J724" s="24"/>
      <c r="K724" s="24"/>
      <c r="L724" s="24"/>
      <c r="N724" s="32">
        <v>7.03</v>
      </c>
      <c r="O724" s="33">
        <f t="shared" si="22"/>
        <v>1.0314341767341959E-2</v>
      </c>
      <c r="P724" s="25"/>
      <c r="Q724" s="25"/>
      <c r="R724" s="25"/>
      <c r="S724" s="25"/>
      <c r="T724" s="25"/>
    </row>
    <row r="725" spans="1:20" ht="21">
      <c r="A725" s="20">
        <v>9.6999999999999993</v>
      </c>
      <c r="B725" s="21">
        <v>47.5</v>
      </c>
      <c r="C725" s="21">
        <v>0.17597245861300001</v>
      </c>
      <c r="D725" s="21">
        <v>1.4627084861072961</v>
      </c>
      <c r="E725" s="21">
        <v>0.41317426642600003</v>
      </c>
      <c r="F725" s="21">
        <v>1.415139361486639</v>
      </c>
      <c r="G725" s="21">
        <v>0.57268208168699997</v>
      </c>
      <c r="H725" s="22">
        <v>1.402353056568892</v>
      </c>
      <c r="I725" s="23">
        <f t="shared" si="23"/>
        <v>0.94226377727765487</v>
      </c>
      <c r="J725" s="24"/>
      <c r="K725" s="24"/>
      <c r="L725" s="24"/>
      <c r="N725" s="32">
        <v>7.04</v>
      </c>
      <c r="O725" s="33">
        <f t="shared" si="22"/>
        <v>1.0285060471204123E-2</v>
      </c>
      <c r="P725" s="25"/>
      <c r="Q725" s="25"/>
      <c r="R725" s="25"/>
      <c r="S725" s="25"/>
      <c r="T725" s="25"/>
    </row>
    <row r="726" spans="1:20" ht="21">
      <c r="A726" s="20">
        <v>9.8000000000000007</v>
      </c>
      <c r="B726" s="21">
        <v>47.5</v>
      </c>
      <c r="C726" s="21">
        <v>0.18154953153</v>
      </c>
      <c r="D726" s="21">
        <v>1.461317123714861</v>
      </c>
      <c r="E726" s="21">
        <v>0.43249611004400002</v>
      </c>
      <c r="F726" s="21">
        <v>1.4218643546251499</v>
      </c>
      <c r="G726" s="21">
        <v>0.60290825782299995</v>
      </c>
      <c r="H726" s="22">
        <v>1.4049774823669461</v>
      </c>
      <c r="I726" s="23">
        <f t="shared" si="23"/>
        <v>0.87790053666285706</v>
      </c>
      <c r="J726" s="24"/>
      <c r="K726" s="24"/>
      <c r="L726" s="24"/>
      <c r="N726" s="32">
        <v>7.05</v>
      </c>
      <c r="O726" s="33">
        <f t="shared" ref="O726:O789" si="24">IF(N726&lt;=$R$12,$P$12/2.5*(1+(2.5-1)*N726/$R$12),(IF(N726&lt;=$S$12,$P$12,IF(N726&lt;=$T$12,$P$12*$S$12/N726, IF(N726&gt;=T717,$P$12*$S$12*$T$12/N726^2)))))</f>
        <v>1.0255903687935823E-2</v>
      </c>
      <c r="P726" s="25"/>
      <c r="Q726" s="25"/>
      <c r="R726" s="25"/>
      <c r="S726" s="25"/>
      <c r="T726" s="25"/>
    </row>
    <row r="727" spans="1:20" ht="21">
      <c r="A727" s="20">
        <v>7.6</v>
      </c>
      <c r="B727" s="21">
        <v>47.567</v>
      </c>
      <c r="C727" s="21">
        <v>0.32794317108299997</v>
      </c>
      <c r="D727" s="21">
        <v>1.445401823032417</v>
      </c>
      <c r="E727" s="21">
        <v>0.81580168297300004</v>
      </c>
      <c r="F727" s="21">
        <v>1.39775096239528</v>
      </c>
      <c r="G727" s="21">
        <v>1.12667812254</v>
      </c>
      <c r="H727" s="22">
        <v>1.362129338067372</v>
      </c>
      <c r="I727" s="23">
        <f t="shared" si="23"/>
        <v>2.8400224570402339</v>
      </c>
      <c r="J727" s="24"/>
      <c r="K727" s="24"/>
      <c r="L727" s="24"/>
      <c r="N727" s="32">
        <v>7.06</v>
      </c>
      <c r="O727" s="33">
        <f t="shared" si="24"/>
        <v>1.022687071258156E-2</v>
      </c>
      <c r="P727" s="25"/>
      <c r="Q727" s="25"/>
      <c r="R727" s="25"/>
      <c r="S727" s="25"/>
      <c r="T727" s="25"/>
    </row>
    <row r="728" spans="1:20" ht="21">
      <c r="A728" s="20">
        <v>8.2330000000000005</v>
      </c>
      <c r="B728" s="21">
        <v>47.567</v>
      </c>
      <c r="C728" s="21">
        <v>0.155607639149</v>
      </c>
      <c r="D728" s="21">
        <v>1.4865297408137339</v>
      </c>
      <c r="E728" s="21">
        <v>0.35330227187199997</v>
      </c>
      <c r="F728" s="21">
        <v>1.3603265049450961</v>
      </c>
      <c r="G728" s="21">
        <v>0.488506289092</v>
      </c>
      <c r="H728" s="22">
        <v>1.3183306560614489</v>
      </c>
      <c r="I728" s="23">
        <f t="shared" si="23"/>
        <v>2.2367267293957118</v>
      </c>
      <c r="J728" s="24"/>
      <c r="K728" s="24"/>
      <c r="L728" s="24"/>
      <c r="N728" s="32">
        <v>7.07</v>
      </c>
      <c r="O728" s="33">
        <f t="shared" si="24"/>
        <v>1.0197960845167844E-2</v>
      </c>
      <c r="P728" s="25"/>
      <c r="Q728" s="25"/>
      <c r="R728" s="25"/>
      <c r="S728" s="25"/>
      <c r="T728" s="25"/>
    </row>
    <row r="729" spans="1:20" ht="21">
      <c r="A729" s="20">
        <v>7</v>
      </c>
      <c r="B729" s="21">
        <v>47.6</v>
      </c>
      <c r="C729" s="21">
        <v>0.15630314687499999</v>
      </c>
      <c r="D729" s="21">
        <v>1.4804178568065061</v>
      </c>
      <c r="E729" s="21">
        <v>0.367061490795</v>
      </c>
      <c r="F729" s="21">
        <v>1.364374673416495</v>
      </c>
      <c r="G729" s="21">
        <v>0.51248333645699995</v>
      </c>
      <c r="H729" s="22">
        <v>1.325111960159469</v>
      </c>
      <c r="I729" s="23">
        <f t="shared" si="23"/>
        <v>3.4292928315580919</v>
      </c>
      <c r="J729" s="24"/>
      <c r="K729" s="24"/>
      <c r="L729" s="24"/>
      <c r="N729" s="32">
        <v>7.08</v>
      </c>
      <c r="O729" s="33">
        <f t="shared" si="24"/>
        <v>1.0169173390661012E-2</v>
      </c>
      <c r="P729" s="25"/>
      <c r="Q729" s="25"/>
      <c r="R729" s="25"/>
      <c r="S729" s="25"/>
      <c r="T729" s="25"/>
    </row>
    <row r="730" spans="1:20" ht="21">
      <c r="A730" s="20">
        <v>6.9</v>
      </c>
      <c r="B730" s="21">
        <v>47.6</v>
      </c>
      <c r="C730" s="21">
        <v>0.144222269185</v>
      </c>
      <c r="D730" s="21">
        <v>1.4770545938501689</v>
      </c>
      <c r="E730" s="21">
        <v>0.33887880684600002</v>
      </c>
      <c r="F730" s="21">
        <v>1.3688162385285949</v>
      </c>
      <c r="G730" s="21">
        <v>0.47515463547699999</v>
      </c>
      <c r="H730" s="22">
        <v>1.3275950113653781</v>
      </c>
      <c r="I730" s="23">
        <f t="shared" si="23"/>
        <v>3.5266416033206909</v>
      </c>
      <c r="J730" s="24"/>
      <c r="K730" s="24"/>
      <c r="L730" s="24"/>
      <c r="N730" s="32">
        <v>7.09</v>
      </c>
      <c r="O730" s="33">
        <f t="shared" si="24"/>
        <v>1.0140507658925447E-2</v>
      </c>
      <c r="P730" s="25"/>
      <c r="Q730" s="25"/>
      <c r="R730" s="25"/>
      <c r="S730" s="25"/>
      <c r="T730" s="25"/>
    </row>
    <row r="731" spans="1:20" ht="21">
      <c r="A731" s="20">
        <v>7.1</v>
      </c>
      <c r="B731" s="21">
        <v>47.6</v>
      </c>
      <c r="C731" s="21">
        <v>0.17118256425</v>
      </c>
      <c r="D731" s="21">
        <v>1.4732503272733279</v>
      </c>
      <c r="E731" s="21">
        <v>0.40166042525000001</v>
      </c>
      <c r="F731" s="21">
        <v>1.3493585308481919</v>
      </c>
      <c r="G731" s="21">
        <v>0.55768565275100002</v>
      </c>
      <c r="H731" s="22">
        <v>1.320350624566573</v>
      </c>
      <c r="I731" s="23">
        <f t="shared" si="23"/>
        <v>3.3321010865337048</v>
      </c>
      <c r="J731" s="24"/>
      <c r="K731" s="24"/>
      <c r="L731" s="24"/>
      <c r="N731" s="32">
        <v>7.1</v>
      </c>
      <c r="O731" s="33">
        <f t="shared" si="24"/>
        <v>1.0111962964682211E-2</v>
      </c>
      <c r="P731" s="25"/>
      <c r="Q731" s="25"/>
      <c r="R731" s="25"/>
      <c r="S731" s="25"/>
      <c r="T731" s="25"/>
    </row>
    <row r="732" spans="1:20" ht="21">
      <c r="A732" s="20">
        <v>7.2</v>
      </c>
      <c r="B732" s="21">
        <v>47.6</v>
      </c>
      <c r="C732" s="21">
        <v>0.192355677138</v>
      </c>
      <c r="D732" s="21">
        <v>1.44919094984242</v>
      </c>
      <c r="E732" s="21">
        <v>0.45173588836099998</v>
      </c>
      <c r="F732" s="21">
        <v>1.3629501038021909</v>
      </c>
      <c r="G732" s="21">
        <v>0.62500908054000004</v>
      </c>
      <c r="H732" s="22">
        <v>1.334931894525335</v>
      </c>
      <c r="I732" s="23">
        <f t="shared" si="23"/>
        <v>3.2350805209735465</v>
      </c>
      <c r="J732" s="24"/>
      <c r="K732" s="24"/>
      <c r="L732" s="24"/>
      <c r="N732" s="32">
        <v>7.11</v>
      </c>
      <c r="O732" s="33">
        <f t="shared" si="24"/>
        <v>1.0083538627468101E-2</v>
      </c>
      <c r="P732" s="25"/>
      <c r="Q732" s="25"/>
      <c r="R732" s="25"/>
      <c r="S732" s="25"/>
      <c r="T732" s="25"/>
    </row>
    <row r="733" spans="1:20" ht="21">
      <c r="A733" s="20">
        <v>7.3</v>
      </c>
      <c r="B733" s="21">
        <v>47.6</v>
      </c>
      <c r="C733" s="21">
        <v>0.22276906084299999</v>
      </c>
      <c r="D733" s="21">
        <v>1.4201722935689309</v>
      </c>
      <c r="E733" s="21">
        <v>0.53041420240799997</v>
      </c>
      <c r="F733" s="21">
        <v>1.342035152006827</v>
      </c>
      <c r="G733" s="21">
        <v>0.731469973665</v>
      </c>
      <c r="H733" s="22">
        <v>1.322757213376367</v>
      </c>
      <c r="I733" s="23">
        <f t="shared" si="23"/>
        <v>3.1382470112286982</v>
      </c>
      <c r="J733" s="24"/>
      <c r="K733" s="24"/>
      <c r="L733" s="24"/>
      <c r="N733" s="32">
        <v>7.12</v>
      </c>
      <c r="O733" s="33">
        <f t="shared" si="24"/>
        <v>1.0055233971595091E-2</v>
      </c>
      <c r="P733" s="25"/>
      <c r="Q733" s="25"/>
      <c r="R733" s="25"/>
      <c r="S733" s="25"/>
      <c r="T733" s="25"/>
    </row>
    <row r="734" spans="1:20" ht="21">
      <c r="A734" s="20">
        <v>7.4</v>
      </c>
      <c r="B734" s="21">
        <v>47.6</v>
      </c>
      <c r="C734" s="21">
        <v>0.27152865909899998</v>
      </c>
      <c r="D734" s="21">
        <v>1.4278856820614261</v>
      </c>
      <c r="E734" s="21">
        <v>0.66225854534200002</v>
      </c>
      <c r="F734" s="21">
        <v>1.361892556779366</v>
      </c>
      <c r="G734" s="21">
        <v>0.91556427500799997</v>
      </c>
      <c r="H734" s="22">
        <v>1.3508091546734871</v>
      </c>
      <c r="I734" s="23">
        <f t="shared" si="23"/>
        <v>3.0416184227791021</v>
      </c>
      <c r="J734" s="24"/>
      <c r="K734" s="24"/>
      <c r="L734" s="24"/>
      <c r="N734" s="32">
        <v>7.13</v>
      </c>
      <c r="O734" s="33">
        <f t="shared" si="24"/>
        <v>1.0027048326110172E-2</v>
      </c>
      <c r="P734" s="25"/>
      <c r="Q734" s="25"/>
      <c r="R734" s="25"/>
      <c r="S734" s="25"/>
      <c r="T734" s="25"/>
    </row>
    <row r="735" spans="1:20" ht="21">
      <c r="A735" s="20">
        <v>7.5</v>
      </c>
      <c r="B735" s="21">
        <v>47.6</v>
      </c>
      <c r="C735" s="21">
        <v>0.31504498397300001</v>
      </c>
      <c r="D735" s="21">
        <v>1.4425688761670601</v>
      </c>
      <c r="E735" s="21">
        <v>0.78425893126299995</v>
      </c>
      <c r="F735" s="21">
        <v>1.3849752954580661</v>
      </c>
      <c r="G735" s="21">
        <v>1.0837935814599999</v>
      </c>
      <c r="H735" s="22">
        <v>1.3550031164282179</v>
      </c>
      <c r="I735" s="23">
        <f t="shared" si="23"/>
        <v>2.9452149252800917</v>
      </c>
      <c r="J735" s="24"/>
      <c r="K735" s="24"/>
      <c r="L735" s="24"/>
      <c r="N735" s="32">
        <v>7.14</v>
      </c>
      <c r="O735" s="33">
        <f t="shared" si="24"/>
        <v>9.9989810247555939E-3</v>
      </c>
      <c r="P735" s="25"/>
      <c r="Q735" s="25"/>
      <c r="R735" s="25"/>
      <c r="S735" s="25"/>
      <c r="T735" s="25"/>
    </row>
    <row r="736" spans="1:20" ht="21">
      <c r="A736" s="20">
        <v>7.6</v>
      </c>
      <c r="B736" s="21">
        <v>47.6</v>
      </c>
      <c r="C736" s="21">
        <v>0.330338793736</v>
      </c>
      <c r="D736" s="21">
        <v>1.440528381822147</v>
      </c>
      <c r="E736" s="21">
        <v>0.81637693285699997</v>
      </c>
      <c r="F736" s="21">
        <v>1.3757816800048379</v>
      </c>
      <c r="G736" s="21">
        <v>1.12354495097</v>
      </c>
      <c r="H736" s="22">
        <v>1.346029015169488</v>
      </c>
      <c r="I736" s="23">
        <f t="shared" si="23"/>
        <v>2.849059368001305</v>
      </c>
      <c r="J736" s="24"/>
      <c r="K736" s="24"/>
      <c r="L736" s="24"/>
      <c r="N736" s="32">
        <v>7.15</v>
      </c>
      <c r="O736" s="33">
        <f t="shared" si="24"/>
        <v>9.9710314059294862E-3</v>
      </c>
      <c r="P736" s="25"/>
      <c r="Q736" s="25"/>
      <c r="R736" s="25"/>
      <c r="S736" s="25"/>
      <c r="T736" s="25"/>
    </row>
    <row r="737" spans="1:20" ht="21">
      <c r="A737" s="20">
        <v>7.7</v>
      </c>
      <c r="B737" s="21">
        <v>47.6</v>
      </c>
      <c r="C737" s="21">
        <v>0.321218499479</v>
      </c>
      <c r="D737" s="21">
        <v>1.4493223737284651</v>
      </c>
      <c r="E737" s="21">
        <v>0.79946400983999999</v>
      </c>
      <c r="F737" s="21">
        <v>1.383690971287364</v>
      </c>
      <c r="G737" s="21">
        <v>1.1031225919600001</v>
      </c>
      <c r="H737" s="22">
        <v>1.3518655524296199</v>
      </c>
      <c r="I737" s="23">
        <f t="shared" si="23"/>
        <v>2.7531777292247903</v>
      </c>
      <c r="J737" s="24"/>
      <c r="K737" s="24"/>
      <c r="L737" s="24"/>
      <c r="N737" s="32">
        <v>7.16</v>
      </c>
      <c r="O737" s="33">
        <f t="shared" si="24"/>
        <v>9.9431988126468859E-3</v>
      </c>
      <c r="P737" s="25"/>
      <c r="Q737" s="25"/>
      <c r="R737" s="25"/>
      <c r="S737" s="25"/>
      <c r="T737" s="25"/>
    </row>
    <row r="738" spans="1:20" ht="21">
      <c r="A738" s="20">
        <v>7.8</v>
      </c>
      <c r="B738" s="21">
        <v>47.6</v>
      </c>
      <c r="C738" s="21">
        <v>0.28297667927800002</v>
      </c>
      <c r="D738" s="21">
        <v>1.4375027774058169</v>
      </c>
      <c r="E738" s="21">
        <v>0.70879358116400004</v>
      </c>
      <c r="F738" s="21">
        <v>1.387219595000954</v>
      </c>
      <c r="G738" s="21">
        <v>0.989491183168</v>
      </c>
      <c r="H738" s="22">
        <v>1.369268121983825</v>
      </c>
      <c r="I738" s="23">
        <f t="shared" si="23"/>
        <v>2.6575996566455893</v>
      </c>
      <c r="J738" s="24"/>
      <c r="K738" s="24"/>
      <c r="L738" s="24"/>
      <c r="N738" s="32">
        <v>7.17</v>
      </c>
      <c r="O738" s="33">
        <f t="shared" si="24"/>
        <v>9.9154825925011087E-3</v>
      </c>
      <c r="P738" s="25"/>
      <c r="Q738" s="25"/>
      <c r="R738" s="25"/>
      <c r="S738" s="25"/>
      <c r="T738" s="25"/>
    </row>
    <row r="739" spans="1:20" ht="21">
      <c r="A739" s="20">
        <v>7.9</v>
      </c>
      <c r="B739" s="21">
        <v>47.6</v>
      </c>
      <c r="C739" s="21">
        <v>0.22597416360899999</v>
      </c>
      <c r="D739" s="21">
        <v>1.423283687632998</v>
      </c>
      <c r="E739" s="21">
        <v>0.54340042731299998</v>
      </c>
      <c r="F739" s="21">
        <v>1.341244383973571</v>
      </c>
      <c r="G739" s="21">
        <v>0.75057150321900001</v>
      </c>
      <c r="H739" s="22">
        <v>1.317620475840849</v>
      </c>
      <c r="I739" s="23">
        <f t="shared" si="23"/>
        <v>2.5623591202846905</v>
      </c>
      <c r="J739" s="24"/>
      <c r="K739" s="24"/>
      <c r="L739" s="24"/>
      <c r="N739" s="32">
        <v>7.18</v>
      </c>
      <c r="O739" s="33">
        <f t="shared" si="24"/>
        <v>9.8878820976255281E-3</v>
      </c>
      <c r="P739" s="25"/>
      <c r="Q739" s="25"/>
      <c r="R739" s="25"/>
      <c r="S739" s="25"/>
      <c r="T739" s="25"/>
    </row>
    <row r="740" spans="1:20" ht="21">
      <c r="A740" s="20">
        <v>8</v>
      </c>
      <c r="B740" s="21">
        <v>47.6</v>
      </c>
      <c r="C740" s="21">
        <v>0.190441573064</v>
      </c>
      <c r="D740" s="21">
        <v>1.4601807327486649</v>
      </c>
      <c r="E740" s="21">
        <v>0.44294775873199999</v>
      </c>
      <c r="F740" s="21">
        <v>1.33895615895517</v>
      </c>
      <c r="G740" s="21">
        <v>0.61046465211199996</v>
      </c>
      <c r="H740" s="22">
        <v>1.311666107438918</v>
      </c>
      <c r="I740" s="23">
        <f t="shared" si="23"/>
        <v>2.4674952051847057</v>
      </c>
      <c r="J740" s="24"/>
      <c r="K740" s="24"/>
      <c r="L740" s="24"/>
      <c r="N740" s="32">
        <v>7.19</v>
      </c>
      <c r="O740" s="33">
        <f t="shared" si="24"/>
        <v>9.860396684655711E-3</v>
      </c>
      <c r="P740" s="25"/>
      <c r="Q740" s="25"/>
      <c r="R740" s="25"/>
      <c r="S740" s="25"/>
      <c r="T740" s="25"/>
    </row>
    <row r="741" spans="1:20" ht="21">
      <c r="A741" s="20">
        <v>8.1</v>
      </c>
      <c r="B741" s="21">
        <v>47.6</v>
      </c>
      <c r="C741" s="21">
        <v>0.16964737213100001</v>
      </c>
      <c r="D741" s="21">
        <v>1.477832232426235</v>
      </c>
      <c r="E741" s="21">
        <v>0.38851910236499998</v>
      </c>
      <c r="F741" s="21">
        <v>1.3532278888518381</v>
      </c>
      <c r="G741" s="21">
        <v>0.53448226663200005</v>
      </c>
      <c r="H741" s="22">
        <v>1.318969324908549</v>
      </c>
      <c r="I741" s="23">
        <f t="shared" si="23"/>
        <v>2.3730530786126329</v>
      </c>
      <c r="J741" s="24"/>
      <c r="K741" s="24"/>
      <c r="L741" s="24"/>
      <c r="N741" s="32">
        <v>7.2</v>
      </c>
      <c r="O741" s="33">
        <f t="shared" si="24"/>
        <v>9.8330257146919398E-3</v>
      </c>
      <c r="P741" s="25"/>
      <c r="Q741" s="25"/>
      <c r="R741" s="25"/>
      <c r="S741" s="25"/>
      <c r="T741" s="25"/>
    </row>
    <row r="742" spans="1:20" ht="21">
      <c r="A742" s="20">
        <v>8.1999999999999993</v>
      </c>
      <c r="B742" s="21">
        <v>47.6</v>
      </c>
      <c r="C742" s="21">
        <v>0.15828146149399999</v>
      </c>
      <c r="D742" s="21">
        <v>1.484410094230185</v>
      </c>
      <c r="E742" s="21">
        <v>0.35989799266299999</v>
      </c>
      <c r="F742" s="21">
        <v>1.3608083925030181</v>
      </c>
      <c r="G742" s="21">
        <v>0.49708520693399999</v>
      </c>
      <c r="H742" s="22">
        <v>1.3227856814256469</v>
      </c>
      <c r="I742" s="23">
        <f t="shared" si="23"/>
        <v>2.2790851761652693</v>
      </c>
      <c r="J742" s="24"/>
      <c r="K742" s="24"/>
      <c r="L742" s="24"/>
      <c r="N742" s="32">
        <v>7.21</v>
      </c>
      <c r="O742" s="33">
        <f t="shared" si="24"/>
        <v>9.8057685532620589E-3</v>
      </c>
      <c r="P742" s="25"/>
      <c r="Q742" s="25"/>
      <c r="R742" s="25"/>
      <c r="S742" s="25"/>
      <c r="T742" s="25"/>
    </row>
    <row r="743" spans="1:20" ht="21">
      <c r="A743" s="20">
        <v>8.3000000000000007</v>
      </c>
      <c r="B743" s="21">
        <v>47.6</v>
      </c>
      <c r="C743" s="21">
        <v>0.152413110165</v>
      </c>
      <c r="D743" s="21">
        <v>1.487486564541362</v>
      </c>
      <c r="E743" s="21">
        <v>0.34632876506900001</v>
      </c>
      <c r="F743" s="21">
        <v>1.3656449203350769</v>
      </c>
      <c r="G743" s="21">
        <v>0.48011626699900001</v>
      </c>
      <c r="H743" s="22">
        <v>1.3229905204768311</v>
      </c>
      <c r="I743" s="23">
        <f t="shared" si="23"/>
        <v>2.1856526637413483</v>
      </c>
      <c r="J743" s="24"/>
      <c r="K743" s="24"/>
      <c r="L743" s="24"/>
      <c r="N743" s="32">
        <v>7.22</v>
      </c>
      <c r="O743" s="33">
        <f t="shared" si="24"/>
        <v>9.7786245702847236E-3</v>
      </c>
      <c r="P743" s="25"/>
      <c r="Q743" s="25"/>
      <c r="R743" s="25"/>
      <c r="S743" s="25"/>
      <c r="T743" s="25"/>
    </row>
    <row r="744" spans="1:20" ht="21">
      <c r="A744" s="20">
        <v>8.4</v>
      </c>
      <c r="B744" s="21">
        <v>47.6</v>
      </c>
      <c r="C744" s="21">
        <v>0.15011291083100001</v>
      </c>
      <c r="D744" s="21">
        <v>1.490053133738902</v>
      </c>
      <c r="E744" s="21">
        <v>0.342127299233</v>
      </c>
      <c r="F744" s="21">
        <v>1.372371740408348</v>
      </c>
      <c r="G744" s="21">
        <v>0.47597727813599999</v>
      </c>
      <c r="H744" s="22">
        <v>1.336078198705724</v>
      </c>
      <c r="I744" s="23">
        <f t="shared" si="23"/>
        <v>2.092827248681322</v>
      </c>
      <c r="J744" s="24"/>
      <c r="K744" s="24"/>
      <c r="L744" s="24"/>
      <c r="N744" s="32">
        <v>7.23</v>
      </c>
      <c r="O744" s="33">
        <f t="shared" si="24"/>
        <v>9.7515931400329828E-3</v>
      </c>
      <c r="P744" s="25"/>
      <c r="Q744" s="25"/>
      <c r="R744" s="25"/>
      <c r="S744" s="25"/>
      <c r="T744" s="25"/>
    </row>
    <row r="745" spans="1:20" ht="21">
      <c r="A745" s="20">
        <v>8.5</v>
      </c>
      <c r="B745" s="21">
        <v>47.6</v>
      </c>
      <c r="C745" s="21">
        <v>0.14973583765699999</v>
      </c>
      <c r="D745" s="21">
        <v>1.4897904175525309</v>
      </c>
      <c r="E745" s="21">
        <v>0.34250013150500003</v>
      </c>
      <c r="F745" s="21">
        <v>1.3724069370535059</v>
      </c>
      <c r="G745" s="21">
        <v>0.47779648584099998</v>
      </c>
      <c r="H745" s="22">
        <v>1.3372181749662719</v>
      </c>
      <c r="I745" s="23">
        <f t="shared" si="23"/>
        <v>2.0006934345687282</v>
      </c>
      <c r="J745" s="24"/>
      <c r="K745" s="24"/>
      <c r="L745" s="24"/>
      <c r="N745" s="32">
        <v>7.24</v>
      </c>
      <c r="O745" s="33">
        <f t="shared" si="24"/>
        <v>9.7246736410982228E-3</v>
      </c>
      <c r="P745" s="25"/>
      <c r="Q745" s="25"/>
      <c r="R745" s="25"/>
      <c r="S745" s="25"/>
      <c r="T745" s="25"/>
    </row>
    <row r="746" spans="1:20" ht="21">
      <c r="A746" s="20">
        <v>8.6</v>
      </c>
      <c r="B746" s="21">
        <v>47.6</v>
      </c>
      <c r="C746" s="21">
        <v>0.15044176697600001</v>
      </c>
      <c r="D746" s="21">
        <v>1.4880969577372369</v>
      </c>
      <c r="E746" s="21">
        <v>0.34515660413600002</v>
      </c>
      <c r="F746" s="21">
        <v>1.368939927086037</v>
      </c>
      <c r="G746" s="21">
        <v>0.48230790063200002</v>
      </c>
      <c r="H746" s="22">
        <v>1.335265160329558</v>
      </c>
      <c r="I746" s="23">
        <f t="shared" si="23"/>
        <v>1.9093513415371712</v>
      </c>
      <c r="J746" s="24"/>
      <c r="K746" s="24"/>
      <c r="L746" s="24"/>
      <c r="N746" s="32">
        <v>7.25</v>
      </c>
      <c r="O746" s="33">
        <f t="shared" si="24"/>
        <v>9.6978654563544386E-3</v>
      </c>
      <c r="P746" s="25"/>
      <c r="Q746" s="25"/>
      <c r="R746" s="25"/>
      <c r="S746" s="25"/>
      <c r="T746" s="25"/>
    </row>
    <row r="747" spans="1:20" ht="21">
      <c r="A747" s="20">
        <v>8.6999999999999993</v>
      </c>
      <c r="B747" s="21">
        <v>47.6</v>
      </c>
      <c r="C747" s="21">
        <v>0.151797984735</v>
      </c>
      <c r="D747" s="21">
        <v>1.487568756788213</v>
      </c>
      <c r="E747" s="21">
        <v>0.34909915185500001</v>
      </c>
      <c r="F747" s="21">
        <v>1.3652579859270539</v>
      </c>
      <c r="G747" s="21">
        <v>0.488262607844</v>
      </c>
      <c r="H747" s="22">
        <v>1.332215692148651</v>
      </c>
      <c r="I747" s="23">
        <f t="shared" si="23"/>
        <v>1.8189202488655671</v>
      </c>
      <c r="J747" s="24"/>
      <c r="K747" s="24"/>
      <c r="L747" s="24"/>
      <c r="N747" s="32">
        <v>7.26</v>
      </c>
      <c r="O747" s="33">
        <f t="shared" si="24"/>
        <v>9.6711679729228842E-3</v>
      </c>
      <c r="P747" s="25"/>
      <c r="Q747" s="25"/>
      <c r="R747" s="25"/>
      <c r="S747" s="25"/>
      <c r="T747" s="25"/>
    </row>
    <row r="748" spans="1:20" ht="21">
      <c r="A748" s="20">
        <v>8.8000000000000007</v>
      </c>
      <c r="B748" s="21">
        <v>47.6</v>
      </c>
      <c r="C748" s="21">
        <v>0.153382964791</v>
      </c>
      <c r="D748" s="21">
        <v>1.490757376168653</v>
      </c>
      <c r="E748" s="21">
        <v>0.353380097384</v>
      </c>
      <c r="F748" s="21">
        <v>1.365079080117547</v>
      </c>
      <c r="G748" s="21">
        <v>0.49446573391400001</v>
      </c>
      <c r="H748" s="22">
        <v>1.331752227576058</v>
      </c>
      <c r="I748" s="23">
        <f t="shared" si="23"/>
        <v>1.7295430604748041</v>
      </c>
      <c r="J748" s="24"/>
      <c r="K748" s="24"/>
      <c r="L748" s="24"/>
      <c r="N748" s="32">
        <v>7.27</v>
      </c>
      <c r="O748" s="33">
        <f t="shared" si="24"/>
        <v>9.6445805821370311E-3</v>
      </c>
      <c r="P748" s="25"/>
      <c r="Q748" s="25"/>
      <c r="R748" s="25"/>
      <c r="S748" s="25"/>
      <c r="T748" s="25"/>
    </row>
    <row r="749" spans="1:20" ht="21">
      <c r="A749" s="20">
        <v>8.9</v>
      </c>
      <c r="B749" s="21">
        <v>47.6</v>
      </c>
      <c r="C749" s="21">
        <v>0.154526062178</v>
      </c>
      <c r="D749" s="21">
        <v>1.4932578205053859</v>
      </c>
      <c r="E749" s="21">
        <v>0.35602646121699999</v>
      </c>
      <c r="F749" s="21">
        <v>1.367773397173401</v>
      </c>
      <c r="G749" s="21">
        <v>0.49793296253899999</v>
      </c>
      <c r="H749" s="22">
        <v>1.332497410557415</v>
      </c>
      <c r="I749" s="23">
        <f t="shared" si="23"/>
        <v>1.6413919472021097</v>
      </c>
      <c r="J749" s="24"/>
      <c r="K749" s="24"/>
      <c r="L749" s="24"/>
      <c r="N749" s="32">
        <v>7.28</v>
      </c>
      <c r="O749" s="33">
        <f t="shared" si="24"/>
        <v>9.6181026795078752E-3</v>
      </c>
      <c r="P749" s="25"/>
      <c r="Q749" s="25"/>
      <c r="R749" s="25"/>
      <c r="S749" s="25"/>
      <c r="T749" s="25"/>
    </row>
    <row r="750" spans="1:20" ht="21">
      <c r="A750" s="20">
        <v>9</v>
      </c>
      <c r="B750" s="21">
        <v>47.6</v>
      </c>
      <c r="C750" s="21">
        <v>0.15485617095099999</v>
      </c>
      <c r="D750" s="21">
        <v>1.492818720026005</v>
      </c>
      <c r="E750" s="21">
        <v>0.35600729441399998</v>
      </c>
      <c r="F750" s="21">
        <v>1.3722539879193789</v>
      </c>
      <c r="G750" s="21">
        <v>0.49711829208800001</v>
      </c>
      <c r="H750" s="22">
        <v>1.335490013904532</v>
      </c>
      <c r="I750" s="23">
        <f t="shared" si="23"/>
        <v>1.5546754808137013</v>
      </c>
      <c r="J750" s="24"/>
      <c r="K750" s="24"/>
      <c r="L750" s="24"/>
      <c r="N750" s="32">
        <v>7.29</v>
      </c>
      <c r="O750" s="33">
        <f t="shared" si="24"/>
        <v>9.5917336646895932E-3</v>
      </c>
      <c r="P750" s="25"/>
      <c r="Q750" s="25"/>
      <c r="R750" s="25"/>
      <c r="S750" s="25"/>
      <c r="T750" s="25"/>
    </row>
    <row r="751" spans="1:20" ht="21">
      <c r="A751" s="20">
        <v>9.1</v>
      </c>
      <c r="B751" s="21">
        <v>47.6</v>
      </c>
      <c r="C751" s="21">
        <v>0.154543895013</v>
      </c>
      <c r="D751" s="21">
        <v>1.493659145038259</v>
      </c>
      <c r="E751" s="21">
        <v>0.35417394442200001</v>
      </c>
      <c r="F751" s="21">
        <v>1.3782819268194531</v>
      </c>
      <c r="G751" s="21">
        <v>0.49352312729300002</v>
      </c>
      <c r="H751" s="22">
        <v>1.340014041940887</v>
      </c>
      <c r="I751" s="23">
        <f t="shared" si="23"/>
        <v>1.4696476370023852</v>
      </c>
      <c r="J751" s="24"/>
      <c r="K751" s="24"/>
      <c r="L751" s="24"/>
      <c r="N751" s="32">
        <v>7.3</v>
      </c>
      <c r="O751" s="33">
        <f t="shared" si="24"/>
        <v>9.5654729414454912E-3</v>
      </c>
      <c r="P751" s="25"/>
      <c r="Q751" s="25"/>
      <c r="R751" s="25"/>
      <c r="S751" s="25"/>
      <c r="T751" s="25"/>
    </row>
    <row r="752" spans="1:20" ht="21">
      <c r="A752" s="20">
        <v>9.1999999999999993</v>
      </c>
      <c r="B752" s="21">
        <v>47.6</v>
      </c>
      <c r="C752" s="21">
        <v>0.15395898220199999</v>
      </c>
      <c r="D752" s="21">
        <v>1.49537544978788</v>
      </c>
      <c r="E752" s="21">
        <v>0.35196594108599999</v>
      </c>
      <c r="F752" s="21">
        <v>1.3848002578707099</v>
      </c>
      <c r="G752" s="21">
        <v>0.48950535796400002</v>
      </c>
      <c r="H752" s="22">
        <v>1.3440038833102701</v>
      </c>
      <c r="I752" s="23">
        <f t="shared" si="23"/>
        <v>1.3866190909006249</v>
      </c>
      <c r="J752" s="24"/>
      <c r="K752" s="24"/>
      <c r="L752" s="24"/>
      <c r="N752" s="32">
        <v>7.31</v>
      </c>
      <c r="O752" s="33">
        <f t="shared" si="24"/>
        <v>9.5393199176143136E-3</v>
      </c>
      <c r="P752" s="25"/>
      <c r="Q752" s="25"/>
      <c r="R752" s="25"/>
      <c r="S752" s="25"/>
      <c r="T752" s="25"/>
    </row>
    <row r="753" spans="1:20" ht="21">
      <c r="A753" s="20">
        <v>9.3000000000000007</v>
      </c>
      <c r="B753" s="21">
        <v>47.6</v>
      </c>
      <c r="C753" s="21">
        <v>0.153240651008</v>
      </c>
      <c r="D753" s="21">
        <v>1.4945166239005589</v>
      </c>
      <c r="E753" s="21">
        <v>0.34991266405999999</v>
      </c>
      <c r="F753" s="21">
        <v>1.3931826092730639</v>
      </c>
      <c r="G753" s="21">
        <v>0.48591016148900001</v>
      </c>
      <c r="H753" s="22">
        <v>1.353241681784598</v>
      </c>
      <c r="I753" s="23">
        <f t="shared" si="23"/>
        <v>1.3059712207983192</v>
      </c>
      <c r="J753" s="24"/>
      <c r="K753" s="24"/>
      <c r="L753" s="24"/>
      <c r="N753" s="32">
        <v>7.32</v>
      </c>
      <c r="O753" s="33">
        <f t="shared" si="24"/>
        <v>9.513274005076856E-3</v>
      </c>
      <c r="P753" s="25"/>
      <c r="Q753" s="25"/>
      <c r="R753" s="25"/>
      <c r="S753" s="25"/>
      <c r="T753" s="25"/>
    </row>
    <row r="754" spans="1:20" ht="21">
      <c r="A754" s="20">
        <v>9.4</v>
      </c>
      <c r="B754" s="21">
        <v>47.6</v>
      </c>
      <c r="C754" s="21">
        <v>0.15250465608899999</v>
      </c>
      <c r="D754" s="21">
        <v>1.49406036319723</v>
      </c>
      <c r="E754" s="21">
        <v>0.34838213177499999</v>
      </c>
      <c r="F754" s="21">
        <v>1.400337699651818</v>
      </c>
      <c r="G754" s="21">
        <v>0.48330640987099999</v>
      </c>
      <c r="H754" s="22">
        <v>1.3655408082341689</v>
      </c>
      <c r="I754" s="23">
        <f t="shared" si="23"/>
        <v>1.2281730968625038</v>
      </c>
      <c r="J754" s="24"/>
      <c r="K754" s="24"/>
      <c r="L754" s="24"/>
      <c r="N754" s="32">
        <v>7.33</v>
      </c>
      <c r="O754" s="33">
        <f t="shared" si="24"/>
        <v>9.4873346197229085E-3</v>
      </c>
      <c r="P754" s="25"/>
      <c r="Q754" s="25"/>
      <c r="R754" s="25"/>
      <c r="S754" s="25"/>
      <c r="T754" s="25"/>
    </row>
    <row r="755" spans="1:20" ht="21">
      <c r="A755" s="20">
        <v>9.5</v>
      </c>
      <c r="B755" s="21">
        <v>47.6</v>
      </c>
      <c r="C755" s="21">
        <v>0.15178344543</v>
      </c>
      <c r="D755" s="21">
        <v>1.49207083143494</v>
      </c>
      <c r="E755" s="21">
        <v>0.347221222843</v>
      </c>
      <c r="F755" s="21">
        <v>1.4084139822856421</v>
      </c>
      <c r="G755" s="21">
        <v>0.48134590055100002</v>
      </c>
      <c r="H755" s="22">
        <v>1.3766654367594231</v>
      </c>
      <c r="I755" s="23">
        <f t="shared" si="23"/>
        <v>1.1538013183214055</v>
      </c>
      <c r="J755" s="24"/>
      <c r="K755" s="24"/>
      <c r="L755" s="24"/>
      <c r="N755" s="32">
        <v>7.34</v>
      </c>
      <c r="O755" s="33">
        <f t="shared" si="24"/>
        <v>9.4615011814184937E-3</v>
      </c>
      <c r="P755" s="25"/>
      <c r="Q755" s="25"/>
      <c r="R755" s="25"/>
      <c r="S755" s="25"/>
      <c r="T755" s="25"/>
    </row>
    <row r="756" spans="1:20" ht="21">
      <c r="A756" s="20">
        <v>9.6</v>
      </c>
      <c r="B756" s="21">
        <v>47.6</v>
      </c>
      <c r="C756" s="21">
        <v>0.15120885625</v>
      </c>
      <c r="D756" s="21">
        <v>1.4863996383677429</v>
      </c>
      <c r="E756" s="21">
        <v>0.346781665869</v>
      </c>
      <c r="F756" s="21">
        <v>1.417443294202541</v>
      </c>
      <c r="G756" s="21">
        <v>0.48051872560699999</v>
      </c>
      <c r="H756" s="22">
        <v>1.3871688173009049</v>
      </c>
      <c r="I756" s="23">
        <f t="shared" si="23"/>
        <v>1.0835616311329939</v>
      </c>
      <c r="J756" s="24"/>
      <c r="K756" s="24"/>
      <c r="L756" s="24"/>
      <c r="N756" s="32">
        <v>7.35</v>
      </c>
      <c r="O756" s="33">
        <f t="shared" si="24"/>
        <v>9.4357731139734415E-3</v>
      </c>
      <c r="P756" s="25"/>
      <c r="Q756" s="25"/>
      <c r="R756" s="25"/>
      <c r="S756" s="25"/>
      <c r="T756" s="25"/>
    </row>
    <row r="757" spans="1:20" ht="21">
      <c r="A757" s="20">
        <v>9.6999999999999993</v>
      </c>
      <c r="B757" s="21">
        <v>47.6</v>
      </c>
      <c r="C757" s="21">
        <v>0.15084224717200001</v>
      </c>
      <c r="D757" s="21">
        <v>1.4802168422948689</v>
      </c>
      <c r="E757" s="21">
        <v>0.34712867814999998</v>
      </c>
      <c r="F757" s="21">
        <v>1.427685369774742</v>
      </c>
      <c r="G757" s="21">
        <v>0.48091303844900002</v>
      </c>
      <c r="H757" s="22">
        <v>1.400480303414823</v>
      </c>
      <c r="I757" s="23">
        <f t="shared" si="23"/>
        <v>1.018309449414555</v>
      </c>
      <c r="J757" s="24"/>
      <c r="K757" s="24"/>
      <c r="L757" s="24"/>
      <c r="N757" s="32">
        <v>7.36</v>
      </c>
      <c r="O757" s="33">
        <f t="shared" si="24"/>
        <v>9.410149845109253E-3</v>
      </c>
      <c r="P757" s="25"/>
      <c r="Q757" s="25"/>
      <c r="R757" s="25"/>
      <c r="S757" s="25"/>
      <c r="T757" s="25"/>
    </row>
    <row r="758" spans="1:20" ht="21">
      <c r="A758" s="20">
        <v>8.1820000000000004</v>
      </c>
      <c r="B758" s="21">
        <v>47.604999999999997</v>
      </c>
      <c r="C758" s="21">
        <v>0.159920147938</v>
      </c>
      <c r="D758" s="21">
        <v>1.482379310008564</v>
      </c>
      <c r="E758" s="21">
        <v>0.36397553601299998</v>
      </c>
      <c r="F758" s="21">
        <v>1.363460920573176</v>
      </c>
      <c r="G758" s="21">
        <v>0.50239876266700001</v>
      </c>
      <c r="H758" s="22">
        <v>1.327317582148579</v>
      </c>
      <c r="I758" s="23">
        <f t="shared" si="23"/>
        <v>2.297698891700461</v>
      </c>
      <c r="J758" s="24"/>
      <c r="K758" s="24"/>
      <c r="L758" s="24"/>
      <c r="N758" s="32">
        <v>7.37</v>
      </c>
      <c r="O758" s="33">
        <f t="shared" si="24"/>
        <v>9.384630806427284E-3</v>
      </c>
      <c r="P758" s="25"/>
      <c r="Q758" s="25"/>
      <c r="R758" s="25"/>
      <c r="S758" s="25"/>
      <c r="T758" s="25"/>
    </row>
    <row r="759" spans="1:20" ht="21">
      <c r="A759" s="20">
        <v>7</v>
      </c>
      <c r="B759" s="21">
        <v>47.7</v>
      </c>
      <c r="C759" s="21">
        <v>0.154844865956</v>
      </c>
      <c r="D759" s="21">
        <v>1.4766725922509669</v>
      </c>
      <c r="E759" s="21">
        <v>0.366103409065</v>
      </c>
      <c r="F759" s="21">
        <v>1.357624205241297</v>
      </c>
      <c r="G759" s="21">
        <v>0.51254231050900001</v>
      </c>
      <c r="H759" s="22">
        <v>1.321405650310127</v>
      </c>
      <c r="I759" s="23">
        <f t="shared" si="23"/>
        <v>3.4538590639128772</v>
      </c>
      <c r="J759" s="24"/>
      <c r="K759" s="24"/>
      <c r="L759" s="24"/>
      <c r="N759" s="32">
        <v>7.38</v>
      </c>
      <c r="O759" s="33">
        <f t="shared" si="24"/>
        <v>9.3592154333772201E-3</v>
      </c>
      <c r="P759" s="25"/>
      <c r="Q759" s="25"/>
      <c r="R759" s="25"/>
      <c r="S759" s="25"/>
      <c r="T759" s="25"/>
    </row>
    <row r="760" spans="1:20" ht="21">
      <c r="A760" s="20">
        <v>7.1</v>
      </c>
      <c r="B760" s="21">
        <v>47.7</v>
      </c>
      <c r="C760" s="21">
        <v>0.168250369909</v>
      </c>
      <c r="D760" s="21">
        <v>1.473494405888605</v>
      </c>
      <c r="E760" s="21">
        <v>0.396105347394</v>
      </c>
      <c r="F760" s="21">
        <v>1.3425427606899689</v>
      </c>
      <c r="G760" s="21">
        <v>0.55058339781200005</v>
      </c>
      <c r="H760" s="22">
        <v>1.31767937306334</v>
      </c>
      <c r="I760" s="23">
        <f t="shared" si="23"/>
        <v>3.3573785547174326</v>
      </c>
      <c r="J760" s="24"/>
      <c r="K760" s="24"/>
      <c r="L760" s="24"/>
      <c r="N760" s="32">
        <v>7.39</v>
      </c>
      <c r="O760" s="33">
        <f t="shared" si="24"/>
        <v>9.3339031652258427E-3</v>
      </c>
      <c r="P760" s="25"/>
      <c r="Q760" s="25"/>
      <c r="R760" s="25"/>
      <c r="S760" s="25"/>
      <c r="T760" s="25"/>
    </row>
    <row r="761" spans="1:20" ht="21">
      <c r="A761" s="20">
        <v>7.4</v>
      </c>
      <c r="B761" s="21">
        <v>47.7</v>
      </c>
      <c r="C761" s="21">
        <v>0.24847669465700001</v>
      </c>
      <c r="D761" s="21">
        <v>1.405349156410965</v>
      </c>
      <c r="E761" s="21">
        <v>0.59664048289399996</v>
      </c>
      <c r="F761" s="21">
        <v>1.356102550159251</v>
      </c>
      <c r="G761" s="21">
        <v>0.82178425338000005</v>
      </c>
      <c r="H761" s="22">
        <v>1.3355177231682771</v>
      </c>
      <c r="I761" s="23">
        <f t="shared" si="23"/>
        <v>3.0692891259356219</v>
      </c>
      <c r="J761" s="24"/>
      <c r="K761" s="24"/>
      <c r="L761" s="24"/>
      <c r="N761" s="32">
        <v>7.4</v>
      </c>
      <c r="O761" s="33">
        <f t="shared" si="24"/>
        <v>9.3086934450261165E-3</v>
      </c>
      <c r="P761" s="25"/>
      <c r="Q761" s="25"/>
      <c r="R761" s="25"/>
      <c r="S761" s="25"/>
      <c r="T761" s="25"/>
    </row>
    <row r="762" spans="1:20" ht="21">
      <c r="A762" s="20">
        <v>7.5</v>
      </c>
      <c r="B762" s="21">
        <v>47.7</v>
      </c>
      <c r="C762" s="21">
        <v>0.29668460586000001</v>
      </c>
      <c r="D762" s="21">
        <v>1.4311255864389461</v>
      </c>
      <c r="E762" s="21">
        <v>0.73614217259500003</v>
      </c>
      <c r="F762" s="21">
        <v>1.3808467045488</v>
      </c>
      <c r="G762" s="21">
        <v>1.02077150886</v>
      </c>
      <c r="H762" s="22">
        <v>1.35769472716629</v>
      </c>
      <c r="I762" s="23">
        <f t="shared" si="23"/>
        <v>2.9737827871063542</v>
      </c>
      <c r="J762" s="24"/>
      <c r="K762" s="24"/>
      <c r="L762" s="24"/>
      <c r="N762" s="32">
        <v>7.41</v>
      </c>
      <c r="O762" s="33">
        <f t="shared" si="24"/>
        <v>9.2835857195865488E-3</v>
      </c>
      <c r="P762" s="25"/>
      <c r="Q762" s="25"/>
      <c r="R762" s="25"/>
      <c r="S762" s="25"/>
      <c r="T762" s="25"/>
    </row>
    <row r="763" spans="1:20" ht="21">
      <c r="A763" s="20">
        <v>7.6</v>
      </c>
      <c r="B763" s="21">
        <v>47.7</v>
      </c>
      <c r="C763" s="21">
        <v>0.31720365574300002</v>
      </c>
      <c r="D763" s="21">
        <v>1.446089817306661</v>
      </c>
      <c r="E763" s="21">
        <v>0.78715112007400001</v>
      </c>
      <c r="F763" s="21">
        <v>1.363680781916295</v>
      </c>
      <c r="G763" s="21">
        <v>1.08607605873</v>
      </c>
      <c r="H763" s="22">
        <v>1.335581051257301</v>
      </c>
      <c r="I763" s="23">
        <f t="shared" si="23"/>
        <v>2.8785816631100491</v>
      </c>
      <c r="J763" s="24"/>
      <c r="K763" s="24"/>
      <c r="L763" s="24"/>
      <c r="N763" s="32">
        <v>7.42</v>
      </c>
      <c r="O763" s="33">
        <f t="shared" si="24"/>
        <v>9.2585794394408321E-3</v>
      </c>
      <c r="P763" s="25"/>
      <c r="Q763" s="25"/>
      <c r="R763" s="25"/>
      <c r="S763" s="25"/>
      <c r="T763" s="25"/>
    </row>
    <row r="764" spans="1:20" ht="21">
      <c r="A764" s="20">
        <v>7.7</v>
      </c>
      <c r="B764" s="21">
        <v>47.7</v>
      </c>
      <c r="C764" s="21">
        <v>0.31369206723100002</v>
      </c>
      <c r="D764" s="21">
        <v>1.4463856394770891</v>
      </c>
      <c r="E764" s="21">
        <v>0.78185547345899997</v>
      </c>
      <c r="F764" s="21">
        <v>1.3597513426411409</v>
      </c>
      <c r="G764" s="21">
        <v>1.07924950894</v>
      </c>
      <c r="H764" s="22">
        <v>1.3311752214909469</v>
      </c>
      <c r="I764" s="23">
        <f t="shared" si="23"/>
        <v>2.7837170685069261</v>
      </c>
      <c r="J764" s="24"/>
      <c r="K764" s="24"/>
      <c r="L764" s="24"/>
      <c r="N764" s="32">
        <v>7.43</v>
      </c>
      <c r="O764" s="33">
        <f t="shared" si="24"/>
        <v>9.2336740588177917E-3</v>
      </c>
      <c r="P764" s="25"/>
      <c r="Q764" s="25"/>
      <c r="R764" s="25"/>
      <c r="S764" s="25"/>
      <c r="T764" s="25"/>
    </row>
    <row r="765" spans="1:20" ht="21">
      <c r="A765" s="20">
        <v>7.8</v>
      </c>
      <c r="B765" s="21">
        <v>47.7</v>
      </c>
      <c r="C765" s="21">
        <v>0.28619956498799998</v>
      </c>
      <c r="D765" s="21">
        <v>1.450103583121104</v>
      </c>
      <c r="E765" s="21">
        <v>0.71928482810299998</v>
      </c>
      <c r="F765" s="21">
        <v>1.390523445937019</v>
      </c>
      <c r="G765" s="21">
        <v>1.00294914108</v>
      </c>
      <c r="H765" s="22">
        <v>1.353884366635187</v>
      </c>
      <c r="I765" s="23">
        <f t="shared" si="23"/>
        <v>2.6892246175803494</v>
      </c>
      <c r="J765" s="24"/>
      <c r="K765" s="24"/>
      <c r="L765" s="24"/>
      <c r="N765" s="32">
        <v>7.44</v>
      </c>
      <c r="O765" s="33">
        <f t="shared" si="24"/>
        <v>9.2088690356115985E-3</v>
      </c>
      <c r="P765" s="25"/>
      <c r="Q765" s="25"/>
      <c r="R765" s="25"/>
      <c r="S765" s="25"/>
      <c r="T765" s="25"/>
    </row>
    <row r="766" spans="1:20" ht="21">
      <c r="A766" s="20">
        <v>7.9</v>
      </c>
      <c r="B766" s="21">
        <v>47.7</v>
      </c>
      <c r="C766" s="21">
        <v>0.23068120503</v>
      </c>
      <c r="D766" s="21">
        <v>1.4185837458263779</v>
      </c>
      <c r="E766" s="21">
        <v>0.56176319377499995</v>
      </c>
      <c r="F766" s="21">
        <v>1.352517175396714</v>
      </c>
      <c r="G766" s="21">
        <v>0.77945705871199999</v>
      </c>
      <c r="H766" s="22">
        <v>1.325829207797115</v>
      </c>
      <c r="I766" s="23">
        <f t="shared" si="23"/>
        <v>2.5951449612889745</v>
      </c>
      <c r="J766" s="24"/>
      <c r="K766" s="24"/>
      <c r="L766" s="24"/>
      <c r="N766" s="32">
        <v>7.45</v>
      </c>
      <c r="O766" s="33">
        <f t="shared" si="24"/>
        <v>9.1841638313522843E-3</v>
      </c>
      <c r="P766" s="25"/>
      <c r="Q766" s="25"/>
      <c r="R766" s="25"/>
      <c r="S766" s="25"/>
      <c r="T766" s="25"/>
    </row>
    <row r="767" spans="1:20" ht="21">
      <c r="A767" s="20">
        <v>8</v>
      </c>
      <c r="B767" s="21">
        <v>47.7</v>
      </c>
      <c r="C767" s="21">
        <v>0.19206198241700001</v>
      </c>
      <c r="D767" s="21">
        <v>1.4569406508137339</v>
      </c>
      <c r="E767" s="21">
        <v>0.44967151954099999</v>
      </c>
      <c r="F767" s="21">
        <v>1.3479344407444389</v>
      </c>
      <c r="G767" s="21">
        <v>0.62110992140400001</v>
      </c>
      <c r="H767" s="22">
        <v>1.3238249213301081</v>
      </c>
      <c r="I767" s="23">
        <f t="shared" si="23"/>
        <v>2.501524674355009</v>
      </c>
      <c r="J767" s="24"/>
      <c r="K767" s="24"/>
      <c r="L767" s="24"/>
      <c r="N767" s="32">
        <v>7.46</v>
      </c>
      <c r="O767" s="33">
        <f t="shared" si="24"/>
        <v>9.159557911176501E-3</v>
      </c>
      <c r="P767" s="25"/>
      <c r="Q767" s="25"/>
      <c r="R767" s="25"/>
      <c r="S767" s="25"/>
      <c r="T767" s="25"/>
    </row>
    <row r="768" spans="1:20" ht="21">
      <c r="A768" s="20">
        <v>8.1</v>
      </c>
      <c r="B768" s="21">
        <v>47.7</v>
      </c>
      <c r="C768" s="21">
        <v>0.16935852972900001</v>
      </c>
      <c r="D768" s="21">
        <v>1.485167444337645</v>
      </c>
      <c r="E768" s="21">
        <v>0.38886364181999999</v>
      </c>
      <c r="F768" s="21">
        <v>1.361379774505759</v>
      </c>
      <c r="G768" s="21">
        <v>0.53537153524699999</v>
      </c>
      <c r="H768" s="22">
        <v>1.32382793037253</v>
      </c>
      <c r="I768" s="23">
        <f t="shared" si="23"/>
        <v>2.4084173273563527</v>
      </c>
      <c r="J768" s="24"/>
      <c r="K768" s="24"/>
      <c r="L768" s="24"/>
      <c r="N768" s="32">
        <v>7.47</v>
      </c>
      <c r="O768" s="33">
        <f t="shared" si="24"/>
        <v>9.1350507437985805E-3</v>
      </c>
      <c r="P768" s="25"/>
      <c r="Q768" s="25"/>
      <c r="R768" s="25"/>
      <c r="S768" s="25"/>
      <c r="T768" s="25"/>
    </row>
    <row r="769" spans="1:20" ht="21">
      <c r="A769" s="20">
        <v>8.1999999999999993</v>
      </c>
      <c r="B769" s="21">
        <v>47.7</v>
      </c>
      <c r="C769" s="21">
        <v>0.157025377854</v>
      </c>
      <c r="D769" s="21">
        <v>1.487209739049522</v>
      </c>
      <c r="E769" s="21">
        <v>0.35695077033900002</v>
      </c>
      <c r="F769" s="21">
        <v>1.3683617181117871</v>
      </c>
      <c r="G769" s="21">
        <v>0.49327461620200003</v>
      </c>
      <c r="H769" s="22">
        <v>1.3257215858701401</v>
      </c>
      <c r="I769" s="23">
        <f t="shared" si="23"/>
        <v>2.3158847875085882</v>
      </c>
      <c r="J769" s="24"/>
      <c r="K769" s="24"/>
      <c r="L769" s="24"/>
      <c r="N769" s="32">
        <v>7.48</v>
      </c>
      <c r="O769" s="33">
        <f t="shared" si="24"/>
        <v>9.1106418014818506E-3</v>
      </c>
      <c r="P769" s="25"/>
      <c r="Q769" s="25"/>
      <c r="R769" s="25"/>
      <c r="S769" s="25"/>
      <c r="T769" s="25"/>
    </row>
    <row r="770" spans="1:20" ht="21">
      <c r="A770" s="20">
        <v>8.3000000000000007</v>
      </c>
      <c r="B770" s="21">
        <v>47.7</v>
      </c>
      <c r="C770" s="21">
        <v>0.150451078047</v>
      </c>
      <c r="D770" s="21">
        <v>1.490269610593002</v>
      </c>
      <c r="E770" s="21">
        <v>0.340937694422</v>
      </c>
      <c r="F770" s="21">
        <v>1.375392362397994</v>
      </c>
      <c r="G770" s="21">
        <v>0.47291231736599998</v>
      </c>
      <c r="H770" s="22">
        <v>1.333623359839651</v>
      </c>
      <c r="I770" s="23">
        <f t="shared" si="23"/>
        <v>2.2239988029036959</v>
      </c>
      <c r="J770" s="24"/>
      <c r="K770" s="24"/>
      <c r="L770" s="24"/>
      <c r="N770" s="32">
        <v>7.49</v>
      </c>
      <c r="O770" s="33">
        <f t="shared" si="24"/>
        <v>9.0863305600102345E-3</v>
      </c>
      <c r="P770" s="25"/>
      <c r="Q770" s="25"/>
      <c r="R770" s="25"/>
      <c r="S770" s="25"/>
      <c r="T770" s="25"/>
    </row>
    <row r="771" spans="1:20" ht="21">
      <c r="A771" s="20">
        <v>8.4</v>
      </c>
      <c r="B771" s="21">
        <v>47.7</v>
      </c>
      <c r="C771" s="21">
        <v>0.147488960502</v>
      </c>
      <c r="D771" s="21">
        <v>1.4966579497901249</v>
      </c>
      <c r="E771" s="21">
        <v>0.33412797666799998</v>
      </c>
      <c r="F771" s="21">
        <v>1.3800537004052731</v>
      </c>
      <c r="G771" s="21">
        <v>0.464984072385</v>
      </c>
      <c r="H771" s="22">
        <v>1.339008629332322</v>
      </c>
      <c r="I771" s="23">
        <f t="shared" si="23"/>
        <v>2.1328429388073689</v>
      </c>
      <c r="J771" s="24"/>
      <c r="K771" s="24"/>
      <c r="L771" s="24"/>
      <c r="N771" s="32">
        <v>7.5</v>
      </c>
      <c r="O771" s="33">
        <f t="shared" si="24"/>
        <v>9.0621164986600927E-3</v>
      </c>
      <c r="P771" s="25"/>
      <c r="Q771" s="25"/>
      <c r="R771" s="25"/>
      <c r="S771" s="25"/>
      <c r="T771" s="25"/>
    </row>
    <row r="772" spans="1:20" ht="21">
      <c r="A772" s="20">
        <v>8.5</v>
      </c>
      <c r="B772" s="21">
        <v>47.7</v>
      </c>
      <c r="C772" s="21">
        <v>0.14683829992299999</v>
      </c>
      <c r="D772" s="21">
        <v>1.5007430245675499</v>
      </c>
      <c r="E772" s="21">
        <v>0.33287341033700002</v>
      </c>
      <c r="F772" s="21">
        <v>1.3803136411299251</v>
      </c>
      <c r="G772" s="21">
        <v>0.46436382912700003</v>
      </c>
      <c r="H772" s="22">
        <v>1.3399619535332601</v>
      </c>
      <c r="I772" s="23">
        <f t="shared" si="23"/>
        <v>2.0425149517014156</v>
      </c>
      <c r="J772" s="24"/>
      <c r="K772" s="24"/>
      <c r="L772" s="24"/>
      <c r="N772" s="32">
        <v>7.51</v>
      </c>
      <c r="O772" s="33">
        <f t="shared" si="24"/>
        <v>9.0379991001723441E-3</v>
      </c>
      <c r="P772" s="25"/>
      <c r="Q772" s="25"/>
      <c r="R772" s="25"/>
      <c r="S772" s="25"/>
      <c r="T772" s="25"/>
    </row>
    <row r="773" spans="1:20" ht="21">
      <c r="A773" s="20">
        <v>8.6</v>
      </c>
      <c r="B773" s="21">
        <v>47.7</v>
      </c>
      <c r="C773" s="21">
        <v>0.14747117950399999</v>
      </c>
      <c r="D773" s="21">
        <v>1.5009694946963941</v>
      </c>
      <c r="E773" s="21">
        <v>0.33433981727599998</v>
      </c>
      <c r="F773" s="21">
        <v>1.3826503622617841</v>
      </c>
      <c r="G773" s="21">
        <v>0.46694078430899999</v>
      </c>
      <c r="H773" s="22">
        <v>1.3420882486814321</v>
      </c>
      <c r="I773" s="23">
        <f t="shared" si="23"/>
        <v>1.9531297074764944</v>
      </c>
      <c r="J773" s="24"/>
      <c r="K773" s="24"/>
      <c r="L773" s="24"/>
      <c r="N773" s="32">
        <v>7.52</v>
      </c>
      <c r="O773" s="33">
        <f t="shared" si="24"/>
        <v>9.0139778507248441E-3</v>
      </c>
      <c r="P773" s="25"/>
      <c r="Q773" s="25"/>
      <c r="R773" s="25"/>
      <c r="S773" s="25"/>
      <c r="T773" s="25"/>
    </row>
    <row r="774" spans="1:20" ht="21">
      <c r="A774" s="20">
        <v>8.6329999999999991</v>
      </c>
      <c r="B774" s="21">
        <v>47.7</v>
      </c>
      <c r="C774" s="21">
        <v>0.14790130514800001</v>
      </c>
      <c r="D774" s="21">
        <v>1.5003182096679459</v>
      </c>
      <c r="E774" s="21">
        <v>0.33536928741499999</v>
      </c>
      <c r="F774" s="21">
        <v>1.3826197501091171</v>
      </c>
      <c r="G774" s="21">
        <v>0.46850849786400001</v>
      </c>
      <c r="H774" s="22">
        <v>1.343603124668894</v>
      </c>
      <c r="I774" s="23">
        <f t="shared" si="23"/>
        <v>1.9238618978261754</v>
      </c>
      <c r="J774" s="24"/>
      <c r="K774" s="24"/>
      <c r="L774" s="24"/>
      <c r="N774" s="32">
        <v>7.53</v>
      </c>
      <c r="O774" s="33">
        <f t="shared" si="24"/>
        <v>8.9900522399050144E-3</v>
      </c>
      <c r="P774" s="25"/>
      <c r="Q774" s="25"/>
      <c r="R774" s="25"/>
      <c r="S774" s="25"/>
      <c r="T774" s="25"/>
    </row>
    <row r="775" spans="1:20" ht="21">
      <c r="A775" s="20">
        <v>8.6999999999999993</v>
      </c>
      <c r="B775" s="21">
        <v>47.7</v>
      </c>
      <c r="C775" s="21">
        <v>0.14892832085900001</v>
      </c>
      <c r="D775" s="21">
        <v>1.500960369683046</v>
      </c>
      <c r="E775" s="21">
        <v>0.33764816579200002</v>
      </c>
      <c r="F775" s="21">
        <v>1.3817222940621521</v>
      </c>
      <c r="G775" s="21">
        <v>0.47171306244700001</v>
      </c>
      <c r="H775" s="22">
        <v>1.3443359698881561</v>
      </c>
      <c r="I775" s="23">
        <f t="shared" si="23"/>
        <v>1.8648227745634698</v>
      </c>
      <c r="J775" s="24"/>
      <c r="K775" s="24"/>
      <c r="L775" s="24"/>
      <c r="N775" s="32">
        <v>7.54</v>
      </c>
      <c r="O775" s="33">
        <f t="shared" si="24"/>
        <v>8.9662217606827285E-3</v>
      </c>
      <c r="P775" s="25"/>
      <c r="Q775" s="25"/>
      <c r="R775" s="25"/>
      <c r="S775" s="25"/>
      <c r="T775" s="25"/>
    </row>
    <row r="776" spans="1:20" ht="21">
      <c r="A776" s="20">
        <v>8.8000000000000007</v>
      </c>
      <c r="B776" s="21">
        <v>47.7</v>
      </c>
      <c r="C776" s="21">
        <v>0.15065189248399999</v>
      </c>
      <c r="D776" s="21">
        <v>1.502235401975025</v>
      </c>
      <c r="E776" s="21">
        <v>0.34158624641300001</v>
      </c>
      <c r="F776" s="21">
        <v>1.3809462495912941</v>
      </c>
      <c r="G776" s="21">
        <v>0.47717950124899999</v>
      </c>
      <c r="H776" s="22">
        <v>1.3447728360643709</v>
      </c>
      <c r="I776" s="23">
        <f t="shared" si="23"/>
        <v>1.777754850038096</v>
      </c>
      <c r="J776" s="24"/>
      <c r="K776" s="24"/>
      <c r="L776" s="24"/>
      <c r="N776" s="32">
        <v>7.55</v>
      </c>
      <c r="O776" s="33">
        <f t="shared" si="24"/>
        <v>8.9424859093834522E-3</v>
      </c>
      <c r="P776" s="25"/>
      <c r="Q776" s="25"/>
      <c r="R776" s="25"/>
      <c r="S776" s="25"/>
      <c r="T776" s="25"/>
    </row>
    <row r="777" spans="1:20" ht="21">
      <c r="A777" s="20">
        <v>8.9</v>
      </c>
      <c r="B777" s="21">
        <v>47.7</v>
      </c>
      <c r="C777" s="21">
        <v>0.15178885195</v>
      </c>
      <c r="D777" s="21">
        <v>1.50441683016893</v>
      </c>
      <c r="E777" s="21">
        <v>0.34381434954500001</v>
      </c>
      <c r="F777" s="21">
        <v>1.3836687539189949</v>
      </c>
      <c r="G777" s="21">
        <v>0.47992525642799999</v>
      </c>
      <c r="H777" s="22">
        <v>1.347868513186796</v>
      </c>
      <c r="I777" s="23">
        <f t="shared" ref="I777:I805" si="25">SQRT((A777-$Q$8)^2+(B777-$R$8)^2)</f>
        <v>1.6921172043145694</v>
      </c>
      <c r="J777" s="24"/>
      <c r="K777" s="24"/>
      <c r="L777" s="24"/>
      <c r="N777" s="32">
        <v>7.56</v>
      </c>
      <c r="O777" s="33">
        <f t="shared" si="24"/>
        <v>8.9188441856616254E-3</v>
      </c>
      <c r="P777" s="25"/>
      <c r="Q777" s="25"/>
      <c r="R777" s="25"/>
      <c r="S777" s="25"/>
      <c r="T777" s="25"/>
    </row>
    <row r="778" spans="1:20" ht="21">
      <c r="A778" s="20">
        <v>9</v>
      </c>
      <c r="B778" s="21">
        <v>47.7</v>
      </c>
      <c r="C778" s="21">
        <v>0.15178464192999999</v>
      </c>
      <c r="D778" s="21">
        <v>1.507217824010846</v>
      </c>
      <c r="E778" s="21">
        <v>0.342925054339</v>
      </c>
      <c r="F778" s="21">
        <v>1.389189763688321</v>
      </c>
      <c r="G778" s="21">
        <v>0.477960175047</v>
      </c>
      <c r="H778" s="22">
        <v>1.3489077174511479</v>
      </c>
      <c r="I778" s="23">
        <f t="shared" si="25"/>
        <v>1.6081383520831578</v>
      </c>
      <c r="J778" s="24"/>
      <c r="K778" s="24"/>
      <c r="L778" s="24"/>
      <c r="N778" s="32">
        <v>7.57</v>
      </c>
      <c r="O778" s="33">
        <f t="shared" si="24"/>
        <v>8.8952960924742943E-3</v>
      </c>
      <c r="P778" s="25"/>
      <c r="Q778" s="25"/>
      <c r="R778" s="25"/>
      <c r="S778" s="25"/>
      <c r="T778" s="25"/>
    </row>
    <row r="779" spans="1:20" ht="21">
      <c r="A779" s="20">
        <v>9.1</v>
      </c>
      <c r="B779" s="21">
        <v>47.7</v>
      </c>
      <c r="C779" s="21">
        <v>0.150710439187</v>
      </c>
      <c r="D779" s="21">
        <v>1.507398592797653</v>
      </c>
      <c r="E779" s="21">
        <v>0.33953951817700001</v>
      </c>
      <c r="F779" s="21">
        <v>1.3914689912568881</v>
      </c>
      <c r="G779" s="21">
        <v>0.47250857113900002</v>
      </c>
      <c r="H779" s="22">
        <v>1.352252911670542</v>
      </c>
      <c r="I779" s="23">
        <f t="shared" si="25"/>
        <v>1.5260921616154497</v>
      </c>
      <c r="J779" s="24"/>
      <c r="K779" s="24"/>
      <c r="L779" s="24"/>
      <c r="N779" s="32">
        <v>7.58</v>
      </c>
      <c r="O779" s="33">
        <f t="shared" si="24"/>
        <v>8.8718411360549955E-3</v>
      </c>
      <c r="P779" s="25"/>
      <c r="Q779" s="25"/>
      <c r="R779" s="25"/>
      <c r="S779" s="25"/>
      <c r="T779" s="25"/>
    </row>
    <row r="780" spans="1:20" ht="21">
      <c r="A780" s="20">
        <v>9.1999999999999993</v>
      </c>
      <c r="B780" s="21">
        <v>47.7</v>
      </c>
      <c r="C780" s="21">
        <v>0.148871208979</v>
      </c>
      <c r="D780" s="21">
        <v>1.5064692775057389</v>
      </c>
      <c r="E780" s="21">
        <v>0.33486742101400002</v>
      </c>
      <c r="F780" s="21">
        <v>1.3970525086859411</v>
      </c>
      <c r="G780" s="21">
        <v>0.46557119719000001</v>
      </c>
      <c r="H780" s="22">
        <v>1.357517876934452</v>
      </c>
      <c r="I780" s="23">
        <f t="shared" si="25"/>
        <v>1.4463075786455302</v>
      </c>
      <c r="J780" s="24"/>
      <c r="K780" s="24"/>
      <c r="L780" s="24"/>
      <c r="N780" s="32">
        <v>7.59</v>
      </c>
      <c r="O780" s="33">
        <f t="shared" si="24"/>
        <v>8.8484788258878563E-3</v>
      </c>
      <c r="P780" s="25"/>
      <c r="Q780" s="25"/>
      <c r="R780" s="25"/>
      <c r="S780" s="25"/>
      <c r="T780" s="25"/>
    </row>
    <row r="781" spans="1:20" ht="21">
      <c r="A781" s="20">
        <v>9.3000000000000007</v>
      </c>
      <c r="B781" s="21">
        <v>47.7</v>
      </c>
      <c r="C781" s="21">
        <v>0.146493931789</v>
      </c>
      <c r="D781" s="21">
        <v>1.5038249431198769</v>
      </c>
      <c r="E781" s="21">
        <v>0.32961719781100002</v>
      </c>
      <c r="F781" s="21">
        <v>1.398631529526992</v>
      </c>
      <c r="G781" s="21">
        <v>0.45821468096899998</v>
      </c>
      <c r="H781" s="22">
        <v>1.358867652697765</v>
      </c>
      <c r="I781" s="23">
        <f t="shared" si="25"/>
        <v>1.3691800240840768</v>
      </c>
      <c r="J781" s="24"/>
      <c r="K781" s="24"/>
      <c r="L781" s="24"/>
      <c r="N781" s="32">
        <v>7.6</v>
      </c>
      <c r="O781" s="33">
        <f t="shared" si="24"/>
        <v>8.8252086746819641E-3</v>
      </c>
      <c r="P781" s="25"/>
      <c r="Q781" s="25"/>
      <c r="R781" s="25"/>
      <c r="S781" s="25"/>
      <c r="T781" s="25"/>
    </row>
    <row r="782" spans="1:20" ht="21">
      <c r="A782" s="20">
        <v>9.4</v>
      </c>
      <c r="B782" s="21">
        <v>47.7</v>
      </c>
      <c r="C782" s="21">
        <v>0.14368752227600001</v>
      </c>
      <c r="D782" s="21">
        <v>1.5053256824383829</v>
      </c>
      <c r="E782" s="21">
        <v>0.32412204460999999</v>
      </c>
      <c r="F782" s="21">
        <v>1.4052422667913389</v>
      </c>
      <c r="G782" s="21">
        <v>0.45079544402799998</v>
      </c>
      <c r="H782" s="22">
        <v>1.3625446641990659</v>
      </c>
      <c r="I782" s="23">
        <f t="shared" si="25"/>
        <v>1.2951842589586449</v>
      </c>
      <c r="J782" s="24"/>
      <c r="K782" s="24"/>
      <c r="L782" s="24"/>
      <c r="N782" s="32">
        <v>7.61</v>
      </c>
      <c r="O782" s="33">
        <f t="shared" si="24"/>
        <v>8.8020301983459445E-3</v>
      </c>
      <c r="P782" s="25"/>
      <c r="Q782" s="25"/>
      <c r="R782" s="25"/>
      <c r="S782" s="25"/>
      <c r="T782" s="25"/>
    </row>
    <row r="783" spans="1:20" ht="21">
      <c r="A783" s="20">
        <v>9.5</v>
      </c>
      <c r="B783" s="21">
        <v>47.7</v>
      </c>
      <c r="C783" s="21">
        <v>0.14053156607799999</v>
      </c>
      <c r="D783" s="21">
        <v>1.510119095917644</v>
      </c>
      <c r="E783" s="21">
        <v>0.31829303760099997</v>
      </c>
      <c r="F783" s="21">
        <v>1.4162151202272599</v>
      </c>
      <c r="G783" s="21">
        <v>0.44299508281400002</v>
      </c>
      <c r="H783" s="22">
        <v>1.3710759371200969</v>
      </c>
      <c r="I783" s="23">
        <f t="shared" si="25"/>
        <v>1.2248879911884329</v>
      </c>
      <c r="J783" s="24"/>
      <c r="K783" s="24"/>
      <c r="L783" s="24"/>
      <c r="N783" s="32">
        <v>7.62</v>
      </c>
      <c r="O783" s="33">
        <f t="shared" si="24"/>
        <v>8.7789429159627966E-3</v>
      </c>
      <c r="P783" s="25"/>
      <c r="Q783" s="25"/>
      <c r="R783" s="25"/>
      <c r="S783" s="25"/>
      <c r="T783" s="25"/>
    </row>
    <row r="784" spans="1:20" ht="21">
      <c r="A784" s="20">
        <v>9.6</v>
      </c>
      <c r="B784" s="21">
        <v>47.7</v>
      </c>
      <c r="C784" s="21">
        <v>0.137176540131</v>
      </c>
      <c r="D784" s="21">
        <v>1.5084496845130591</v>
      </c>
      <c r="E784" s="21">
        <v>0.31185846155399999</v>
      </c>
      <c r="F784" s="21">
        <v>1.4220640180462401</v>
      </c>
      <c r="G784" s="21">
        <v>0.43416465043699998</v>
      </c>
      <c r="H784" s="22">
        <v>1.3815551998778819</v>
      </c>
      <c r="I784" s="23">
        <f t="shared" si="25"/>
        <v>1.1589645884413444</v>
      </c>
      <c r="J784" s="24"/>
      <c r="K784" s="24"/>
      <c r="L784" s="24"/>
      <c r="N784" s="32">
        <v>7.63</v>
      </c>
      <c r="O784" s="33">
        <f t="shared" si="24"/>
        <v>8.7559463497649346E-3</v>
      </c>
      <c r="P784" s="25"/>
      <c r="Q784" s="25"/>
      <c r="R784" s="25"/>
      <c r="S784" s="25"/>
      <c r="T784" s="25"/>
    </row>
    <row r="785" spans="1:20" ht="21">
      <c r="A785" s="20">
        <v>7.7</v>
      </c>
      <c r="B785" s="21">
        <v>47.8</v>
      </c>
      <c r="C785" s="21">
        <v>0.264402332041</v>
      </c>
      <c r="D785" s="21">
        <v>1.4440481159810421</v>
      </c>
      <c r="E785" s="21">
        <v>0.65058699443900003</v>
      </c>
      <c r="F785" s="21">
        <v>1.351087251395733</v>
      </c>
      <c r="G785" s="21">
        <v>0.90244797374700003</v>
      </c>
      <c r="H785" s="22">
        <v>1.335873559403189</v>
      </c>
      <c r="I785" s="23">
        <f t="shared" si="25"/>
        <v>2.8174764996880102</v>
      </c>
      <c r="J785" s="24"/>
      <c r="K785" s="24"/>
      <c r="L785" s="24"/>
      <c r="N785" s="32">
        <v>7.64</v>
      </c>
      <c r="O785" s="33">
        <f t="shared" si="24"/>
        <v>8.7330400251094779E-3</v>
      </c>
      <c r="P785" s="25"/>
      <c r="Q785" s="25"/>
      <c r="R785" s="25"/>
      <c r="S785" s="25"/>
      <c r="T785" s="25"/>
    </row>
    <row r="786" spans="1:20" ht="21">
      <c r="A786" s="20">
        <v>8.1999999999999993</v>
      </c>
      <c r="B786" s="21">
        <v>47.8</v>
      </c>
      <c r="C786" s="21">
        <v>0.15029934137600001</v>
      </c>
      <c r="D786" s="21">
        <v>1.49244854749722</v>
      </c>
      <c r="E786" s="21">
        <v>0.33623356138600002</v>
      </c>
      <c r="F786" s="21">
        <v>1.386920511528142</v>
      </c>
      <c r="G786" s="21">
        <v>0.46260732816299999</v>
      </c>
      <c r="H786" s="22">
        <v>1.344520594330151</v>
      </c>
      <c r="I786" s="23">
        <f t="shared" si="25"/>
        <v>2.3563563944809167</v>
      </c>
      <c r="J786" s="24"/>
      <c r="K786" s="24"/>
      <c r="L786" s="24"/>
      <c r="N786" s="32">
        <v>7.65</v>
      </c>
      <c r="O786" s="33">
        <f t="shared" si="24"/>
        <v>8.7102234704537589E-3</v>
      </c>
      <c r="P786" s="25"/>
      <c r="Q786" s="25"/>
      <c r="R786" s="25"/>
      <c r="S786" s="25"/>
      <c r="T786" s="25"/>
    </row>
    <row r="787" spans="1:20" ht="21">
      <c r="A787" s="20">
        <v>8.3000000000000007</v>
      </c>
      <c r="B787" s="21">
        <v>47.8</v>
      </c>
      <c r="C787" s="21">
        <v>0.145170664418</v>
      </c>
      <c r="D787" s="21">
        <v>1.493458483990501</v>
      </c>
      <c r="E787" s="21">
        <v>0.32216543052899999</v>
      </c>
      <c r="F787" s="21">
        <v>1.3908990576382281</v>
      </c>
      <c r="G787" s="21">
        <v>0.44511158089699998</v>
      </c>
      <c r="H787" s="22">
        <v>1.3469281018907791</v>
      </c>
      <c r="I787" s="23">
        <f t="shared" si="25"/>
        <v>2.2661120413859681</v>
      </c>
      <c r="J787" s="24"/>
      <c r="K787" s="24"/>
      <c r="L787" s="24"/>
      <c r="N787" s="32">
        <v>7.66</v>
      </c>
      <c r="O787" s="33">
        <f t="shared" si="24"/>
        <v>8.6874962173310571E-3</v>
      </c>
      <c r="P787" s="25"/>
      <c r="Q787" s="25"/>
      <c r="R787" s="25"/>
      <c r="S787" s="25"/>
      <c r="T787" s="25"/>
    </row>
    <row r="788" spans="1:20" ht="21">
      <c r="A788" s="20">
        <v>8.4</v>
      </c>
      <c r="B788" s="21">
        <v>47.8</v>
      </c>
      <c r="C788" s="21">
        <v>0.142583320386</v>
      </c>
      <c r="D788" s="21">
        <v>1.4991814520837079</v>
      </c>
      <c r="E788" s="21">
        <v>0.314414940955</v>
      </c>
      <c r="F788" s="21">
        <v>1.390685053711175</v>
      </c>
      <c r="G788" s="21">
        <v>0.43513449268600002</v>
      </c>
      <c r="H788" s="22">
        <v>1.349405943210559</v>
      </c>
      <c r="I788" s="23">
        <f t="shared" si="25"/>
        <v>2.1767204943257785</v>
      </c>
      <c r="J788" s="24"/>
      <c r="K788" s="24"/>
      <c r="L788" s="24"/>
      <c r="N788" s="32">
        <v>7.67</v>
      </c>
      <c r="O788" s="33">
        <f t="shared" si="24"/>
        <v>8.6648578003265444E-3</v>
      </c>
      <c r="P788" s="25"/>
      <c r="Q788" s="25"/>
      <c r="R788" s="25"/>
      <c r="S788" s="25"/>
      <c r="T788" s="25"/>
    </row>
    <row r="789" spans="1:20" ht="21">
      <c r="A789" s="20">
        <v>8.5</v>
      </c>
      <c r="B789" s="21">
        <v>47.8</v>
      </c>
      <c r="C789" s="21">
        <v>0.14237728739399999</v>
      </c>
      <c r="D789" s="21">
        <v>1.505511622131334</v>
      </c>
      <c r="E789" s="21">
        <v>0.31229332159099998</v>
      </c>
      <c r="F789" s="21">
        <v>1.3904885170868619</v>
      </c>
      <c r="G789" s="21">
        <v>0.43229654199099998</v>
      </c>
      <c r="H789" s="22">
        <v>1.350400799120326</v>
      </c>
      <c r="I789" s="23">
        <f t="shared" si="25"/>
        <v>2.0882912720023619</v>
      </c>
      <c r="J789" s="24"/>
      <c r="K789" s="24"/>
      <c r="L789" s="24"/>
      <c r="N789" s="32">
        <v>7.68</v>
      </c>
      <c r="O789" s="33">
        <f t="shared" si="24"/>
        <v>8.6423077570534634E-3</v>
      </c>
      <c r="P789" s="25"/>
      <c r="Q789" s="25"/>
      <c r="R789" s="25"/>
      <c r="S789" s="25"/>
      <c r="T789" s="25"/>
    </row>
    <row r="790" spans="1:20" ht="21">
      <c r="A790" s="20">
        <v>8.6</v>
      </c>
      <c r="B790" s="21">
        <v>47.8</v>
      </c>
      <c r="C790" s="21">
        <v>0.14403121577299999</v>
      </c>
      <c r="D790" s="21">
        <v>1.5075027096556839</v>
      </c>
      <c r="E790" s="21">
        <v>0.31463061661699998</v>
      </c>
      <c r="F790" s="21">
        <v>1.4013354822741599</v>
      </c>
      <c r="G790" s="21">
        <v>0.434979342795</v>
      </c>
      <c r="H790" s="22">
        <v>1.35493540628793</v>
      </c>
      <c r="I790" s="23">
        <f t="shared" si="25"/>
        <v>2.0009519641971978</v>
      </c>
      <c r="J790" s="24"/>
      <c r="K790" s="24"/>
      <c r="L790" s="24"/>
      <c r="N790" s="32">
        <v>7.69</v>
      </c>
      <c r="O790" s="33">
        <f t="shared" ref="O790:O853" si="26">IF(N790&lt;=$R$12,$P$12/2.5*(1+(2.5-1)*N790/$R$12),(IF(N790&lt;=$S$12,$P$12,IF(N790&lt;=$T$12,$P$12*$S$12/N790, IF(N790&gt;=T781,$P$12*$S$12*$T$12/N790^2)))))</f>
        <v>8.6198456281295216E-3</v>
      </c>
      <c r="P790" s="25"/>
      <c r="Q790" s="25"/>
      <c r="R790" s="25"/>
      <c r="S790" s="25"/>
      <c r="T790" s="25"/>
    </row>
    <row r="791" spans="1:20" ht="21">
      <c r="A791" s="20">
        <v>8.6999999999999993</v>
      </c>
      <c r="B791" s="21">
        <v>47.8</v>
      </c>
      <c r="C791" s="21">
        <v>0.14675479968899999</v>
      </c>
      <c r="D791" s="21">
        <v>1.513011963019586</v>
      </c>
      <c r="E791" s="21">
        <v>0.32000634370800002</v>
      </c>
      <c r="F791" s="21">
        <v>1.413711908386428</v>
      </c>
      <c r="G791" s="21">
        <v>0.44155907626200003</v>
      </c>
      <c r="H791" s="22">
        <v>1.3606780865143</v>
      </c>
      <c r="I791" s="23">
        <f t="shared" si="25"/>
        <v>1.9148517147100463</v>
      </c>
      <c r="J791" s="24"/>
      <c r="K791" s="24"/>
      <c r="L791" s="24"/>
      <c r="N791" s="32">
        <v>7.7</v>
      </c>
      <c r="O791" s="33">
        <f t="shared" si="26"/>
        <v>8.5974709571534861E-3</v>
      </c>
      <c r="P791" s="25"/>
      <c r="Q791" s="25"/>
      <c r="R791" s="25"/>
      <c r="S791" s="25"/>
      <c r="T791" s="25"/>
    </row>
    <row r="792" spans="1:20" ht="21">
      <c r="A792" s="20">
        <v>8.8000000000000007</v>
      </c>
      <c r="B792" s="21">
        <v>47.8</v>
      </c>
      <c r="C792" s="21">
        <v>0.14983549368999999</v>
      </c>
      <c r="D792" s="21">
        <v>1.5203345534944059</v>
      </c>
      <c r="E792" s="21">
        <v>0.32694697551000002</v>
      </c>
      <c r="F792" s="21">
        <v>1.409094430615123</v>
      </c>
      <c r="G792" s="21">
        <v>0.45031857915200002</v>
      </c>
      <c r="H792" s="22">
        <v>1.3699428042753901</v>
      </c>
      <c r="I792" s="23">
        <f t="shared" si="25"/>
        <v>1.8301654066317012</v>
      </c>
      <c r="J792" s="24"/>
      <c r="K792" s="24"/>
      <c r="L792" s="24"/>
      <c r="N792" s="32">
        <v>7.71</v>
      </c>
      <c r="O792" s="33">
        <f t="shared" si="26"/>
        <v>8.5751832906820064E-3</v>
      </c>
      <c r="P792" s="25"/>
      <c r="Q792" s="25"/>
      <c r="R792" s="25"/>
      <c r="S792" s="25"/>
      <c r="T792" s="25"/>
    </row>
    <row r="793" spans="1:20" ht="21">
      <c r="A793" s="20">
        <v>8.9</v>
      </c>
      <c r="B793" s="21">
        <v>47.8</v>
      </c>
      <c r="C793" s="21">
        <v>0.152476721412</v>
      </c>
      <c r="D793" s="21">
        <v>1.518544043894805</v>
      </c>
      <c r="E793" s="21">
        <v>0.33247939310699998</v>
      </c>
      <c r="F793" s="21">
        <v>1.4113050991168961</v>
      </c>
      <c r="G793" s="21">
        <v>0.45715507617599999</v>
      </c>
      <c r="H793" s="22">
        <v>1.375228498673303</v>
      </c>
      <c r="I793" s="23">
        <f t="shared" si="25"/>
        <v>1.7470986640527093</v>
      </c>
      <c r="J793" s="24"/>
      <c r="K793" s="24"/>
      <c r="L793" s="24"/>
      <c r="N793" s="32">
        <v>7.72</v>
      </c>
      <c r="O793" s="33">
        <f t="shared" si="26"/>
        <v>8.5529821782066341E-3</v>
      </c>
      <c r="P793" s="25"/>
      <c r="Q793" s="25"/>
      <c r="R793" s="25"/>
      <c r="S793" s="25"/>
      <c r="T793" s="25"/>
    </row>
    <row r="794" spans="1:20" ht="21">
      <c r="A794" s="20">
        <v>9</v>
      </c>
      <c r="B794" s="21">
        <v>47.8</v>
      </c>
      <c r="C794" s="21">
        <v>0.153339156074</v>
      </c>
      <c r="D794" s="21">
        <v>1.5154379616062159</v>
      </c>
      <c r="E794" s="21">
        <v>0.33393974631000001</v>
      </c>
      <c r="F794" s="21">
        <v>1.4126525621220229</v>
      </c>
      <c r="G794" s="21">
        <v>0.45846038898500002</v>
      </c>
      <c r="H794" s="22">
        <v>1.378527060362194</v>
      </c>
      <c r="I794" s="23">
        <f t="shared" si="25"/>
        <v>1.6658937745961302</v>
      </c>
      <c r="J794" s="24"/>
      <c r="K794" s="24"/>
      <c r="L794" s="24"/>
      <c r="N794" s="32">
        <v>7.73</v>
      </c>
      <c r="O794" s="33">
        <f t="shared" si="26"/>
        <v>8.5308671721310621E-3</v>
      </c>
      <c r="P794" s="25"/>
      <c r="Q794" s="25"/>
      <c r="R794" s="25"/>
      <c r="S794" s="25"/>
      <c r="T794" s="25"/>
    </row>
    <row r="795" spans="1:20" ht="21">
      <c r="A795" s="20">
        <v>9.1</v>
      </c>
      <c r="B795" s="21">
        <v>47.8</v>
      </c>
      <c r="C795" s="21">
        <v>0.15208748622900001</v>
      </c>
      <c r="D795" s="21">
        <v>1.5158374245417749</v>
      </c>
      <c r="E795" s="21">
        <v>0.33081158852600001</v>
      </c>
      <c r="F795" s="21">
        <v>1.4166295377018441</v>
      </c>
      <c r="G795" s="21">
        <v>0.45385363826800001</v>
      </c>
      <c r="H795" s="22">
        <v>1.3830618353323401</v>
      </c>
      <c r="I795" s="23">
        <f t="shared" si="25"/>
        <v>1.5868365998241669</v>
      </c>
      <c r="J795" s="24"/>
      <c r="K795" s="24"/>
      <c r="L795" s="24"/>
      <c r="N795" s="32">
        <v>7.74</v>
      </c>
      <c r="O795" s="33">
        <f t="shared" si="26"/>
        <v>8.5088378277485693E-3</v>
      </c>
      <c r="P795" s="25"/>
      <c r="Q795" s="25"/>
      <c r="R795" s="25"/>
      <c r="S795" s="25"/>
      <c r="T795" s="25"/>
    </row>
    <row r="796" spans="1:20" ht="21">
      <c r="A796" s="20">
        <v>9.1999999999999993</v>
      </c>
      <c r="B796" s="21">
        <v>47.8</v>
      </c>
      <c r="C796" s="21">
        <v>0.14883227796599999</v>
      </c>
      <c r="D796" s="21">
        <v>1.518255683921069</v>
      </c>
      <c r="E796" s="21">
        <v>0.323557512012</v>
      </c>
      <c r="F796" s="21">
        <v>1.4201538661372759</v>
      </c>
      <c r="G796" s="21">
        <v>0.44409233570700002</v>
      </c>
      <c r="H796" s="22">
        <v>1.388124043115935</v>
      </c>
      <c r="I796" s="23">
        <f t="shared" si="25"/>
        <v>1.5102644539433825</v>
      </c>
      <c r="J796" s="24"/>
      <c r="K796" s="24"/>
      <c r="L796" s="24"/>
      <c r="N796" s="32">
        <v>7.75</v>
      </c>
      <c r="O796" s="33">
        <f t="shared" si="26"/>
        <v>8.4868937032196497E-3</v>
      </c>
      <c r="P796" s="25"/>
      <c r="Q796" s="25"/>
      <c r="R796" s="25"/>
      <c r="S796" s="25"/>
      <c r="T796" s="25"/>
    </row>
    <row r="797" spans="1:20" ht="21">
      <c r="A797" s="20">
        <v>9.3000000000000007</v>
      </c>
      <c r="B797" s="21">
        <v>47.8</v>
      </c>
      <c r="C797" s="21">
        <v>0.14429270857599999</v>
      </c>
      <c r="D797" s="21">
        <v>1.519432302511136</v>
      </c>
      <c r="E797" s="21">
        <v>0.31376356977600001</v>
      </c>
      <c r="F797" s="21">
        <v>1.422305423279689</v>
      </c>
      <c r="G797" s="21">
        <v>0.43140274946899998</v>
      </c>
      <c r="H797" s="22">
        <v>1.379714835786811</v>
      </c>
      <c r="I797" s="23">
        <f t="shared" si="25"/>
        <v>1.4365747621158742</v>
      </c>
      <c r="J797" s="24"/>
      <c r="K797" s="24"/>
      <c r="L797" s="24"/>
      <c r="N797" s="32">
        <v>7.76</v>
      </c>
      <c r="O797" s="33">
        <f t="shared" si="26"/>
        <v>8.4650343595498705E-3</v>
      </c>
      <c r="P797" s="25"/>
      <c r="Q797" s="25"/>
      <c r="R797" s="25"/>
      <c r="S797" s="25"/>
      <c r="T797" s="25"/>
    </row>
    <row r="798" spans="1:20" ht="21">
      <c r="A798" s="20">
        <v>9.4</v>
      </c>
      <c r="B798" s="21">
        <v>47.8</v>
      </c>
      <c r="C798" s="21">
        <v>0.138620467685</v>
      </c>
      <c r="D798" s="21">
        <v>1.520365993089241</v>
      </c>
      <c r="E798" s="21">
        <v>0.30219946535100001</v>
      </c>
      <c r="F798" s="21">
        <v>1.425840524011285</v>
      </c>
      <c r="G798" s="21">
        <v>0.416524595208</v>
      </c>
      <c r="H798" s="22">
        <v>1.3839559128155141</v>
      </c>
      <c r="I798" s="23">
        <f t="shared" si="25"/>
        <v>1.3662340112336764</v>
      </c>
      <c r="J798" s="24"/>
      <c r="K798" s="24"/>
      <c r="L798" s="24"/>
      <c r="N798" s="32">
        <v>7.77</v>
      </c>
      <c r="O798" s="33">
        <f t="shared" si="26"/>
        <v>8.4432593605679087E-3</v>
      </c>
      <c r="P798" s="25"/>
      <c r="Q798" s="25"/>
      <c r="R798" s="25"/>
      <c r="S798" s="25"/>
      <c r="T798" s="25"/>
    </row>
    <row r="799" spans="1:20" ht="21">
      <c r="A799" s="20">
        <v>8.4</v>
      </c>
      <c r="B799" s="21">
        <v>47.9</v>
      </c>
      <c r="C799" s="21">
        <v>0.13577413334899999</v>
      </c>
      <c r="D799" s="21">
        <v>1.495828184164917</v>
      </c>
      <c r="E799" s="21">
        <v>0.282962893183</v>
      </c>
      <c r="F799" s="21">
        <v>1.4087365205493609</v>
      </c>
      <c r="G799" s="21">
        <v>0.38341699355499997</v>
      </c>
      <c r="H799" s="22">
        <v>1.3814502117982419</v>
      </c>
      <c r="I799" s="23">
        <f t="shared" si="25"/>
        <v>2.224231377176233</v>
      </c>
      <c r="J799" s="24"/>
      <c r="K799" s="24"/>
      <c r="L799" s="24"/>
      <c r="N799" s="32">
        <v>7.78</v>
      </c>
      <c r="O799" s="33">
        <f t="shared" si="26"/>
        <v>8.4215682729037976E-3</v>
      </c>
      <c r="P799" s="25"/>
      <c r="Q799" s="25"/>
      <c r="R799" s="25"/>
      <c r="S799" s="25"/>
      <c r="T799" s="25"/>
    </row>
    <row r="800" spans="1:20" ht="21">
      <c r="A800" s="20">
        <v>8.5</v>
      </c>
      <c r="B800" s="21">
        <v>47.9</v>
      </c>
      <c r="C800" s="21">
        <v>0.13737716931999999</v>
      </c>
      <c r="D800" s="21">
        <v>1.4958478516188429</v>
      </c>
      <c r="E800" s="21">
        <v>0.283132260134</v>
      </c>
      <c r="F800" s="21">
        <v>1.416663080245844</v>
      </c>
      <c r="G800" s="21">
        <v>0.38190949140500002</v>
      </c>
      <c r="H800" s="22">
        <v>1.3847213092884041</v>
      </c>
      <c r="I800" s="23">
        <f t="shared" si="25"/>
        <v>2.137768356375092</v>
      </c>
      <c r="J800" s="24"/>
      <c r="K800" s="24"/>
      <c r="L800" s="24"/>
      <c r="N800" s="32">
        <v>7.79</v>
      </c>
      <c r="O800" s="33">
        <f t="shared" si="26"/>
        <v>8.399960665967366E-3</v>
      </c>
      <c r="P800" s="25"/>
      <c r="Q800" s="25"/>
      <c r="R800" s="25"/>
      <c r="S800" s="25"/>
      <c r="T800" s="25"/>
    </row>
    <row r="801" spans="1:20" ht="21">
      <c r="A801" s="20">
        <v>8.6</v>
      </c>
      <c r="B801" s="21">
        <v>47.9</v>
      </c>
      <c r="C801" s="21">
        <v>0.14153951762</v>
      </c>
      <c r="D801" s="21">
        <v>1.5027395516652879</v>
      </c>
      <c r="E801" s="21">
        <v>0.28985434002600002</v>
      </c>
      <c r="F801" s="21">
        <v>1.432093372188133</v>
      </c>
      <c r="G801" s="21">
        <v>0.38910882545999997</v>
      </c>
      <c r="H801" s="22">
        <v>1.398650328738807</v>
      </c>
      <c r="I801" s="23">
        <f t="shared" si="25"/>
        <v>2.0525354739497303</v>
      </c>
      <c r="J801" s="24"/>
      <c r="K801" s="24"/>
      <c r="L801" s="24"/>
      <c r="N801" s="32">
        <v>7.8</v>
      </c>
      <c r="O801" s="33">
        <f t="shared" si="26"/>
        <v>8.3784361119268614E-3</v>
      </c>
      <c r="P801" s="25"/>
      <c r="Q801" s="25"/>
      <c r="R801" s="25"/>
      <c r="S801" s="25"/>
      <c r="T801" s="25"/>
    </row>
    <row r="802" spans="1:20" ht="21">
      <c r="A802" s="20">
        <v>8.6999999999999993</v>
      </c>
      <c r="B802" s="21">
        <v>47.9</v>
      </c>
      <c r="C802" s="21">
        <v>0.14770698629699999</v>
      </c>
      <c r="D802" s="21">
        <v>1.496204548399811</v>
      </c>
      <c r="E802" s="21">
        <v>0.30257245828200002</v>
      </c>
      <c r="F802" s="21">
        <v>1.426197974318641</v>
      </c>
      <c r="G802" s="21">
        <v>0.40469363533000002</v>
      </c>
      <c r="H802" s="22">
        <v>1.3916269993936601</v>
      </c>
      <c r="I802" s="23">
        <f t="shared" si="25"/>
        <v>1.9686925097956323</v>
      </c>
      <c r="J802" s="24"/>
      <c r="K802" s="24"/>
      <c r="L802" s="24"/>
      <c r="N802" s="32">
        <v>7.81</v>
      </c>
      <c r="O802" s="33">
        <f t="shared" si="26"/>
        <v>8.3569941856877789E-3</v>
      </c>
      <c r="P802" s="25"/>
      <c r="Q802" s="25"/>
      <c r="R802" s="25"/>
      <c r="S802" s="25"/>
      <c r="T802" s="25"/>
    </row>
    <row r="803" spans="1:20" ht="21">
      <c r="A803" s="20">
        <v>8.8000000000000007</v>
      </c>
      <c r="B803" s="21">
        <v>47.9</v>
      </c>
      <c r="C803" s="21">
        <v>0.15517419455100001</v>
      </c>
      <c r="D803" s="21">
        <v>1.5003573493805491</v>
      </c>
      <c r="E803" s="21">
        <v>0.321000070872</v>
      </c>
      <c r="F803" s="21">
        <v>1.422432839682678</v>
      </c>
      <c r="G803" s="21">
        <v>0.42873549663499999</v>
      </c>
      <c r="H803" s="22">
        <v>1.393813299839602</v>
      </c>
      <c r="I803" s="23">
        <f t="shared" si="25"/>
        <v>1.8864247995689627</v>
      </c>
      <c r="J803" s="24"/>
      <c r="K803" s="24"/>
      <c r="L803" s="24"/>
      <c r="N803" s="32">
        <v>7.82</v>
      </c>
      <c r="O803" s="33">
        <f t="shared" si="26"/>
        <v>8.335634464871863E-3</v>
      </c>
      <c r="P803" s="25"/>
      <c r="Q803" s="25"/>
      <c r="R803" s="25"/>
      <c r="S803" s="25"/>
      <c r="T803" s="25"/>
    </row>
    <row r="804" spans="1:20" ht="21">
      <c r="A804" s="20">
        <v>8.9</v>
      </c>
      <c r="B804" s="21">
        <v>47.9</v>
      </c>
      <c r="C804" s="21">
        <v>0.16216617189900001</v>
      </c>
      <c r="D804" s="21">
        <v>1.4999365624311189</v>
      </c>
      <c r="E804" s="21">
        <v>0.33875401809900002</v>
      </c>
      <c r="F804" s="21">
        <v>1.4175433283854459</v>
      </c>
      <c r="G804" s="21">
        <v>0.45225622885799999</v>
      </c>
      <c r="H804" s="22">
        <v>1.3863379826130819</v>
      </c>
      <c r="I804" s="23">
        <f t="shared" si="25"/>
        <v>1.8059476323338344</v>
      </c>
      <c r="J804" s="24"/>
      <c r="K804" s="24"/>
      <c r="L804" s="24"/>
      <c r="N804" s="32">
        <v>7.83</v>
      </c>
      <c r="O804" s="33">
        <f t="shared" si="26"/>
        <v>8.3143565297963302E-3</v>
      </c>
      <c r="P804" s="25"/>
      <c r="Q804" s="25"/>
      <c r="R804" s="25"/>
      <c r="S804" s="25"/>
      <c r="T804" s="25"/>
    </row>
    <row r="805" spans="1:20" ht="21.75" thickBot="1">
      <c r="A805" s="51">
        <v>8.6</v>
      </c>
      <c r="B805" s="52">
        <v>48</v>
      </c>
      <c r="C805" s="52">
        <v>0.14847675257500001</v>
      </c>
      <c r="D805" s="52">
        <v>1.490761196901804</v>
      </c>
      <c r="E805" s="52">
        <v>0.29623489810699999</v>
      </c>
      <c r="F805" s="52">
        <v>1.436658733461841</v>
      </c>
      <c r="G805" s="52">
        <v>0.39038102032499999</v>
      </c>
      <c r="H805" s="53">
        <v>1.4014525416438739</v>
      </c>
      <c r="I805" s="23">
        <f t="shared" si="25"/>
        <v>2.1076040853584113</v>
      </c>
      <c r="J805" s="24"/>
      <c r="L805" s="24"/>
      <c r="N805" s="32">
        <v>7.84</v>
      </c>
      <c r="O805" s="33">
        <f t="shared" si="26"/>
        <v>8.2931599634532196E-3</v>
      </c>
      <c r="P805" s="25"/>
      <c r="Q805" s="25"/>
      <c r="R805" s="25"/>
      <c r="S805" s="25"/>
      <c r="T805" s="25"/>
    </row>
    <row r="806" spans="1:20" ht="21">
      <c r="N806" s="32">
        <v>7.85</v>
      </c>
      <c r="O806" s="33">
        <f t="shared" si="26"/>
        <v>8.2720443514889899E-3</v>
      </c>
      <c r="P806" s="25"/>
      <c r="Q806" s="25"/>
      <c r="R806" s="25"/>
      <c r="S806" s="25"/>
      <c r="T806" s="25"/>
    </row>
    <row r="807" spans="1:20" ht="21">
      <c r="N807" s="32">
        <v>7.86</v>
      </c>
      <c r="O807" s="33">
        <f t="shared" si="26"/>
        <v>8.2510092821842518E-3</v>
      </c>
      <c r="P807" s="25"/>
      <c r="Q807" s="25"/>
      <c r="R807" s="25"/>
      <c r="S807" s="25"/>
      <c r="T807" s="25"/>
    </row>
    <row r="808" spans="1:20" ht="21">
      <c r="N808" s="32">
        <v>7.87</v>
      </c>
      <c r="O808" s="33">
        <f t="shared" si="26"/>
        <v>8.2300543464337121E-3</v>
      </c>
      <c r="P808" s="25"/>
      <c r="Q808" s="25"/>
      <c r="R808" s="25"/>
      <c r="S808" s="25"/>
      <c r="T808" s="25"/>
    </row>
    <row r="809" spans="1:20" ht="21">
      <c r="N809" s="32">
        <v>7.88</v>
      </c>
      <c r="O809" s="33">
        <f t="shared" si="26"/>
        <v>8.2091791377262718E-3</v>
      </c>
      <c r="P809" s="25"/>
      <c r="Q809" s="25"/>
      <c r="R809" s="25"/>
      <c r="S809" s="25"/>
      <c r="T809" s="25"/>
    </row>
    <row r="810" spans="1:20" ht="21">
      <c r="N810" s="32">
        <v>7.89</v>
      </c>
      <c r="O810" s="33">
        <f t="shared" si="26"/>
        <v>8.1883832521253141E-3</v>
      </c>
      <c r="P810" s="25"/>
      <c r="Q810" s="25"/>
      <c r="R810" s="25"/>
      <c r="S810" s="25"/>
      <c r="T810" s="25"/>
    </row>
    <row r="811" spans="1:20" ht="21">
      <c r="N811" s="32">
        <v>7.9</v>
      </c>
      <c r="O811" s="33">
        <f t="shared" si="26"/>
        <v>8.1676662882491612E-3</v>
      </c>
      <c r="P811" s="25"/>
      <c r="Q811" s="25"/>
      <c r="R811" s="25"/>
      <c r="S811" s="25"/>
      <c r="T811" s="25"/>
    </row>
    <row r="812" spans="1:20" ht="21">
      <c r="N812" s="32">
        <v>7.91</v>
      </c>
      <c r="O812" s="33">
        <f t="shared" si="26"/>
        <v>8.1470278472517178E-3</v>
      </c>
      <c r="P812" s="25"/>
      <c r="Q812" s="25"/>
      <c r="R812" s="25"/>
      <c r="S812" s="25"/>
      <c r="T812" s="25"/>
    </row>
    <row r="813" spans="1:20" ht="21">
      <c r="N813" s="32">
        <v>7.92</v>
      </c>
      <c r="O813" s="33">
        <f t="shared" si="26"/>
        <v>8.1264675328032564E-3</v>
      </c>
      <c r="P813" s="25"/>
      <c r="Q813" s="25"/>
      <c r="R813" s="25"/>
      <c r="S813" s="25"/>
      <c r="T813" s="25"/>
    </row>
    <row r="814" spans="1:20" ht="21">
      <c r="N814" s="32">
        <v>7.93</v>
      </c>
      <c r="O814" s="33">
        <f t="shared" si="26"/>
        <v>8.1059849510714058E-3</v>
      </c>
      <c r="P814" s="25"/>
      <c r="Q814" s="25"/>
      <c r="R814" s="25"/>
      <c r="S814" s="25"/>
      <c r="T814" s="25"/>
    </row>
    <row r="815" spans="1:20" ht="21">
      <c r="N815" s="32">
        <v>7.94</v>
      </c>
      <c r="O815" s="33">
        <f t="shared" si="26"/>
        <v>8.085579710702279E-3</v>
      </c>
      <c r="P815" s="25"/>
      <c r="Q815" s="25"/>
      <c r="R815" s="25"/>
      <c r="S815" s="25"/>
      <c r="T815" s="25"/>
    </row>
    <row r="816" spans="1:20" ht="21">
      <c r="N816" s="32">
        <v>7.95</v>
      </c>
      <c r="O816" s="33">
        <f t="shared" si="26"/>
        <v>8.0652514228017908E-3</v>
      </c>
      <c r="P816" s="25"/>
      <c r="Q816" s="25"/>
      <c r="R816" s="25"/>
      <c r="S816" s="25"/>
      <c r="T816" s="25"/>
    </row>
    <row r="817" spans="14:20" ht="21">
      <c r="N817" s="32">
        <v>7.96</v>
      </c>
      <c r="O817" s="33">
        <f t="shared" si="26"/>
        <v>8.0449997009171201E-3</v>
      </c>
      <c r="P817" s="25"/>
      <c r="Q817" s="25"/>
      <c r="R817" s="25"/>
      <c r="S817" s="25"/>
      <c r="T817" s="25"/>
    </row>
    <row r="818" spans="14:20" ht="21">
      <c r="N818" s="32">
        <v>7.97</v>
      </c>
      <c r="O818" s="33">
        <f t="shared" si="26"/>
        <v>8.0248241610183461E-3</v>
      </c>
      <c r="P818" s="25"/>
      <c r="Q818" s="25"/>
      <c r="R818" s="25"/>
      <c r="S818" s="25"/>
      <c r="T818" s="25"/>
    </row>
    <row r="819" spans="14:20" ht="21">
      <c r="N819" s="32">
        <v>7.98</v>
      </c>
      <c r="O819" s="33">
        <f t="shared" si="26"/>
        <v>8.0047244214802391E-3</v>
      </c>
      <c r="P819" s="25"/>
      <c r="Q819" s="25"/>
      <c r="R819" s="25"/>
      <c r="S819" s="25"/>
      <c r="T819" s="25"/>
    </row>
    <row r="820" spans="14:20" ht="21">
      <c r="N820" s="32">
        <v>7.99</v>
      </c>
      <c r="O820" s="33">
        <f t="shared" si="26"/>
        <v>7.9847001030642212E-3</v>
      </c>
      <c r="P820" s="25"/>
      <c r="Q820" s="25"/>
      <c r="R820" s="25"/>
      <c r="S820" s="25"/>
      <c r="T820" s="25"/>
    </row>
    <row r="821" spans="14:20" ht="21">
      <c r="N821" s="32">
        <v>8</v>
      </c>
      <c r="O821" s="33">
        <f t="shared" si="26"/>
        <v>7.9647508289004722E-3</v>
      </c>
      <c r="P821" s="25"/>
      <c r="Q821" s="25"/>
      <c r="R821" s="25"/>
      <c r="S821" s="25"/>
      <c r="T821" s="25"/>
    </row>
    <row r="822" spans="14:20" ht="21">
      <c r="N822" s="32">
        <v>8.01</v>
      </c>
      <c r="O822" s="33">
        <f t="shared" si="26"/>
        <v>7.9448762244701959E-3</v>
      </c>
      <c r="P822" s="25"/>
      <c r="Q822" s="25"/>
      <c r="R822" s="25"/>
      <c r="S822" s="25"/>
      <c r="T822" s="25"/>
    </row>
    <row r="823" spans="14:20" ht="21">
      <c r="N823" s="32">
        <v>8.02</v>
      </c>
      <c r="O823" s="33">
        <f t="shared" si="26"/>
        <v>7.9250759175880474E-3</v>
      </c>
      <c r="P823" s="25"/>
      <c r="Q823" s="25"/>
      <c r="R823" s="25"/>
      <c r="S823" s="25"/>
      <c r="T823" s="25"/>
    </row>
    <row r="824" spans="14:20" ht="21">
      <c r="N824" s="32">
        <v>8.0299999999999994</v>
      </c>
      <c r="O824" s="33">
        <f t="shared" si="26"/>
        <v>7.9053495383847039E-3</v>
      </c>
      <c r="P824" s="25"/>
      <c r="Q824" s="25"/>
      <c r="R824" s="25"/>
      <c r="S824" s="25"/>
      <c r="T824" s="25"/>
    </row>
    <row r="825" spans="14:20" ht="21">
      <c r="N825" s="32">
        <v>8.0399999999999991</v>
      </c>
      <c r="O825" s="33">
        <f t="shared" si="26"/>
        <v>7.885696719289596E-3</v>
      </c>
      <c r="P825" s="25"/>
      <c r="Q825" s="25"/>
      <c r="R825" s="25"/>
      <c r="S825" s="25"/>
      <c r="T825" s="25"/>
    </row>
    <row r="826" spans="14:20" ht="21">
      <c r="N826" s="32">
        <v>8.0500000000000007</v>
      </c>
      <c r="O826" s="33">
        <f t="shared" si="26"/>
        <v>7.8661170950137752E-3</v>
      </c>
      <c r="P826" s="25"/>
      <c r="Q826" s="25"/>
      <c r="R826" s="25"/>
      <c r="S826" s="25"/>
      <c r="T826" s="25"/>
    </row>
    <row r="827" spans="14:20" ht="21">
      <c r="N827" s="32">
        <v>8.06</v>
      </c>
      <c r="O827" s="33">
        <f t="shared" si="26"/>
        <v>7.8466103025329591E-3</v>
      </c>
      <c r="P827" s="25"/>
      <c r="Q827" s="25"/>
      <c r="R827" s="25"/>
      <c r="S827" s="25"/>
      <c r="T827" s="25"/>
    </row>
    <row r="828" spans="14:20" ht="21">
      <c r="N828" s="32">
        <v>8.07</v>
      </c>
      <c r="O828" s="33">
        <f t="shared" si="26"/>
        <v>7.8271759810706835E-3</v>
      </c>
      <c r="P828" s="25"/>
      <c r="Q828" s="25"/>
      <c r="R828" s="25"/>
      <c r="S828" s="25"/>
      <c r="T828" s="25"/>
    </row>
    <row r="829" spans="14:20" ht="21">
      <c r="N829" s="32">
        <v>8.08</v>
      </c>
      <c r="O829" s="33">
        <f t="shared" si="26"/>
        <v>7.8078137720816315E-3</v>
      </c>
      <c r="P829" s="25"/>
      <c r="Q829" s="25"/>
      <c r="R829" s="25"/>
      <c r="S829" s="25"/>
      <c r="T829" s="25"/>
    </row>
    <row r="830" spans="14:20" ht="21">
      <c r="N830" s="32">
        <v>8.09</v>
      </c>
      <c r="O830" s="33">
        <f t="shared" si="26"/>
        <v>7.7885233192350927E-3</v>
      </c>
      <c r="P830" s="25"/>
      <c r="Q830" s="25"/>
      <c r="R830" s="25"/>
      <c r="S830" s="25"/>
      <c r="T830" s="25"/>
    </row>
    <row r="831" spans="14:20" ht="21">
      <c r="N831" s="32">
        <v>8.1</v>
      </c>
      <c r="O831" s="33">
        <f t="shared" si="26"/>
        <v>7.769304268398571E-3</v>
      </c>
      <c r="P831" s="25"/>
      <c r="Q831" s="25"/>
      <c r="R831" s="25"/>
      <c r="S831" s="25"/>
      <c r="T831" s="25"/>
    </row>
    <row r="832" spans="14:20" ht="21">
      <c r="N832" s="32">
        <v>8.11</v>
      </c>
      <c r="O832" s="33">
        <f t="shared" si="26"/>
        <v>7.7501562676215337E-3</v>
      </c>
      <c r="P832" s="25"/>
      <c r="Q832" s="25"/>
      <c r="R832" s="25"/>
      <c r="S832" s="25"/>
      <c r="T832" s="25"/>
    </row>
    <row r="833" spans="14:20" ht="21">
      <c r="N833" s="32">
        <v>8.1199999999999992</v>
      </c>
      <c r="O833" s="33">
        <f t="shared" si="26"/>
        <v>7.7310789671192932E-3</v>
      </c>
      <c r="P833" s="25"/>
      <c r="Q833" s="25"/>
      <c r="R833" s="25"/>
      <c r="S833" s="25"/>
      <c r="T833" s="25"/>
    </row>
    <row r="834" spans="14:20" ht="21">
      <c r="N834" s="32">
        <v>8.1300000000000008</v>
      </c>
      <c r="O834" s="33">
        <f t="shared" si="26"/>
        <v>7.7120720192570312E-3</v>
      </c>
      <c r="P834" s="25"/>
      <c r="Q834" s="25"/>
      <c r="R834" s="25"/>
      <c r="S834" s="25"/>
      <c r="T834" s="25"/>
    </row>
    <row r="835" spans="14:20" ht="21">
      <c r="N835" s="32">
        <v>8.14</v>
      </c>
      <c r="O835" s="33">
        <f t="shared" si="26"/>
        <v>7.6931350785339808E-3</v>
      </c>
      <c r="P835" s="25"/>
      <c r="Q835" s="25"/>
      <c r="R835" s="25"/>
      <c r="S835" s="25"/>
      <c r="T835" s="25"/>
    </row>
    <row r="836" spans="14:20" ht="21">
      <c r="N836" s="32">
        <v>8.15</v>
      </c>
      <c r="O836" s="33">
        <f t="shared" si="26"/>
        <v>7.6742678015676953E-3</v>
      </c>
      <c r="P836" s="25"/>
      <c r="Q836" s="25"/>
      <c r="R836" s="25"/>
      <c r="S836" s="25"/>
      <c r="T836" s="25"/>
    </row>
    <row r="837" spans="14:20" ht="21">
      <c r="N837" s="32">
        <v>8.16</v>
      </c>
      <c r="O837" s="33">
        <f t="shared" si="26"/>
        <v>7.6554698470785009E-3</v>
      </c>
      <c r="P837" s="25"/>
      <c r="Q837" s="25"/>
      <c r="R837" s="25"/>
      <c r="S837" s="25"/>
      <c r="T837" s="25"/>
    </row>
    <row r="838" spans="14:20" ht="21">
      <c r="N838" s="32">
        <v>8.17</v>
      </c>
      <c r="O838" s="33">
        <f t="shared" si="26"/>
        <v>7.6367408758740637E-3</v>
      </c>
      <c r="P838" s="25"/>
      <c r="Q838" s="25"/>
      <c r="R838" s="25"/>
      <c r="S838" s="25"/>
      <c r="T838" s="25"/>
    </row>
    <row r="839" spans="14:20" ht="21">
      <c r="N839" s="32">
        <v>8.18</v>
      </c>
      <c r="O839" s="33">
        <f t="shared" si="26"/>
        <v>7.6180805508340799E-3</v>
      </c>
      <c r="P839" s="25"/>
      <c r="Q839" s="25"/>
      <c r="R839" s="25"/>
      <c r="S839" s="25"/>
      <c r="T839" s="25"/>
    </row>
    <row r="840" spans="14:20" ht="21">
      <c r="N840" s="32">
        <v>8.19</v>
      </c>
      <c r="O840" s="33">
        <f t="shared" si="26"/>
        <v>7.5994885368951123E-3</v>
      </c>
      <c r="P840" s="25"/>
      <c r="Q840" s="25"/>
      <c r="R840" s="25"/>
      <c r="S840" s="25"/>
      <c r="T840" s="25"/>
    </row>
    <row r="841" spans="14:20" ht="21">
      <c r="N841" s="32">
        <v>8.1999999999999993</v>
      </c>
      <c r="O841" s="33">
        <f t="shared" si="26"/>
        <v>7.5809645010355481E-3</v>
      </c>
      <c r="P841" s="25"/>
      <c r="Q841" s="25"/>
      <c r="R841" s="25"/>
      <c r="S841" s="25"/>
      <c r="T841" s="25"/>
    </row>
    <row r="842" spans="14:20" ht="21">
      <c r="N842" s="32">
        <v>8.2100000000000009</v>
      </c>
      <c r="O842" s="33">
        <f t="shared" si="26"/>
        <v>7.5625081122606798E-3</v>
      </c>
      <c r="P842" s="25"/>
      <c r="Q842" s="25"/>
      <c r="R842" s="25"/>
      <c r="S842" s="25"/>
      <c r="T842" s="25"/>
    </row>
    <row r="843" spans="14:20" ht="21">
      <c r="N843" s="32">
        <v>8.2200000000000006</v>
      </c>
      <c r="O843" s="33">
        <f t="shared" si="26"/>
        <v>7.5441190415879338E-3</v>
      </c>
      <c r="P843" s="25"/>
      <c r="Q843" s="25"/>
      <c r="R843" s="25"/>
      <c r="S843" s="25"/>
      <c r="T843" s="25"/>
    </row>
    <row r="844" spans="14:20" ht="21">
      <c r="N844" s="32">
        <v>8.23</v>
      </c>
      <c r="O844" s="33">
        <f t="shared" si="26"/>
        <v>7.5257969620321913E-3</v>
      </c>
      <c r="P844" s="25"/>
      <c r="Q844" s="25"/>
      <c r="R844" s="25"/>
      <c r="S844" s="25"/>
      <c r="T844" s="25"/>
    </row>
    <row r="845" spans="14:20" ht="21">
      <c r="N845" s="32">
        <v>8.24</v>
      </c>
      <c r="O845" s="33">
        <f t="shared" si="26"/>
        <v>7.5075415485912648E-3</v>
      </c>
      <c r="P845" s="25"/>
      <c r="Q845" s="25"/>
      <c r="R845" s="25"/>
      <c r="S845" s="25"/>
      <c r="T845" s="25"/>
    </row>
    <row r="846" spans="14:20" ht="21">
      <c r="N846" s="32">
        <v>8.25</v>
      </c>
      <c r="O846" s="33">
        <f t="shared" si="26"/>
        <v>7.4893524782314817E-3</v>
      </c>
      <c r="P846" s="25"/>
      <c r="Q846" s="25"/>
      <c r="R846" s="25"/>
      <c r="S846" s="25"/>
      <c r="T846" s="25"/>
    </row>
    <row r="847" spans="14:20" ht="21">
      <c r="N847" s="32">
        <v>8.26</v>
      </c>
      <c r="O847" s="33">
        <f t="shared" si="26"/>
        <v>7.4712294298733984E-3</v>
      </c>
      <c r="P847" s="25"/>
      <c r="Q847" s="25"/>
      <c r="R847" s="25"/>
      <c r="S847" s="25"/>
      <c r="T847" s="25"/>
    </row>
    <row r="848" spans="14:20" ht="21">
      <c r="N848" s="32">
        <v>8.27</v>
      </c>
      <c r="O848" s="33">
        <f t="shared" si="26"/>
        <v>7.4531720843776213E-3</v>
      </c>
      <c r="P848" s="25"/>
      <c r="Q848" s="25"/>
      <c r="R848" s="25"/>
      <c r="S848" s="25"/>
      <c r="T848" s="25"/>
    </row>
    <row r="849" spans="14:20" ht="21">
      <c r="N849" s="32">
        <v>8.2799999999999994</v>
      </c>
      <c r="O849" s="33">
        <f t="shared" si="26"/>
        <v>7.4351801245307689E-3</v>
      </c>
      <c r="P849" s="25"/>
      <c r="Q849" s="25"/>
      <c r="R849" s="25"/>
      <c r="S849" s="25"/>
      <c r="T849" s="25"/>
    </row>
    <row r="850" spans="14:20" ht="21">
      <c r="N850" s="32">
        <v>8.2899999999999991</v>
      </c>
      <c r="O850" s="33">
        <f t="shared" si="26"/>
        <v>7.4172532350315285E-3</v>
      </c>
      <c r="P850" s="25"/>
      <c r="Q850" s="25"/>
      <c r="R850" s="25"/>
      <c r="S850" s="25"/>
      <c r="T850" s="25"/>
    </row>
    <row r="851" spans="14:20" ht="21">
      <c r="N851" s="32">
        <v>8.3000000000000007</v>
      </c>
      <c r="O851" s="33">
        <f t="shared" si="26"/>
        <v>7.399391102476849E-3</v>
      </c>
      <c r="P851" s="25"/>
      <c r="Q851" s="25"/>
      <c r="R851" s="25"/>
      <c r="S851" s="25"/>
      <c r="T851" s="25"/>
    </row>
    <row r="852" spans="14:20" ht="21">
      <c r="N852" s="32">
        <v>8.31</v>
      </c>
      <c r="O852" s="33">
        <f t="shared" si="26"/>
        <v>7.3815934153482476E-3</v>
      </c>
      <c r="P852" s="25"/>
      <c r="Q852" s="25"/>
      <c r="R852" s="25"/>
      <c r="S852" s="25"/>
      <c r="T852" s="25"/>
    </row>
    <row r="853" spans="14:20" ht="21">
      <c r="N853" s="32">
        <v>8.32</v>
      </c>
      <c r="O853" s="33">
        <f t="shared" si="26"/>
        <v>7.3638598639982171E-3</v>
      </c>
      <c r="P853" s="25"/>
      <c r="Q853" s="25"/>
      <c r="R853" s="25"/>
      <c r="S853" s="25"/>
      <c r="T853" s="25"/>
    </row>
    <row r="854" spans="14:20" ht="21">
      <c r="N854" s="32">
        <v>8.33</v>
      </c>
      <c r="O854" s="33">
        <f t="shared" ref="O854:O917" si="27">IF(N854&lt;=$R$12,$P$12/2.5*(1+(2.5-1)*N854/$R$12),(IF(N854&lt;=$S$12,$P$12,IF(N854&lt;=$T$12,$P$12*$S$12/N854, IF(N854&gt;=T845,$P$12*$S$12*$T$12/N854^2)))))</f>
        <v>7.3461901406367616E-3</v>
      </c>
      <c r="P854" s="25"/>
      <c r="Q854" s="25"/>
      <c r="R854" s="25"/>
      <c r="S854" s="25"/>
      <c r="T854" s="25"/>
    </row>
    <row r="855" spans="14:20" ht="21">
      <c r="N855" s="32">
        <v>8.34</v>
      </c>
      <c r="O855" s="33">
        <f t="shared" si="27"/>
        <v>7.3285839393180457E-3</v>
      </c>
      <c r="P855" s="25"/>
      <c r="Q855" s="25"/>
      <c r="R855" s="25"/>
      <c r="S855" s="25"/>
      <c r="T855" s="25"/>
    </row>
    <row r="856" spans="14:20" ht="21">
      <c r="N856" s="32">
        <v>8.35</v>
      </c>
      <c r="O856" s="33">
        <f t="shared" si="27"/>
        <v>7.3110409559271434E-3</v>
      </c>
      <c r="P856" s="25"/>
      <c r="Q856" s="25"/>
      <c r="R856" s="25"/>
      <c r="S856" s="25"/>
      <c r="T856" s="25"/>
    </row>
    <row r="857" spans="14:20" ht="21">
      <c r="N857" s="32">
        <v>8.36</v>
      </c>
      <c r="O857" s="33">
        <f t="shared" si="27"/>
        <v>7.2935608881669134E-3</v>
      </c>
      <c r="P857" s="25"/>
      <c r="Q857" s="25"/>
      <c r="R857" s="25"/>
      <c r="S857" s="25"/>
      <c r="T857" s="25"/>
    </row>
    <row r="858" spans="14:20" ht="21">
      <c r="N858" s="32">
        <v>8.3699999999999992</v>
      </c>
      <c r="O858" s="33">
        <f t="shared" si="27"/>
        <v>7.2761434355449687E-3</v>
      </c>
      <c r="P858" s="25"/>
      <c r="Q858" s="25"/>
      <c r="R858" s="25"/>
      <c r="S858" s="25"/>
      <c r="T858" s="25"/>
    </row>
    <row r="859" spans="14:20" ht="21">
      <c r="N859" s="32">
        <v>8.3800000000000008</v>
      </c>
      <c r="O859" s="33">
        <f t="shared" si="27"/>
        <v>7.2587882993607649E-3</v>
      </c>
      <c r="P859" s="25"/>
      <c r="Q859" s="25"/>
      <c r="R859" s="25"/>
      <c r="S859" s="25"/>
      <c r="T859" s="25"/>
    </row>
    <row r="860" spans="14:20" ht="21">
      <c r="N860" s="32">
        <v>8.39</v>
      </c>
      <c r="O860" s="33">
        <f t="shared" si="27"/>
        <v>7.2414951826928042E-3</v>
      </c>
      <c r="P860" s="25"/>
      <c r="Q860" s="25"/>
      <c r="R860" s="25"/>
      <c r="S860" s="25"/>
      <c r="T860" s="25"/>
    </row>
    <row r="861" spans="14:20" ht="21">
      <c r="N861" s="32">
        <v>8.4</v>
      </c>
      <c r="O861" s="33">
        <f t="shared" si="27"/>
        <v>7.2242637903859154E-3</v>
      </c>
      <c r="P861" s="25"/>
      <c r="Q861" s="25"/>
      <c r="R861" s="25"/>
      <c r="S861" s="25"/>
      <c r="T861" s="25"/>
    </row>
    <row r="862" spans="14:20" ht="21">
      <c r="N862" s="32">
        <v>8.41</v>
      </c>
      <c r="O862" s="33">
        <f t="shared" si="27"/>
        <v>7.207093829038674E-3</v>
      </c>
      <c r="P862" s="25"/>
      <c r="Q862" s="25"/>
      <c r="R862" s="25"/>
      <c r="S862" s="25"/>
      <c r="T862" s="25"/>
    </row>
    <row r="863" spans="14:20" ht="21">
      <c r="N863" s="32">
        <v>8.42</v>
      </c>
      <c r="O863" s="33">
        <f t="shared" si="27"/>
        <v>7.1899850069909082E-3</v>
      </c>
      <c r="P863" s="25"/>
      <c r="Q863" s="25"/>
      <c r="R863" s="25"/>
      <c r="S863" s="25"/>
      <c r="T863" s="25"/>
    </row>
    <row r="864" spans="14:20" ht="21">
      <c r="N864" s="32">
        <v>8.43</v>
      </c>
      <c r="O864" s="33">
        <f t="shared" si="27"/>
        <v>7.1729370343113167E-3</v>
      </c>
      <c r="P864" s="25"/>
      <c r="Q864" s="25"/>
      <c r="R864" s="25"/>
      <c r="S864" s="25"/>
      <c r="T864" s="25"/>
    </row>
    <row r="865" spans="14:20" ht="21">
      <c r="N865" s="32">
        <v>8.44</v>
      </c>
      <c r="O865" s="33">
        <f t="shared" si="27"/>
        <v>7.1559496227851776E-3</v>
      </c>
      <c r="P865" s="25"/>
      <c r="Q865" s="25"/>
      <c r="R865" s="25"/>
      <c r="S865" s="25"/>
      <c r="T865" s="25"/>
    </row>
    <row r="866" spans="14:20" ht="21">
      <c r="N866" s="32">
        <v>8.4499999999999993</v>
      </c>
      <c r="O866" s="33">
        <f t="shared" si="27"/>
        <v>7.1390224859021788E-3</v>
      </c>
      <c r="P866" s="25"/>
      <c r="Q866" s="25"/>
      <c r="R866" s="25"/>
      <c r="S866" s="25"/>
      <c r="T866" s="25"/>
    </row>
    <row r="867" spans="14:20" ht="21">
      <c r="N867" s="32">
        <v>8.4600000000000009</v>
      </c>
      <c r="O867" s="33">
        <f t="shared" si="27"/>
        <v>7.1221553388443196E-3</v>
      </c>
      <c r="P867" s="25"/>
      <c r="Q867" s="25"/>
      <c r="R867" s="25"/>
      <c r="S867" s="25"/>
      <c r="T867" s="25"/>
    </row>
    <row r="868" spans="14:20" ht="21">
      <c r="N868" s="32">
        <v>8.4700000000000006</v>
      </c>
      <c r="O868" s="33">
        <f t="shared" si="27"/>
        <v>7.1053478984739547E-3</v>
      </c>
      <c r="P868" s="25"/>
      <c r="Q868" s="25"/>
      <c r="R868" s="25"/>
      <c r="S868" s="25"/>
      <c r="T868" s="25"/>
    </row>
    <row r="869" spans="14:20" ht="21">
      <c r="N869" s="32">
        <v>8.48</v>
      </c>
      <c r="O869" s="33">
        <f t="shared" si="27"/>
        <v>7.0885998833218862E-3</v>
      </c>
      <c r="P869" s="25"/>
      <c r="Q869" s="25"/>
      <c r="R869" s="25"/>
      <c r="S869" s="25"/>
      <c r="T869" s="25"/>
    </row>
    <row r="870" spans="14:20" ht="21">
      <c r="N870" s="32">
        <v>8.49</v>
      </c>
      <c r="O870" s="33">
        <f t="shared" si="27"/>
        <v>7.0719110135755948E-3</v>
      </c>
      <c r="P870" s="25"/>
      <c r="Q870" s="25"/>
      <c r="R870" s="25"/>
      <c r="S870" s="25"/>
      <c r="T870" s="25"/>
    </row>
    <row r="871" spans="14:20" ht="21">
      <c r="N871" s="32">
        <v>8.5</v>
      </c>
      <c r="O871" s="33">
        <f t="shared" si="27"/>
        <v>7.0552810110675462E-3</v>
      </c>
      <c r="P871" s="25"/>
      <c r="Q871" s="25"/>
      <c r="R871" s="25"/>
      <c r="S871" s="25"/>
      <c r="T871" s="25"/>
    </row>
    <row r="872" spans="14:20" ht="21">
      <c r="N872" s="32">
        <v>8.51</v>
      </c>
      <c r="O872" s="33">
        <f t="shared" si="27"/>
        <v>7.0387095992636064E-3</v>
      </c>
      <c r="P872" s="25"/>
      <c r="Q872" s="25"/>
      <c r="R872" s="25"/>
      <c r="S872" s="25"/>
      <c r="T872" s="25"/>
    </row>
    <row r="873" spans="14:20" ht="21">
      <c r="N873" s="32">
        <v>8.52</v>
      </c>
      <c r="O873" s="33">
        <f t="shared" si="27"/>
        <v>7.0221965032515364E-3</v>
      </c>
      <c r="P873" s="25"/>
      <c r="Q873" s="25"/>
      <c r="R873" s="25"/>
      <c r="S873" s="25"/>
      <c r="T873" s="25"/>
    </row>
    <row r="874" spans="14:20" ht="21">
      <c r="N874" s="32">
        <v>8.5299999999999994</v>
      </c>
      <c r="O874" s="33">
        <f t="shared" si="27"/>
        <v>7.0057414497295975E-3</v>
      </c>
      <c r="P874" s="25"/>
      <c r="Q874" s="25"/>
      <c r="R874" s="25"/>
      <c r="S874" s="25"/>
      <c r="T874" s="25"/>
    </row>
    <row r="875" spans="14:20" ht="21">
      <c r="N875" s="32">
        <v>8.5399999999999991</v>
      </c>
      <c r="O875" s="33">
        <f t="shared" si="27"/>
        <v>6.9893441669952438E-3</v>
      </c>
      <c r="P875" s="25"/>
      <c r="Q875" s="25"/>
      <c r="R875" s="25"/>
      <c r="S875" s="25"/>
      <c r="T875" s="25"/>
    </row>
    <row r="876" spans="14:20" ht="21">
      <c r="N876" s="32">
        <v>8.5500000000000007</v>
      </c>
      <c r="O876" s="33">
        <f t="shared" si="27"/>
        <v>6.9730043849338969E-3</v>
      </c>
      <c r="P876" s="25"/>
      <c r="Q876" s="25"/>
      <c r="R876" s="25"/>
      <c r="S876" s="25"/>
      <c r="T876" s="25"/>
    </row>
    <row r="877" spans="14:20" ht="21">
      <c r="N877" s="32">
        <v>8.56</v>
      </c>
      <c r="O877" s="33">
        <f t="shared" si="27"/>
        <v>6.9567218350078362E-3</v>
      </c>
      <c r="P877" s="25"/>
      <c r="Q877" s="25"/>
      <c r="R877" s="25"/>
      <c r="S877" s="25"/>
      <c r="T877" s="25"/>
    </row>
    <row r="878" spans="14:20" ht="21">
      <c r="N878" s="32">
        <v>8.57</v>
      </c>
      <c r="O878" s="33">
        <f t="shared" si="27"/>
        <v>6.9404962502451527E-3</v>
      </c>
      <c r="P878" s="25"/>
      <c r="Q878" s="25"/>
      <c r="R878" s="25"/>
      <c r="S878" s="25"/>
      <c r="T878" s="25"/>
    </row>
    <row r="879" spans="14:20" ht="21">
      <c r="N879" s="32">
        <v>8.58</v>
      </c>
      <c r="O879" s="33">
        <f t="shared" si="27"/>
        <v>6.9243273652288108E-3</v>
      </c>
      <c r="P879" s="25"/>
      <c r="Q879" s="25"/>
      <c r="R879" s="25"/>
      <c r="S879" s="25"/>
      <c r="T879" s="25"/>
    </row>
    <row r="880" spans="14:20" ht="21">
      <c r="N880" s="32">
        <v>8.59</v>
      </c>
      <c r="O880" s="33">
        <f t="shared" si="27"/>
        <v>6.9082149160857942E-3</v>
      </c>
      <c r="P880" s="25"/>
      <c r="Q880" s="25"/>
      <c r="R880" s="25"/>
      <c r="S880" s="25"/>
      <c r="T880" s="25"/>
    </row>
    <row r="881" spans="14:20" ht="21">
      <c r="N881" s="32">
        <v>8.6</v>
      </c>
      <c r="O881" s="33">
        <f t="shared" si="27"/>
        <v>6.8921586404763419E-3</v>
      </c>
      <c r="P881" s="25"/>
      <c r="Q881" s="25"/>
      <c r="R881" s="25"/>
      <c r="S881" s="25"/>
      <c r="T881" s="25"/>
    </row>
    <row r="882" spans="14:20" ht="21">
      <c r="N882" s="32">
        <v>8.61</v>
      </c>
      <c r="O882" s="33">
        <f t="shared" si="27"/>
        <v>6.8761582775832639E-3</v>
      </c>
      <c r="P882" s="25"/>
      <c r="Q882" s="25"/>
      <c r="R882" s="25"/>
      <c r="S882" s="25"/>
      <c r="T882" s="25"/>
    </row>
    <row r="883" spans="14:20" ht="21">
      <c r="N883" s="32">
        <v>8.6199999999999992</v>
      </c>
      <c r="O883" s="33">
        <f t="shared" si="27"/>
        <v>6.8602135681013546E-3</v>
      </c>
      <c r="P883" s="25"/>
      <c r="Q883" s="25"/>
      <c r="R883" s="25"/>
      <c r="S883" s="25"/>
      <c r="T883" s="25"/>
    </row>
    <row r="884" spans="14:20" ht="21">
      <c r="N884" s="32">
        <v>8.6300000000000008</v>
      </c>
      <c r="O884" s="33">
        <f t="shared" si="27"/>
        <v>6.8443242542268823E-3</v>
      </c>
      <c r="P884" s="25"/>
      <c r="Q884" s="25"/>
      <c r="R884" s="25"/>
      <c r="S884" s="25"/>
      <c r="T884" s="25"/>
    </row>
    <row r="885" spans="14:20" ht="21">
      <c r="N885" s="32">
        <v>8.64</v>
      </c>
      <c r="O885" s="33">
        <f t="shared" si="27"/>
        <v>6.8284900796471808E-3</v>
      </c>
      <c r="P885" s="25"/>
      <c r="Q885" s="25"/>
      <c r="R885" s="25"/>
      <c r="S885" s="25"/>
      <c r="T885" s="25"/>
    </row>
    <row r="886" spans="14:20" ht="21">
      <c r="N886" s="32">
        <v>8.65</v>
      </c>
      <c r="O886" s="33">
        <f t="shared" si="27"/>
        <v>6.8127107895302906E-3</v>
      </c>
      <c r="P886" s="25"/>
      <c r="Q886" s="25"/>
      <c r="R886" s="25"/>
      <c r="S886" s="25"/>
      <c r="T886" s="25"/>
    </row>
    <row r="887" spans="14:20" ht="21">
      <c r="N887" s="32">
        <v>8.66</v>
      </c>
      <c r="O887" s="33">
        <f t="shared" si="27"/>
        <v>6.7969861305147272E-3</v>
      </c>
      <c r="P887" s="25"/>
      <c r="Q887" s="25"/>
      <c r="R887" s="25"/>
      <c r="S887" s="25"/>
      <c r="T887" s="25"/>
    </row>
    <row r="888" spans="14:20" ht="21">
      <c r="N888" s="32">
        <v>8.67</v>
      </c>
      <c r="O888" s="33">
        <f t="shared" si="27"/>
        <v>6.7813158506992953E-3</v>
      </c>
      <c r="P888" s="25"/>
      <c r="Q888" s="25"/>
      <c r="R888" s="25"/>
      <c r="S888" s="25"/>
      <c r="T888" s="25"/>
    </row>
    <row r="889" spans="14:20" ht="21">
      <c r="N889" s="32">
        <v>8.68</v>
      </c>
      <c r="O889" s="33">
        <f t="shared" si="27"/>
        <v>6.7656996996330121E-3</v>
      </c>
      <c r="P889" s="25"/>
      <c r="Q889" s="25"/>
      <c r="R889" s="25"/>
      <c r="S889" s="25"/>
      <c r="T889" s="25"/>
    </row>
    <row r="890" spans="14:20" ht="21">
      <c r="N890" s="32">
        <v>8.69</v>
      </c>
      <c r="O890" s="33">
        <f t="shared" si="27"/>
        <v>6.7501374283050935E-3</v>
      </c>
      <c r="P890" s="25"/>
      <c r="Q890" s="25"/>
      <c r="R890" s="25"/>
      <c r="S890" s="25"/>
      <c r="T890" s="25"/>
    </row>
    <row r="891" spans="14:20" ht="21">
      <c r="N891" s="32">
        <v>8.6999999999999993</v>
      </c>
      <c r="O891" s="33">
        <f t="shared" si="27"/>
        <v>6.7346287891350285E-3</v>
      </c>
      <c r="P891" s="25"/>
      <c r="Q891" s="25"/>
      <c r="R891" s="25"/>
      <c r="S891" s="25"/>
      <c r="T891" s="25"/>
    </row>
    <row r="892" spans="14:20" ht="21">
      <c r="N892" s="32">
        <v>8.7100000000000009</v>
      </c>
      <c r="O892" s="33">
        <f t="shared" si="27"/>
        <v>6.7191735359627292E-3</v>
      </c>
      <c r="P892" s="25"/>
      <c r="Q892" s="25"/>
      <c r="R892" s="25"/>
      <c r="S892" s="25"/>
      <c r="T892" s="25"/>
    </row>
    <row r="893" spans="14:20" ht="21">
      <c r="N893" s="32">
        <v>8.7200000000000006</v>
      </c>
      <c r="O893" s="33">
        <f t="shared" si="27"/>
        <v>6.703771424038777E-3</v>
      </c>
      <c r="P893" s="25"/>
      <c r="Q893" s="25"/>
      <c r="R893" s="25"/>
      <c r="S893" s="25"/>
      <c r="T893" s="25"/>
    </row>
    <row r="894" spans="14:20" ht="21">
      <c r="N894" s="32">
        <v>8.73</v>
      </c>
      <c r="O894" s="33">
        <f t="shared" si="27"/>
        <v>6.6884222100147116E-3</v>
      </c>
      <c r="P894" s="25"/>
      <c r="Q894" s="25"/>
      <c r="R894" s="25"/>
      <c r="S894" s="25"/>
      <c r="T894" s="25"/>
    </row>
    <row r="895" spans="14:20" ht="21">
      <c r="N895" s="32">
        <v>8.74</v>
      </c>
      <c r="O895" s="33">
        <f t="shared" si="27"/>
        <v>6.6731256519334311E-3</v>
      </c>
      <c r="P895" s="25"/>
      <c r="Q895" s="25"/>
      <c r="R895" s="25"/>
      <c r="S895" s="25"/>
      <c r="T895" s="25"/>
    </row>
    <row r="896" spans="14:20" ht="21">
      <c r="N896" s="32">
        <v>8.75</v>
      </c>
      <c r="O896" s="33">
        <f t="shared" si="27"/>
        <v>6.6578815092196604E-3</v>
      </c>
      <c r="P896" s="25"/>
      <c r="Q896" s="25"/>
      <c r="R896" s="25"/>
      <c r="S896" s="25"/>
      <c r="T896" s="25"/>
    </row>
    <row r="897" spans="14:20" ht="21">
      <c r="N897" s="32">
        <v>8.76</v>
      </c>
      <c r="O897" s="33">
        <f t="shared" si="27"/>
        <v>6.64268954267048E-3</v>
      </c>
      <c r="P897" s="25"/>
      <c r="Q897" s="25"/>
      <c r="R897" s="25"/>
      <c r="S897" s="25"/>
      <c r="T897" s="25"/>
    </row>
    <row r="898" spans="14:20" ht="21">
      <c r="N898" s="32">
        <v>8.77</v>
      </c>
      <c r="O898" s="33">
        <f t="shared" si="27"/>
        <v>6.6275495144459545E-3</v>
      </c>
      <c r="P898" s="25"/>
      <c r="Q898" s="25"/>
      <c r="R898" s="25"/>
      <c r="S898" s="25"/>
      <c r="T898" s="25"/>
    </row>
    <row r="899" spans="14:20" ht="21">
      <c r="N899" s="32">
        <v>8.7799999999999994</v>
      </c>
      <c r="O899" s="33">
        <f t="shared" si="27"/>
        <v>6.6124611880598151E-3</v>
      </c>
      <c r="P899" s="25"/>
      <c r="Q899" s="25"/>
      <c r="R899" s="25"/>
      <c r="S899" s="25"/>
      <c r="T899" s="25"/>
    </row>
    <row r="900" spans="14:20" ht="21">
      <c r="N900" s="32">
        <v>8.7899999999999991</v>
      </c>
      <c r="O900" s="33">
        <f t="shared" si="27"/>
        <v>6.5974243283702305E-3</v>
      </c>
      <c r="P900" s="25"/>
      <c r="Q900" s="25"/>
      <c r="R900" s="25"/>
      <c r="S900" s="25"/>
      <c r="T900" s="25"/>
    </row>
    <row r="901" spans="14:20" ht="21">
      <c r="N901" s="32">
        <v>8.8000000000000007</v>
      </c>
      <c r="O901" s="33">
        <f t="shared" si="27"/>
        <v>6.582438701570637E-3</v>
      </c>
      <c r="P901" s="25"/>
      <c r="Q901" s="25"/>
      <c r="R901" s="25"/>
      <c r="S901" s="25"/>
      <c r="T901" s="25"/>
    </row>
    <row r="902" spans="14:20" ht="21">
      <c r="N902" s="32">
        <v>8.81</v>
      </c>
      <c r="O902" s="33">
        <f t="shared" si="27"/>
        <v>6.5675040751806673E-3</v>
      </c>
      <c r="P902" s="25"/>
      <c r="Q902" s="25"/>
      <c r="R902" s="25"/>
      <c r="S902" s="25"/>
      <c r="T902" s="25"/>
    </row>
    <row r="903" spans="14:20" ht="21">
      <c r="N903" s="32">
        <v>8.82</v>
      </c>
      <c r="O903" s="33">
        <f t="shared" si="27"/>
        <v>6.5526202180371121E-3</v>
      </c>
      <c r="P903" s="25"/>
      <c r="Q903" s="25"/>
      <c r="R903" s="25"/>
      <c r="S903" s="25"/>
      <c r="T903" s="25"/>
    </row>
    <row r="904" spans="14:20" ht="21">
      <c r="N904" s="32">
        <v>8.83</v>
      </c>
      <c r="O904" s="33">
        <f t="shared" si="27"/>
        <v>6.5377869002849875E-3</v>
      </c>
      <c r="P904" s="25"/>
      <c r="Q904" s="25"/>
      <c r="R904" s="25"/>
      <c r="S904" s="25"/>
      <c r="T904" s="25"/>
    </row>
    <row r="905" spans="14:20" ht="21">
      <c r="N905" s="32">
        <v>8.84</v>
      </c>
      <c r="O905" s="33">
        <f t="shared" si="27"/>
        <v>6.5230038933686632E-3</v>
      </c>
      <c r="P905" s="25"/>
      <c r="Q905" s="25"/>
      <c r="R905" s="25"/>
      <c r="S905" s="25"/>
      <c r="T905" s="25"/>
    </row>
    <row r="906" spans="14:20" ht="21">
      <c r="N906" s="32">
        <v>8.85</v>
      </c>
      <c r="O906" s="33">
        <f t="shared" si="27"/>
        <v>6.5082709700230489E-3</v>
      </c>
      <c r="P906" s="25"/>
      <c r="Q906" s="25"/>
      <c r="R906" s="25"/>
      <c r="S906" s="25"/>
      <c r="T906" s="25"/>
    </row>
    <row r="907" spans="14:20" ht="21">
      <c r="N907" s="32">
        <v>8.86</v>
      </c>
      <c r="O907" s="33">
        <f t="shared" si="27"/>
        <v>6.4935879042648664E-3</v>
      </c>
      <c r="P907" s="25"/>
      <c r="Q907" s="25"/>
      <c r="R907" s="25"/>
      <c r="S907" s="25"/>
      <c r="T907" s="25"/>
    </row>
    <row r="908" spans="14:20" ht="21">
      <c r="N908" s="32">
        <v>8.8699999999999992</v>
      </c>
      <c r="O908" s="33">
        <f t="shared" si="27"/>
        <v>6.4789544713839808E-3</v>
      </c>
      <c r="P908" s="25"/>
      <c r="Q908" s="25"/>
      <c r="R908" s="25"/>
      <c r="S908" s="25"/>
      <c r="T908" s="25"/>
    </row>
    <row r="909" spans="14:20" ht="21">
      <c r="N909" s="32">
        <v>8.8800000000000008</v>
      </c>
      <c r="O909" s="33">
        <f t="shared" si="27"/>
        <v>6.4643704479348035E-3</v>
      </c>
      <c r="P909" s="25"/>
      <c r="Q909" s="25"/>
      <c r="R909" s="25"/>
      <c r="S909" s="25"/>
      <c r="T909" s="25"/>
    </row>
    <row r="910" spans="14:20" ht="21">
      <c r="N910" s="32">
        <v>8.89</v>
      </c>
      <c r="O910" s="33">
        <f t="shared" si="27"/>
        <v>6.4498356117277675E-3</v>
      </c>
      <c r="P910" s="25"/>
      <c r="Q910" s="25"/>
      <c r="R910" s="25"/>
      <c r="S910" s="25"/>
      <c r="T910" s="25"/>
    </row>
    <row r="911" spans="14:20" ht="21">
      <c r="N911" s="32">
        <v>8.9</v>
      </c>
      <c r="O911" s="33">
        <f t="shared" si="27"/>
        <v>6.4353497418208581E-3</v>
      </c>
      <c r="P911" s="25"/>
      <c r="Q911" s="25"/>
      <c r="R911" s="25"/>
      <c r="S911" s="25"/>
      <c r="T911" s="25"/>
    </row>
    <row r="912" spans="14:20" ht="21">
      <c r="N912" s="32">
        <v>8.9099999999999895</v>
      </c>
      <c r="O912" s="33">
        <f t="shared" si="27"/>
        <v>6.4209126185112309E-3</v>
      </c>
      <c r="P912" s="25"/>
      <c r="Q912" s="25"/>
      <c r="R912" s="25"/>
      <c r="S912" s="25"/>
      <c r="T912" s="25"/>
    </row>
    <row r="913" spans="14:20" ht="21">
      <c r="N913" s="32">
        <v>8.9199999999999893</v>
      </c>
      <c r="O913" s="33">
        <f t="shared" si="27"/>
        <v>6.4065240233268251E-3</v>
      </c>
      <c r="P913" s="25"/>
      <c r="Q913" s="25"/>
      <c r="R913" s="25"/>
      <c r="S913" s="25"/>
      <c r="T913" s="25"/>
    </row>
    <row r="914" spans="14:20" ht="21">
      <c r="N914" s="32">
        <v>8.9299999999999908</v>
      </c>
      <c r="O914" s="33">
        <f t="shared" si="27"/>
        <v>6.3921837390181853E-3</v>
      </c>
      <c r="P914" s="25"/>
      <c r="Q914" s="25"/>
      <c r="R914" s="25"/>
      <c r="S914" s="25"/>
      <c r="T914" s="25"/>
    </row>
    <row r="915" spans="14:20" ht="21">
      <c r="N915" s="32">
        <v>8.9399999999999906</v>
      </c>
      <c r="O915" s="33">
        <f t="shared" si="27"/>
        <v>6.377891549550211E-3</v>
      </c>
      <c r="P915" s="25"/>
      <c r="Q915" s="25"/>
      <c r="R915" s="25"/>
      <c r="S915" s="25"/>
      <c r="T915" s="25"/>
    </row>
    <row r="916" spans="14:20" ht="21">
      <c r="N916" s="32">
        <v>8.9499999999999904</v>
      </c>
      <c r="O916" s="33">
        <f t="shared" si="27"/>
        <v>6.3636472400940211E-3</v>
      </c>
      <c r="P916" s="25"/>
      <c r="Q916" s="25"/>
      <c r="R916" s="25"/>
      <c r="S916" s="25"/>
      <c r="T916" s="25"/>
    </row>
    <row r="917" spans="14:20" ht="21">
      <c r="N917" s="32">
        <v>8.9599999999999902</v>
      </c>
      <c r="O917" s="33">
        <f t="shared" si="27"/>
        <v>6.3494505970188853E-3</v>
      </c>
      <c r="P917" s="25"/>
      <c r="Q917" s="25"/>
      <c r="R917" s="25"/>
      <c r="S917" s="25"/>
      <c r="T917" s="25"/>
    </row>
    <row r="918" spans="14:20" ht="21">
      <c r="N918" s="32">
        <v>8.96999999999999</v>
      </c>
      <c r="O918" s="33">
        <f t="shared" ref="O918:O981" si="28">IF(N918&lt;=$R$12,$P$12/2.5*(1+(2.5-1)*N918/$R$12),(IF(N918&lt;=$S$12,$P$12,IF(N918&lt;=$T$12,$P$12*$S$12/N918, IF(N918&gt;=T909,$P$12*$S$12*$T$12/N918^2)))))</f>
        <v>6.3353014078842184E-3</v>
      </c>
      <c r="P918" s="25"/>
      <c r="Q918" s="25"/>
      <c r="R918" s="25"/>
      <c r="S918" s="25"/>
      <c r="T918" s="25"/>
    </row>
    <row r="919" spans="14:20" ht="21">
      <c r="N919" s="32">
        <v>8.9799999999999898</v>
      </c>
      <c r="O919" s="33">
        <f t="shared" si="28"/>
        <v>6.3211994614316321E-3</v>
      </c>
      <c r="P919" s="25"/>
      <c r="Q919" s="25"/>
      <c r="R919" s="25"/>
      <c r="S919" s="25"/>
      <c r="T919" s="25"/>
    </row>
    <row r="920" spans="14:20" ht="21">
      <c r="N920" s="32">
        <v>8.9899999999999896</v>
      </c>
      <c r="O920" s="33">
        <f t="shared" si="28"/>
        <v>6.3071445475770434E-3</v>
      </c>
      <c r="P920" s="25"/>
      <c r="Q920" s="25"/>
      <c r="R920" s="25"/>
      <c r="S920" s="25"/>
      <c r="T920" s="25"/>
    </row>
    <row r="921" spans="14:20" ht="21">
      <c r="N921" s="32">
        <v>8.9999999999999893</v>
      </c>
      <c r="O921" s="33">
        <f t="shared" si="28"/>
        <v>6.2931364574028573E-3</v>
      </c>
      <c r="P921" s="25"/>
      <c r="Q921" s="25"/>
      <c r="R921" s="25"/>
      <c r="S921" s="25"/>
      <c r="T921" s="25"/>
    </row>
    <row r="922" spans="14:20" ht="21">
      <c r="N922" s="32">
        <v>9.0099999999999891</v>
      </c>
      <c r="O922" s="33">
        <f t="shared" si="28"/>
        <v>6.2791749831501986E-3</v>
      </c>
      <c r="P922" s="25"/>
      <c r="Q922" s="25"/>
      <c r="R922" s="25"/>
      <c r="S922" s="25"/>
      <c r="T922" s="25"/>
    </row>
    <row r="923" spans="14:20" ht="21">
      <c r="N923" s="32">
        <v>9.0199999999999907</v>
      </c>
      <c r="O923" s="33">
        <f t="shared" si="28"/>
        <v>6.2652599182112098E-3</v>
      </c>
      <c r="P923" s="25"/>
      <c r="Q923" s="25"/>
      <c r="R923" s="25"/>
      <c r="S923" s="25"/>
      <c r="T923" s="25"/>
    </row>
    <row r="924" spans="14:20" ht="21">
      <c r="N924" s="32">
        <v>9.0299999999999905</v>
      </c>
      <c r="O924" s="33">
        <f t="shared" si="28"/>
        <v>6.251391057121412E-3</v>
      </c>
      <c r="P924" s="25"/>
      <c r="Q924" s="25"/>
      <c r="R924" s="25"/>
      <c r="S924" s="25"/>
      <c r="T924" s="25"/>
    </row>
    <row r="925" spans="14:20" ht="21">
      <c r="N925" s="32">
        <v>9.0399999999999903</v>
      </c>
      <c r="O925" s="33">
        <f t="shared" si="28"/>
        <v>6.2375681955521099E-3</v>
      </c>
      <c r="P925" s="25"/>
      <c r="Q925" s="25"/>
      <c r="R925" s="25"/>
      <c r="S925" s="25"/>
      <c r="T925" s="25"/>
    </row>
    <row r="926" spans="14:20" ht="21">
      <c r="N926" s="32">
        <v>9.0499999999999901</v>
      </c>
      <c r="O926" s="33">
        <f t="shared" si="28"/>
        <v>6.2237911303028763E-3</v>
      </c>
      <c r="P926" s="25"/>
      <c r="Q926" s="25"/>
      <c r="R926" s="25"/>
      <c r="S926" s="25"/>
      <c r="T926" s="25"/>
    </row>
    <row r="927" spans="14:20" ht="21">
      <c r="N927" s="32">
        <v>9.0599999999999898</v>
      </c>
      <c r="O927" s="33">
        <f t="shared" si="28"/>
        <v>6.2100596592940772E-3</v>
      </c>
      <c r="P927" s="25"/>
      <c r="Q927" s="25"/>
      <c r="R927" s="25"/>
      <c r="S927" s="25"/>
      <c r="T927" s="25"/>
    </row>
    <row r="928" spans="14:20" ht="21">
      <c r="N928" s="32">
        <v>9.0699999999999896</v>
      </c>
      <c r="O928" s="33">
        <f t="shared" si="28"/>
        <v>6.1963735815594671E-3</v>
      </c>
      <c r="P928" s="25"/>
      <c r="Q928" s="25"/>
      <c r="R928" s="25"/>
      <c r="S928" s="25"/>
      <c r="T928" s="25"/>
    </row>
    <row r="929" spans="14:20" ht="21">
      <c r="N929" s="32">
        <v>9.0799999999999894</v>
      </c>
      <c r="O929" s="33">
        <f t="shared" si="28"/>
        <v>6.182732697238829E-3</v>
      </c>
      <c r="P929" s="25"/>
      <c r="Q929" s="25"/>
      <c r="R929" s="25"/>
      <c r="S929" s="25"/>
      <c r="T929" s="25"/>
    </row>
    <row r="930" spans="14:20" ht="21">
      <c r="N930" s="32">
        <v>9.0899999999999892</v>
      </c>
      <c r="O930" s="33">
        <f t="shared" si="28"/>
        <v>6.1691368075706861E-3</v>
      </c>
      <c r="P930" s="25"/>
      <c r="Q930" s="25"/>
      <c r="R930" s="25"/>
      <c r="S930" s="25"/>
      <c r="T930" s="25"/>
    </row>
    <row r="931" spans="14:20" ht="21">
      <c r="N931" s="32">
        <v>9.0999999999999908</v>
      </c>
      <c r="O931" s="33">
        <f t="shared" si="28"/>
        <v>6.1555857148850529E-3</v>
      </c>
      <c r="P931" s="25"/>
      <c r="Q931" s="25"/>
      <c r="R931" s="25"/>
      <c r="S931" s="25"/>
      <c r="T931" s="25"/>
    </row>
    <row r="932" spans="14:20" ht="21">
      <c r="N932" s="32">
        <v>9.1099999999999905</v>
      </c>
      <c r="O932" s="33">
        <f t="shared" si="28"/>
        <v>6.1420792225962625E-3</v>
      </c>
      <c r="P932" s="25"/>
      <c r="Q932" s="25"/>
      <c r="R932" s="25"/>
      <c r="S932" s="25"/>
      <c r="T932" s="25"/>
    </row>
    <row r="933" spans="14:20" ht="21">
      <c r="N933" s="32">
        <v>9.1199999999999903</v>
      </c>
      <c r="O933" s="33">
        <f t="shared" si="28"/>
        <v>6.128617135195821E-3</v>
      </c>
      <c r="P933" s="25"/>
      <c r="Q933" s="25"/>
      <c r="R933" s="25"/>
      <c r="S933" s="25"/>
      <c r="T933" s="25"/>
    </row>
    <row r="934" spans="14:20" ht="21">
      <c r="N934" s="32">
        <v>9.1299999999999901</v>
      </c>
      <c r="O934" s="33">
        <f t="shared" si="28"/>
        <v>6.1151992582453435E-3</v>
      </c>
      <c r="P934" s="25"/>
      <c r="Q934" s="25"/>
      <c r="R934" s="25"/>
      <c r="S934" s="25"/>
      <c r="T934" s="25"/>
    </row>
    <row r="935" spans="14:20" ht="21">
      <c r="N935" s="32">
        <v>9.1399999999999899</v>
      </c>
      <c r="O935" s="33">
        <f t="shared" si="28"/>
        <v>6.1018253983695318E-3</v>
      </c>
      <c r="P935" s="25"/>
      <c r="Q935" s="25"/>
      <c r="R935" s="25"/>
      <c r="S935" s="25"/>
      <c r="T935" s="25"/>
    </row>
    <row r="936" spans="14:20" ht="21">
      <c r="N936" s="32">
        <v>9.1499999999999897</v>
      </c>
      <c r="O936" s="33">
        <f t="shared" si="28"/>
        <v>6.0884953632492026E-3</v>
      </c>
      <c r="P936" s="25"/>
      <c r="Q936" s="25"/>
      <c r="R936" s="25"/>
      <c r="S936" s="25"/>
      <c r="T936" s="25"/>
    </row>
    <row r="937" spans="14:20" ht="21">
      <c r="N937" s="32">
        <v>9.1599999999999895</v>
      </c>
      <c r="O937" s="33">
        <f t="shared" si="28"/>
        <v>6.0752089616143787E-3</v>
      </c>
      <c r="P937" s="25"/>
      <c r="Q937" s="25"/>
      <c r="R937" s="25"/>
      <c r="S937" s="25"/>
      <c r="T937" s="25"/>
    </row>
    <row r="938" spans="14:20" ht="21">
      <c r="N938" s="32">
        <v>9.1699999999999893</v>
      </c>
      <c r="O938" s="33">
        <f t="shared" si="28"/>
        <v>6.0619660032374244E-3</v>
      </c>
      <c r="P938" s="25"/>
      <c r="Q938" s="25"/>
      <c r="R938" s="25"/>
      <c r="S938" s="25"/>
      <c r="T938" s="25"/>
    </row>
    <row r="939" spans="14:20" ht="21">
      <c r="N939" s="32">
        <v>9.1799999999999908</v>
      </c>
      <c r="O939" s="33">
        <f t="shared" si="28"/>
        <v>6.048766298926235E-3</v>
      </c>
      <c r="P939" s="25"/>
      <c r="Q939" s="25"/>
      <c r="R939" s="25"/>
      <c r="S939" s="25"/>
      <c r="T939" s="25"/>
    </row>
    <row r="940" spans="14:20" ht="21">
      <c r="N940" s="32">
        <v>9.1899999999999906</v>
      </c>
      <c r="O940" s="33">
        <f t="shared" si="28"/>
        <v>6.0356096605174913E-3</v>
      </c>
      <c r="P940" s="25"/>
      <c r="Q940" s="25"/>
      <c r="R940" s="25"/>
      <c r="S940" s="25"/>
      <c r="T940" s="25"/>
    </row>
    <row r="941" spans="14:20" ht="21">
      <c r="N941" s="32">
        <v>9.1999999999999904</v>
      </c>
      <c r="O941" s="33">
        <f t="shared" si="28"/>
        <v>6.0224959008699343E-3</v>
      </c>
      <c r="P941" s="25"/>
      <c r="Q941" s="25"/>
      <c r="R941" s="25"/>
      <c r="S941" s="25"/>
      <c r="T941" s="25"/>
    </row>
    <row r="942" spans="14:20" ht="21">
      <c r="N942" s="32">
        <v>9.2099999999999902</v>
      </c>
      <c r="O942" s="33">
        <f t="shared" si="28"/>
        <v>6.0094248338577278E-3</v>
      </c>
      <c r="P942" s="25"/>
      <c r="Q942" s="25"/>
      <c r="R942" s="25"/>
      <c r="S942" s="25"/>
      <c r="T942" s="25"/>
    </row>
    <row r="943" spans="14:20" ht="21">
      <c r="N943" s="32">
        <v>9.21999999999999</v>
      </c>
      <c r="O943" s="33">
        <f t="shared" si="28"/>
        <v>5.9963962743638435E-3</v>
      </c>
      <c r="P943" s="25"/>
      <c r="Q943" s="25"/>
      <c r="R943" s="25"/>
      <c r="S943" s="25"/>
      <c r="T943" s="25"/>
    </row>
    <row r="944" spans="14:20" ht="21">
      <c r="N944" s="32">
        <v>9.2299999999999898</v>
      </c>
      <c r="O944" s="33">
        <f t="shared" si="28"/>
        <v>5.9834100382735109E-3</v>
      </c>
      <c r="P944" s="25"/>
      <c r="Q944" s="25"/>
      <c r="R944" s="25"/>
      <c r="S944" s="25"/>
      <c r="T944" s="25"/>
    </row>
    <row r="945" spans="14:20" ht="21">
      <c r="N945" s="32">
        <v>9.2399999999999896</v>
      </c>
      <c r="O945" s="33">
        <f t="shared" si="28"/>
        <v>5.9704659424677127E-3</v>
      </c>
      <c r="P945" s="25"/>
      <c r="Q945" s="25"/>
      <c r="R945" s="25"/>
      <c r="S945" s="25"/>
      <c r="T945" s="25"/>
    </row>
    <row r="946" spans="14:20" ht="21">
      <c r="N946" s="32">
        <v>9.2499999999999893</v>
      </c>
      <c r="O946" s="33">
        <f t="shared" si="28"/>
        <v>5.9575638048167297E-3</v>
      </c>
      <c r="P946" s="25"/>
      <c r="Q946" s="25"/>
      <c r="R946" s="25"/>
      <c r="S946" s="25"/>
      <c r="T946" s="25"/>
    </row>
    <row r="947" spans="14:20" ht="21">
      <c r="N947" s="32">
        <v>9.2599999999999891</v>
      </c>
      <c r="O947" s="33">
        <f t="shared" si="28"/>
        <v>5.9447034441737316E-3</v>
      </c>
      <c r="P947" s="25"/>
      <c r="Q947" s="25"/>
      <c r="R947" s="25"/>
      <c r="S947" s="25"/>
      <c r="T947" s="25"/>
    </row>
    <row r="948" spans="14:20" ht="21">
      <c r="N948" s="32">
        <v>9.2699999999999907</v>
      </c>
      <c r="O948" s="33">
        <f t="shared" si="28"/>
        <v>5.931884680368418E-3</v>
      </c>
      <c r="P948" s="25"/>
      <c r="Q948" s="25"/>
      <c r="R948" s="25"/>
      <c r="S948" s="25"/>
      <c r="T948" s="25"/>
    </row>
    <row r="949" spans="14:20" ht="21">
      <c r="N949" s="32">
        <v>9.2799999999999905</v>
      </c>
      <c r="O949" s="33">
        <f t="shared" si="28"/>
        <v>5.9191073342007199E-3</v>
      </c>
      <c r="P949" s="25"/>
      <c r="Q949" s="25"/>
      <c r="R949" s="25"/>
      <c r="S949" s="25"/>
      <c r="T949" s="25"/>
    </row>
    <row r="950" spans="14:20" ht="21">
      <c r="N950" s="32">
        <v>9.2899999999999903</v>
      </c>
      <c r="O950" s="33">
        <f t="shared" si="28"/>
        <v>5.9063712274345171E-3</v>
      </c>
      <c r="P950" s="25"/>
      <c r="Q950" s="25"/>
      <c r="R950" s="25"/>
      <c r="S950" s="25"/>
      <c r="T950" s="25"/>
    </row>
    <row r="951" spans="14:20" ht="21">
      <c r="N951" s="32">
        <v>9.2999999999999901</v>
      </c>
      <c r="O951" s="33">
        <f t="shared" si="28"/>
        <v>5.8936761827914361E-3</v>
      </c>
      <c r="P951" s="25"/>
      <c r="Q951" s="25"/>
      <c r="R951" s="25"/>
      <c r="S951" s="25"/>
      <c r="T951" s="25"/>
    </row>
    <row r="952" spans="14:20" ht="21">
      <c r="N952" s="32">
        <v>9.3099999999999898</v>
      </c>
      <c r="O952" s="33">
        <f t="shared" si="28"/>
        <v>5.8810220239446783E-3</v>
      </c>
      <c r="P952" s="25"/>
      <c r="Q952" s="25"/>
      <c r="R952" s="25"/>
      <c r="S952" s="25"/>
      <c r="T952" s="25"/>
    </row>
    <row r="953" spans="14:20" ht="21">
      <c r="N953" s="32">
        <v>9.3199999999999896</v>
      </c>
      <c r="O953" s="33">
        <f t="shared" si="28"/>
        <v>5.8684085755128955E-3</v>
      </c>
      <c r="P953" s="25"/>
      <c r="Q953" s="25"/>
      <c r="R953" s="25"/>
      <c r="S953" s="25"/>
      <c r="T953" s="25"/>
    </row>
    <row r="954" spans="14:20" ht="21">
      <c r="N954" s="32">
        <v>9.3299999999999894</v>
      </c>
      <c r="O954" s="33">
        <f t="shared" si="28"/>
        <v>5.8558356630541153E-3</v>
      </c>
      <c r="P954" s="25"/>
      <c r="Q954" s="25"/>
      <c r="R954" s="25"/>
      <c r="S954" s="25"/>
      <c r="T954" s="25"/>
    </row>
    <row r="955" spans="14:20" ht="21">
      <c r="N955" s="32">
        <v>9.3399999999999892</v>
      </c>
      <c r="O955" s="33">
        <f t="shared" si="28"/>
        <v>5.8433031130597076E-3</v>
      </c>
      <c r="P955" s="25"/>
      <c r="Q955" s="25"/>
      <c r="R955" s="25"/>
      <c r="S955" s="25"/>
      <c r="T955" s="25"/>
    </row>
    <row r="956" spans="14:20" ht="21">
      <c r="N956" s="32">
        <v>9.3499999999999908</v>
      </c>
      <c r="O956" s="33">
        <f t="shared" si="28"/>
        <v>5.8308107529483968E-3</v>
      </c>
      <c r="P956" s="25"/>
      <c r="Q956" s="25"/>
      <c r="R956" s="25"/>
      <c r="S956" s="25"/>
      <c r="T956" s="25"/>
    </row>
    <row r="957" spans="14:20" ht="21">
      <c r="N957" s="32">
        <v>9.3599999999999905</v>
      </c>
      <c r="O957" s="33">
        <f t="shared" si="28"/>
        <v>5.8183584110603316E-3</v>
      </c>
      <c r="P957" s="25"/>
      <c r="Q957" s="25"/>
      <c r="R957" s="25"/>
      <c r="S957" s="25"/>
      <c r="T957" s="25"/>
    </row>
    <row r="958" spans="14:20" ht="21">
      <c r="N958" s="32">
        <v>9.3699999999999903</v>
      </c>
      <c r="O958" s="33">
        <f t="shared" si="28"/>
        <v>5.8059459166511715E-3</v>
      </c>
      <c r="P958" s="25"/>
      <c r="Q958" s="25"/>
      <c r="R958" s="25"/>
      <c r="S958" s="25"/>
      <c r="T958" s="25"/>
    </row>
    <row r="959" spans="14:20" ht="21">
      <c r="N959" s="32">
        <v>9.3799999999999795</v>
      </c>
      <c r="O959" s="33">
        <f t="shared" si="28"/>
        <v>5.7935730998862579E-3</v>
      </c>
      <c r="P959" s="25"/>
      <c r="Q959" s="25"/>
      <c r="R959" s="25"/>
      <c r="S959" s="25"/>
      <c r="T959" s="25"/>
    </row>
    <row r="960" spans="14:20" ht="21">
      <c r="N960" s="32">
        <v>9.3899999999999793</v>
      </c>
      <c r="O960" s="33">
        <f t="shared" si="28"/>
        <v>5.7812397918347467E-3</v>
      </c>
      <c r="P960" s="25"/>
      <c r="Q960" s="25"/>
      <c r="R960" s="25"/>
      <c r="S960" s="25"/>
      <c r="T960" s="25"/>
    </row>
    <row r="961" spans="14:20" ht="21">
      <c r="N961" s="32">
        <v>9.3999999999999808</v>
      </c>
      <c r="O961" s="33">
        <f t="shared" si="28"/>
        <v>5.7689458244639235E-3</v>
      </c>
      <c r="P961" s="25"/>
      <c r="Q961" s="25"/>
      <c r="R961" s="25"/>
      <c r="S961" s="25"/>
      <c r="T961" s="25"/>
    </row>
    <row r="962" spans="14:20" ht="21">
      <c r="N962" s="32">
        <v>9.4099999999999806</v>
      </c>
      <c r="O962" s="33">
        <f t="shared" si="28"/>
        <v>5.7566910306334337E-3</v>
      </c>
      <c r="P962" s="25"/>
      <c r="Q962" s="25"/>
      <c r="R962" s="25"/>
      <c r="S962" s="25"/>
      <c r="T962" s="25"/>
    </row>
    <row r="963" spans="14:20" ht="21">
      <c r="N963" s="32">
        <v>9.4199999999999804</v>
      </c>
      <c r="O963" s="33">
        <f t="shared" si="28"/>
        <v>5.744475244089599E-3</v>
      </c>
      <c r="P963" s="25"/>
      <c r="Q963" s="25"/>
      <c r="R963" s="25"/>
      <c r="S963" s="25"/>
      <c r="T963" s="25"/>
    </row>
    <row r="964" spans="14:20" ht="21">
      <c r="N964" s="32">
        <v>9.4299999999999802</v>
      </c>
      <c r="O964" s="33">
        <f t="shared" si="28"/>
        <v>5.7322982994597958E-3</v>
      </c>
      <c r="P964" s="25"/>
      <c r="Q964" s="25"/>
      <c r="R964" s="25"/>
      <c r="S964" s="25"/>
      <c r="T964" s="25"/>
    </row>
    <row r="965" spans="14:20" ht="21">
      <c r="N965" s="32">
        <v>9.43999999999998</v>
      </c>
      <c r="O965" s="33">
        <f t="shared" si="28"/>
        <v>5.7201600322468443E-3</v>
      </c>
      <c r="P965" s="25"/>
      <c r="Q965" s="25"/>
      <c r="R965" s="25"/>
      <c r="S965" s="25"/>
      <c r="T965" s="25"/>
    </row>
    <row r="966" spans="14:20" ht="21">
      <c r="N966" s="32">
        <v>9.4499999999999797</v>
      </c>
      <c r="O966" s="33">
        <f t="shared" si="28"/>
        <v>5.7080602788234644E-3</v>
      </c>
      <c r="P966" s="25"/>
      <c r="Q966" s="25"/>
      <c r="R966" s="25"/>
      <c r="S966" s="25"/>
      <c r="T966" s="25"/>
    </row>
    <row r="967" spans="14:20" ht="21">
      <c r="N967" s="32">
        <v>9.4599999999999795</v>
      </c>
      <c r="O967" s="33">
        <f t="shared" si="28"/>
        <v>5.6959988764267539E-3</v>
      </c>
      <c r="P967" s="25"/>
      <c r="Q967" s="25"/>
      <c r="R967" s="25"/>
      <c r="S967" s="25"/>
      <c r="T967" s="25"/>
    </row>
    <row r="968" spans="14:20" ht="21">
      <c r="N968" s="32">
        <v>9.4699999999999793</v>
      </c>
      <c r="O968" s="33">
        <f t="shared" si="28"/>
        <v>5.6839756631527159E-3</v>
      </c>
      <c r="P968" s="25"/>
      <c r="Q968" s="25"/>
      <c r="R968" s="25"/>
      <c r="S968" s="25"/>
      <c r="T968" s="25"/>
    </row>
    <row r="969" spans="14:20" ht="21">
      <c r="N969" s="32">
        <v>9.4799999999999809</v>
      </c>
      <c r="O969" s="33">
        <f t="shared" si="28"/>
        <v>5.67199047795083E-3</v>
      </c>
      <c r="P969" s="25"/>
      <c r="Q969" s="25"/>
      <c r="R969" s="25"/>
      <c r="S969" s="25"/>
      <c r="T969" s="25"/>
    </row>
    <row r="970" spans="14:20" ht="21">
      <c r="N970" s="32">
        <v>9.4899999999999807</v>
      </c>
      <c r="O970" s="33">
        <f t="shared" si="28"/>
        <v>5.6600431606186564E-3</v>
      </c>
      <c r="P970" s="25"/>
      <c r="Q970" s="25"/>
      <c r="R970" s="25"/>
      <c r="S970" s="25"/>
      <c r="T970" s="25"/>
    </row>
    <row r="971" spans="14:20" ht="21">
      <c r="N971" s="32">
        <v>9.4999999999999805</v>
      </c>
      <c r="O971" s="33">
        <f t="shared" si="28"/>
        <v>5.6481335517964797E-3</v>
      </c>
      <c r="P971" s="25"/>
      <c r="Q971" s="25"/>
      <c r="R971" s="25"/>
      <c r="S971" s="25"/>
      <c r="T971" s="25"/>
    </row>
    <row r="972" spans="14:20" ht="21">
      <c r="N972" s="32">
        <v>9.5099999999999802</v>
      </c>
      <c r="O972" s="33">
        <f t="shared" si="28"/>
        <v>5.6362614929619977E-3</v>
      </c>
      <c r="P972" s="25"/>
      <c r="Q972" s="25"/>
      <c r="R972" s="25"/>
      <c r="S972" s="25"/>
      <c r="T972" s="25"/>
    </row>
    <row r="973" spans="14:20" ht="21">
      <c r="N973" s="32">
        <v>9.51999999999998</v>
      </c>
      <c r="O973" s="33">
        <f t="shared" si="28"/>
        <v>5.6244268264250439E-3</v>
      </c>
      <c r="P973" s="25"/>
      <c r="Q973" s="25"/>
      <c r="R973" s="25"/>
      <c r="S973" s="25"/>
      <c r="T973" s="25"/>
    </row>
    <row r="974" spans="14:20" ht="21">
      <c r="N974" s="32">
        <v>9.5299999999999798</v>
      </c>
      <c r="O974" s="33">
        <f t="shared" si="28"/>
        <v>5.6126293953223582E-3</v>
      </c>
      <c r="P974" s="25"/>
      <c r="Q974" s="25"/>
      <c r="R974" s="25"/>
      <c r="S974" s="25"/>
      <c r="T974" s="25"/>
    </row>
    <row r="975" spans="14:20" ht="21">
      <c r="N975" s="32">
        <v>9.5399999999999796</v>
      </c>
      <c r="O975" s="33">
        <f t="shared" si="28"/>
        <v>5.600869043612379E-3</v>
      </c>
      <c r="P975" s="25"/>
      <c r="Q975" s="25"/>
      <c r="R975" s="25"/>
      <c r="S975" s="25"/>
      <c r="T975" s="25"/>
    </row>
    <row r="976" spans="14:20" ht="21">
      <c r="N976" s="32">
        <v>9.5499999999999794</v>
      </c>
      <c r="O976" s="33">
        <f t="shared" si="28"/>
        <v>5.589145616070091E-3</v>
      </c>
      <c r="P976" s="25"/>
      <c r="Q976" s="25"/>
      <c r="R976" s="25"/>
      <c r="S976" s="25"/>
      <c r="T976" s="25"/>
    </row>
    <row r="977" spans="14:20" ht="21">
      <c r="N977" s="32">
        <v>9.5599999999999792</v>
      </c>
      <c r="O977" s="33">
        <f t="shared" si="28"/>
        <v>5.577458958281897E-3</v>
      </c>
      <c r="P977" s="25"/>
      <c r="Q977" s="25"/>
      <c r="R977" s="25"/>
      <c r="S977" s="25"/>
      <c r="T977" s="25"/>
    </row>
    <row r="978" spans="14:20" ht="21">
      <c r="N978" s="32">
        <v>9.5699999999999807</v>
      </c>
      <c r="O978" s="33">
        <f t="shared" si="28"/>
        <v>5.5658089166405406E-3</v>
      </c>
      <c r="P978" s="25"/>
      <c r="Q978" s="25"/>
      <c r="R978" s="25"/>
      <c r="S978" s="25"/>
      <c r="T978" s="25"/>
    </row>
    <row r="979" spans="14:20" ht="21">
      <c r="N979" s="32">
        <v>9.5799999999999805</v>
      </c>
      <c r="O979" s="33">
        <f t="shared" si="28"/>
        <v>5.5541953383400561E-3</v>
      </c>
      <c r="P979" s="25"/>
      <c r="Q979" s="25"/>
      <c r="R979" s="25"/>
      <c r="S979" s="25"/>
      <c r="T979" s="25"/>
    </row>
    <row r="980" spans="14:20" ht="21">
      <c r="N980" s="32">
        <v>9.5899999999999803</v>
      </c>
      <c r="O980" s="33">
        <f t="shared" si="28"/>
        <v>5.5426180713707505E-3</v>
      </c>
      <c r="P980" s="25"/>
      <c r="Q980" s="25"/>
      <c r="R980" s="25"/>
      <c r="S980" s="25"/>
      <c r="T980" s="25"/>
    </row>
    <row r="981" spans="14:20" ht="21">
      <c r="N981" s="32">
        <v>9.5999999999999801</v>
      </c>
      <c r="O981" s="33">
        <f t="shared" si="28"/>
        <v>5.5310769645142404E-3</v>
      </c>
      <c r="P981" s="25"/>
      <c r="Q981" s="25"/>
      <c r="R981" s="25"/>
      <c r="S981" s="25"/>
      <c r="T981" s="25"/>
    </row>
    <row r="982" spans="14:20" ht="21">
      <c r="N982" s="32">
        <v>9.6099999999999799</v>
      </c>
      <c r="O982" s="33">
        <f t="shared" ref="O982:O1021" si="29">IF(N982&lt;=$R$12,$P$12/2.5*(1+(2.5-1)*N982/$R$12),(IF(N982&lt;=$S$12,$P$12,IF(N982&lt;=$T$12,$P$12*$S$12/N982, IF(N982&gt;=T973,$P$12*$S$12*$T$12/N982^2)))))</f>
        <v>5.5195718673385057E-3</v>
      </c>
      <c r="P982" s="25"/>
      <c r="Q982" s="25"/>
      <c r="R982" s="25"/>
      <c r="S982" s="25"/>
      <c r="T982" s="25"/>
    </row>
    <row r="983" spans="14:20" ht="21">
      <c r="N983" s="32">
        <v>9.6199999999999797</v>
      </c>
      <c r="O983" s="33">
        <f t="shared" si="29"/>
        <v>5.5081026301929924E-3</v>
      </c>
      <c r="P983" s="25"/>
      <c r="Q983" s="25"/>
      <c r="R983" s="25"/>
      <c r="S983" s="25"/>
      <c r="T983" s="25"/>
    </row>
    <row r="984" spans="14:20" ht="21">
      <c r="N984" s="32">
        <v>9.6299999999999795</v>
      </c>
      <c r="O984" s="33">
        <f t="shared" si="29"/>
        <v>5.4966691042037464E-3</v>
      </c>
      <c r="P984" s="25"/>
      <c r="Q984" s="25"/>
      <c r="R984" s="25"/>
      <c r="S984" s="25"/>
      <c r="T984" s="25"/>
    </row>
    <row r="985" spans="14:20" ht="21">
      <c r="N985" s="32">
        <v>9.6399999999999793</v>
      </c>
      <c r="O985" s="33">
        <f t="shared" si="29"/>
        <v>5.4852711412685783E-3</v>
      </c>
      <c r="P985" s="25"/>
      <c r="Q985" s="25"/>
      <c r="R985" s="25"/>
      <c r="S985" s="25"/>
      <c r="T985" s="25"/>
    </row>
    <row r="986" spans="14:20" ht="21">
      <c r="N986" s="32">
        <v>9.6499999999999808</v>
      </c>
      <c r="O986" s="33">
        <f t="shared" si="29"/>
        <v>5.473908594052267E-3</v>
      </c>
      <c r="P986" s="25"/>
      <c r="Q986" s="25"/>
      <c r="R986" s="25"/>
      <c r="S986" s="25"/>
      <c r="T986" s="25"/>
    </row>
    <row r="987" spans="14:20" ht="21">
      <c r="N987" s="32">
        <v>9.6599999999999806</v>
      </c>
      <c r="O987" s="33">
        <f t="shared" si="29"/>
        <v>5.4625813159818112E-3</v>
      </c>
      <c r="P987" s="25"/>
      <c r="Q987" s="25"/>
      <c r="R987" s="25"/>
      <c r="S987" s="25"/>
      <c r="T987" s="25"/>
    </row>
    <row r="988" spans="14:20" ht="21">
      <c r="N988" s="32">
        <v>9.6699999999999804</v>
      </c>
      <c r="O988" s="33">
        <f t="shared" si="29"/>
        <v>5.4512891612416813E-3</v>
      </c>
      <c r="P988" s="25"/>
      <c r="Q988" s="25"/>
      <c r="R988" s="25"/>
      <c r="S988" s="25"/>
      <c r="T988" s="25"/>
    </row>
    <row r="989" spans="14:20" ht="21">
      <c r="N989" s="32">
        <v>9.6799999999999802</v>
      </c>
      <c r="O989" s="33">
        <f t="shared" si="29"/>
        <v>5.4400319847691453E-3</v>
      </c>
      <c r="P989" s="25"/>
      <c r="Q989" s="25"/>
      <c r="R989" s="25"/>
      <c r="S989" s="25"/>
      <c r="T989" s="25"/>
    </row>
    <row r="990" spans="14:20" ht="21">
      <c r="N990" s="32">
        <v>9.68999999999998</v>
      </c>
      <c r="O990" s="33">
        <f t="shared" si="29"/>
        <v>5.428809642249597E-3</v>
      </c>
      <c r="P990" s="25"/>
      <c r="Q990" s="25"/>
      <c r="R990" s="25"/>
      <c r="S990" s="25"/>
      <c r="T990" s="25"/>
    </row>
    <row r="991" spans="14:20" ht="21">
      <c r="N991" s="32">
        <v>9.6999999999999797</v>
      </c>
      <c r="O991" s="33">
        <f t="shared" si="29"/>
        <v>5.4176219901119396E-3</v>
      </c>
      <c r="P991" s="25"/>
      <c r="Q991" s="25"/>
      <c r="R991" s="25"/>
      <c r="S991" s="25"/>
      <c r="T991" s="25"/>
    </row>
    <row r="992" spans="14:20" ht="21">
      <c r="N992" s="32">
        <v>9.7099999999999795</v>
      </c>
      <c r="O992" s="33">
        <f t="shared" si="29"/>
        <v>5.4064688855239894E-3</v>
      </c>
      <c r="P992" s="25"/>
      <c r="Q992" s="25"/>
      <c r="R992" s="25"/>
      <c r="S992" s="25"/>
      <c r="T992" s="25"/>
    </row>
    <row r="993" spans="14:20" ht="21">
      <c r="N993" s="32">
        <v>9.7199999999999793</v>
      </c>
      <c r="O993" s="33">
        <f t="shared" si="29"/>
        <v>5.3953501863879191E-3</v>
      </c>
      <c r="P993" s="25"/>
      <c r="Q993" s="25"/>
      <c r="R993" s="25"/>
      <c r="S993" s="25"/>
      <c r="T993" s="25"/>
    </row>
    <row r="994" spans="14:20" ht="21">
      <c r="N994" s="32">
        <v>9.7299999999999809</v>
      </c>
      <c r="O994" s="33">
        <f t="shared" si="29"/>
        <v>5.3842657513357281E-3</v>
      </c>
      <c r="P994" s="25"/>
      <c r="Q994" s="25"/>
      <c r="R994" s="25"/>
      <c r="S994" s="25"/>
      <c r="T994" s="25"/>
    </row>
    <row r="995" spans="14:20" ht="21">
      <c r="N995" s="32">
        <v>9.7399999999999807</v>
      </c>
      <c r="O995" s="33">
        <f t="shared" si="29"/>
        <v>5.3732154397247555E-3</v>
      </c>
      <c r="P995" s="25"/>
      <c r="Q995" s="25"/>
      <c r="R995" s="25"/>
      <c r="S995" s="25"/>
      <c r="T995" s="25"/>
    </row>
    <row r="996" spans="14:20" ht="21">
      <c r="N996" s="32">
        <v>9.7499999999999805</v>
      </c>
      <c r="O996" s="33">
        <f t="shared" si="29"/>
        <v>5.3621991116332129E-3</v>
      </c>
      <c r="P996" s="25"/>
      <c r="Q996" s="25"/>
      <c r="R996" s="25"/>
      <c r="S996" s="25"/>
      <c r="T996" s="25"/>
    </row>
    <row r="997" spans="14:20" ht="21">
      <c r="N997" s="32">
        <v>9.7599999999999802</v>
      </c>
      <c r="O997" s="33">
        <f t="shared" si="29"/>
        <v>5.3512166278557542E-3</v>
      </c>
      <c r="P997" s="25"/>
      <c r="Q997" s="25"/>
      <c r="R997" s="25"/>
      <c r="S997" s="25"/>
      <c r="T997" s="25"/>
    </row>
    <row r="998" spans="14:20" ht="21">
      <c r="N998" s="32">
        <v>9.76999999999998</v>
      </c>
      <c r="O998" s="33">
        <f t="shared" si="29"/>
        <v>5.3402678498990844E-3</v>
      </c>
      <c r="P998" s="25"/>
      <c r="Q998" s="25"/>
      <c r="R998" s="25"/>
      <c r="S998" s="25"/>
      <c r="T998" s="25"/>
    </row>
    <row r="999" spans="14:20" ht="21">
      <c r="N999" s="32">
        <v>9.7799999999999798</v>
      </c>
      <c r="O999" s="33">
        <f t="shared" si="29"/>
        <v>5.3293526399775873E-3</v>
      </c>
      <c r="P999" s="25"/>
      <c r="Q999" s="25"/>
      <c r="R999" s="25"/>
      <c r="S999" s="25"/>
      <c r="T999" s="25"/>
    </row>
    <row r="1000" spans="14:20" ht="21">
      <c r="N1000" s="32">
        <v>9.7899999999999796</v>
      </c>
      <c r="O1000" s="33">
        <f t="shared" si="29"/>
        <v>5.3184708610089964E-3</v>
      </c>
      <c r="P1000" s="25"/>
      <c r="Q1000" s="25"/>
      <c r="R1000" s="25"/>
      <c r="S1000" s="25"/>
      <c r="T1000" s="25"/>
    </row>
    <row r="1001" spans="14:20" ht="21">
      <c r="N1001" s="32">
        <v>9.7999999999999794</v>
      </c>
      <c r="O1001" s="33">
        <f t="shared" si="29"/>
        <v>5.3076223766100831E-3</v>
      </c>
      <c r="P1001" s="25"/>
      <c r="Q1001" s="25"/>
      <c r="R1001" s="25"/>
      <c r="S1001" s="25"/>
      <c r="T1001" s="25"/>
    </row>
    <row r="1002" spans="14:20" ht="21">
      <c r="N1002" s="32">
        <v>9.8099999999999792</v>
      </c>
      <c r="O1002" s="33">
        <f t="shared" si="29"/>
        <v>5.2968070510923905E-3</v>
      </c>
      <c r="P1002" s="25"/>
      <c r="Q1002" s="25"/>
      <c r="R1002" s="25"/>
      <c r="S1002" s="25"/>
      <c r="T1002" s="25"/>
    </row>
    <row r="1003" spans="14:20" ht="21">
      <c r="N1003" s="32">
        <v>9.8199999999999701</v>
      </c>
      <c r="O1003" s="33">
        <f t="shared" si="29"/>
        <v>5.2860247494579968E-3</v>
      </c>
      <c r="P1003" s="25"/>
      <c r="Q1003" s="25"/>
      <c r="R1003" s="25"/>
      <c r="S1003" s="25"/>
      <c r="T1003" s="25"/>
    </row>
    <row r="1004" spans="14:20" ht="21">
      <c r="N1004" s="32">
        <v>9.8299999999999699</v>
      </c>
      <c r="O1004" s="33">
        <f t="shared" si="29"/>
        <v>5.2752753373952656E-3</v>
      </c>
      <c r="P1004" s="25"/>
      <c r="Q1004" s="25"/>
      <c r="R1004" s="25"/>
      <c r="S1004" s="25"/>
      <c r="T1004" s="25"/>
    </row>
    <row r="1005" spans="14:20" ht="21">
      <c r="N1005" s="32">
        <v>9.8399999999999697</v>
      </c>
      <c r="O1005" s="33">
        <f t="shared" si="29"/>
        <v>5.2645586812747188E-3</v>
      </c>
      <c r="P1005" s="25"/>
      <c r="Q1005" s="25"/>
      <c r="R1005" s="25"/>
      <c r="S1005" s="25"/>
      <c r="T1005" s="25"/>
    </row>
    <row r="1006" spans="14:20" ht="21">
      <c r="N1006" s="32">
        <v>9.8499999999999694</v>
      </c>
      <c r="O1006" s="33">
        <f t="shared" si="29"/>
        <v>5.2538746481448463E-3</v>
      </c>
      <c r="P1006" s="25"/>
      <c r="Q1006" s="25"/>
      <c r="R1006" s="25"/>
      <c r="S1006" s="25"/>
      <c r="T1006" s="25"/>
    </row>
    <row r="1007" spans="14:20" ht="21">
      <c r="N1007" s="32">
        <v>9.8599999999999692</v>
      </c>
      <c r="O1007" s="33">
        <f t="shared" si="29"/>
        <v>5.2432231057279958E-3</v>
      </c>
      <c r="P1007" s="25"/>
      <c r="Q1007" s="25"/>
      <c r="R1007" s="25"/>
      <c r="S1007" s="25"/>
      <c r="T1007" s="25"/>
    </row>
    <row r="1008" spans="14:20" ht="21">
      <c r="N1008" s="32">
        <v>9.8699999999999708</v>
      </c>
      <c r="O1008" s="33">
        <f t="shared" si="29"/>
        <v>5.2326039224162664E-3</v>
      </c>
      <c r="P1008" s="25"/>
      <c r="Q1008" s="25"/>
      <c r="R1008" s="25"/>
      <c r="S1008" s="25"/>
      <c r="T1008" s="25"/>
    </row>
    <row r="1009" spans="14:20" ht="21">
      <c r="N1009" s="32">
        <v>9.8799999999999706</v>
      </c>
      <c r="O1009" s="33">
        <f t="shared" si="29"/>
        <v>5.2220169672674652E-3</v>
      </c>
      <c r="P1009" s="25"/>
      <c r="Q1009" s="25"/>
      <c r="R1009" s="25"/>
      <c r="S1009" s="25"/>
      <c r="T1009" s="25"/>
    </row>
    <row r="1010" spans="14:20" ht="21">
      <c r="N1010" s="32">
        <v>9.8899999999999704</v>
      </c>
      <c r="O1010" s="33">
        <f t="shared" si="29"/>
        <v>5.2114621100010456E-3</v>
      </c>
      <c r="P1010" s="25"/>
      <c r="Q1010" s="25"/>
      <c r="R1010" s="25"/>
      <c r="S1010" s="25"/>
      <c r="T1010" s="25"/>
    </row>
    <row r="1011" spans="14:20" ht="21">
      <c r="N1011" s="32">
        <v>9.8999999999999702</v>
      </c>
      <c r="O1011" s="33">
        <f t="shared" si="29"/>
        <v>5.2009392209941161E-3</v>
      </c>
      <c r="P1011" s="25"/>
      <c r="Q1011" s="25"/>
      <c r="R1011" s="25"/>
      <c r="S1011" s="25"/>
      <c r="T1011" s="25"/>
    </row>
    <row r="1012" spans="14:20" ht="21">
      <c r="N1012" s="32">
        <v>9.9099999999999699</v>
      </c>
      <c r="O1012" s="33">
        <f t="shared" si="29"/>
        <v>5.1904481712774534E-3</v>
      </c>
      <c r="P1012" s="25"/>
      <c r="Q1012" s="25"/>
      <c r="R1012" s="25"/>
      <c r="S1012" s="25"/>
      <c r="T1012" s="25"/>
    </row>
    <row r="1013" spans="14:20" ht="21">
      <c r="N1013" s="32">
        <v>9.9199999999999697</v>
      </c>
      <c r="O1013" s="33">
        <f t="shared" si="29"/>
        <v>5.1799888325315567E-3</v>
      </c>
      <c r="P1013" s="25"/>
      <c r="Q1013" s="25"/>
      <c r="R1013" s="25"/>
      <c r="S1013" s="25"/>
      <c r="T1013" s="25"/>
    </row>
    <row r="1014" spans="14:20" ht="21">
      <c r="N1014" s="32">
        <v>9.9299999999999695</v>
      </c>
      <c r="O1014" s="33">
        <f t="shared" si="29"/>
        <v>5.1695610770827148E-3</v>
      </c>
      <c r="P1014" s="25"/>
      <c r="Q1014" s="25"/>
      <c r="R1014" s="25"/>
      <c r="S1014" s="25"/>
      <c r="T1014" s="25"/>
    </row>
    <row r="1015" spans="14:20" ht="21">
      <c r="N1015" s="32">
        <v>9.9399999999999693</v>
      </c>
      <c r="O1015" s="33">
        <f t="shared" si="29"/>
        <v>5.1591647778991183E-3</v>
      </c>
      <c r="P1015" s="25"/>
      <c r="Q1015" s="25"/>
      <c r="R1015" s="25"/>
      <c r="S1015" s="25"/>
      <c r="T1015" s="25"/>
    </row>
    <row r="1016" spans="14:20" ht="21">
      <c r="N1016" s="32">
        <v>9.9499999999999709</v>
      </c>
      <c r="O1016" s="33">
        <f t="shared" si="29"/>
        <v>5.1487998085869872E-3</v>
      </c>
      <c r="P1016" s="25"/>
      <c r="Q1016" s="25"/>
      <c r="R1016" s="25"/>
      <c r="S1016" s="25"/>
      <c r="T1016" s="25"/>
    </row>
    <row r="1017" spans="14:20" ht="21">
      <c r="N1017" s="32">
        <v>9.9599999999999707</v>
      </c>
      <c r="O1017" s="33">
        <f t="shared" si="29"/>
        <v>5.1384660433867321E-3</v>
      </c>
      <c r="P1017" s="25"/>
      <c r="Q1017" s="25"/>
      <c r="R1017" s="25"/>
      <c r="S1017" s="25"/>
      <c r="T1017" s="25"/>
    </row>
    <row r="1018" spans="14:20" ht="21">
      <c r="N1018" s="32">
        <v>9.9699999999999704</v>
      </c>
      <c r="O1018" s="33">
        <f t="shared" si="29"/>
        <v>5.1281633571691326E-3</v>
      </c>
      <c r="P1018" s="25"/>
      <c r="Q1018" s="25"/>
      <c r="R1018" s="25"/>
      <c r="S1018" s="25"/>
      <c r="T1018" s="25"/>
    </row>
    <row r="1019" spans="14:20" ht="21">
      <c r="N1019" s="32">
        <v>9.9799999999999702</v>
      </c>
      <c r="O1019" s="33">
        <f t="shared" si="29"/>
        <v>5.1178916254315567E-3</v>
      </c>
      <c r="P1019" s="25"/>
      <c r="Q1019" s="25"/>
      <c r="R1019" s="25"/>
      <c r="S1019" s="25"/>
      <c r="T1019" s="25"/>
    </row>
    <row r="1020" spans="14:20" ht="21">
      <c r="N1020" s="32">
        <v>9.98999999999997</v>
      </c>
      <c r="O1020" s="33">
        <f t="shared" si="29"/>
        <v>5.1076507242941967E-3</v>
      </c>
      <c r="P1020" s="25"/>
      <c r="Q1020" s="25"/>
      <c r="R1020" s="25"/>
      <c r="S1020" s="25"/>
      <c r="T1020" s="25"/>
    </row>
    <row r="1021" spans="14:20" ht="21.75" thickBot="1">
      <c r="N1021" s="54">
        <v>9.9999999999999698</v>
      </c>
      <c r="O1021" s="55">
        <f t="shared" si="29"/>
        <v>5.0974405304963326E-3</v>
      </c>
      <c r="P1021" s="25"/>
      <c r="Q1021" s="25"/>
      <c r="R1021" s="25"/>
      <c r="S1021" s="25"/>
      <c r="T1021" s="25"/>
    </row>
    <row r="1022" spans="14:20">
      <c r="N1022" s="25"/>
      <c r="O1022" s="25"/>
      <c r="P1022" s="25"/>
      <c r="Q1022" s="25"/>
      <c r="R1022" s="25"/>
      <c r="S1022" s="25"/>
      <c r="T1022" s="25"/>
    </row>
    <row r="1023" spans="14:20">
      <c r="N1023" s="25"/>
      <c r="O1023" s="25"/>
      <c r="P1023" s="25"/>
      <c r="Q1023" s="25"/>
      <c r="R1023" s="25"/>
      <c r="S1023" s="25"/>
      <c r="T1023" s="25"/>
    </row>
    <row r="1024" spans="14:20">
      <c r="N1024" s="25"/>
      <c r="O1024" s="25"/>
      <c r="P1024" s="25"/>
      <c r="Q1024" s="25"/>
      <c r="R1024" s="25"/>
      <c r="S1024" s="25"/>
      <c r="T1024" s="25"/>
    </row>
    <row r="1025" spans="14:20">
      <c r="N1025" s="25"/>
      <c r="O1025" s="25"/>
      <c r="P1025" s="25"/>
      <c r="Q1025" s="25"/>
      <c r="R1025" s="25"/>
      <c r="S1025" s="25"/>
      <c r="T1025" s="25"/>
    </row>
    <row r="1026" spans="14:20">
      <c r="N1026" s="25"/>
      <c r="O1026" s="25"/>
      <c r="P1026" s="25"/>
      <c r="Q1026" s="25"/>
      <c r="R1026" s="25"/>
      <c r="S1026" s="25"/>
      <c r="T1026" s="25"/>
    </row>
    <row r="1027" spans="14:20">
      <c r="N1027" s="25"/>
      <c r="O1027" s="25"/>
      <c r="P1027" s="25"/>
      <c r="Q1027" s="25"/>
      <c r="R1027" s="25"/>
      <c r="S1027" s="25"/>
      <c r="T1027" s="25"/>
    </row>
    <row r="1028" spans="14:20">
      <c r="N1028" s="25"/>
      <c r="O1028" s="25"/>
      <c r="P1028" s="25"/>
      <c r="Q1028" s="25"/>
      <c r="R1028" s="25"/>
      <c r="S1028" s="25"/>
      <c r="T1028" s="25"/>
    </row>
    <row r="1029" spans="14:20">
      <c r="N1029" s="25"/>
      <c r="O1029" s="25"/>
      <c r="P1029" s="25"/>
      <c r="Q1029" s="25"/>
      <c r="R1029" s="25"/>
      <c r="S1029" s="25"/>
      <c r="T1029" s="25"/>
    </row>
    <row r="1030" spans="14:20">
      <c r="N1030" s="25"/>
      <c r="O1030" s="25"/>
      <c r="P1030" s="25"/>
      <c r="Q1030" s="25"/>
      <c r="R1030" s="25"/>
      <c r="S1030" s="25"/>
      <c r="T1030" s="25"/>
    </row>
    <row r="1031" spans="14:20">
      <c r="N1031" s="25"/>
      <c r="O1031" s="25"/>
      <c r="P1031" s="25"/>
      <c r="Q1031" s="25"/>
      <c r="R1031" s="25"/>
      <c r="S1031" s="25"/>
      <c r="T1031" s="25"/>
    </row>
    <row r="1032" spans="14:20">
      <c r="N1032" s="25"/>
      <c r="O1032" s="25"/>
      <c r="P1032" s="25"/>
      <c r="Q1032" s="25"/>
      <c r="R1032" s="25"/>
      <c r="S1032" s="25"/>
      <c r="T1032" s="25"/>
    </row>
    <row r="1033" spans="14:20">
      <c r="N1033" s="25"/>
      <c r="O1033" s="25"/>
      <c r="P1033" s="25"/>
      <c r="Q1033" s="25"/>
      <c r="R1033" s="25"/>
      <c r="S1033" s="25"/>
      <c r="T1033" s="25"/>
    </row>
    <row r="1034" spans="14:20">
      <c r="N1034" s="25"/>
      <c r="O1034" s="25"/>
      <c r="P1034" s="25"/>
      <c r="Q1034" s="25"/>
      <c r="R1034" s="25"/>
      <c r="S1034" s="25"/>
      <c r="T1034" s="25"/>
    </row>
    <row r="1035" spans="14:20">
      <c r="N1035" s="25"/>
      <c r="O1035" s="25"/>
      <c r="P1035" s="25"/>
      <c r="Q1035" s="25"/>
      <c r="R1035" s="25"/>
      <c r="S1035" s="25"/>
      <c r="T1035" s="25"/>
    </row>
    <row r="1036" spans="14:20">
      <c r="N1036" s="25"/>
      <c r="O1036" s="25"/>
      <c r="P1036" s="25"/>
      <c r="Q1036" s="25"/>
      <c r="R1036" s="25"/>
      <c r="S1036" s="25"/>
      <c r="T1036" s="25"/>
    </row>
    <row r="1037" spans="14:20">
      <c r="N1037" s="25"/>
      <c r="O1037" s="25"/>
      <c r="P1037" s="25"/>
      <c r="Q1037" s="25"/>
      <c r="R1037" s="25"/>
      <c r="S1037" s="25"/>
      <c r="T1037" s="25"/>
    </row>
    <row r="1038" spans="14:20">
      <c r="N1038" s="25"/>
      <c r="O1038" s="25"/>
      <c r="P1038" s="25"/>
      <c r="Q1038" s="25"/>
      <c r="R1038" s="25"/>
      <c r="S1038" s="25"/>
      <c r="T1038" s="25"/>
    </row>
    <row r="1039" spans="14:20">
      <c r="N1039" s="25"/>
      <c r="O1039" s="25"/>
      <c r="P1039" s="25"/>
      <c r="Q1039" s="25"/>
      <c r="R1039" s="25"/>
      <c r="S1039" s="25"/>
      <c r="T1039" s="25"/>
    </row>
    <row r="1040" spans="14:20">
      <c r="N1040" s="25"/>
      <c r="O1040" s="25"/>
      <c r="P1040" s="25"/>
      <c r="Q1040" s="25"/>
      <c r="R1040" s="25"/>
      <c r="S1040" s="25"/>
      <c r="T1040" s="25"/>
    </row>
    <row r="1041" spans="14:20">
      <c r="N1041" s="25"/>
      <c r="O1041" s="25"/>
      <c r="P1041" s="25"/>
      <c r="Q1041" s="25"/>
      <c r="R1041" s="25"/>
      <c r="S1041" s="25"/>
      <c r="T1041" s="25"/>
    </row>
    <row r="1042" spans="14:20">
      <c r="N1042" s="25"/>
      <c r="O1042" s="25"/>
      <c r="P1042" s="25"/>
      <c r="Q1042" s="25"/>
      <c r="R1042" s="25"/>
      <c r="S1042" s="25"/>
      <c r="T1042" s="25"/>
    </row>
    <row r="1043" spans="14:20">
      <c r="N1043" s="25"/>
      <c r="O1043" s="25"/>
      <c r="P1043" s="25"/>
      <c r="Q1043" s="25"/>
      <c r="R1043" s="25"/>
      <c r="S1043" s="25"/>
      <c r="T1043" s="25"/>
    </row>
    <row r="1044" spans="14:20">
      <c r="N1044" s="25"/>
      <c r="O1044" s="25"/>
      <c r="P1044" s="25"/>
      <c r="Q1044" s="25"/>
      <c r="R1044" s="25"/>
      <c r="S1044" s="25"/>
      <c r="T1044" s="25"/>
    </row>
    <row r="1045" spans="14:20">
      <c r="N1045" s="25"/>
      <c r="O1045" s="25"/>
      <c r="P1045" s="25"/>
      <c r="Q1045" s="25"/>
      <c r="R1045" s="25"/>
      <c r="S1045" s="25"/>
      <c r="T1045" s="25"/>
    </row>
    <row r="1046" spans="14:20">
      <c r="N1046" s="25"/>
      <c r="O1046" s="25"/>
      <c r="P1046" s="25"/>
      <c r="Q1046" s="25"/>
      <c r="R1046" s="25"/>
      <c r="S1046" s="25"/>
      <c r="T1046" s="25"/>
    </row>
    <row r="1047" spans="14:20">
      <c r="N1047" s="25"/>
      <c r="O1047" s="25"/>
      <c r="P1047" s="25"/>
      <c r="Q1047" s="25"/>
      <c r="R1047" s="25"/>
      <c r="S1047" s="25"/>
      <c r="T1047" s="25"/>
    </row>
    <row r="1048" spans="14:20">
      <c r="N1048" s="25"/>
      <c r="O1048" s="25"/>
      <c r="P1048" s="25"/>
      <c r="Q1048" s="25"/>
      <c r="R1048" s="25"/>
      <c r="S1048" s="25"/>
      <c r="T1048" s="25"/>
    </row>
    <row r="1049" spans="14:20">
      <c r="N1049" s="25"/>
      <c r="O1049" s="25"/>
      <c r="P1049" s="25"/>
      <c r="Q1049" s="25"/>
      <c r="R1049" s="25"/>
      <c r="S1049" s="25"/>
      <c r="T1049" s="25"/>
    </row>
    <row r="1050" spans="14:20">
      <c r="N1050" s="25"/>
      <c r="O1050" s="25"/>
      <c r="P1050" s="25"/>
      <c r="Q1050" s="25"/>
      <c r="R1050" s="25"/>
      <c r="S1050" s="25"/>
      <c r="T1050" s="25"/>
    </row>
    <row r="1051" spans="14:20">
      <c r="N1051" s="25"/>
      <c r="O1051" s="25"/>
      <c r="P1051" s="25"/>
      <c r="Q1051" s="25"/>
      <c r="R1051" s="25"/>
      <c r="S1051" s="25"/>
      <c r="T1051" s="25"/>
    </row>
    <row r="1052" spans="14:20">
      <c r="N1052" s="25"/>
      <c r="O1052" s="25"/>
      <c r="P1052" s="25"/>
      <c r="Q1052" s="25"/>
      <c r="R1052" s="25"/>
      <c r="S1052" s="25"/>
      <c r="T1052" s="25"/>
    </row>
    <row r="1053" spans="14:20">
      <c r="N1053" s="25"/>
      <c r="O1053" s="25"/>
      <c r="P1053" s="25"/>
      <c r="Q1053" s="25"/>
      <c r="R1053" s="25"/>
      <c r="S1053" s="25"/>
      <c r="T1053" s="25"/>
    </row>
    <row r="1054" spans="14:20">
      <c r="N1054" s="25"/>
      <c r="O1054" s="25"/>
      <c r="P1054" s="25"/>
      <c r="Q1054" s="25"/>
      <c r="R1054" s="25"/>
      <c r="S1054" s="25"/>
      <c r="T1054" s="25"/>
    </row>
    <row r="1055" spans="14:20">
      <c r="N1055" s="25"/>
      <c r="O1055" s="25"/>
      <c r="P1055" s="25"/>
      <c r="Q1055" s="25"/>
      <c r="R1055" s="25"/>
      <c r="S1055" s="25"/>
      <c r="T1055" s="25"/>
    </row>
    <row r="1056" spans="14:20">
      <c r="N1056" s="25"/>
      <c r="O1056" s="25"/>
      <c r="P1056" s="25"/>
      <c r="Q1056" s="25"/>
      <c r="R1056" s="25"/>
      <c r="S1056" s="25"/>
      <c r="T1056" s="25"/>
    </row>
    <row r="1057" spans="14:41">
      <c r="N1057" s="25"/>
      <c r="O1057" s="25"/>
      <c r="P1057" s="25"/>
      <c r="Q1057" s="25"/>
      <c r="R1057" s="25"/>
      <c r="S1057" s="25"/>
      <c r="T1057" s="25"/>
    </row>
    <row r="1058" spans="14:41">
      <c r="N1058" s="25"/>
      <c r="O1058" s="25"/>
      <c r="P1058" s="25"/>
      <c r="Q1058" s="25"/>
      <c r="R1058" s="25"/>
      <c r="S1058" s="25"/>
      <c r="T1058" s="25"/>
    </row>
    <row r="1059" spans="14:41">
      <c r="N1059" s="25"/>
      <c r="O1059" s="25"/>
      <c r="P1059" s="25"/>
      <c r="Q1059" s="25"/>
      <c r="R1059" s="25"/>
      <c r="S1059" s="25"/>
      <c r="T1059" s="25"/>
    </row>
    <row r="1060" spans="14:41">
      <c r="N1060" s="25"/>
      <c r="O1060" s="25"/>
      <c r="P1060" s="25"/>
      <c r="Q1060" s="25"/>
      <c r="R1060" s="25"/>
      <c r="S1060" s="25"/>
      <c r="T1060" s="25"/>
    </row>
    <row r="1061" spans="14:41">
      <c r="N1061" s="25"/>
      <c r="O1061" s="25"/>
      <c r="P1061" s="25"/>
      <c r="Q1061" s="25"/>
      <c r="R1061" s="25"/>
      <c r="S1061" s="25"/>
      <c r="T1061" s="25"/>
    </row>
    <row r="1062" spans="14:41">
      <c r="N1062" s="25"/>
      <c r="O1062" s="25"/>
      <c r="P1062" s="25"/>
      <c r="Q1062" s="25"/>
      <c r="R1062" s="25"/>
      <c r="S1062" s="25"/>
      <c r="T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</row>
    <row r="1063" spans="14:41">
      <c r="N1063" s="25"/>
      <c r="O1063" s="25"/>
      <c r="P1063" s="25"/>
      <c r="Q1063" s="25"/>
      <c r="R1063" s="25"/>
      <c r="S1063" s="25"/>
      <c r="T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</row>
    <row r="1064" spans="14:41">
      <c r="N1064" s="25"/>
      <c r="O1064" s="25"/>
      <c r="P1064" s="25"/>
      <c r="Q1064" s="25"/>
      <c r="R1064" s="25"/>
      <c r="S1064" s="25"/>
      <c r="T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</row>
    <row r="1065" spans="14:41">
      <c r="N1065" s="25"/>
      <c r="O1065" s="25"/>
      <c r="P1065" s="25"/>
      <c r="Q1065" s="25"/>
      <c r="R1065" s="25"/>
      <c r="S1065" s="25"/>
      <c r="T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</row>
    <row r="1066" spans="14:41">
      <c r="N1066" s="25"/>
      <c r="O1066" s="25"/>
      <c r="P1066" s="25"/>
      <c r="Q1066" s="25"/>
      <c r="R1066" s="25"/>
      <c r="S1066" s="25"/>
      <c r="T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</row>
    <row r="1067" spans="14:41">
      <c r="N1067" s="25"/>
      <c r="O1067" s="25"/>
      <c r="P1067" s="25"/>
      <c r="Q1067" s="25"/>
      <c r="R1067" s="25"/>
      <c r="S1067" s="25"/>
      <c r="T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</row>
    <row r="1068" spans="14:41">
      <c r="N1068" s="25"/>
      <c r="O1068" s="25"/>
      <c r="P1068" s="25"/>
      <c r="Q1068" s="25"/>
      <c r="R1068" s="25"/>
      <c r="S1068" s="25"/>
      <c r="T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</row>
    <row r="1069" spans="14:41">
      <c r="N1069" s="25"/>
      <c r="O1069" s="25"/>
      <c r="P1069" s="25"/>
      <c r="Q1069" s="25"/>
      <c r="R1069" s="25"/>
      <c r="S1069" s="25"/>
      <c r="T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</row>
    <row r="1070" spans="14:41">
      <c r="N1070" s="25"/>
      <c r="O1070" s="25"/>
      <c r="P1070" s="25"/>
      <c r="Q1070" s="25"/>
      <c r="R1070" s="25"/>
      <c r="S1070" s="25"/>
      <c r="T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</row>
    <row r="1071" spans="14:41">
      <c r="N1071" s="25"/>
      <c r="O1071" s="25"/>
      <c r="P1071" s="25"/>
      <c r="Q1071" s="25"/>
      <c r="R1071" s="25"/>
      <c r="S1071" s="25"/>
      <c r="T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</row>
    <row r="1072" spans="14:41">
      <c r="N1072" s="25"/>
      <c r="O1072" s="25"/>
      <c r="P1072" s="25"/>
      <c r="Q1072" s="25"/>
      <c r="R1072" s="25"/>
      <c r="S1072" s="25"/>
      <c r="T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</row>
    <row r="1073" spans="14:41">
      <c r="N1073" s="25"/>
      <c r="O1073" s="25"/>
      <c r="P1073" s="25"/>
      <c r="Q1073" s="25"/>
      <c r="R1073" s="25"/>
      <c r="S1073" s="25"/>
      <c r="T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</row>
    <row r="1074" spans="14:41">
      <c r="N1074" s="25"/>
      <c r="O1074" s="25"/>
      <c r="P1074" s="25"/>
      <c r="Q1074" s="25"/>
      <c r="R1074" s="25"/>
      <c r="S1074" s="25"/>
      <c r="T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</row>
    <row r="1075" spans="14:41">
      <c r="N1075" s="25"/>
      <c r="O1075" s="25"/>
      <c r="P1075" s="25"/>
      <c r="Q1075" s="25"/>
      <c r="R1075" s="25"/>
      <c r="S1075" s="25"/>
      <c r="T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</row>
    <row r="1076" spans="14:41">
      <c r="N1076" s="25"/>
      <c r="O1076" s="25"/>
      <c r="P1076" s="25"/>
      <c r="Q1076" s="25"/>
      <c r="R1076" s="25"/>
      <c r="S1076" s="25"/>
      <c r="T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</row>
    <row r="1077" spans="14:41">
      <c r="N1077" s="25"/>
      <c r="O1077" s="25"/>
      <c r="P1077" s="25"/>
      <c r="Q1077" s="25"/>
      <c r="R1077" s="25"/>
      <c r="S1077" s="25"/>
      <c r="T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</row>
    <row r="1078" spans="14:41">
      <c r="N1078" s="25"/>
      <c r="O1078" s="25"/>
      <c r="P1078" s="25"/>
      <c r="Q1078" s="25"/>
      <c r="R1078" s="25"/>
      <c r="S1078" s="25"/>
      <c r="T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</row>
    <row r="1079" spans="14:41">
      <c r="N1079" s="25"/>
      <c r="O1079" s="25"/>
      <c r="P1079" s="25"/>
      <c r="Q1079" s="25"/>
      <c r="R1079" s="25"/>
      <c r="S1079" s="25"/>
      <c r="T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</row>
    <row r="1080" spans="14:41">
      <c r="N1080" s="25"/>
      <c r="O1080" s="25"/>
      <c r="P1080" s="25"/>
      <c r="Q1080" s="25"/>
      <c r="R1080" s="25"/>
      <c r="S1080" s="25"/>
      <c r="T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</row>
    <row r="1081" spans="14:41">
      <c r="N1081" s="25"/>
      <c r="O1081" s="25"/>
      <c r="P1081" s="25"/>
      <c r="Q1081" s="25"/>
      <c r="R1081" s="25"/>
      <c r="S1081" s="25"/>
      <c r="T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</row>
    <row r="1082" spans="14:41">
      <c r="N1082" s="25"/>
      <c r="O1082" s="25"/>
      <c r="P1082" s="25"/>
      <c r="Q1082" s="25"/>
      <c r="R1082" s="25"/>
      <c r="S1082" s="25"/>
      <c r="T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</row>
    <row r="1083" spans="14:41">
      <c r="N1083" s="25"/>
      <c r="O1083" s="25"/>
      <c r="P1083" s="25"/>
      <c r="Q1083" s="25"/>
      <c r="R1083" s="25"/>
      <c r="S1083" s="25"/>
      <c r="T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</row>
    <row r="1084" spans="14:41">
      <c r="N1084" s="25"/>
      <c r="O1084" s="25"/>
      <c r="P1084" s="25"/>
      <c r="Q1084" s="25"/>
      <c r="R1084" s="25"/>
      <c r="S1084" s="25"/>
      <c r="T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</row>
    <row r="1085" spans="14:41">
      <c r="N1085" s="25"/>
      <c r="O1085" s="25"/>
      <c r="P1085" s="25"/>
      <c r="Q1085" s="25"/>
      <c r="R1085" s="25"/>
      <c r="S1085" s="25"/>
      <c r="T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</row>
    <row r="1086" spans="14:41">
      <c r="N1086" s="25"/>
      <c r="O1086" s="25"/>
      <c r="P1086" s="25"/>
      <c r="Q1086" s="25"/>
      <c r="R1086" s="25"/>
      <c r="S1086" s="25"/>
      <c r="T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</row>
    <row r="1087" spans="14:41">
      <c r="N1087" s="25"/>
      <c r="O1087" s="25"/>
      <c r="P1087" s="25"/>
      <c r="Q1087" s="25"/>
      <c r="R1087" s="25"/>
      <c r="S1087" s="25"/>
      <c r="T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</row>
    <row r="1088" spans="14:41">
      <c r="N1088" s="25"/>
      <c r="O1088" s="25"/>
      <c r="P1088" s="25"/>
      <c r="Q1088" s="25"/>
      <c r="R1088" s="25"/>
      <c r="S1088" s="25"/>
      <c r="T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</row>
    <row r="1089" spans="14:41">
      <c r="N1089" s="25"/>
      <c r="O1089" s="25"/>
      <c r="P1089" s="25"/>
      <c r="Q1089" s="25"/>
      <c r="R1089" s="25"/>
      <c r="S1089" s="25"/>
      <c r="T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</row>
    <row r="1090" spans="14:41">
      <c r="N1090" s="25"/>
      <c r="O1090" s="25"/>
      <c r="P1090" s="25"/>
      <c r="Q1090" s="25"/>
      <c r="R1090" s="25"/>
      <c r="S1090" s="25"/>
      <c r="T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</row>
    <row r="1091" spans="14:41">
      <c r="N1091" s="25"/>
      <c r="O1091" s="25"/>
      <c r="P1091" s="25"/>
      <c r="Q1091" s="25"/>
      <c r="R1091" s="25"/>
      <c r="S1091" s="25"/>
      <c r="T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</row>
    <row r="1092" spans="14:41">
      <c r="N1092" s="25"/>
      <c r="O1092" s="25"/>
      <c r="P1092" s="25"/>
      <c r="Q1092" s="25"/>
      <c r="R1092" s="25"/>
      <c r="S1092" s="25"/>
      <c r="T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</row>
    <row r="1093" spans="14:41">
      <c r="N1093" s="25"/>
      <c r="O1093" s="25"/>
      <c r="P1093" s="25"/>
      <c r="Q1093" s="25"/>
      <c r="R1093" s="25"/>
      <c r="S1093" s="25"/>
      <c r="T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</row>
    <row r="1094" spans="14:41">
      <c r="N1094" s="25"/>
      <c r="O1094" s="25"/>
      <c r="P1094" s="25"/>
      <c r="Q1094" s="25"/>
      <c r="R1094" s="25"/>
      <c r="S1094" s="25"/>
      <c r="T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</row>
    <row r="1095" spans="14:41">
      <c r="N1095" s="25"/>
      <c r="O1095" s="25"/>
      <c r="P1095" s="25"/>
      <c r="Q1095" s="25"/>
      <c r="R1095" s="25"/>
      <c r="S1095" s="25"/>
      <c r="T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</row>
    <row r="1096" spans="14:41">
      <c r="N1096" s="25"/>
      <c r="O1096" s="25"/>
      <c r="P1096" s="25"/>
      <c r="Q1096" s="25"/>
      <c r="R1096" s="25"/>
      <c r="S1096" s="25"/>
      <c r="T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</row>
    <row r="1097" spans="14:41">
      <c r="N1097" s="25"/>
      <c r="O1097" s="25"/>
      <c r="P1097" s="25"/>
      <c r="Q1097" s="25"/>
      <c r="R1097" s="25"/>
      <c r="S1097" s="25"/>
      <c r="T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</row>
    <row r="1098" spans="14:41">
      <c r="N1098" s="25"/>
      <c r="O1098" s="25"/>
      <c r="P1098" s="25"/>
      <c r="Q1098" s="25"/>
      <c r="R1098" s="25"/>
      <c r="S1098" s="25"/>
      <c r="T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</row>
    <row r="1099" spans="14:41">
      <c r="N1099" s="25"/>
      <c r="O1099" s="25"/>
      <c r="P1099" s="25"/>
      <c r="Q1099" s="25"/>
      <c r="R1099" s="25"/>
      <c r="S1099" s="25"/>
      <c r="T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</row>
    <row r="1100" spans="14:41">
      <c r="N1100" s="25"/>
      <c r="O1100" s="25"/>
      <c r="P1100" s="25"/>
      <c r="Q1100" s="25"/>
      <c r="R1100" s="25"/>
      <c r="S1100" s="25"/>
      <c r="T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</row>
    <row r="1101" spans="14:41">
      <c r="N1101" s="25"/>
      <c r="O1101" s="25"/>
      <c r="P1101" s="25"/>
      <c r="Q1101" s="25"/>
      <c r="R1101" s="25"/>
      <c r="S1101" s="25"/>
      <c r="T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</row>
    <row r="1102" spans="14:41">
      <c r="N1102" s="25"/>
      <c r="O1102" s="25"/>
      <c r="P1102" s="25"/>
      <c r="Q1102" s="25"/>
      <c r="R1102" s="25"/>
      <c r="S1102" s="25"/>
      <c r="T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</row>
    <row r="1103" spans="14:41">
      <c r="N1103" s="25"/>
      <c r="O1103" s="25"/>
      <c r="P1103" s="25"/>
      <c r="Q1103" s="25"/>
      <c r="R1103" s="25"/>
      <c r="S1103" s="25"/>
      <c r="T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</row>
    <row r="1104" spans="14:41">
      <c r="N1104" s="25"/>
      <c r="O1104" s="25"/>
      <c r="P1104" s="25"/>
      <c r="Q1104" s="25"/>
      <c r="R1104" s="25"/>
      <c r="S1104" s="25"/>
      <c r="T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</row>
    <row r="1105" spans="14:41">
      <c r="N1105" s="25"/>
      <c r="O1105" s="25"/>
      <c r="P1105" s="25"/>
      <c r="Q1105" s="25"/>
      <c r="R1105" s="25"/>
      <c r="S1105" s="25"/>
      <c r="T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</row>
    <row r="1106" spans="14:41">
      <c r="N1106" s="25"/>
      <c r="O1106" s="25"/>
      <c r="P1106" s="25"/>
      <c r="Q1106" s="25"/>
      <c r="R1106" s="25"/>
      <c r="S1106" s="25"/>
      <c r="T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</row>
    <row r="1107" spans="14:41">
      <c r="N1107" s="25"/>
      <c r="O1107" s="25"/>
      <c r="P1107" s="25"/>
      <c r="Q1107" s="25"/>
      <c r="R1107" s="25"/>
      <c r="S1107" s="25"/>
      <c r="T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</row>
    <row r="1108" spans="14:41">
      <c r="N1108" s="25"/>
      <c r="O1108" s="25"/>
      <c r="P1108" s="25"/>
      <c r="Q1108" s="25"/>
      <c r="R1108" s="25"/>
      <c r="S1108" s="25"/>
      <c r="T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</row>
    <row r="1109" spans="14:41">
      <c r="N1109" s="25"/>
      <c r="O1109" s="25"/>
      <c r="P1109" s="25"/>
      <c r="Q1109" s="25"/>
      <c r="R1109" s="25"/>
      <c r="S1109" s="25"/>
      <c r="T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</row>
    <row r="1110" spans="14:41">
      <c r="N1110" s="25"/>
      <c r="O1110" s="25"/>
      <c r="P1110" s="25"/>
      <c r="Q1110" s="25"/>
      <c r="R1110" s="25"/>
      <c r="S1110" s="25"/>
      <c r="T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</row>
    <row r="1111" spans="14:41">
      <c r="N1111" s="25"/>
      <c r="O1111" s="25"/>
      <c r="P1111" s="25"/>
      <c r="Q1111" s="25"/>
      <c r="R1111" s="25"/>
      <c r="S1111" s="25"/>
      <c r="T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</row>
    <row r="1112" spans="14:41">
      <c r="N1112" s="25"/>
      <c r="O1112" s="25"/>
      <c r="P1112" s="25"/>
      <c r="Q1112" s="25"/>
      <c r="R1112" s="25"/>
      <c r="S1112" s="25"/>
      <c r="T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</row>
    <row r="1113" spans="14:41">
      <c r="N1113" s="25"/>
      <c r="O1113" s="25"/>
      <c r="P1113" s="25"/>
      <c r="Q1113" s="25"/>
      <c r="R1113" s="25"/>
      <c r="S1113" s="25"/>
      <c r="T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</row>
    <row r="1114" spans="14:41">
      <c r="N1114" s="25"/>
      <c r="O1114" s="25"/>
      <c r="P1114" s="25"/>
      <c r="Q1114" s="25"/>
      <c r="R1114" s="25"/>
      <c r="S1114" s="25"/>
      <c r="T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</row>
    <row r="1115" spans="14:41">
      <c r="N1115" s="25"/>
      <c r="O1115" s="25"/>
      <c r="P1115" s="25"/>
      <c r="Q1115" s="25"/>
      <c r="R1115" s="25"/>
      <c r="S1115" s="25"/>
      <c r="T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</row>
    <row r="1116" spans="14:41">
      <c r="N1116" s="25"/>
      <c r="O1116" s="25"/>
      <c r="P1116" s="25"/>
      <c r="Q1116" s="25"/>
      <c r="R1116" s="25"/>
      <c r="S1116" s="25"/>
      <c r="T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</row>
    <row r="1117" spans="14:41">
      <c r="N1117" s="25"/>
      <c r="O1117" s="25"/>
      <c r="P1117" s="25"/>
      <c r="Q1117" s="25"/>
      <c r="R1117" s="25"/>
      <c r="S1117" s="25"/>
      <c r="T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</row>
    <row r="1118" spans="14:41">
      <c r="N1118" s="25"/>
      <c r="O1118" s="25"/>
      <c r="P1118" s="25"/>
      <c r="Q1118" s="25"/>
      <c r="R1118" s="25"/>
      <c r="S1118" s="25"/>
      <c r="T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</row>
    <row r="1119" spans="14:41">
      <c r="N1119" s="25"/>
      <c r="O1119" s="25"/>
      <c r="P1119" s="25"/>
      <c r="Q1119" s="25"/>
      <c r="R1119" s="25"/>
      <c r="S1119" s="25"/>
      <c r="T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</row>
    <row r="1120" spans="14:41">
      <c r="N1120" s="25"/>
      <c r="O1120" s="25"/>
      <c r="P1120" s="25"/>
      <c r="Q1120" s="25"/>
      <c r="R1120" s="25"/>
      <c r="S1120" s="25"/>
      <c r="T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</row>
    <row r="1121" spans="14:41">
      <c r="N1121" s="25"/>
      <c r="O1121" s="25"/>
      <c r="P1121" s="25"/>
      <c r="Q1121" s="25"/>
      <c r="R1121" s="25"/>
      <c r="S1121" s="25"/>
      <c r="T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</row>
    <row r="1122" spans="14:41">
      <c r="N1122" s="25"/>
      <c r="O1122" s="25"/>
      <c r="P1122" s="25"/>
      <c r="Q1122" s="25"/>
      <c r="R1122" s="25"/>
      <c r="S1122" s="25"/>
      <c r="T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</row>
    <row r="1123" spans="14:41">
      <c r="N1123" s="25"/>
      <c r="O1123" s="25"/>
      <c r="P1123" s="25"/>
      <c r="Q1123" s="25"/>
      <c r="R1123" s="25"/>
      <c r="S1123" s="25"/>
      <c r="T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</row>
    <row r="1124" spans="14:41">
      <c r="N1124" s="25"/>
      <c r="O1124" s="25"/>
      <c r="P1124" s="25"/>
      <c r="Q1124" s="25"/>
      <c r="R1124" s="25"/>
      <c r="S1124" s="25"/>
      <c r="T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</row>
    <row r="1125" spans="14:41">
      <c r="N1125" s="25"/>
      <c r="O1125" s="25"/>
      <c r="P1125" s="25"/>
      <c r="Q1125" s="25"/>
      <c r="R1125" s="25"/>
      <c r="S1125" s="25"/>
      <c r="T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</row>
    <row r="1126" spans="14:41">
      <c r="N1126" s="25"/>
      <c r="O1126" s="25"/>
      <c r="P1126" s="25"/>
      <c r="Q1126" s="25"/>
      <c r="R1126" s="25"/>
      <c r="S1126" s="25"/>
      <c r="T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</row>
    <row r="1127" spans="14:41">
      <c r="N1127" s="25"/>
      <c r="O1127" s="25"/>
      <c r="P1127" s="25"/>
      <c r="Q1127" s="25"/>
      <c r="R1127" s="25"/>
      <c r="S1127" s="25"/>
      <c r="T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</row>
    <row r="1128" spans="14:41">
      <c r="N1128" s="25"/>
      <c r="O1128" s="25"/>
      <c r="P1128" s="25"/>
      <c r="Q1128" s="25"/>
      <c r="R1128" s="25"/>
      <c r="S1128" s="25"/>
      <c r="T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</row>
    <row r="1129" spans="14:41">
      <c r="N1129" s="25"/>
      <c r="O1129" s="25"/>
      <c r="P1129" s="25"/>
      <c r="Q1129" s="25"/>
      <c r="R1129" s="25"/>
      <c r="S1129" s="25"/>
      <c r="T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</row>
    <row r="1130" spans="14:41">
      <c r="N1130" s="25"/>
      <c r="O1130" s="25"/>
      <c r="P1130" s="25"/>
      <c r="Q1130" s="25"/>
      <c r="R1130" s="25"/>
      <c r="S1130" s="25"/>
      <c r="T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</row>
    <row r="1131" spans="14:41">
      <c r="N1131" s="25"/>
      <c r="O1131" s="25"/>
      <c r="P1131" s="25"/>
      <c r="Q1131" s="25"/>
      <c r="R1131" s="25"/>
      <c r="S1131" s="25"/>
      <c r="T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</row>
    <row r="1132" spans="14:41">
      <c r="N1132" s="25"/>
      <c r="O1132" s="25"/>
      <c r="P1132" s="25"/>
      <c r="Q1132" s="25"/>
      <c r="R1132" s="25"/>
      <c r="S1132" s="25"/>
      <c r="T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</row>
    <row r="1133" spans="14:41">
      <c r="N1133" s="25"/>
      <c r="O1133" s="25"/>
      <c r="P1133" s="25"/>
      <c r="Q1133" s="25"/>
      <c r="R1133" s="25"/>
      <c r="S1133" s="25"/>
      <c r="T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</row>
    <row r="1134" spans="14:41">
      <c r="N1134" s="25"/>
      <c r="O1134" s="25"/>
      <c r="P1134" s="25"/>
      <c r="Q1134" s="25"/>
      <c r="R1134" s="25"/>
      <c r="S1134" s="25"/>
      <c r="T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</row>
    <row r="1135" spans="14:41">
      <c r="N1135" s="25"/>
      <c r="O1135" s="25"/>
      <c r="P1135" s="25"/>
      <c r="Q1135" s="25"/>
      <c r="R1135" s="25"/>
      <c r="S1135" s="25"/>
      <c r="T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</row>
    <row r="1136" spans="14:41">
      <c r="N1136" s="25"/>
      <c r="O1136" s="25"/>
      <c r="P1136" s="25"/>
      <c r="Q1136" s="25"/>
      <c r="R1136" s="25"/>
      <c r="S1136" s="25"/>
      <c r="T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</row>
    <row r="1137" spans="14:41">
      <c r="N1137" s="25"/>
      <c r="O1137" s="25"/>
      <c r="P1137" s="25"/>
      <c r="Q1137" s="25"/>
      <c r="R1137" s="25"/>
      <c r="S1137" s="25"/>
      <c r="T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</row>
    <row r="1138" spans="14:41">
      <c r="N1138" s="25"/>
      <c r="O1138" s="25"/>
      <c r="P1138" s="25"/>
      <c r="Q1138" s="25"/>
      <c r="R1138" s="25"/>
      <c r="S1138" s="25"/>
      <c r="T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</row>
    <row r="1139" spans="14:41">
      <c r="N1139" s="25"/>
      <c r="O1139" s="25"/>
      <c r="P1139" s="25"/>
      <c r="Q1139" s="25"/>
      <c r="R1139" s="25"/>
      <c r="S1139" s="25"/>
      <c r="T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</row>
    <row r="1140" spans="14:41">
      <c r="N1140" s="25"/>
      <c r="O1140" s="25"/>
      <c r="P1140" s="25"/>
      <c r="Q1140" s="25"/>
      <c r="R1140" s="25"/>
      <c r="S1140" s="25"/>
      <c r="T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</row>
    <row r="1141" spans="14:41">
      <c r="N1141" s="25"/>
      <c r="O1141" s="25"/>
      <c r="P1141" s="25"/>
      <c r="Q1141" s="25"/>
      <c r="R1141" s="25"/>
      <c r="S1141" s="25"/>
      <c r="T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</row>
    <row r="1142" spans="14:41">
      <c r="N1142" s="25"/>
      <c r="O1142" s="25"/>
      <c r="P1142" s="25"/>
      <c r="Q1142" s="25"/>
      <c r="R1142" s="25"/>
      <c r="S1142" s="25"/>
      <c r="T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</row>
    <row r="1143" spans="14:41">
      <c r="N1143" s="25"/>
      <c r="O1143" s="25"/>
      <c r="P1143" s="25"/>
      <c r="Q1143" s="25"/>
      <c r="R1143" s="25"/>
      <c r="S1143" s="25"/>
      <c r="T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</row>
    <row r="1144" spans="14:41">
      <c r="N1144" s="25"/>
      <c r="O1144" s="25"/>
      <c r="P1144" s="25"/>
      <c r="Q1144" s="25"/>
      <c r="R1144" s="25"/>
      <c r="S1144" s="25"/>
      <c r="T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</row>
    <row r="1145" spans="14:41">
      <c r="N1145" s="25"/>
      <c r="O1145" s="25"/>
      <c r="P1145" s="25"/>
      <c r="Q1145" s="25"/>
      <c r="R1145" s="25"/>
      <c r="S1145" s="25"/>
      <c r="T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</row>
    <row r="1146" spans="14:41">
      <c r="N1146" s="25"/>
      <c r="O1146" s="25"/>
      <c r="P1146" s="25"/>
      <c r="Q1146" s="25"/>
      <c r="R1146" s="25"/>
      <c r="S1146" s="25"/>
      <c r="T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</row>
    <row r="1147" spans="14:41">
      <c r="N1147" s="25"/>
      <c r="O1147" s="25"/>
      <c r="P1147" s="25"/>
      <c r="Q1147" s="25"/>
      <c r="R1147" s="25"/>
      <c r="S1147" s="25"/>
      <c r="T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</row>
    <row r="1148" spans="14:41">
      <c r="N1148" s="25"/>
      <c r="O1148" s="25"/>
      <c r="P1148" s="25"/>
      <c r="Q1148" s="25"/>
      <c r="R1148" s="25"/>
      <c r="S1148" s="25"/>
      <c r="T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</row>
    <row r="1149" spans="14:41">
      <c r="N1149" s="25"/>
      <c r="O1149" s="25"/>
      <c r="P1149" s="25"/>
      <c r="Q1149" s="25"/>
      <c r="R1149" s="25"/>
      <c r="S1149" s="25"/>
      <c r="T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</row>
    <row r="1150" spans="14:41">
      <c r="N1150" s="25"/>
      <c r="O1150" s="25"/>
      <c r="P1150" s="25"/>
      <c r="Q1150" s="25"/>
      <c r="R1150" s="25"/>
      <c r="S1150" s="25"/>
      <c r="T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</row>
    <row r="1151" spans="14:41">
      <c r="N1151" s="25"/>
      <c r="O1151" s="25"/>
      <c r="P1151" s="25"/>
      <c r="Q1151" s="25"/>
      <c r="R1151" s="25"/>
      <c r="S1151" s="25"/>
      <c r="T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</row>
    <row r="1152" spans="14:41">
      <c r="N1152" s="25"/>
      <c r="O1152" s="25"/>
      <c r="P1152" s="25"/>
      <c r="Q1152" s="25"/>
      <c r="R1152" s="25"/>
      <c r="S1152" s="25"/>
      <c r="T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</row>
    <row r="1153" spans="14:41">
      <c r="N1153" s="25"/>
      <c r="O1153" s="25"/>
      <c r="P1153" s="25"/>
      <c r="Q1153" s="25"/>
      <c r="R1153" s="25"/>
      <c r="S1153" s="25"/>
      <c r="T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</row>
    <row r="1154" spans="14:41">
      <c r="N1154" s="25"/>
      <c r="O1154" s="25"/>
      <c r="P1154" s="25"/>
      <c r="Q1154" s="25"/>
      <c r="R1154" s="25"/>
      <c r="S1154" s="25"/>
      <c r="T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</row>
    <row r="1155" spans="14:41">
      <c r="N1155" s="25"/>
      <c r="O1155" s="25"/>
      <c r="P1155" s="25"/>
      <c r="Q1155" s="25"/>
      <c r="R1155" s="25"/>
      <c r="S1155" s="25"/>
      <c r="T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</row>
    <row r="1156" spans="14:41">
      <c r="N1156" s="25"/>
      <c r="O1156" s="25"/>
      <c r="P1156" s="25"/>
      <c r="Q1156" s="25"/>
      <c r="R1156" s="25"/>
      <c r="S1156" s="25"/>
      <c r="T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</row>
    <row r="1157" spans="14:41">
      <c r="N1157" s="25"/>
      <c r="O1157" s="25"/>
      <c r="P1157" s="25"/>
      <c r="Q1157" s="25"/>
      <c r="R1157" s="25"/>
      <c r="S1157" s="25"/>
      <c r="T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</row>
    <row r="1158" spans="14:41">
      <c r="N1158" s="25"/>
      <c r="O1158" s="25"/>
      <c r="P1158" s="25"/>
      <c r="Q1158" s="25"/>
      <c r="R1158" s="25"/>
      <c r="S1158" s="25"/>
      <c r="T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</row>
    <row r="1159" spans="14:41">
      <c r="N1159" s="25"/>
      <c r="O1159" s="25"/>
      <c r="P1159" s="25"/>
      <c r="Q1159" s="25"/>
      <c r="R1159" s="25"/>
      <c r="S1159" s="25"/>
      <c r="T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</row>
    <row r="1160" spans="14:41">
      <c r="N1160" s="25"/>
      <c r="O1160" s="25"/>
      <c r="P1160" s="25"/>
      <c r="Q1160" s="25"/>
      <c r="R1160" s="25"/>
      <c r="S1160" s="25"/>
      <c r="T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</row>
    <row r="1161" spans="14:41">
      <c r="N1161" s="25"/>
      <c r="O1161" s="25"/>
      <c r="P1161" s="25"/>
      <c r="Q1161" s="25"/>
      <c r="R1161" s="25"/>
      <c r="S1161" s="25"/>
      <c r="T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</row>
    <row r="1162" spans="14:41">
      <c r="N1162" s="25"/>
      <c r="O1162" s="25"/>
      <c r="P1162" s="25"/>
      <c r="Q1162" s="25"/>
      <c r="R1162" s="25"/>
      <c r="S1162" s="25"/>
      <c r="T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</row>
    <row r="1163" spans="14:41">
      <c r="N1163" s="25"/>
      <c r="O1163" s="25"/>
      <c r="P1163" s="25"/>
      <c r="Q1163" s="25"/>
      <c r="R1163" s="25"/>
      <c r="S1163" s="25"/>
      <c r="T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</row>
    <row r="1164" spans="14:41">
      <c r="N1164" s="25"/>
      <c r="O1164" s="25"/>
      <c r="P1164" s="25"/>
      <c r="Q1164" s="25"/>
      <c r="R1164" s="25"/>
      <c r="S1164" s="25"/>
      <c r="T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</row>
    <row r="1165" spans="14:41">
      <c r="N1165" s="25"/>
      <c r="O1165" s="25"/>
      <c r="P1165" s="25"/>
      <c r="Q1165" s="25"/>
      <c r="R1165" s="25"/>
      <c r="S1165" s="25"/>
      <c r="T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</row>
    <row r="1166" spans="14:41">
      <c r="N1166" s="25"/>
      <c r="O1166" s="25"/>
      <c r="P1166" s="25"/>
      <c r="Q1166" s="25"/>
      <c r="R1166" s="25"/>
      <c r="S1166" s="25"/>
      <c r="T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</row>
    <row r="1167" spans="14:41">
      <c r="N1167" s="25"/>
      <c r="O1167" s="25"/>
      <c r="P1167" s="25"/>
      <c r="Q1167" s="25"/>
      <c r="R1167" s="25"/>
      <c r="S1167" s="25"/>
      <c r="T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</row>
    <row r="1168" spans="14:41">
      <c r="N1168" s="25"/>
      <c r="O1168" s="25"/>
      <c r="P1168" s="25"/>
      <c r="Q1168" s="25"/>
      <c r="R1168" s="25"/>
      <c r="S1168" s="25"/>
      <c r="T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</row>
    <row r="1169" spans="14:41">
      <c r="N1169" s="25"/>
      <c r="O1169" s="25"/>
      <c r="P1169" s="25"/>
      <c r="Q1169" s="25"/>
      <c r="R1169" s="25"/>
      <c r="S1169" s="25"/>
      <c r="T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</row>
    <row r="1170" spans="14:41">
      <c r="N1170" s="25"/>
      <c r="O1170" s="25"/>
      <c r="P1170" s="25"/>
      <c r="Q1170" s="25"/>
      <c r="R1170" s="25"/>
      <c r="S1170" s="25"/>
      <c r="T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</row>
    <row r="1171" spans="14:41">
      <c r="N1171" s="25"/>
      <c r="O1171" s="25"/>
      <c r="P1171" s="25"/>
      <c r="Q1171" s="25"/>
      <c r="R1171" s="25"/>
      <c r="S1171" s="25"/>
      <c r="T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</row>
    <row r="1172" spans="14:41">
      <c r="N1172" s="25"/>
      <c r="O1172" s="25"/>
      <c r="P1172" s="25"/>
      <c r="Q1172" s="25"/>
      <c r="R1172" s="25"/>
      <c r="S1172" s="25"/>
      <c r="T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</row>
    <row r="1173" spans="14:41">
      <c r="N1173" s="25"/>
      <c r="O1173" s="25"/>
      <c r="P1173" s="25"/>
      <c r="Q1173" s="25"/>
      <c r="R1173" s="25"/>
      <c r="S1173" s="25"/>
      <c r="T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</row>
    <row r="1174" spans="14:41">
      <c r="N1174" s="25"/>
      <c r="O1174" s="25"/>
      <c r="P1174" s="25"/>
      <c r="Q1174" s="25"/>
      <c r="R1174" s="25"/>
      <c r="S1174" s="25"/>
      <c r="T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</row>
    <row r="1175" spans="14:41">
      <c r="N1175" s="25"/>
      <c r="O1175" s="25"/>
      <c r="P1175" s="25"/>
      <c r="Q1175" s="25"/>
      <c r="R1175" s="25"/>
      <c r="S1175" s="25"/>
      <c r="T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</row>
    <row r="1176" spans="14:41">
      <c r="N1176" s="25"/>
      <c r="O1176" s="25"/>
      <c r="P1176" s="25"/>
      <c r="Q1176" s="25"/>
      <c r="R1176" s="25"/>
      <c r="S1176" s="25"/>
      <c r="T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</row>
    <row r="1177" spans="14:41">
      <c r="N1177" s="25"/>
      <c r="O1177" s="25"/>
      <c r="P1177" s="25"/>
      <c r="Q1177" s="25"/>
      <c r="R1177" s="25"/>
      <c r="S1177" s="25"/>
      <c r="T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</row>
    <row r="1178" spans="14:41">
      <c r="N1178" s="25"/>
      <c r="O1178" s="25"/>
      <c r="P1178" s="25"/>
      <c r="Q1178" s="25"/>
      <c r="R1178" s="25"/>
      <c r="S1178" s="25"/>
      <c r="T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</row>
    <row r="1179" spans="14:41">
      <c r="N1179" s="25"/>
      <c r="O1179" s="25"/>
      <c r="P1179" s="25"/>
      <c r="Q1179" s="25"/>
      <c r="R1179" s="25"/>
      <c r="S1179" s="25"/>
      <c r="T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</row>
    <row r="1180" spans="14:41">
      <c r="N1180" s="25"/>
      <c r="O1180" s="25"/>
      <c r="P1180" s="25"/>
      <c r="Q1180" s="25"/>
      <c r="R1180" s="25"/>
      <c r="S1180" s="25"/>
      <c r="T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</row>
    <row r="1181" spans="14:41">
      <c r="N1181" s="25"/>
      <c r="O1181" s="25"/>
      <c r="P1181" s="25"/>
      <c r="Q1181" s="25"/>
      <c r="R1181" s="25"/>
      <c r="S1181" s="25"/>
      <c r="T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</row>
    <row r="1182" spans="14:41">
      <c r="N1182" s="25"/>
      <c r="O1182" s="25"/>
      <c r="P1182" s="25"/>
      <c r="Q1182" s="25"/>
      <c r="R1182" s="25"/>
      <c r="S1182" s="25"/>
      <c r="T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</row>
    <row r="1183" spans="14:41">
      <c r="N1183" s="25"/>
      <c r="O1183" s="25"/>
      <c r="P1183" s="25"/>
      <c r="Q1183" s="25"/>
      <c r="R1183" s="25"/>
      <c r="S1183" s="25"/>
      <c r="T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</row>
    <row r="1184" spans="14:41">
      <c r="N1184" s="25"/>
      <c r="O1184" s="25"/>
      <c r="P1184" s="25"/>
      <c r="Q1184" s="25"/>
      <c r="R1184" s="25"/>
      <c r="S1184" s="25"/>
      <c r="T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</row>
    <row r="1185" spans="14:41">
      <c r="N1185" s="25"/>
      <c r="O1185" s="25"/>
      <c r="P1185" s="25"/>
      <c r="Q1185" s="25"/>
      <c r="R1185" s="25"/>
      <c r="S1185" s="25"/>
      <c r="T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</row>
    <row r="1186" spans="14:41">
      <c r="N1186" s="25"/>
      <c r="O1186" s="25"/>
      <c r="P1186" s="25"/>
      <c r="Q1186" s="25"/>
      <c r="R1186" s="25"/>
      <c r="S1186" s="25"/>
      <c r="T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</row>
    <row r="1187" spans="14:41">
      <c r="N1187" s="25"/>
      <c r="O1187" s="25"/>
      <c r="P1187" s="25"/>
      <c r="Q1187" s="25"/>
      <c r="R1187" s="25"/>
      <c r="S1187" s="25"/>
      <c r="T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</row>
    <row r="1188" spans="14:41">
      <c r="N1188" s="25"/>
      <c r="O1188" s="25"/>
      <c r="P1188" s="25"/>
      <c r="Q1188" s="25"/>
      <c r="R1188" s="25"/>
      <c r="S1188" s="25"/>
      <c r="T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</row>
    <row r="1189" spans="14:41">
      <c r="N1189" s="25"/>
      <c r="O1189" s="25"/>
      <c r="P1189" s="25"/>
      <c r="Q1189" s="25"/>
      <c r="R1189" s="25"/>
      <c r="S1189" s="25"/>
      <c r="T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</row>
    <row r="1190" spans="14:41">
      <c r="N1190" s="25"/>
      <c r="O1190" s="25"/>
      <c r="P1190" s="25"/>
      <c r="Q1190" s="25"/>
      <c r="R1190" s="25"/>
      <c r="S1190" s="25"/>
      <c r="T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</row>
    <row r="1191" spans="14:41">
      <c r="N1191" s="25"/>
      <c r="O1191" s="25"/>
      <c r="P1191" s="25"/>
      <c r="Q1191" s="25"/>
      <c r="R1191" s="25"/>
      <c r="S1191" s="25"/>
      <c r="T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</row>
    <row r="1192" spans="14:41">
      <c r="N1192" s="25"/>
      <c r="O1192" s="25"/>
      <c r="P1192" s="25"/>
      <c r="Q1192" s="25"/>
      <c r="R1192" s="25"/>
      <c r="S1192" s="25"/>
      <c r="T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</row>
    <row r="1193" spans="14:41">
      <c r="N1193" s="25"/>
      <c r="O1193" s="25"/>
      <c r="P1193" s="25"/>
      <c r="Q1193" s="25"/>
      <c r="R1193" s="25"/>
      <c r="S1193" s="25"/>
      <c r="T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</row>
    <row r="1194" spans="14:41">
      <c r="N1194" s="25"/>
      <c r="O1194" s="25"/>
      <c r="P1194" s="25"/>
      <c r="Q1194" s="25"/>
      <c r="R1194" s="25"/>
      <c r="S1194" s="25"/>
      <c r="T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</row>
    <row r="1195" spans="14:41">
      <c r="N1195" s="25"/>
      <c r="O1195" s="25"/>
      <c r="P1195" s="25"/>
      <c r="Q1195" s="25"/>
      <c r="R1195" s="25"/>
      <c r="S1195" s="25"/>
      <c r="T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</row>
    <row r="1196" spans="14:41">
      <c r="N1196" s="25"/>
      <c r="O1196" s="25"/>
      <c r="P1196" s="25"/>
      <c r="Q1196" s="25"/>
      <c r="R1196" s="25"/>
      <c r="S1196" s="25"/>
      <c r="T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</row>
    <row r="1197" spans="14:41">
      <c r="N1197" s="25"/>
      <c r="O1197" s="25"/>
      <c r="P1197" s="25"/>
      <c r="Q1197" s="25"/>
      <c r="R1197" s="25"/>
      <c r="S1197" s="25"/>
      <c r="T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</row>
    <row r="1198" spans="14:41">
      <c r="N1198" s="25"/>
      <c r="O1198" s="25"/>
      <c r="P1198" s="25"/>
      <c r="Q1198" s="25"/>
      <c r="R1198" s="25"/>
      <c r="S1198" s="25"/>
      <c r="T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</row>
    <row r="1199" spans="14:41">
      <c r="N1199" s="25"/>
      <c r="O1199" s="25"/>
      <c r="P1199" s="25"/>
      <c r="Q1199" s="25"/>
      <c r="R1199" s="25"/>
      <c r="S1199" s="25"/>
      <c r="T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</row>
    <row r="1200" spans="14:41">
      <c r="N1200" s="25"/>
      <c r="O1200" s="25"/>
      <c r="P1200" s="25"/>
      <c r="Q1200" s="25"/>
      <c r="R1200" s="25"/>
      <c r="S1200" s="25"/>
      <c r="T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</row>
    <row r="1201" spans="14:41">
      <c r="N1201" s="25"/>
      <c r="O1201" s="25"/>
      <c r="P1201" s="25"/>
      <c r="Q1201" s="25"/>
      <c r="R1201" s="25"/>
      <c r="S1201" s="25"/>
      <c r="T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</row>
    <row r="1202" spans="14:41">
      <c r="N1202" s="25"/>
      <c r="O1202" s="25"/>
      <c r="P1202" s="25"/>
      <c r="Q1202" s="25"/>
      <c r="R1202" s="25"/>
      <c r="S1202" s="25"/>
      <c r="T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</row>
    <row r="1203" spans="14:41">
      <c r="N1203" s="25"/>
      <c r="O1203" s="25"/>
      <c r="P1203" s="25"/>
      <c r="Q1203" s="25"/>
      <c r="R1203" s="25"/>
      <c r="S1203" s="25"/>
      <c r="T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</row>
    <row r="1204" spans="14:41">
      <c r="N1204" s="25"/>
      <c r="O1204" s="25"/>
      <c r="P1204" s="25"/>
      <c r="Q1204" s="25"/>
      <c r="R1204" s="25"/>
      <c r="S1204" s="25"/>
      <c r="T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</row>
    <row r="1205" spans="14:41">
      <c r="N1205" s="25"/>
      <c r="O1205" s="25"/>
      <c r="P1205" s="25"/>
      <c r="Q1205" s="25"/>
      <c r="R1205" s="25"/>
      <c r="S1205" s="25"/>
      <c r="T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</row>
    <row r="1206" spans="14:41">
      <c r="N1206" s="25"/>
      <c r="O1206" s="25"/>
      <c r="P1206" s="25"/>
      <c r="Q1206" s="25"/>
      <c r="R1206" s="25"/>
      <c r="S1206" s="25"/>
      <c r="T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</row>
    <row r="1207" spans="14:41">
      <c r="N1207" s="25"/>
      <c r="O1207" s="25"/>
      <c r="P1207" s="25"/>
      <c r="Q1207" s="25"/>
      <c r="R1207" s="25"/>
      <c r="S1207" s="25"/>
      <c r="T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</row>
    <row r="1208" spans="14:41">
      <c r="N1208" s="25"/>
      <c r="O1208" s="25"/>
      <c r="P1208" s="25"/>
      <c r="Q1208" s="25"/>
      <c r="R1208" s="25"/>
      <c r="S1208" s="25"/>
      <c r="T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</row>
    <row r="1209" spans="14:41">
      <c r="N1209" s="25"/>
      <c r="O1209" s="25"/>
      <c r="P1209" s="25"/>
      <c r="Q1209" s="25"/>
      <c r="R1209" s="25"/>
      <c r="S1209" s="25"/>
      <c r="T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</row>
    <row r="1210" spans="14:41">
      <c r="N1210" s="25"/>
      <c r="O1210" s="25"/>
      <c r="P1210" s="25"/>
      <c r="Q1210" s="25"/>
      <c r="R1210" s="25"/>
      <c r="S1210" s="25"/>
      <c r="T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</row>
    <row r="1211" spans="14:41">
      <c r="N1211" s="25"/>
      <c r="O1211" s="25"/>
      <c r="P1211" s="25"/>
      <c r="Q1211" s="25"/>
      <c r="R1211" s="25"/>
      <c r="S1211" s="25"/>
      <c r="T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</row>
    <row r="1212" spans="14:41">
      <c r="N1212" s="25"/>
      <c r="O1212" s="25"/>
      <c r="P1212" s="25"/>
      <c r="Q1212" s="25"/>
      <c r="R1212" s="25"/>
      <c r="S1212" s="25"/>
      <c r="T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</row>
    <row r="1213" spans="14:41">
      <c r="N1213" s="25"/>
      <c r="O1213" s="25"/>
      <c r="P1213" s="25"/>
      <c r="Q1213" s="25"/>
      <c r="R1213" s="25"/>
      <c r="S1213" s="25"/>
      <c r="T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</row>
    <row r="1214" spans="14:41">
      <c r="N1214" s="25"/>
      <c r="O1214" s="25"/>
      <c r="P1214" s="25"/>
      <c r="Q1214" s="25"/>
      <c r="R1214" s="25"/>
      <c r="S1214" s="25"/>
      <c r="T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</row>
    <row r="1215" spans="14:41">
      <c r="N1215" s="25"/>
      <c r="O1215" s="25"/>
      <c r="P1215" s="25"/>
      <c r="Q1215" s="25"/>
      <c r="R1215" s="25"/>
      <c r="S1215" s="25"/>
      <c r="T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</row>
    <row r="1216" spans="14:41">
      <c r="N1216" s="25"/>
      <c r="O1216" s="25"/>
      <c r="P1216" s="25"/>
      <c r="Q1216" s="25"/>
      <c r="R1216" s="25"/>
      <c r="S1216" s="25"/>
      <c r="T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</row>
    <row r="1217" spans="14:41">
      <c r="N1217" s="25"/>
      <c r="O1217" s="25"/>
      <c r="P1217" s="25"/>
      <c r="Q1217" s="25"/>
      <c r="R1217" s="25"/>
      <c r="S1217" s="25"/>
      <c r="T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</row>
    <row r="1218" spans="14:41">
      <c r="N1218" s="25"/>
      <c r="O1218" s="25"/>
      <c r="P1218" s="25"/>
      <c r="Q1218" s="25"/>
      <c r="R1218" s="25"/>
      <c r="S1218" s="25"/>
      <c r="T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</row>
    <row r="1219" spans="14:41">
      <c r="N1219" s="25"/>
      <c r="O1219" s="25"/>
      <c r="P1219" s="25"/>
      <c r="Q1219" s="25"/>
      <c r="R1219" s="25"/>
      <c r="S1219" s="25"/>
      <c r="T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</row>
    <row r="1220" spans="14:41">
      <c r="N1220" s="25"/>
      <c r="O1220" s="25"/>
      <c r="P1220" s="25"/>
      <c r="Q1220" s="25"/>
      <c r="R1220" s="25"/>
      <c r="S1220" s="25"/>
      <c r="T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</row>
    <row r="1221" spans="14:41">
      <c r="N1221" s="25"/>
      <c r="O1221" s="25"/>
      <c r="P1221" s="25"/>
      <c r="Q1221" s="25"/>
      <c r="R1221" s="25"/>
      <c r="S1221" s="25"/>
      <c r="T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</row>
    <row r="1222" spans="14:41">
      <c r="N1222" s="25"/>
      <c r="O1222" s="25"/>
      <c r="P1222" s="25"/>
      <c r="Q1222" s="25"/>
      <c r="R1222" s="25"/>
      <c r="S1222" s="25"/>
      <c r="T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</row>
    <row r="1223" spans="14:41">
      <c r="N1223" s="25"/>
      <c r="O1223" s="25"/>
      <c r="P1223" s="25"/>
      <c r="Q1223" s="25"/>
      <c r="R1223" s="25"/>
      <c r="S1223" s="25"/>
      <c r="T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</row>
    <row r="1224" spans="14:41">
      <c r="N1224" s="25"/>
      <c r="O1224" s="25"/>
      <c r="P1224" s="25"/>
      <c r="Q1224" s="25"/>
      <c r="R1224" s="25"/>
      <c r="S1224" s="25"/>
      <c r="T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</row>
    <row r="1225" spans="14:41">
      <c r="N1225" s="25"/>
      <c r="O1225" s="25"/>
      <c r="P1225" s="25"/>
      <c r="Q1225" s="25"/>
      <c r="R1225" s="25"/>
      <c r="S1225" s="25"/>
      <c r="T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</row>
    <row r="1226" spans="14:41">
      <c r="N1226" s="25"/>
      <c r="O1226" s="25"/>
      <c r="P1226" s="25"/>
      <c r="Q1226" s="25"/>
      <c r="R1226" s="25"/>
      <c r="S1226" s="25"/>
      <c r="T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</row>
    <row r="1227" spans="14:41">
      <c r="N1227" s="25"/>
      <c r="O1227" s="25"/>
      <c r="P1227" s="25"/>
      <c r="Q1227" s="25"/>
      <c r="R1227" s="25"/>
      <c r="S1227" s="25"/>
      <c r="T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</row>
    <row r="1228" spans="14:41">
      <c r="N1228" s="25"/>
      <c r="O1228" s="25"/>
      <c r="P1228" s="25"/>
      <c r="Q1228" s="25"/>
      <c r="R1228" s="25"/>
      <c r="S1228" s="25"/>
      <c r="T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</row>
    <row r="1229" spans="14:41">
      <c r="N1229" s="25"/>
      <c r="O1229" s="25"/>
      <c r="P1229" s="25"/>
      <c r="Q1229" s="25"/>
      <c r="R1229" s="25"/>
      <c r="S1229" s="25"/>
      <c r="T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</row>
    <row r="1230" spans="14:41">
      <c r="N1230" s="25"/>
      <c r="O1230" s="25"/>
      <c r="P1230" s="25"/>
      <c r="Q1230" s="25"/>
      <c r="R1230" s="25"/>
      <c r="S1230" s="25"/>
      <c r="T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</row>
    <row r="1231" spans="14:41">
      <c r="N1231" s="25"/>
      <c r="O1231" s="25"/>
      <c r="P1231" s="25"/>
      <c r="Q1231" s="25"/>
      <c r="R1231" s="25"/>
      <c r="S1231" s="25"/>
      <c r="T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</row>
    <row r="1232" spans="14:41">
      <c r="N1232" s="25"/>
      <c r="O1232" s="25"/>
      <c r="P1232" s="25"/>
      <c r="Q1232" s="25"/>
      <c r="R1232" s="25"/>
      <c r="S1232" s="25"/>
      <c r="T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</row>
    <row r="1233" spans="14:41">
      <c r="N1233" s="25"/>
      <c r="O1233" s="25"/>
      <c r="P1233" s="25"/>
      <c r="Q1233" s="25"/>
      <c r="R1233" s="25"/>
      <c r="S1233" s="25"/>
      <c r="T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</row>
    <row r="1234" spans="14:41">
      <c r="N1234" s="25"/>
      <c r="O1234" s="25"/>
      <c r="P1234" s="25"/>
      <c r="Q1234" s="25"/>
      <c r="R1234" s="25"/>
      <c r="S1234" s="25"/>
      <c r="T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</row>
    <row r="1235" spans="14:41">
      <c r="N1235" s="25"/>
      <c r="O1235" s="25"/>
      <c r="P1235" s="25"/>
      <c r="Q1235" s="25"/>
      <c r="R1235" s="25"/>
      <c r="S1235" s="25"/>
      <c r="T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</row>
    <row r="1236" spans="14:41">
      <c r="N1236" s="25"/>
      <c r="O1236" s="25"/>
      <c r="P1236" s="25"/>
      <c r="Q1236" s="25"/>
      <c r="R1236" s="25"/>
      <c r="S1236" s="25"/>
      <c r="T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</row>
    <row r="1237" spans="14:41">
      <c r="N1237" s="25"/>
      <c r="O1237" s="25"/>
      <c r="P1237" s="25"/>
      <c r="Q1237" s="25"/>
      <c r="R1237" s="25"/>
      <c r="S1237" s="25"/>
      <c r="T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</row>
    <row r="1238" spans="14:41">
      <c r="N1238" s="25"/>
      <c r="O1238" s="25"/>
      <c r="P1238" s="25"/>
      <c r="Q1238" s="25"/>
      <c r="R1238" s="25"/>
      <c r="S1238" s="25"/>
      <c r="T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</row>
    <row r="1239" spans="14:41">
      <c r="N1239" s="25"/>
      <c r="O1239" s="25"/>
      <c r="P1239" s="25"/>
      <c r="Q1239" s="25"/>
      <c r="R1239" s="25"/>
      <c r="S1239" s="25"/>
      <c r="T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</row>
    <row r="1240" spans="14:41">
      <c r="N1240" s="25"/>
      <c r="O1240" s="25"/>
      <c r="P1240" s="25"/>
      <c r="Q1240" s="25"/>
      <c r="R1240" s="25"/>
      <c r="S1240" s="25"/>
      <c r="T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</row>
    <row r="1241" spans="14:41">
      <c r="N1241" s="25"/>
      <c r="O1241" s="25"/>
      <c r="P1241" s="25"/>
      <c r="Q1241" s="25"/>
      <c r="R1241" s="25"/>
      <c r="S1241" s="25"/>
      <c r="T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</row>
    <row r="1242" spans="14:41">
      <c r="N1242" s="25"/>
      <c r="O1242" s="25"/>
      <c r="P1242" s="25"/>
      <c r="Q1242" s="25"/>
      <c r="R1242" s="25"/>
      <c r="S1242" s="25"/>
      <c r="T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</row>
    <row r="1243" spans="14:41">
      <c r="N1243" s="25"/>
      <c r="O1243" s="25"/>
      <c r="P1243" s="25"/>
      <c r="Q1243" s="25"/>
      <c r="R1243" s="25"/>
      <c r="S1243" s="25"/>
      <c r="T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</row>
    <row r="1244" spans="14:41">
      <c r="N1244" s="25"/>
      <c r="O1244" s="25"/>
      <c r="P1244" s="25"/>
      <c r="Q1244" s="25"/>
      <c r="R1244" s="25"/>
      <c r="S1244" s="25"/>
      <c r="T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</row>
    <row r="1245" spans="14:41">
      <c r="N1245" s="25"/>
      <c r="O1245" s="25"/>
      <c r="P1245" s="25"/>
      <c r="Q1245" s="25"/>
      <c r="R1245" s="25"/>
      <c r="S1245" s="25"/>
      <c r="T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</row>
    <row r="1246" spans="14:41">
      <c r="N1246" s="25"/>
      <c r="O1246" s="25"/>
      <c r="P1246" s="25"/>
      <c r="Q1246" s="25"/>
      <c r="R1246" s="25"/>
      <c r="S1246" s="25"/>
      <c r="T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</row>
    <row r="1247" spans="14:41">
      <c r="N1247" s="25"/>
      <c r="O1247" s="25"/>
      <c r="P1247" s="25"/>
      <c r="Q1247" s="25"/>
      <c r="R1247" s="25"/>
      <c r="S1247" s="25"/>
      <c r="T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</row>
    <row r="1248" spans="14:41">
      <c r="N1248" s="25"/>
      <c r="O1248" s="25"/>
      <c r="P1248" s="25"/>
      <c r="Q1248" s="25"/>
      <c r="R1248" s="25"/>
      <c r="S1248" s="25"/>
      <c r="T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</row>
    <row r="1249" spans="14:41">
      <c r="N1249" s="25"/>
      <c r="O1249" s="25"/>
      <c r="P1249" s="25"/>
      <c r="Q1249" s="25"/>
      <c r="R1249" s="25"/>
      <c r="S1249" s="25"/>
      <c r="T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</row>
    <row r="1250" spans="14:41">
      <c r="N1250" s="25"/>
      <c r="O1250" s="25"/>
      <c r="P1250" s="25"/>
      <c r="Q1250" s="25"/>
      <c r="R1250" s="25"/>
      <c r="S1250" s="25"/>
      <c r="T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</row>
    <row r="1251" spans="14:41">
      <c r="N1251" s="25"/>
      <c r="O1251" s="25"/>
      <c r="P1251" s="25"/>
      <c r="Q1251" s="25"/>
      <c r="R1251" s="25"/>
      <c r="S1251" s="25"/>
      <c r="T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</row>
    <row r="1252" spans="14:41">
      <c r="N1252" s="25"/>
      <c r="O1252" s="25"/>
      <c r="P1252" s="25"/>
      <c r="Q1252" s="25"/>
      <c r="R1252" s="25"/>
      <c r="S1252" s="25"/>
      <c r="T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</row>
    <row r="1253" spans="14:41">
      <c r="N1253" s="25"/>
      <c r="O1253" s="25"/>
      <c r="P1253" s="25"/>
      <c r="Q1253" s="25"/>
      <c r="R1253" s="25"/>
      <c r="S1253" s="25"/>
      <c r="T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</row>
    <row r="1254" spans="14:41">
      <c r="N1254" s="25"/>
      <c r="O1254" s="25"/>
      <c r="P1254" s="25"/>
      <c r="Q1254" s="25"/>
      <c r="R1254" s="25"/>
      <c r="S1254" s="25"/>
      <c r="T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</row>
    <row r="1255" spans="14:41">
      <c r="N1255" s="25"/>
      <c r="O1255" s="25"/>
      <c r="P1255" s="25"/>
      <c r="Q1255" s="25"/>
      <c r="R1255" s="25"/>
      <c r="S1255" s="25"/>
      <c r="T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</row>
    <row r="1256" spans="14:41">
      <c r="N1256" s="25"/>
      <c r="O1256" s="25"/>
      <c r="P1256" s="25"/>
      <c r="Q1256" s="25"/>
      <c r="R1256" s="25"/>
      <c r="S1256" s="25"/>
      <c r="T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</row>
    <row r="1257" spans="14:41">
      <c r="N1257" s="25"/>
      <c r="O1257" s="25"/>
      <c r="P1257" s="25"/>
      <c r="Q1257" s="25"/>
      <c r="R1257" s="25"/>
      <c r="S1257" s="25"/>
      <c r="T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</row>
    <row r="1258" spans="14:41">
      <c r="N1258" s="25"/>
      <c r="O1258" s="25"/>
      <c r="P1258" s="25"/>
      <c r="Q1258" s="25"/>
      <c r="R1258" s="25"/>
      <c r="S1258" s="25"/>
      <c r="T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</row>
    <row r="1259" spans="14:41">
      <c r="N1259" s="25"/>
      <c r="O1259" s="25"/>
      <c r="P1259" s="25"/>
      <c r="Q1259" s="25"/>
      <c r="R1259" s="25"/>
      <c r="S1259" s="25"/>
      <c r="T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</row>
    <row r="1260" spans="14:41">
      <c r="N1260" s="25"/>
      <c r="O1260" s="25"/>
      <c r="P1260" s="25"/>
      <c r="Q1260" s="25"/>
      <c r="R1260" s="25"/>
      <c r="S1260" s="25"/>
      <c r="T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</row>
    <row r="1261" spans="14:41">
      <c r="N1261" s="25"/>
      <c r="O1261" s="25"/>
      <c r="P1261" s="25"/>
      <c r="Q1261" s="25"/>
      <c r="R1261" s="25"/>
      <c r="S1261" s="25"/>
      <c r="T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</row>
    <row r="1262" spans="14:41">
      <c r="N1262" s="25"/>
      <c r="O1262" s="25"/>
      <c r="P1262" s="25"/>
      <c r="Q1262" s="25"/>
      <c r="R1262" s="25"/>
      <c r="S1262" s="25"/>
      <c r="T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</row>
    <row r="1263" spans="14:41">
      <c r="N1263" s="25"/>
      <c r="O1263" s="25"/>
      <c r="P1263" s="25"/>
      <c r="Q1263" s="25"/>
      <c r="R1263" s="25"/>
      <c r="S1263" s="25"/>
      <c r="T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</row>
    <row r="1264" spans="14:41">
      <c r="N1264" s="25"/>
      <c r="O1264" s="25"/>
      <c r="P1264" s="25"/>
      <c r="Q1264" s="25"/>
      <c r="R1264" s="25"/>
      <c r="S1264" s="25"/>
      <c r="T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</row>
    <row r="1265" spans="14:41">
      <c r="N1265" s="25"/>
      <c r="O1265" s="25"/>
      <c r="P1265" s="25"/>
      <c r="Q1265" s="25"/>
      <c r="R1265" s="25"/>
      <c r="S1265" s="25"/>
      <c r="T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</row>
    <row r="1266" spans="14:41">
      <c r="N1266" s="25"/>
      <c r="O1266" s="25"/>
      <c r="P1266" s="25"/>
      <c r="Q1266" s="25"/>
      <c r="R1266" s="25"/>
      <c r="S1266" s="25"/>
      <c r="T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</row>
    <row r="1267" spans="14:41">
      <c r="N1267" s="25"/>
      <c r="O1267" s="25"/>
      <c r="P1267" s="25"/>
      <c r="Q1267" s="25"/>
      <c r="R1267" s="25"/>
      <c r="S1267" s="25"/>
      <c r="T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</row>
    <row r="1268" spans="14:41">
      <c r="N1268" s="25"/>
      <c r="O1268" s="25"/>
      <c r="P1268" s="25"/>
      <c r="Q1268" s="25"/>
      <c r="R1268" s="25"/>
      <c r="S1268" s="25"/>
      <c r="T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</row>
    <row r="1269" spans="14:41">
      <c r="N1269" s="25"/>
      <c r="O1269" s="25"/>
      <c r="P1269" s="25"/>
      <c r="Q1269" s="25"/>
      <c r="R1269" s="25"/>
      <c r="S1269" s="25"/>
      <c r="T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</row>
    <row r="1270" spans="14:41">
      <c r="N1270" s="25"/>
      <c r="O1270" s="25"/>
      <c r="P1270" s="25"/>
      <c r="Q1270" s="25"/>
      <c r="R1270" s="25"/>
      <c r="S1270" s="25"/>
      <c r="T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</row>
    <row r="1271" spans="14:41">
      <c r="N1271" s="25"/>
      <c r="O1271" s="25"/>
      <c r="P1271" s="25"/>
      <c r="Q1271" s="25"/>
      <c r="R1271" s="25"/>
      <c r="S1271" s="25"/>
      <c r="T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</row>
    <row r="1272" spans="14:41">
      <c r="N1272" s="25"/>
      <c r="O1272" s="25"/>
      <c r="P1272" s="25"/>
      <c r="Q1272" s="25"/>
      <c r="R1272" s="25"/>
      <c r="S1272" s="25"/>
      <c r="T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</row>
    <row r="1273" spans="14:41">
      <c r="N1273" s="25"/>
      <c r="O1273" s="25"/>
      <c r="P1273" s="25"/>
      <c r="Q1273" s="25"/>
      <c r="R1273" s="25"/>
      <c r="S1273" s="25"/>
      <c r="T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</row>
    <row r="1274" spans="14:41">
      <c r="N1274" s="25"/>
      <c r="O1274" s="25"/>
      <c r="P1274" s="25"/>
      <c r="Q1274" s="25"/>
      <c r="R1274" s="25"/>
      <c r="S1274" s="25"/>
      <c r="T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</row>
    <row r="1275" spans="14:41">
      <c r="N1275" s="25"/>
      <c r="O1275" s="25"/>
      <c r="P1275" s="25"/>
      <c r="Q1275" s="25"/>
      <c r="R1275" s="25"/>
      <c r="S1275" s="25"/>
      <c r="T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</row>
    <row r="1276" spans="14:41">
      <c r="N1276" s="25"/>
      <c r="O1276" s="25"/>
      <c r="P1276" s="25"/>
      <c r="Q1276" s="25"/>
      <c r="R1276" s="25"/>
      <c r="S1276" s="25"/>
      <c r="T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</row>
    <row r="1277" spans="14:41">
      <c r="N1277" s="25"/>
      <c r="O1277" s="25"/>
      <c r="P1277" s="25"/>
      <c r="Q1277" s="25"/>
      <c r="R1277" s="25"/>
      <c r="S1277" s="25"/>
      <c r="T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</row>
    <row r="1278" spans="14:41">
      <c r="N1278" s="25"/>
      <c r="O1278" s="25"/>
      <c r="P1278" s="25"/>
      <c r="Q1278" s="25"/>
      <c r="R1278" s="25"/>
      <c r="S1278" s="25"/>
      <c r="T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</row>
    <row r="1279" spans="14:41">
      <c r="N1279" s="25"/>
      <c r="O1279" s="25"/>
      <c r="P1279" s="25"/>
      <c r="Q1279" s="25"/>
      <c r="R1279" s="25"/>
      <c r="S1279" s="25"/>
      <c r="T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</row>
    <row r="1280" spans="14:41">
      <c r="N1280" s="25"/>
      <c r="O1280" s="25"/>
      <c r="P1280" s="25"/>
      <c r="Q1280" s="25"/>
      <c r="R1280" s="25"/>
      <c r="S1280" s="25"/>
      <c r="T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</row>
    <row r="1281" spans="14:41">
      <c r="N1281" s="25"/>
      <c r="O1281" s="25"/>
      <c r="P1281" s="25"/>
      <c r="Q1281" s="25"/>
      <c r="R1281" s="25"/>
      <c r="S1281" s="25"/>
      <c r="T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</row>
    <row r="1282" spans="14:41">
      <c r="N1282" s="25"/>
      <c r="O1282" s="25"/>
      <c r="P1282" s="25"/>
      <c r="Q1282" s="25"/>
      <c r="R1282" s="25"/>
      <c r="S1282" s="25"/>
      <c r="T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</row>
    <row r="1283" spans="14:41">
      <c r="N1283" s="25"/>
      <c r="O1283" s="25"/>
      <c r="P1283" s="25"/>
      <c r="Q1283" s="25"/>
      <c r="R1283" s="25"/>
      <c r="S1283" s="25"/>
      <c r="T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</row>
    <row r="1284" spans="14:41">
      <c r="N1284" s="25"/>
      <c r="O1284" s="25"/>
      <c r="P1284" s="25"/>
      <c r="Q1284" s="25"/>
      <c r="R1284" s="25"/>
      <c r="S1284" s="25"/>
      <c r="T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</row>
    <row r="1285" spans="14:41">
      <c r="N1285" s="25"/>
      <c r="O1285" s="25"/>
      <c r="P1285" s="25"/>
      <c r="Q1285" s="25"/>
      <c r="R1285" s="25"/>
      <c r="S1285" s="25"/>
      <c r="T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</row>
    <row r="1286" spans="14:41">
      <c r="N1286" s="25"/>
      <c r="O1286" s="25"/>
      <c r="P1286" s="25"/>
      <c r="Q1286" s="25"/>
      <c r="R1286" s="25"/>
      <c r="S1286" s="25"/>
      <c r="T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</row>
    <row r="1287" spans="14:41">
      <c r="N1287" s="25"/>
      <c r="O1287" s="25"/>
      <c r="P1287" s="25"/>
      <c r="Q1287" s="25"/>
      <c r="R1287" s="25"/>
      <c r="S1287" s="25"/>
      <c r="T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</row>
    <row r="1288" spans="14:41">
      <c r="N1288" s="25"/>
      <c r="O1288" s="25"/>
      <c r="P1288" s="25"/>
      <c r="Q1288" s="25"/>
      <c r="R1288" s="25"/>
      <c r="S1288" s="25"/>
      <c r="T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</row>
    <row r="1289" spans="14:41">
      <c r="N1289" s="25"/>
      <c r="O1289" s="25"/>
      <c r="P1289" s="25"/>
      <c r="Q1289" s="25"/>
      <c r="R1289" s="25"/>
      <c r="S1289" s="25"/>
      <c r="T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</row>
    <row r="1290" spans="14:41">
      <c r="N1290" s="25"/>
      <c r="O1290" s="25"/>
      <c r="P1290" s="25"/>
      <c r="Q1290" s="25"/>
      <c r="R1290" s="25"/>
      <c r="S1290" s="25"/>
      <c r="T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</row>
    <row r="1291" spans="14:41">
      <c r="N1291" s="25"/>
      <c r="O1291" s="25"/>
      <c r="P1291" s="25"/>
      <c r="Q1291" s="25"/>
      <c r="R1291" s="25"/>
      <c r="S1291" s="25"/>
      <c r="T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</row>
    <row r="1292" spans="14:41">
      <c r="N1292" s="25"/>
      <c r="O1292" s="25"/>
      <c r="P1292" s="25"/>
      <c r="Q1292" s="25"/>
      <c r="R1292" s="25"/>
      <c r="S1292" s="25"/>
      <c r="T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</row>
    <row r="1293" spans="14:41">
      <c r="N1293" s="25"/>
      <c r="O1293" s="25"/>
      <c r="P1293" s="25"/>
      <c r="Q1293" s="25"/>
      <c r="R1293" s="25"/>
      <c r="S1293" s="25"/>
      <c r="T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</row>
    <row r="1294" spans="14:41">
      <c r="N1294" s="25"/>
      <c r="O1294" s="25"/>
      <c r="P1294" s="25"/>
      <c r="Q1294" s="25"/>
      <c r="R1294" s="25"/>
      <c r="S1294" s="25"/>
      <c r="T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</row>
    <row r="1295" spans="14:41">
      <c r="N1295" s="25"/>
      <c r="O1295" s="25"/>
      <c r="P1295" s="25"/>
      <c r="Q1295" s="25"/>
      <c r="R1295" s="25"/>
      <c r="S1295" s="25"/>
      <c r="T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</row>
    <row r="1296" spans="14:41">
      <c r="N1296" s="25"/>
      <c r="O1296" s="25"/>
      <c r="P1296" s="25"/>
      <c r="Q1296" s="25"/>
      <c r="R1296" s="25"/>
      <c r="S1296" s="25"/>
      <c r="T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</row>
    <row r="1297" spans="14:41">
      <c r="N1297" s="25"/>
      <c r="O1297" s="25"/>
      <c r="P1297" s="25"/>
      <c r="Q1297" s="25"/>
      <c r="R1297" s="25"/>
      <c r="S1297" s="25"/>
      <c r="T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</row>
    <row r="1298" spans="14:41">
      <c r="N1298" s="25"/>
      <c r="O1298" s="25"/>
      <c r="P1298" s="25"/>
      <c r="Q1298" s="25"/>
      <c r="R1298" s="25"/>
      <c r="S1298" s="25"/>
      <c r="T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</row>
    <row r="1299" spans="14:41">
      <c r="N1299" s="25"/>
      <c r="O1299" s="25"/>
      <c r="P1299" s="25"/>
      <c r="Q1299" s="25"/>
      <c r="R1299" s="25"/>
      <c r="S1299" s="25"/>
      <c r="T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</row>
    <row r="1300" spans="14:41">
      <c r="N1300" s="25"/>
      <c r="O1300" s="25"/>
      <c r="P1300" s="25"/>
      <c r="Q1300" s="25"/>
      <c r="R1300" s="25"/>
      <c r="S1300" s="25"/>
      <c r="T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</row>
    <row r="1301" spans="14:41">
      <c r="N1301" s="25"/>
      <c r="O1301" s="25"/>
      <c r="P1301" s="25"/>
      <c r="Q1301" s="25"/>
      <c r="R1301" s="25"/>
      <c r="S1301" s="25"/>
      <c r="T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</row>
    <row r="1302" spans="14:41">
      <c r="N1302" s="25"/>
      <c r="O1302" s="25"/>
      <c r="P1302" s="25"/>
      <c r="Q1302" s="25"/>
      <c r="R1302" s="25"/>
      <c r="S1302" s="25"/>
      <c r="T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</row>
    <row r="1303" spans="14:41">
      <c r="N1303" s="25"/>
      <c r="O1303" s="25"/>
      <c r="P1303" s="25"/>
      <c r="Q1303" s="25"/>
      <c r="R1303" s="25"/>
      <c r="S1303" s="25"/>
      <c r="T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</row>
    <row r="1304" spans="14:41">
      <c r="N1304" s="25"/>
      <c r="O1304" s="25"/>
      <c r="P1304" s="25"/>
      <c r="Q1304" s="25"/>
      <c r="R1304" s="25"/>
      <c r="S1304" s="25"/>
      <c r="T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</row>
    <row r="1305" spans="14:41">
      <c r="N1305" s="25"/>
      <c r="O1305" s="25"/>
      <c r="P1305" s="25"/>
      <c r="Q1305" s="25"/>
      <c r="R1305" s="25"/>
      <c r="S1305" s="25"/>
      <c r="T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</row>
    <row r="1306" spans="14:41">
      <c r="N1306" s="25"/>
      <c r="O1306" s="25"/>
      <c r="P1306" s="25"/>
      <c r="Q1306" s="25"/>
      <c r="R1306" s="25"/>
      <c r="S1306" s="25"/>
      <c r="T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</row>
    <row r="1307" spans="14:41">
      <c r="N1307" s="25"/>
      <c r="O1307" s="25"/>
      <c r="P1307" s="25"/>
      <c r="Q1307" s="25"/>
      <c r="R1307" s="25"/>
      <c r="S1307" s="25"/>
      <c r="T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</row>
    <row r="1308" spans="14:41">
      <c r="N1308" s="25"/>
      <c r="O1308" s="25"/>
      <c r="P1308" s="25"/>
      <c r="Q1308" s="25"/>
      <c r="R1308" s="25"/>
      <c r="S1308" s="25"/>
      <c r="T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</row>
    <row r="1309" spans="14:41">
      <c r="N1309" s="25"/>
      <c r="O1309" s="25"/>
      <c r="P1309" s="25"/>
      <c r="Q1309" s="25"/>
      <c r="R1309" s="25"/>
      <c r="S1309" s="25"/>
      <c r="T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</row>
    <row r="1310" spans="14:41">
      <c r="N1310" s="25"/>
      <c r="O1310" s="25"/>
      <c r="P1310" s="25"/>
      <c r="Q1310" s="25"/>
      <c r="R1310" s="25"/>
      <c r="S1310" s="25"/>
      <c r="T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</row>
    <row r="1311" spans="14:41">
      <c r="N1311" s="25"/>
      <c r="O1311" s="25"/>
      <c r="P1311" s="25"/>
      <c r="Q1311" s="25"/>
      <c r="R1311" s="25"/>
      <c r="S1311" s="25"/>
      <c r="T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</row>
    <row r="1312" spans="14:41">
      <c r="N1312" s="25"/>
      <c r="O1312" s="25"/>
      <c r="P1312" s="25"/>
      <c r="Q1312" s="25"/>
      <c r="R1312" s="25"/>
      <c r="S1312" s="25"/>
      <c r="T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</row>
    <row r="1313" spans="14:41">
      <c r="N1313" s="25"/>
      <c r="O1313" s="25"/>
      <c r="P1313" s="25"/>
      <c r="Q1313" s="25"/>
      <c r="R1313" s="25"/>
      <c r="S1313" s="25"/>
      <c r="T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</row>
    <row r="1314" spans="14:41">
      <c r="N1314" s="25"/>
      <c r="O1314" s="25"/>
      <c r="P1314" s="25"/>
      <c r="Q1314" s="25"/>
      <c r="R1314" s="25"/>
      <c r="S1314" s="25"/>
      <c r="T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</row>
    <row r="1315" spans="14:41">
      <c r="N1315" s="25"/>
      <c r="O1315" s="25"/>
      <c r="P1315" s="25"/>
      <c r="Q1315" s="25"/>
      <c r="R1315" s="25"/>
      <c r="S1315" s="25"/>
      <c r="T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</row>
    <row r="1316" spans="14:41">
      <c r="N1316" s="25"/>
      <c r="O1316" s="25"/>
      <c r="P1316" s="25"/>
      <c r="Q1316" s="25"/>
      <c r="R1316" s="25"/>
      <c r="S1316" s="25"/>
      <c r="T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</row>
    <row r="1317" spans="14:41">
      <c r="N1317" s="25"/>
      <c r="O1317" s="25"/>
      <c r="P1317" s="25"/>
      <c r="Q1317" s="25"/>
      <c r="R1317" s="25"/>
      <c r="S1317" s="25"/>
      <c r="T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</row>
    <row r="1318" spans="14:41">
      <c r="N1318" s="25"/>
      <c r="O1318" s="25"/>
      <c r="P1318" s="25"/>
      <c r="Q1318" s="25"/>
      <c r="R1318" s="25"/>
      <c r="S1318" s="25"/>
      <c r="T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</row>
    <row r="1319" spans="14:41">
      <c r="N1319" s="25"/>
      <c r="O1319" s="25"/>
      <c r="P1319" s="25"/>
      <c r="Q1319" s="25"/>
      <c r="R1319" s="25"/>
      <c r="S1319" s="25"/>
      <c r="T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</row>
    <row r="1320" spans="14:41">
      <c r="N1320" s="25"/>
      <c r="O1320" s="25"/>
      <c r="P1320" s="25"/>
      <c r="Q1320" s="25"/>
      <c r="R1320" s="25"/>
      <c r="S1320" s="25"/>
      <c r="T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</row>
    <row r="1321" spans="14:41">
      <c r="N1321" s="25"/>
      <c r="O1321" s="25"/>
      <c r="P1321" s="25"/>
      <c r="Q1321" s="25"/>
      <c r="R1321" s="25"/>
      <c r="S1321" s="25"/>
      <c r="T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</row>
    <row r="1322" spans="14:41">
      <c r="N1322" s="25"/>
      <c r="O1322" s="25"/>
      <c r="P1322" s="25"/>
      <c r="Q1322" s="25"/>
      <c r="R1322" s="25"/>
      <c r="S1322" s="25"/>
      <c r="T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</row>
    <row r="1323" spans="14:41">
      <c r="N1323" s="25"/>
      <c r="O1323" s="25"/>
      <c r="P1323" s="25"/>
      <c r="Q1323" s="25"/>
      <c r="R1323" s="25"/>
      <c r="S1323" s="25"/>
      <c r="T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</row>
    <row r="1324" spans="14:41">
      <c r="N1324" s="25"/>
      <c r="O1324" s="25"/>
      <c r="P1324" s="25"/>
      <c r="Q1324" s="25"/>
      <c r="R1324" s="25"/>
      <c r="S1324" s="25"/>
      <c r="T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</row>
    <row r="1325" spans="14:41">
      <c r="N1325" s="25"/>
      <c r="O1325" s="25"/>
      <c r="P1325" s="25"/>
      <c r="Q1325" s="25"/>
      <c r="R1325" s="25"/>
      <c r="S1325" s="25"/>
      <c r="T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</row>
    <row r="1326" spans="14:41">
      <c r="N1326" s="25"/>
      <c r="O1326" s="25"/>
      <c r="P1326" s="25"/>
      <c r="Q1326" s="25"/>
      <c r="R1326" s="25"/>
      <c r="S1326" s="25"/>
      <c r="T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</row>
    <row r="1327" spans="14:41">
      <c r="N1327" s="25"/>
      <c r="O1327" s="25"/>
      <c r="P1327" s="25"/>
      <c r="Q1327" s="25"/>
      <c r="R1327" s="25"/>
      <c r="S1327" s="25"/>
      <c r="T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</row>
    <row r="1328" spans="14:41">
      <c r="N1328" s="25"/>
      <c r="O1328" s="25"/>
      <c r="P1328" s="25"/>
      <c r="Q1328" s="25"/>
      <c r="R1328" s="25"/>
      <c r="S1328" s="25"/>
      <c r="T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</row>
    <row r="1329" spans="14:41">
      <c r="N1329" s="25"/>
      <c r="O1329" s="25"/>
      <c r="P1329" s="25"/>
      <c r="Q1329" s="25"/>
      <c r="R1329" s="25"/>
      <c r="S1329" s="25"/>
      <c r="T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</row>
    <row r="1330" spans="14:41">
      <c r="N1330" s="25"/>
      <c r="O1330" s="25"/>
      <c r="P1330" s="25"/>
      <c r="Q1330" s="25"/>
      <c r="R1330" s="25"/>
      <c r="S1330" s="25"/>
      <c r="T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</row>
    <row r="1331" spans="14:41">
      <c r="N1331" s="25"/>
      <c r="O1331" s="25"/>
      <c r="P1331" s="25"/>
      <c r="Q1331" s="25"/>
      <c r="R1331" s="25"/>
      <c r="S1331" s="25"/>
      <c r="T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</row>
    <row r="1332" spans="14:41">
      <c r="N1332" s="25"/>
      <c r="O1332" s="25"/>
      <c r="P1332" s="25"/>
      <c r="Q1332" s="25"/>
      <c r="R1332" s="25"/>
      <c r="S1332" s="25"/>
      <c r="T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</row>
    <row r="1333" spans="14:41">
      <c r="N1333" s="25"/>
      <c r="O1333" s="25"/>
      <c r="P1333" s="25"/>
      <c r="Q1333" s="25"/>
      <c r="R1333" s="25"/>
      <c r="S1333" s="25"/>
      <c r="T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</row>
    <row r="1334" spans="14:41">
      <c r="N1334" s="25"/>
      <c r="O1334" s="25"/>
      <c r="P1334" s="25"/>
      <c r="Q1334" s="25"/>
      <c r="R1334" s="25"/>
      <c r="S1334" s="25"/>
      <c r="T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</row>
    <row r="1335" spans="14:41">
      <c r="N1335" s="25"/>
      <c r="O1335" s="25"/>
      <c r="P1335" s="25"/>
      <c r="Q1335" s="25"/>
      <c r="R1335" s="25"/>
      <c r="S1335" s="25"/>
      <c r="T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</row>
    <row r="1336" spans="14:41">
      <c r="N1336" s="25"/>
      <c r="O1336" s="25"/>
      <c r="P1336" s="25"/>
      <c r="Q1336" s="25"/>
      <c r="R1336" s="25"/>
      <c r="S1336" s="25"/>
      <c r="T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</row>
    <row r="1337" spans="14:41">
      <c r="N1337" s="25"/>
      <c r="O1337" s="25"/>
      <c r="P1337" s="25"/>
      <c r="Q1337" s="25"/>
      <c r="R1337" s="25"/>
      <c r="S1337" s="25"/>
      <c r="T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</row>
    <row r="1338" spans="14:41">
      <c r="N1338" s="25"/>
      <c r="O1338" s="25"/>
      <c r="P1338" s="25"/>
      <c r="Q1338" s="25"/>
      <c r="R1338" s="25"/>
      <c r="S1338" s="25"/>
      <c r="T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</row>
    <row r="1339" spans="14:41">
      <c r="N1339" s="25"/>
      <c r="O1339" s="25"/>
      <c r="P1339" s="25"/>
      <c r="Q1339" s="25"/>
      <c r="R1339" s="25"/>
      <c r="S1339" s="25"/>
      <c r="T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</row>
    <row r="1340" spans="14:41">
      <c r="N1340" s="25"/>
      <c r="O1340" s="25"/>
      <c r="P1340" s="25"/>
      <c r="Q1340" s="25"/>
      <c r="R1340" s="25"/>
      <c r="S1340" s="25"/>
      <c r="T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</row>
    <row r="1341" spans="14:41">
      <c r="N1341" s="25"/>
      <c r="O1341" s="25"/>
      <c r="P1341" s="25"/>
      <c r="Q1341" s="25"/>
      <c r="R1341" s="25"/>
      <c r="S1341" s="25"/>
      <c r="T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</row>
    <row r="1342" spans="14:41">
      <c r="N1342" s="25"/>
      <c r="O1342" s="25"/>
      <c r="P1342" s="25"/>
      <c r="Q1342" s="25"/>
      <c r="R1342" s="25"/>
      <c r="S1342" s="25"/>
      <c r="T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</row>
    <row r="1343" spans="14:41">
      <c r="N1343" s="25"/>
      <c r="O1343" s="25"/>
      <c r="P1343" s="25"/>
      <c r="Q1343" s="25"/>
      <c r="R1343" s="25"/>
      <c r="S1343" s="25"/>
      <c r="T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</row>
    <row r="1344" spans="14:41">
      <c r="N1344" s="25"/>
      <c r="O1344" s="25"/>
      <c r="P1344" s="25"/>
      <c r="Q1344" s="25"/>
      <c r="R1344" s="25"/>
      <c r="S1344" s="25"/>
      <c r="T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</row>
    <row r="1345" spans="14:41">
      <c r="N1345" s="25"/>
      <c r="O1345" s="25"/>
      <c r="P1345" s="25"/>
      <c r="Q1345" s="25"/>
      <c r="R1345" s="25"/>
      <c r="S1345" s="25"/>
      <c r="T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</row>
    <row r="1346" spans="14:41">
      <c r="N1346" s="25"/>
      <c r="O1346" s="25"/>
      <c r="P1346" s="25"/>
      <c r="Q1346" s="25"/>
      <c r="R1346" s="25"/>
      <c r="S1346" s="25"/>
      <c r="T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</row>
    <row r="1347" spans="14:41">
      <c r="N1347" s="25"/>
      <c r="O1347" s="25"/>
      <c r="P1347" s="25"/>
      <c r="Q1347" s="25"/>
      <c r="R1347" s="25"/>
      <c r="S1347" s="25"/>
      <c r="T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</row>
    <row r="1348" spans="14:41">
      <c r="N1348" s="25"/>
      <c r="O1348" s="25"/>
      <c r="P1348" s="25"/>
      <c r="Q1348" s="25"/>
      <c r="R1348" s="25"/>
      <c r="S1348" s="25"/>
      <c r="T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</row>
    <row r="1349" spans="14:41">
      <c r="N1349" s="25"/>
      <c r="O1349" s="25"/>
      <c r="P1349" s="25"/>
      <c r="Q1349" s="25"/>
      <c r="R1349" s="25"/>
      <c r="S1349" s="25"/>
      <c r="T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</row>
    <row r="1350" spans="14:41">
      <c r="N1350" s="25"/>
      <c r="O1350" s="25"/>
      <c r="P1350" s="25"/>
      <c r="Q1350" s="25"/>
      <c r="R1350" s="25"/>
      <c r="S1350" s="25"/>
      <c r="T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</row>
    <row r="1351" spans="14:41">
      <c r="N1351" s="25"/>
      <c r="O1351" s="25"/>
      <c r="P1351" s="25"/>
      <c r="Q1351" s="25"/>
      <c r="R1351" s="25"/>
      <c r="S1351" s="25"/>
      <c r="T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</row>
    <row r="1352" spans="14:41">
      <c r="N1352" s="25"/>
      <c r="O1352" s="25"/>
      <c r="P1352" s="25"/>
      <c r="Q1352" s="25"/>
      <c r="R1352" s="25"/>
      <c r="S1352" s="25"/>
      <c r="T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</row>
    <row r="1353" spans="14:41">
      <c r="N1353" s="25"/>
      <c r="O1353" s="25"/>
      <c r="P1353" s="25"/>
      <c r="Q1353" s="25"/>
      <c r="R1353" s="25"/>
      <c r="S1353" s="25"/>
      <c r="T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</row>
    <row r="1354" spans="14:41">
      <c r="N1354" s="25"/>
      <c r="O1354" s="25"/>
      <c r="P1354" s="25"/>
      <c r="Q1354" s="25"/>
      <c r="R1354" s="25"/>
      <c r="S1354" s="25"/>
      <c r="T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</row>
    <row r="1355" spans="14:41">
      <c r="N1355" s="25"/>
      <c r="O1355" s="25"/>
      <c r="P1355" s="25"/>
      <c r="Q1355" s="25"/>
      <c r="R1355" s="25"/>
      <c r="S1355" s="25"/>
      <c r="T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</row>
    <row r="1356" spans="14:41">
      <c r="N1356" s="25"/>
      <c r="O1356" s="25"/>
      <c r="P1356" s="25"/>
      <c r="Q1356" s="25"/>
      <c r="R1356" s="25"/>
      <c r="S1356" s="25"/>
      <c r="T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</row>
    <row r="1357" spans="14:41">
      <c r="N1357" s="25"/>
      <c r="O1357" s="25"/>
      <c r="P1357" s="25"/>
      <c r="Q1357" s="25"/>
      <c r="R1357" s="25"/>
      <c r="S1357" s="25"/>
      <c r="T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</row>
    <row r="1358" spans="14:41">
      <c r="N1358" s="25"/>
      <c r="O1358" s="25"/>
      <c r="P1358" s="25"/>
      <c r="Q1358" s="25"/>
      <c r="R1358" s="25"/>
      <c r="S1358" s="25"/>
      <c r="T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</row>
    <row r="1359" spans="14:41">
      <c r="N1359" s="25"/>
      <c r="O1359" s="25"/>
      <c r="P1359" s="25"/>
      <c r="Q1359" s="25"/>
      <c r="R1359" s="25"/>
      <c r="S1359" s="25"/>
      <c r="T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</row>
    <row r="1360" spans="14:41">
      <c r="N1360" s="25"/>
      <c r="O1360" s="25"/>
      <c r="P1360" s="25"/>
      <c r="Q1360" s="25"/>
      <c r="R1360" s="25"/>
      <c r="S1360" s="25"/>
      <c r="T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</row>
    <row r="1361" spans="14:41">
      <c r="N1361" s="25"/>
      <c r="O1361" s="25"/>
      <c r="P1361" s="25"/>
      <c r="Q1361" s="25"/>
      <c r="R1361" s="25"/>
      <c r="S1361" s="25"/>
      <c r="T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</row>
    <row r="1362" spans="14:41">
      <c r="N1362" s="25"/>
      <c r="O1362" s="25"/>
      <c r="P1362" s="25"/>
      <c r="Q1362" s="25"/>
      <c r="R1362" s="25"/>
      <c r="S1362" s="25"/>
      <c r="T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</row>
    <row r="1363" spans="14:41">
      <c r="N1363" s="25"/>
      <c r="O1363" s="25"/>
      <c r="P1363" s="25"/>
      <c r="Q1363" s="25"/>
      <c r="R1363" s="25"/>
      <c r="S1363" s="25"/>
      <c r="T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</row>
    <row r="1364" spans="14:41">
      <c r="N1364" s="25"/>
      <c r="O1364" s="25"/>
      <c r="P1364" s="25"/>
      <c r="Q1364" s="25"/>
      <c r="R1364" s="25"/>
      <c r="S1364" s="25"/>
      <c r="T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</row>
    <row r="1365" spans="14:41">
      <c r="N1365" s="25"/>
      <c r="O1365" s="25"/>
      <c r="P1365" s="25"/>
      <c r="Q1365" s="25"/>
      <c r="R1365" s="25"/>
      <c r="S1365" s="25"/>
      <c r="T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</row>
    <row r="1366" spans="14:41">
      <c r="N1366" s="25"/>
      <c r="O1366" s="25"/>
      <c r="P1366" s="25"/>
      <c r="Q1366" s="25"/>
      <c r="R1366" s="25"/>
      <c r="S1366" s="25"/>
      <c r="T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</row>
    <row r="1367" spans="14:41">
      <c r="N1367" s="25"/>
      <c r="O1367" s="25"/>
      <c r="P1367" s="25"/>
      <c r="Q1367" s="25"/>
      <c r="R1367" s="25"/>
      <c r="S1367" s="25"/>
      <c r="T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</row>
    <row r="1368" spans="14:41">
      <c r="N1368" s="25"/>
      <c r="O1368" s="25"/>
      <c r="P1368" s="25"/>
      <c r="Q1368" s="25"/>
      <c r="R1368" s="25"/>
      <c r="S1368" s="25"/>
      <c r="T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</row>
    <row r="1369" spans="14:41">
      <c r="N1369" s="25"/>
      <c r="O1369" s="25"/>
      <c r="P1369" s="25"/>
      <c r="Q1369" s="25"/>
      <c r="R1369" s="25"/>
      <c r="S1369" s="25"/>
      <c r="T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</row>
    <row r="1370" spans="14:41">
      <c r="N1370" s="25"/>
      <c r="O1370" s="25"/>
      <c r="P1370" s="25"/>
      <c r="Q1370" s="25"/>
      <c r="R1370" s="25"/>
      <c r="S1370" s="25"/>
      <c r="T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</row>
    <row r="1371" spans="14:41">
      <c r="N1371" s="25"/>
      <c r="O1371" s="25"/>
      <c r="P1371" s="25"/>
      <c r="Q1371" s="25"/>
      <c r="R1371" s="25"/>
      <c r="S1371" s="25"/>
      <c r="T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</row>
    <row r="1372" spans="14:41">
      <c r="N1372" s="25"/>
      <c r="O1372" s="25"/>
      <c r="P1372" s="25"/>
      <c r="Q1372" s="25"/>
      <c r="R1372" s="25"/>
      <c r="S1372" s="25"/>
      <c r="T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</row>
    <row r="1373" spans="14:41">
      <c r="N1373" s="25"/>
      <c r="O1373" s="25"/>
      <c r="P1373" s="25"/>
      <c r="Q1373" s="25"/>
      <c r="R1373" s="25"/>
      <c r="S1373" s="25"/>
      <c r="T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</row>
    <row r="1374" spans="14:41">
      <c r="N1374" s="25"/>
      <c r="O1374" s="25"/>
      <c r="P1374" s="25"/>
      <c r="Q1374" s="25"/>
      <c r="R1374" s="25"/>
      <c r="S1374" s="25"/>
      <c r="T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</row>
    <row r="1375" spans="14:41">
      <c r="N1375" s="25"/>
      <c r="O1375" s="25"/>
      <c r="P1375" s="25"/>
      <c r="Q1375" s="25"/>
      <c r="R1375" s="25"/>
      <c r="S1375" s="25"/>
      <c r="T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</row>
    <row r="1376" spans="14:41">
      <c r="N1376" s="25"/>
      <c r="O1376" s="25"/>
      <c r="P1376" s="25"/>
      <c r="Q1376" s="25"/>
      <c r="R1376" s="25"/>
      <c r="S1376" s="25"/>
      <c r="T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</row>
    <row r="1377" spans="14:41">
      <c r="N1377" s="25"/>
      <c r="O1377" s="25"/>
      <c r="P1377" s="25"/>
      <c r="Q1377" s="25"/>
      <c r="R1377" s="25"/>
      <c r="S1377" s="25"/>
      <c r="T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</row>
    <row r="1378" spans="14:41">
      <c r="N1378" s="25"/>
      <c r="O1378" s="25"/>
      <c r="P1378" s="25"/>
      <c r="Q1378" s="25"/>
      <c r="R1378" s="25"/>
      <c r="S1378" s="25"/>
      <c r="T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</row>
    <row r="1379" spans="14:41">
      <c r="N1379" s="25"/>
      <c r="O1379" s="25"/>
      <c r="P1379" s="25"/>
      <c r="Q1379" s="25"/>
      <c r="R1379" s="25"/>
      <c r="S1379" s="25"/>
      <c r="T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</row>
    <row r="1380" spans="14:41">
      <c r="N1380" s="25"/>
      <c r="O1380" s="25"/>
      <c r="P1380" s="25"/>
      <c r="Q1380" s="25"/>
      <c r="R1380" s="25"/>
      <c r="S1380" s="25"/>
      <c r="T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</row>
    <row r="1381" spans="14:41">
      <c r="N1381" s="25"/>
      <c r="O1381" s="25"/>
      <c r="P1381" s="25"/>
      <c r="Q1381" s="25"/>
      <c r="R1381" s="25"/>
      <c r="S1381" s="25"/>
      <c r="T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</row>
    <row r="1382" spans="14:41">
      <c r="N1382" s="25"/>
      <c r="O1382" s="25"/>
      <c r="P1382" s="25"/>
      <c r="Q1382" s="25"/>
      <c r="R1382" s="25"/>
      <c r="S1382" s="25"/>
      <c r="T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</row>
    <row r="1383" spans="14:41">
      <c r="N1383" s="25"/>
      <c r="O1383" s="25"/>
      <c r="P1383" s="25"/>
      <c r="Q1383" s="25"/>
      <c r="R1383" s="25"/>
      <c r="S1383" s="25"/>
      <c r="T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</row>
    <row r="1384" spans="14:41">
      <c r="N1384" s="25"/>
      <c r="O1384" s="25"/>
      <c r="P1384" s="25"/>
      <c r="Q1384" s="25"/>
      <c r="R1384" s="25"/>
      <c r="S1384" s="25"/>
      <c r="T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</row>
    <row r="1385" spans="14:41">
      <c r="N1385" s="25"/>
      <c r="O1385" s="25"/>
      <c r="P1385" s="25"/>
      <c r="Q1385" s="25"/>
      <c r="R1385" s="25"/>
      <c r="S1385" s="25"/>
      <c r="T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</row>
    <row r="1386" spans="14:41">
      <c r="N1386" s="25"/>
      <c r="O1386" s="25"/>
      <c r="P1386" s="25"/>
      <c r="Q1386" s="25"/>
      <c r="R1386" s="25"/>
      <c r="S1386" s="25"/>
      <c r="T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</row>
    <row r="1387" spans="14:41">
      <c r="N1387" s="25"/>
      <c r="O1387" s="25"/>
      <c r="P1387" s="25"/>
      <c r="Q1387" s="25"/>
      <c r="R1387" s="25"/>
      <c r="S1387" s="25"/>
      <c r="T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</row>
    <row r="1388" spans="14:41">
      <c r="N1388" s="25"/>
      <c r="O1388" s="25"/>
      <c r="P1388" s="25"/>
      <c r="Q1388" s="25"/>
      <c r="R1388" s="25"/>
      <c r="S1388" s="25"/>
      <c r="T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</row>
    <row r="1389" spans="14:41">
      <c r="N1389" s="25"/>
      <c r="O1389" s="25"/>
      <c r="P1389" s="25"/>
      <c r="Q1389" s="25"/>
      <c r="R1389" s="25"/>
      <c r="S1389" s="25"/>
      <c r="T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</row>
    <row r="1390" spans="14:41">
      <c r="N1390" s="25"/>
      <c r="O1390" s="25"/>
      <c r="P1390" s="25"/>
      <c r="Q1390" s="25"/>
      <c r="R1390" s="25"/>
      <c r="S1390" s="25"/>
      <c r="T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</row>
    <row r="1391" spans="14:41">
      <c r="N1391" s="25"/>
      <c r="O1391" s="25"/>
      <c r="P1391" s="25"/>
      <c r="Q1391" s="25"/>
      <c r="R1391" s="25"/>
      <c r="S1391" s="25"/>
      <c r="T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</row>
    <row r="1392" spans="14:41">
      <c r="N1392" s="25"/>
      <c r="O1392" s="25"/>
      <c r="P1392" s="25"/>
      <c r="Q1392" s="25"/>
      <c r="R1392" s="25"/>
      <c r="S1392" s="25"/>
      <c r="T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</row>
    <row r="1393" spans="14:41">
      <c r="N1393" s="25"/>
      <c r="O1393" s="25"/>
      <c r="P1393" s="25"/>
      <c r="Q1393" s="25"/>
      <c r="R1393" s="25"/>
      <c r="S1393" s="25"/>
      <c r="T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</row>
    <row r="1394" spans="14:41">
      <c r="N1394" s="25"/>
      <c r="O1394" s="25"/>
      <c r="P1394" s="25"/>
      <c r="Q1394" s="25"/>
      <c r="R1394" s="25"/>
      <c r="S1394" s="25"/>
      <c r="T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</row>
    <row r="1395" spans="14:41">
      <c r="N1395" s="25"/>
      <c r="O1395" s="25"/>
      <c r="P1395" s="25"/>
      <c r="Q1395" s="25"/>
      <c r="R1395" s="25"/>
      <c r="S1395" s="25"/>
      <c r="T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</row>
    <row r="1396" spans="14:41">
      <c r="N1396" s="25"/>
      <c r="O1396" s="25"/>
      <c r="P1396" s="25"/>
      <c r="Q1396" s="25"/>
      <c r="R1396" s="25"/>
      <c r="S1396" s="25"/>
      <c r="T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</row>
    <row r="1397" spans="14:41">
      <c r="N1397" s="25"/>
      <c r="O1397" s="25"/>
      <c r="P1397" s="25"/>
      <c r="Q1397" s="25"/>
      <c r="R1397" s="25"/>
      <c r="S1397" s="25"/>
      <c r="T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</row>
    <row r="1398" spans="14:41">
      <c r="N1398" s="25"/>
      <c r="O1398" s="25"/>
      <c r="P1398" s="25"/>
      <c r="Q1398" s="25"/>
      <c r="R1398" s="25"/>
      <c r="S1398" s="25"/>
      <c r="T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</row>
    <row r="1399" spans="14:41">
      <c r="N1399" s="25"/>
      <c r="O1399" s="25"/>
      <c r="P1399" s="25"/>
      <c r="Q1399" s="25"/>
      <c r="R1399" s="25"/>
      <c r="S1399" s="25"/>
      <c r="T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</row>
    <row r="1400" spans="14:41">
      <c r="N1400" s="25"/>
      <c r="O1400" s="25"/>
      <c r="P1400" s="25"/>
      <c r="Q1400" s="25"/>
      <c r="R1400" s="25"/>
      <c r="S1400" s="25"/>
      <c r="T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</row>
    <row r="1401" spans="14:41">
      <c r="N1401" s="25"/>
      <c r="O1401" s="25"/>
      <c r="P1401" s="25"/>
      <c r="Q1401" s="25"/>
      <c r="R1401" s="25"/>
      <c r="S1401" s="25"/>
      <c r="T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</row>
    <row r="1402" spans="14:41">
      <c r="N1402" s="25"/>
      <c r="O1402" s="25"/>
      <c r="P1402" s="25"/>
      <c r="Q1402" s="25"/>
      <c r="R1402" s="25"/>
      <c r="S1402" s="25"/>
      <c r="T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</row>
    <row r="1403" spans="14:41">
      <c r="N1403" s="25"/>
      <c r="O1403" s="25"/>
      <c r="P1403" s="25"/>
      <c r="Q1403" s="25"/>
      <c r="R1403" s="25"/>
      <c r="S1403" s="25"/>
      <c r="T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</row>
    <row r="1404" spans="14:41">
      <c r="N1404" s="25"/>
      <c r="O1404" s="25"/>
      <c r="P1404" s="25"/>
      <c r="Q1404" s="25"/>
      <c r="R1404" s="25"/>
      <c r="S1404" s="25"/>
      <c r="T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</row>
    <row r="1405" spans="14:41">
      <c r="N1405" s="25"/>
      <c r="O1405" s="25"/>
      <c r="P1405" s="25"/>
      <c r="Q1405" s="25"/>
      <c r="R1405" s="25"/>
      <c r="S1405" s="25"/>
      <c r="T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</row>
    <row r="1406" spans="14:41">
      <c r="N1406" s="25"/>
      <c r="O1406" s="25"/>
      <c r="P1406" s="25"/>
      <c r="Q1406" s="25"/>
      <c r="R1406" s="25"/>
      <c r="S1406" s="25"/>
      <c r="T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</row>
    <row r="1407" spans="14:41">
      <c r="N1407" s="25"/>
      <c r="O1407" s="25"/>
      <c r="P1407" s="25"/>
      <c r="Q1407" s="25"/>
      <c r="R1407" s="25"/>
      <c r="S1407" s="25"/>
      <c r="T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</row>
    <row r="1408" spans="14:41">
      <c r="N1408" s="25"/>
      <c r="O1408" s="25"/>
      <c r="P1408" s="25"/>
      <c r="Q1408" s="25"/>
      <c r="R1408" s="25"/>
      <c r="S1408" s="25"/>
      <c r="T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</row>
    <row r="1409" spans="14:41">
      <c r="N1409" s="25"/>
      <c r="O1409" s="25"/>
      <c r="P1409" s="25"/>
      <c r="Q1409" s="25"/>
      <c r="R1409" s="25"/>
      <c r="S1409" s="25"/>
      <c r="T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</row>
    <row r="1410" spans="14:41">
      <c r="N1410" s="25"/>
      <c r="O1410" s="25"/>
      <c r="P1410" s="25"/>
      <c r="Q1410" s="25"/>
      <c r="R1410" s="25"/>
      <c r="S1410" s="25"/>
      <c r="T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</row>
    <row r="1411" spans="14:41">
      <c r="N1411" s="25"/>
      <c r="O1411" s="25"/>
      <c r="P1411" s="25"/>
      <c r="Q1411" s="25"/>
      <c r="R1411" s="25"/>
      <c r="S1411" s="25"/>
      <c r="T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</row>
    <row r="1412" spans="14:41">
      <c r="N1412" s="25"/>
      <c r="O1412" s="25"/>
      <c r="P1412" s="25"/>
      <c r="Q1412" s="25"/>
      <c r="R1412" s="25"/>
      <c r="S1412" s="25"/>
      <c r="T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</row>
    <row r="1413" spans="14:41">
      <c r="N1413" s="25"/>
      <c r="O1413" s="25"/>
      <c r="P1413" s="25"/>
      <c r="Q1413" s="25"/>
      <c r="R1413" s="25"/>
      <c r="S1413" s="25"/>
      <c r="T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</row>
    <row r="1414" spans="14:41">
      <c r="N1414" s="25"/>
      <c r="O1414" s="25"/>
      <c r="P1414" s="25"/>
      <c r="Q1414" s="25"/>
      <c r="R1414" s="25"/>
      <c r="S1414" s="25"/>
      <c r="T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</row>
    <row r="1415" spans="14:41">
      <c r="N1415" s="25"/>
      <c r="O1415" s="25"/>
      <c r="P1415" s="25"/>
      <c r="Q1415" s="25"/>
      <c r="R1415" s="25"/>
      <c r="S1415" s="25"/>
      <c r="T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</row>
    <row r="1416" spans="14:41">
      <c r="N1416" s="25"/>
      <c r="O1416" s="25"/>
      <c r="P1416" s="25"/>
      <c r="Q1416" s="25"/>
      <c r="R1416" s="25"/>
      <c r="S1416" s="25"/>
      <c r="T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</row>
    <row r="1417" spans="14:41">
      <c r="N1417" s="25"/>
      <c r="O1417" s="25"/>
      <c r="P1417" s="25"/>
      <c r="Q1417" s="25"/>
      <c r="R1417" s="25"/>
      <c r="S1417" s="25"/>
      <c r="T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</row>
    <row r="1418" spans="14:41">
      <c r="N1418" s="25"/>
      <c r="O1418" s="25"/>
      <c r="P1418" s="25"/>
      <c r="Q1418" s="25"/>
      <c r="R1418" s="25"/>
      <c r="S1418" s="25"/>
      <c r="T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</row>
    <row r="1419" spans="14:41">
      <c r="N1419" s="25"/>
      <c r="O1419" s="25"/>
      <c r="P1419" s="25"/>
      <c r="Q1419" s="25"/>
      <c r="R1419" s="25"/>
      <c r="S1419" s="25"/>
      <c r="T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</row>
    <row r="1420" spans="14:41">
      <c r="N1420" s="25"/>
      <c r="O1420" s="25"/>
      <c r="P1420" s="25"/>
      <c r="Q1420" s="25"/>
      <c r="R1420" s="25"/>
      <c r="S1420" s="25"/>
      <c r="T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</row>
    <row r="1421" spans="14:41">
      <c r="N1421" s="25"/>
      <c r="O1421" s="25"/>
      <c r="P1421" s="25"/>
      <c r="Q1421" s="25"/>
      <c r="R1421" s="25"/>
      <c r="S1421" s="25"/>
      <c r="T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</row>
    <row r="1422" spans="14:41">
      <c r="N1422" s="25"/>
      <c r="O1422" s="25"/>
      <c r="P1422" s="25"/>
      <c r="Q1422" s="25"/>
      <c r="R1422" s="25"/>
      <c r="S1422" s="25"/>
      <c r="T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</row>
    <row r="1423" spans="14:41">
      <c r="N1423" s="25"/>
      <c r="O1423" s="25"/>
      <c r="P1423" s="25"/>
      <c r="Q1423" s="25"/>
      <c r="R1423" s="25"/>
      <c r="S1423" s="25"/>
      <c r="T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</row>
    <row r="1424" spans="14:41">
      <c r="N1424" s="25"/>
      <c r="O1424" s="25"/>
      <c r="P1424" s="25"/>
      <c r="Q1424" s="25"/>
      <c r="R1424" s="25"/>
      <c r="S1424" s="25"/>
      <c r="T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</row>
    <row r="1425" spans="14:41">
      <c r="N1425" s="25"/>
      <c r="O1425" s="25"/>
      <c r="P1425" s="25"/>
      <c r="Q1425" s="25"/>
      <c r="R1425" s="25"/>
      <c r="S1425" s="25"/>
      <c r="T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</row>
    <row r="1426" spans="14:41">
      <c r="N1426" s="25"/>
      <c r="O1426" s="25"/>
      <c r="P1426" s="25"/>
      <c r="Q1426" s="25"/>
      <c r="R1426" s="25"/>
      <c r="S1426" s="25"/>
      <c r="T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</row>
    <row r="1427" spans="14:41">
      <c r="N1427" s="25"/>
      <c r="O1427" s="25"/>
      <c r="P1427" s="25"/>
      <c r="Q1427" s="25"/>
      <c r="R1427" s="25"/>
      <c r="S1427" s="25"/>
      <c r="T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</row>
    <row r="1428" spans="14:41">
      <c r="N1428" s="25"/>
      <c r="O1428" s="25"/>
      <c r="P1428" s="25"/>
      <c r="Q1428" s="25"/>
      <c r="R1428" s="25"/>
      <c r="S1428" s="25"/>
      <c r="T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</row>
    <row r="1429" spans="14:41">
      <c r="N1429" s="25"/>
      <c r="O1429" s="25"/>
      <c r="P1429" s="25"/>
      <c r="Q1429" s="25"/>
      <c r="R1429" s="25"/>
      <c r="S1429" s="25"/>
      <c r="T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</row>
    <row r="1430" spans="14:41">
      <c r="N1430" s="25"/>
      <c r="O1430" s="25"/>
      <c r="P1430" s="25"/>
      <c r="Q1430" s="25"/>
      <c r="R1430" s="25"/>
      <c r="S1430" s="25"/>
      <c r="T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</row>
    <row r="1431" spans="14:41">
      <c r="N1431" s="25"/>
      <c r="O1431" s="25"/>
      <c r="P1431" s="25"/>
      <c r="Q1431" s="25"/>
      <c r="R1431" s="25"/>
      <c r="S1431" s="25"/>
      <c r="T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</row>
    <row r="1432" spans="14:41">
      <c r="N1432" s="25"/>
      <c r="O1432" s="25"/>
      <c r="P1432" s="25"/>
      <c r="Q1432" s="25"/>
      <c r="R1432" s="25"/>
      <c r="S1432" s="25"/>
      <c r="T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</row>
    <row r="1433" spans="14:41">
      <c r="N1433" s="25"/>
      <c r="O1433" s="25"/>
      <c r="P1433" s="25"/>
      <c r="Q1433" s="25"/>
      <c r="R1433" s="25"/>
      <c r="S1433" s="25"/>
      <c r="T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</row>
    <row r="1434" spans="14:41">
      <c r="N1434" s="25"/>
      <c r="O1434" s="25"/>
      <c r="P1434" s="25"/>
      <c r="Q1434" s="25"/>
      <c r="R1434" s="25"/>
      <c r="S1434" s="25"/>
      <c r="T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</row>
    <row r="1435" spans="14:41">
      <c r="N1435" s="25"/>
      <c r="O1435" s="25"/>
      <c r="P1435" s="25"/>
      <c r="Q1435" s="25"/>
      <c r="R1435" s="25"/>
      <c r="S1435" s="25"/>
      <c r="T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</row>
    <row r="1436" spans="14:41">
      <c r="N1436" s="25"/>
      <c r="O1436" s="25"/>
      <c r="P1436" s="25"/>
      <c r="Q1436" s="25"/>
      <c r="R1436" s="25"/>
      <c r="S1436" s="25"/>
      <c r="T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</row>
    <row r="1437" spans="14:41">
      <c r="N1437" s="25"/>
      <c r="O1437" s="25"/>
      <c r="P1437" s="25"/>
      <c r="Q1437" s="25"/>
      <c r="R1437" s="25"/>
      <c r="S1437" s="25"/>
      <c r="T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</row>
    <row r="1438" spans="14:41">
      <c r="N1438" s="25"/>
      <c r="O1438" s="25"/>
      <c r="P1438" s="25"/>
      <c r="Q1438" s="25"/>
      <c r="R1438" s="25"/>
      <c r="S1438" s="25"/>
      <c r="T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</row>
    <row r="1439" spans="14:41">
      <c r="N1439" s="25"/>
      <c r="O1439" s="25"/>
      <c r="P1439" s="25"/>
      <c r="Q1439" s="25"/>
      <c r="R1439" s="25"/>
      <c r="S1439" s="25"/>
      <c r="T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</row>
    <row r="1440" spans="14:41">
      <c r="N1440" s="25"/>
      <c r="O1440" s="25"/>
      <c r="P1440" s="25"/>
      <c r="Q1440" s="25"/>
      <c r="R1440" s="25"/>
      <c r="S1440" s="25"/>
      <c r="T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</row>
    <row r="1441" spans="14:41">
      <c r="N1441" s="25"/>
      <c r="O1441" s="25"/>
      <c r="P1441" s="25"/>
      <c r="Q1441" s="25"/>
      <c r="R1441" s="25"/>
      <c r="S1441" s="25"/>
      <c r="T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</row>
    <row r="1442" spans="14:41">
      <c r="N1442" s="25"/>
      <c r="O1442" s="25"/>
      <c r="P1442" s="25"/>
      <c r="Q1442" s="25"/>
      <c r="R1442" s="25"/>
      <c r="S1442" s="25"/>
      <c r="T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</row>
    <row r="1443" spans="14:41">
      <c r="N1443" s="25"/>
      <c r="O1443" s="25"/>
      <c r="P1443" s="25"/>
      <c r="Q1443" s="25"/>
      <c r="R1443" s="25"/>
      <c r="S1443" s="25"/>
      <c r="T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</row>
    <row r="1444" spans="14:41">
      <c r="N1444" s="25"/>
      <c r="O1444" s="25"/>
      <c r="P1444" s="25"/>
      <c r="Q1444" s="25"/>
      <c r="R1444" s="25"/>
      <c r="S1444" s="25"/>
      <c r="T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</row>
    <row r="1445" spans="14:41">
      <c r="N1445" s="25"/>
      <c r="O1445" s="25"/>
      <c r="P1445" s="25"/>
      <c r="Q1445" s="25"/>
      <c r="R1445" s="25"/>
      <c r="S1445" s="25"/>
      <c r="T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</row>
    <row r="1446" spans="14:41">
      <c r="N1446" s="25"/>
      <c r="O1446" s="25"/>
      <c r="P1446" s="25"/>
      <c r="Q1446" s="25"/>
      <c r="R1446" s="25"/>
      <c r="S1446" s="25"/>
      <c r="T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</row>
    <row r="1447" spans="14:41">
      <c r="N1447" s="25"/>
      <c r="O1447" s="25"/>
      <c r="P1447" s="25"/>
      <c r="Q1447" s="25"/>
      <c r="R1447" s="25"/>
      <c r="S1447" s="25"/>
      <c r="T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</row>
    <row r="1448" spans="14:41">
      <c r="N1448" s="25"/>
      <c r="O1448" s="25"/>
      <c r="P1448" s="25"/>
      <c r="Q1448" s="25"/>
      <c r="R1448" s="25"/>
      <c r="S1448" s="25"/>
      <c r="T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</row>
    <row r="1449" spans="14:41">
      <c r="N1449" s="25"/>
      <c r="O1449" s="25"/>
      <c r="P1449" s="25"/>
      <c r="Q1449" s="25"/>
      <c r="R1449" s="25"/>
      <c r="S1449" s="25"/>
      <c r="T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</row>
    <row r="1450" spans="14:41">
      <c r="N1450" s="25"/>
      <c r="O1450" s="25"/>
      <c r="P1450" s="25"/>
      <c r="Q1450" s="25"/>
      <c r="R1450" s="25"/>
      <c r="S1450" s="25"/>
      <c r="T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</row>
    <row r="1451" spans="14:41">
      <c r="N1451" s="25"/>
      <c r="O1451" s="25"/>
      <c r="P1451" s="25"/>
      <c r="Q1451" s="25"/>
      <c r="R1451" s="25"/>
      <c r="S1451" s="25"/>
      <c r="T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</row>
    <row r="1452" spans="14:41">
      <c r="N1452" s="25"/>
      <c r="O1452" s="25"/>
      <c r="P1452" s="25"/>
      <c r="Q1452" s="25"/>
      <c r="R1452" s="25"/>
      <c r="S1452" s="25"/>
      <c r="T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</row>
    <row r="1453" spans="14:41">
      <c r="N1453" s="25"/>
      <c r="O1453" s="25"/>
      <c r="P1453" s="25"/>
      <c r="Q1453" s="25"/>
      <c r="R1453" s="25"/>
      <c r="S1453" s="25"/>
      <c r="T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</row>
    <row r="1454" spans="14:41">
      <c r="N1454" s="25"/>
      <c r="O1454" s="25"/>
      <c r="P1454" s="25"/>
      <c r="Q1454" s="25"/>
      <c r="R1454" s="25"/>
      <c r="S1454" s="25"/>
      <c r="T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</row>
    <row r="1455" spans="14:41">
      <c r="N1455" s="25"/>
      <c r="O1455" s="25"/>
      <c r="P1455" s="25"/>
      <c r="Q1455" s="25"/>
      <c r="R1455" s="25"/>
      <c r="S1455" s="25"/>
      <c r="T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</row>
    <row r="1456" spans="14:41">
      <c r="N1456" s="25"/>
      <c r="O1456" s="25"/>
      <c r="P1456" s="25"/>
      <c r="Q1456" s="25"/>
      <c r="R1456" s="25"/>
      <c r="S1456" s="25"/>
      <c r="T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</row>
    <row r="1457" spans="14:41">
      <c r="N1457" s="25"/>
      <c r="O1457" s="25"/>
      <c r="P1457" s="25"/>
      <c r="Q1457" s="25"/>
      <c r="R1457" s="25"/>
      <c r="S1457" s="25"/>
      <c r="T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</row>
    <row r="1458" spans="14:41">
      <c r="N1458" s="25"/>
      <c r="O1458" s="25"/>
      <c r="P1458" s="25"/>
      <c r="Q1458" s="25"/>
      <c r="R1458" s="25"/>
      <c r="S1458" s="25"/>
      <c r="T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</row>
    <row r="1459" spans="14:41">
      <c r="N1459" s="25"/>
      <c r="O1459" s="25"/>
      <c r="P1459" s="25"/>
      <c r="Q1459" s="25"/>
      <c r="R1459" s="25"/>
      <c r="S1459" s="25"/>
      <c r="T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</row>
    <row r="1460" spans="14:41">
      <c r="N1460" s="25"/>
      <c r="O1460" s="25"/>
      <c r="P1460" s="25"/>
      <c r="Q1460" s="25"/>
      <c r="R1460" s="25"/>
      <c r="S1460" s="25"/>
      <c r="T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</row>
    <row r="1461" spans="14:41">
      <c r="N1461" s="25"/>
      <c r="O1461" s="25"/>
      <c r="P1461" s="25"/>
      <c r="Q1461" s="25"/>
      <c r="R1461" s="25"/>
      <c r="S1461" s="25"/>
      <c r="T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</row>
    <row r="1462" spans="14:41">
      <c r="N1462" s="25"/>
      <c r="O1462" s="25"/>
      <c r="P1462" s="25"/>
      <c r="Q1462" s="25"/>
      <c r="R1462" s="25"/>
      <c r="S1462" s="25"/>
      <c r="T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</row>
    <row r="1463" spans="14:41">
      <c r="N1463" s="25"/>
      <c r="O1463" s="25"/>
      <c r="P1463" s="25"/>
      <c r="Q1463" s="25"/>
      <c r="R1463" s="25"/>
      <c r="S1463" s="25"/>
      <c r="T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</row>
    <row r="1464" spans="14:41">
      <c r="N1464" s="25"/>
      <c r="O1464" s="25"/>
      <c r="P1464" s="25"/>
      <c r="Q1464" s="25"/>
      <c r="R1464" s="25"/>
      <c r="S1464" s="25"/>
      <c r="T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</row>
    <row r="1465" spans="14:41">
      <c r="N1465" s="25"/>
      <c r="O1465" s="25"/>
      <c r="P1465" s="25"/>
      <c r="Q1465" s="25"/>
      <c r="R1465" s="25"/>
      <c r="S1465" s="25"/>
      <c r="T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</row>
    <row r="1466" spans="14:41">
      <c r="N1466" s="25"/>
      <c r="O1466" s="25"/>
      <c r="P1466" s="25"/>
      <c r="Q1466" s="25"/>
      <c r="R1466" s="25"/>
      <c r="S1466" s="25"/>
      <c r="T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</row>
    <row r="1467" spans="14:41">
      <c r="N1467" s="25"/>
      <c r="O1467" s="25"/>
      <c r="P1467" s="25"/>
      <c r="Q1467" s="25"/>
      <c r="R1467" s="25"/>
      <c r="S1467" s="25"/>
      <c r="T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</row>
    <row r="1468" spans="14:41">
      <c r="N1468" s="25"/>
      <c r="O1468" s="25"/>
      <c r="P1468" s="25"/>
      <c r="Q1468" s="25"/>
      <c r="R1468" s="25"/>
      <c r="S1468" s="25"/>
      <c r="T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</row>
    <row r="1469" spans="14:41">
      <c r="N1469" s="25"/>
      <c r="O1469" s="25"/>
      <c r="P1469" s="25"/>
      <c r="Q1469" s="25"/>
      <c r="R1469" s="25"/>
      <c r="S1469" s="25"/>
      <c r="T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</row>
    <row r="1470" spans="14:41">
      <c r="N1470" s="25"/>
      <c r="O1470" s="25"/>
      <c r="P1470" s="25"/>
      <c r="Q1470" s="25"/>
      <c r="R1470" s="25"/>
      <c r="S1470" s="25"/>
      <c r="T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</row>
    <row r="1471" spans="14:41">
      <c r="N1471" s="25"/>
      <c r="O1471" s="25"/>
      <c r="P1471" s="25"/>
      <c r="Q1471" s="25"/>
      <c r="R1471" s="25"/>
      <c r="S1471" s="25"/>
      <c r="T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</row>
    <row r="1472" spans="14:41">
      <c r="N1472" s="25"/>
      <c r="O1472" s="25"/>
      <c r="P1472" s="25"/>
      <c r="Q1472" s="25"/>
      <c r="R1472" s="25"/>
      <c r="S1472" s="25"/>
      <c r="T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</row>
    <row r="1473" spans="14:41">
      <c r="N1473" s="25"/>
      <c r="O1473" s="25"/>
      <c r="P1473" s="25"/>
      <c r="Q1473" s="25"/>
      <c r="R1473" s="25"/>
      <c r="S1473" s="25"/>
      <c r="T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</row>
    <row r="1474" spans="14:41">
      <c r="N1474" s="25"/>
      <c r="O1474" s="25"/>
      <c r="P1474" s="25"/>
      <c r="Q1474" s="25"/>
      <c r="R1474" s="25"/>
      <c r="S1474" s="25"/>
      <c r="T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</row>
    <row r="1475" spans="14:41">
      <c r="N1475" s="25"/>
      <c r="O1475" s="25"/>
      <c r="P1475" s="25"/>
      <c r="Q1475" s="25"/>
      <c r="R1475" s="25"/>
      <c r="S1475" s="25"/>
      <c r="T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</row>
    <row r="1476" spans="14:41">
      <c r="N1476" s="25"/>
      <c r="O1476" s="25"/>
      <c r="P1476" s="25"/>
      <c r="Q1476" s="25"/>
      <c r="R1476" s="25"/>
      <c r="S1476" s="25"/>
      <c r="T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</row>
    <row r="1477" spans="14:41">
      <c r="N1477" s="25"/>
      <c r="O1477" s="25"/>
      <c r="P1477" s="25"/>
      <c r="Q1477" s="25"/>
      <c r="R1477" s="25"/>
      <c r="S1477" s="25"/>
      <c r="T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</row>
    <row r="1478" spans="14:41">
      <c r="N1478" s="25"/>
      <c r="O1478" s="25"/>
      <c r="P1478" s="25"/>
      <c r="Q1478" s="25"/>
      <c r="R1478" s="25"/>
      <c r="S1478" s="25"/>
      <c r="T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</row>
    <row r="1479" spans="14:41">
      <c r="N1479" s="25"/>
      <c r="O1479" s="25"/>
      <c r="P1479" s="25"/>
      <c r="Q1479" s="25"/>
      <c r="R1479" s="25"/>
      <c r="S1479" s="25"/>
      <c r="T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</row>
    <row r="1480" spans="14:41">
      <c r="N1480" s="25"/>
      <c r="O1480" s="25"/>
      <c r="P1480" s="25"/>
      <c r="Q1480" s="25"/>
      <c r="R1480" s="25"/>
      <c r="S1480" s="25"/>
      <c r="T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</row>
    <row r="1481" spans="14:41">
      <c r="N1481" s="25"/>
      <c r="O1481" s="25"/>
      <c r="P1481" s="25"/>
      <c r="Q1481" s="25"/>
      <c r="R1481" s="25"/>
      <c r="S1481" s="25"/>
      <c r="T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</row>
    <row r="1482" spans="14:41">
      <c r="N1482" s="25"/>
      <c r="O1482" s="25"/>
      <c r="P1482" s="25"/>
      <c r="Q1482" s="25"/>
      <c r="R1482" s="25"/>
      <c r="S1482" s="25"/>
      <c r="T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</row>
    <row r="1483" spans="14:41">
      <c r="N1483" s="25"/>
      <c r="O1483" s="25"/>
      <c r="P1483" s="25"/>
      <c r="Q1483" s="25"/>
      <c r="R1483" s="25"/>
      <c r="S1483" s="25"/>
      <c r="T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</row>
    <row r="1484" spans="14:41">
      <c r="N1484" s="25"/>
      <c r="O1484" s="25"/>
      <c r="P1484" s="25"/>
      <c r="Q1484" s="25"/>
      <c r="R1484" s="25"/>
      <c r="S1484" s="25"/>
      <c r="T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</row>
    <row r="1485" spans="14:41">
      <c r="N1485" s="25"/>
      <c r="O1485" s="25"/>
      <c r="P1485" s="25"/>
      <c r="Q1485" s="25"/>
      <c r="R1485" s="25"/>
      <c r="S1485" s="25"/>
      <c r="T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</row>
    <row r="1486" spans="14:41">
      <c r="N1486" s="25"/>
      <c r="O1486" s="25"/>
      <c r="P1486" s="25"/>
      <c r="Q1486" s="25"/>
      <c r="R1486" s="25"/>
      <c r="S1486" s="25"/>
      <c r="T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</row>
    <row r="1487" spans="14:41">
      <c r="N1487" s="25"/>
      <c r="O1487" s="25"/>
      <c r="P1487" s="25"/>
      <c r="Q1487" s="25"/>
      <c r="R1487" s="25"/>
      <c r="S1487" s="25"/>
      <c r="T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</row>
    <row r="1488" spans="14:41">
      <c r="N1488" s="25"/>
      <c r="O1488" s="25"/>
      <c r="P1488" s="25"/>
      <c r="Q1488" s="25"/>
      <c r="R1488" s="25"/>
      <c r="S1488" s="25"/>
      <c r="T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</row>
    <row r="1489" spans="14:41">
      <c r="N1489" s="25"/>
      <c r="O1489" s="25"/>
      <c r="P1489" s="25"/>
      <c r="Q1489" s="25"/>
      <c r="R1489" s="25"/>
      <c r="S1489" s="25"/>
      <c r="T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</row>
    <row r="1490" spans="14:41">
      <c r="N1490" s="25"/>
      <c r="O1490" s="25"/>
      <c r="P1490" s="25"/>
      <c r="Q1490" s="25"/>
      <c r="R1490" s="25"/>
      <c r="S1490" s="25"/>
      <c r="T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</row>
    <row r="1491" spans="14:41">
      <c r="N1491" s="25"/>
      <c r="O1491" s="25"/>
      <c r="P1491" s="25"/>
      <c r="Q1491" s="25"/>
      <c r="R1491" s="25"/>
      <c r="S1491" s="25"/>
      <c r="T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</row>
    <row r="1492" spans="14:41">
      <c r="N1492" s="25"/>
      <c r="O1492" s="25"/>
      <c r="P1492" s="25"/>
      <c r="Q1492" s="25"/>
      <c r="R1492" s="25"/>
      <c r="S1492" s="25"/>
      <c r="T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</row>
    <row r="1493" spans="14:41">
      <c r="N1493" s="25"/>
      <c r="O1493" s="25"/>
      <c r="P1493" s="25"/>
      <c r="Q1493" s="25"/>
      <c r="R1493" s="25"/>
      <c r="S1493" s="25"/>
      <c r="T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</row>
    <row r="1494" spans="14:41">
      <c r="N1494" s="25"/>
      <c r="O1494" s="25"/>
      <c r="P1494" s="25"/>
      <c r="Q1494" s="25"/>
      <c r="R1494" s="25"/>
      <c r="S1494" s="25"/>
      <c r="T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</row>
    <row r="1495" spans="14:41">
      <c r="N1495" s="25"/>
      <c r="O1495" s="25"/>
      <c r="P1495" s="25"/>
      <c r="Q1495" s="25"/>
      <c r="R1495" s="25"/>
      <c r="S1495" s="25"/>
      <c r="T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</row>
    <row r="1496" spans="14:41">
      <c r="N1496" s="25"/>
      <c r="O1496" s="25"/>
      <c r="P1496" s="25"/>
      <c r="Q1496" s="25"/>
      <c r="R1496" s="25"/>
      <c r="S1496" s="25"/>
      <c r="T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</row>
    <row r="1497" spans="14:41">
      <c r="N1497" s="25"/>
      <c r="O1497" s="25"/>
      <c r="P1497" s="25"/>
      <c r="Q1497" s="25"/>
      <c r="R1497" s="25"/>
      <c r="S1497" s="25"/>
      <c r="T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</row>
    <row r="1498" spans="14:41">
      <c r="N1498" s="25"/>
      <c r="O1498" s="25"/>
      <c r="P1498" s="25"/>
      <c r="Q1498" s="25"/>
      <c r="R1498" s="25"/>
      <c r="S1498" s="25"/>
      <c r="T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</row>
    <row r="1499" spans="14:41">
      <c r="N1499" s="25"/>
      <c r="O1499" s="25"/>
      <c r="P1499" s="25"/>
      <c r="Q1499" s="25"/>
      <c r="R1499" s="25"/>
      <c r="S1499" s="25"/>
      <c r="T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</row>
    <row r="1500" spans="14:41">
      <c r="N1500" s="25"/>
      <c r="O1500" s="25"/>
      <c r="P1500" s="25"/>
      <c r="Q1500" s="25"/>
      <c r="R1500" s="25"/>
      <c r="S1500" s="25"/>
      <c r="T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</row>
    <row r="1501" spans="14:41">
      <c r="N1501" s="25"/>
      <c r="O1501" s="25"/>
      <c r="P1501" s="25"/>
      <c r="Q1501" s="25"/>
      <c r="R1501" s="25"/>
      <c r="S1501" s="25"/>
      <c r="T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</row>
    <row r="1502" spans="14:41">
      <c r="N1502" s="25"/>
      <c r="O1502" s="25"/>
      <c r="P1502" s="25"/>
      <c r="Q1502" s="25"/>
      <c r="R1502" s="25"/>
      <c r="S1502" s="25"/>
      <c r="T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</row>
    <row r="1503" spans="14:41">
      <c r="N1503" s="25"/>
      <c r="O1503" s="25"/>
      <c r="P1503" s="25"/>
      <c r="Q1503" s="25"/>
      <c r="R1503" s="25"/>
      <c r="S1503" s="25"/>
      <c r="T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</row>
    <row r="1504" spans="14:41">
      <c r="N1504" s="25"/>
      <c r="O1504" s="25"/>
      <c r="P1504" s="25"/>
      <c r="Q1504" s="25"/>
      <c r="R1504" s="25"/>
      <c r="S1504" s="25"/>
      <c r="T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</row>
    <row r="1505" spans="14:41">
      <c r="N1505" s="25"/>
      <c r="O1505" s="25"/>
      <c r="P1505" s="25"/>
      <c r="Q1505" s="25"/>
      <c r="R1505" s="25"/>
      <c r="S1505" s="25"/>
      <c r="T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</row>
    <row r="1506" spans="14:41">
      <c r="N1506" s="25"/>
      <c r="O1506" s="25"/>
      <c r="P1506" s="25"/>
      <c r="Q1506" s="25"/>
      <c r="R1506" s="25"/>
      <c r="S1506" s="25"/>
      <c r="T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</row>
    <row r="1507" spans="14:41">
      <c r="N1507" s="25"/>
      <c r="O1507" s="25"/>
      <c r="P1507" s="25"/>
      <c r="Q1507" s="25"/>
      <c r="R1507" s="25"/>
      <c r="S1507" s="25"/>
      <c r="T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</row>
    <row r="1508" spans="14:41">
      <c r="N1508" s="25"/>
      <c r="O1508" s="25"/>
      <c r="P1508" s="25"/>
      <c r="Q1508" s="25"/>
      <c r="R1508" s="25"/>
      <c r="S1508" s="25"/>
      <c r="T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</row>
    <row r="1509" spans="14:41">
      <c r="N1509" s="25"/>
      <c r="O1509" s="25"/>
      <c r="P1509" s="25"/>
      <c r="Q1509" s="25"/>
      <c r="R1509" s="25"/>
      <c r="S1509" s="25"/>
      <c r="T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</row>
    <row r="1510" spans="14:41">
      <c r="N1510" s="25"/>
      <c r="O1510" s="25"/>
      <c r="P1510" s="25"/>
      <c r="Q1510" s="25"/>
      <c r="R1510" s="25"/>
      <c r="S1510" s="25"/>
      <c r="T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</row>
    <row r="1511" spans="14:41">
      <c r="N1511" s="25"/>
      <c r="O1511" s="25"/>
      <c r="P1511" s="25"/>
      <c r="Q1511" s="25"/>
      <c r="R1511" s="25"/>
      <c r="S1511" s="25"/>
      <c r="T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</row>
    <row r="1512" spans="14:41">
      <c r="N1512" s="25"/>
      <c r="O1512" s="25"/>
      <c r="P1512" s="25"/>
      <c r="Q1512" s="25"/>
      <c r="R1512" s="25"/>
      <c r="S1512" s="25"/>
      <c r="T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</row>
    <row r="1513" spans="14:41">
      <c r="N1513" s="25"/>
      <c r="O1513" s="25"/>
      <c r="P1513" s="25"/>
      <c r="Q1513" s="25"/>
      <c r="R1513" s="25"/>
      <c r="S1513" s="25"/>
      <c r="T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</row>
    <row r="1514" spans="14:41">
      <c r="N1514" s="25"/>
      <c r="O1514" s="25"/>
      <c r="P1514" s="25"/>
      <c r="Q1514" s="25"/>
      <c r="R1514" s="25"/>
      <c r="S1514" s="25"/>
      <c r="T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</row>
    <row r="1515" spans="14:41">
      <c r="N1515" s="25"/>
      <c r="O1515" s="25"/>
      <c r="P1515" s="25"/>
      <c r="Q1515" s="25"/>
      <c r="R1515" s="25"/>
      <c r="S1515" s="25"/>
      <c r="T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</row>
    <row r="1516" spans="14:41">
      <c r="N1516" s="25"/>
      <c r="O1516" s="25"/>
      <c r="P1516" s="25"/>
      <c r="Q1516" s="25"/>
      <c r="R1516" s="25"/>
      <c r="S1516" s="25"/>
      <c r="T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</row>
    <row r="1517" spans="14:41">
      <c r="N1517" s="25"/>
      <c r="O1517" s="25"/>
      <c r="P1517" s="25"/>
      <c r="Q1517" s="25"/>
      <c r="R1517" s="25"/>
      <c r="S1517" s="25"/>
      <c r="T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</row>
    <row r="1518" spans="14:41">
      <c r="N1518" s="25"/>
      <c r="O1518" s="25"/>
      <c r="P1518" s="25"/>
      <c r="Q1518" s="25"/>
      <c r="R1518" s="25"/>
      <c r="S1518" s="25"/>
      <c r="T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</row>
    <row r="1519" spans="14:41">
      <c r="N1519" s="25"/>
      <c r="O1519" s="25"/>
      <c r="P1519" s="25"/>
      <c r="Q1519" s="25"/>
      <c r="R1519" s="25"/>
      <c r="S1519" s="25"/>
      <c r="T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</row>
    <row r="1520" spans="14:41">
      <c r="N1520" s="25"/>
      <c r="O1520" s="25"/>
      <c r="P1520" s="25"/>
      <c r="Q1520" s="25"/>
      <c r="R1520" s="25"/>
      <c r="S1520" s="25"/>
      <c r="T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</row>
    <row r="1521" spans="14:41">
      <c r="N1521" s="25"/>
      <c r="O1521" s="25"/>
      <c r="P1521" s="25"/>
      <c r="Q1521" s="25"/>
      <c r="R1521" s="25"/>
      <c r="S1521" s="25"/>
      <c r="T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</row>
    <row r="1522" spans="14:41">
      <c r="N1522" s="25"/>
      <c r="O1522" s="25"/>
      <c r="P1522" s="25"/>
      <c r="Q1522" s="25"/>
      <c r="R1522" s="25"/>
      <c r="S1522" s="25"/>
      <c r="T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</row>
    <row r="1523" spans="14:41">
      <c r="N1523" s="25"/>
      <c r="O1523" s="25"/>
      <c r="P1523" s="25"/>
      <c r="Q1523" s="25"/>
      <c r="R1523" s="25"/>
      <c r="S1523" s="25"/>
      <c r="T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</row>
    <row r="1524" spans="14:41">
      <c r="N1524" s="25"/>
      <c r="O1524" s="25"/>
      <c r="P1524" s="25"/>
      <c r="Q1524" s="25"/>
      <c r="R1524" s="25"/>
      <c r="S1524" s="25"/>
      <c r="T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</row>
    <row r="1525" spans="14:41">
      <c r="N1525" s="25"/>
      <c r="O1525" s="25"/>
      <c r="P1525" s="25"/>
      <c r="Q1525" s="25"/>
      <c r="R1525" s="25"/>
      <c r="S1525" s="25"/>
      <c r="T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</row>
    <row r="1526" spans="14:41">
      <c r="N1526" s="25"/>
      <c r="O1526" s="25"/>
      <c r="P1526" s="25"/>
      <c r="Q1526" s="25"/>
      <c r="R1526" s="25"/>
      <c r="S1526" s="25"/>
      <c r="T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</row>
    <row r="1527" spans="14:41">
      <c r="N1527" s="25"/>
      <c r="O1527" s="25"/>
      <c r="P1527" s="25"/>
      <c r="Q1527" s="25"/>
      <c r="R1527" s="25"/>
      <c r="S1527" s="25"/>
      <c r="T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</row>
    <row r="1528" spans="14:41">
      <c r="N1528" s="25"/>
      <c r="O1528" s="25"/>
      <c r="P1528" s="25"/>
      <c r="Q1528" s="25"/>
      <c r="R1528" s="25"/>
      <c r="S1528" s="25"/>
      <c r="T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</row>
    <row r="1529" spans="14:41">
      <c r="N1529" s="25"/>
      <c r="O1529" s="25"/>
      <c r="P1529" s="25"/>
      <c r="Q1529" s="25"/>
      <c r="R1529" s="25"/>
      <c r="S1529" s="25"/>
      <c r="T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</row>
    <row r="1530" spans="14:41">
      <c r="N1530" s="25"/>
      <c r="O1530" s="25"/>
      <c r="P1530" s="25"/>
      <c r="Q1530" s="25"/>
      <c r="R1530" s="25"/>
      <c r="S1530" s="25"/>
      <c r="T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</row>
    <row r="1531" spans="14:41">
      <c r="N1531" s="25"/>
      <c r="O1531" s="25"/>
      <c r="P1531" s="25"/>
      <c r="Q1531" s="25"/>
      <c r="R1531" s="25"/>
      <c r="S1531" s="25"/>
      <c r="T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</row>
    <row r="1532" spans="14:41">
      <c r="N1532" s="25"/>
      <c r="O1532" s="25"/>
      <c r="P1532" s="25"/>
      <c r="Q1532" s="25"/>
      <c r="R1532" s="25"/>
      <c r="S1532" s="25"/>
      <c r="T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</row>
    <row r="1533" spans="14:41">
      <c r="N1533" s="25"/>
      <c r="O1533" s="25"/>
      <c r="P1533" s="25"/>
      <c r="Q1533" s="25"/>
      <c r="R1533" s="25"/>
      <c r="S1533" s="25"/>
      <c r="T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</row>
    <row r="1534" spans="14:41">
      <c r="N1534" s="25"/>
      <c r="O1534" s="25"/>
      <c r="P1534" s="25"/>
      <c r="Q1534" s="25"/>
      <c r="R1534" s="25"/>
      <c r="S1534" s="25"/>
      <c r="T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</row>
    <row r="1535" spans="14:41">
      <c r="N1535" s="25"/>
      <c r="O1535" s="25"/>
      <c r="P1535" s="25"/>
      <c r="Q1535" s="25"/>
      <c r="R1535" s="25"/>
      <c r="S1535" s="25"/>
      <c r="T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</row>
    <row r="1536" spans="14:41">
      <c r="N1536" s="25"/>
      <c r="O1536" s="25"/>
      <c r="P1536" s="25"/>
      <c r="Q1536" s="25"/>
      <c r="R1536" s="25"/>
      <c r="S1536" s="25"/>
      <c r="T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</row>
    <row r="1537" spans="14:41">
      <c r="N1537" s="25"/>
      <c r="O1537" s="25"/>
      <c r="P1537" s="25"/>
      <c r="Q1537" s="25"/>
      <c r="R1537" s="25"/>
      <c r="S1537" s="25"/>
      <c r="T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</row>
    <row r="1538" spans="14:41">
      <c r="N1538" s="25"/>
      <c r="O1538" s="25"/>
      <c r="P1538" s="25"/>
      <c r="Q1538" s="25"/>
      <c r="R1538" s="25"/>
      <c r="S1538" s="25"/>
      <c r="T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</row>
    <row r="1539" spans="14:41">
      <c r="N1539" s="25"/>
      <c r="O1539" s="25"/>
      <c r="P1539" s="25"/>
      <c r="Q1539" s="25"/>
      <c r="R1539" s="25"/>
      <c r="S1539" s="25"/>
      <c r="T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</row>
    <row r="1540" spans="14:41">
      <c r="N1540" s="25"/>
      <c r="O1540" s="25"/>
      <c r="P1540" s="25"/>
      <c r="Q1540" s="25"/>
      <c r="R1540" s="25"/>
      <c r="S1540" s="25"/>
      <c r="T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</row>
    <row r="1541" spans="14:41">
      <c r="N1541" s="25"/>
      <c r="O1541" s="25"/>
      <c r="P1541" s="25"/>
      <c r="Q1541" s="25"/>
      <c r="R1541" s="25"/>
      <c r="S1541" s="25"/>
      <c r="T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</row>
    <row r="1542" spans="14:41">
      <c r="N1542" s="25"/>
      <c r="O1542" s="25"/>
      <c r="P1542" s="25"/>
      <c r="Q1542" s="25"/>
      <c r="R1542" s="25"/>
      <c r="S1542" s="25"/>
      <c r="T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</row>
    <row r="1543" spans="14:41">
      <c r="N1543" s="25"/>
      <c r="O1543" s="25"/>
      <c r="P1543" s="25"/>
      <c r="Q1543" s="25"/>
      <c r="R1543" s="25"/>
      <c r="S1543" s="25"/>
      <c r="T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</row>
    <row r="1544" spans="14:41">
      <c r="N1544" s="25"/>
      <c r="O1544" s="25"/>
      <c r="P1544" s="25"/>
      <c r="Q1544" s="25"/>
      <c r="R1544" s="25"/>
      <c r="S1544" s="25"/>
      <c r="T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</row>
    <row r="1545" spans="14:41">
      <c r="N1545" s="25"/>
      <c r="O1545" s="25"/>
      <c r="P1545" s="25"/>
      <c r="Q1545" s="25"/>
      <c r="R1545" s="25"/>
      <c r="S1545" s="25"/>
      <c r="T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</row>
    <row r="1546" spans="14:41">
      <c r="N1546" s="25"/>
      <c r="O1546" s="25"/>
      <c r="P1546" s="25"/>
      <c r="Q1546" s="25"/>
      <c r="R1546" s="25"/>
      <c r="S1546" s="25"/>
      <c r="T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</row>
    <row r="1547" spans="14:41">
      <c r="N1547" s="25"/>
      <c r="O1547" s="25"/>
      <c r="P1547" s="25"/>
      <c r="Q1547" s="25"/>
      <c r="R1547" s="25"/>
      <c r="S1547" s="25"/>
      <c r="T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</row>
    <row r="1548" spans="14:41">
      <c r="N1548" s="25"/>
      <c r="O1548" s="25"/>
      <c r="P1548" s="25"/>
      <c r="Q1548" s="25"/>
      <c r="R1548" s="25"/>
      <c r="S1548" s="25"/>
      <c r="T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</row>
    <row r="1549" spans="14:41">
      <c r="N1549" s="25"/>
      <c r="O1549" s="25"/>
      <c r="P1549" s="25"/>
      <c r="Q1549" s="25"/>
      <c r="R1549" s="25"/>
      <c r="S1549" s="25"/>
      <c r="T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</row>
    <row r="1550" spans="14:41">
      <c r="N1550" s="25"/>
      <c r="O1550" s="25"/>
      <c r="P1550" s="25"/>
      <c r="Q1550" s="25"/>
      <c r="R1550" s="25"/>
      <c r="S1550" s="25"/>
      <c r="T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</row>
    <row r="1551" spans="14:41">
      <c r="N1551" s="25"/>
      <c r="O1551" s="25"/>
      <c r="P1551" s="25"/>
      <c r="Q1551" s="25"/>
      <c r="R1551" s="25"/>
      <c r="S1551" s="25"/>
      <c r="T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</row>
    <row r="1552" spans="14:41">
      <c r="N1552" s="25"/>
      <c r="O1552" s="25"/>
      <c r="P1552" s="25"/>
      <c r="Q1552" s="25"/>
      <c r="R1552" s="25"/>
      <c r="S1552" s="25"/>
      <c r="T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</row>
    <row r="1553" spans="14:41">
      <c r="N1553" s="25"/>
      <c r="O1553" s="25"/>
      <c r="P1553" s="25"/>
      <c r="Q1553" s="25"/>
      <c r="R1553" s="25"/>
      <c r="S1553" s="25"/>
      <c r="T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</row>
    <row r="1554" spans="14:41">
      <c r="N1554" s="25"/>
      <c r="O1554" s="25"/>
      <c r="P1554" s="25"/>
      <c r="Q1554" s="25"/>
      <c r="R1554" s="25"/>
      <c r="S1554" s="25"/>
      <c r="T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</row>
    <row r="1555" spans="14:41">
      <c r="N1555" s="25"/>
      <c r="O1555" s="25"/>
      <c r="P1555" s="25"/>
      <c r="Q1555" s="25"/>
      <c r="R1555" s="25"/>
      <c r="S1555" s="25"/>
      <c r="T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</row>
    <row r="1556" spans="14:41">
      <c r="N1556" s="25"/>
      <c r="O1556" s="25"/>
      <c r="P1556" s="25"/>
      <c r="Q1556" s="25"/>
      <c r="R1556" s="25"/>
      <c r="S1556" s="25"/>
      <c r="T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</row>
    <row r="1557" spans="14:41">
      <c r="N1557" s="25"/>
      <c r="O1557" s="25"/>
      <c r="P1557" s="25"/>
      <c r="Q1557" s="25"/>
      <c r="R1557" s="25"/>
      <c r="S1557" s="25"/>
      <c r="T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</row>
    <row r="1558" spans="14:41">
      <c r="N1558" s="25"/>
      <c r="O1558" s="25"/>
      <c r="P1558" s="25"/>
      <c r="Q1558" s="25"/>
      <c r="R1558" s="25"/>
      <c r="S1558" s="25"/>
      <c r="T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</row>
    <row r="1559" spans="14:41">
      <c r="N1559" s="25"/>
      <c r="O1559" s="25"/>
      <c r="P1559" s="25"/>
      <c r="Q1559" s="25"/>
      <c r="R1559" s="25"/>
      <c r="S1559" s="25"/>
      <c r="T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</row>
    <row r="1560" spans="14:41">
      <c r="N1560" s="25"/>
      <c r="O1560" s="25"/>
      <c r="P1560" s="25"/>
      <c r="Q1560" s="25"/>
      <c r="R1560" s="25"/>
      <c r="S1560" s="25"/>
      <c r="T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</row>
    <row r="1561" spans="14:41">
      <c r="N1561" s="25"/>
      <c r="O1561" s="25"/>
      <c r="P1561" s="25"/>
      <c r="Q1561" s="25"/>
      <c r="R1561" s="25"/>
      <c r="S1561" s="25"/>
      <c r="T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</row>
    <row r="1562" spans="14:41">
      <c r="N1562" s="25"/>
      <c r="O1562" s="25"/>
      <c r="P1562" s="25"/>
      <c r="Q1562" s="25"/>
      <c r="R1562" s="25"/>
      <c r="S1562" s="25"/>
      <c r="T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</row>
    <row r="1563" spans="14:41">
      <c r="N1563" s="25"/>
      <c r="O1563" s="25"/>
      <c r="P1563" s="25"/>
      <c r="Q1563" s="25"/>
      <c r="R1563" s="25"/>
      <c r="S1563" s="25"/>
      <c r="T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</row>
    <row r="1564" spans="14:41">
      <c r="N1564" s="25"/>
      <c r="O1564" s="25"/>
      <c r="P1564" s="25"/>
      <c r="Q1564" s="25"/>
      <c r="R1564" s="25"/>
      <c r="S1564" s="25"/>
      <c r="T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</row>
    <row r="1565" spans="14:41">
      <c r="N1565" s="25"/>
      <c r="O1565" s="25"/>
      <c r="P1565" s="25"/>
      <c r="Q1565" s="25"/>
      <c r="R1565" s="25"/>
      <c r="S1565" s="25"/>
      <c r="T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</row>
    <row r="1566" spans="14:41">
      <c r="N1566" s="25"/>
      <c r="O1566" s="25"/>
      <c r="P1566" s="25"/>
      <c r="Q1566" s="25"/>
      <c r="R1566" s="25"/>
      <c r="S1566" s="25"/>
      <c r="T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</row>
    <row r="1567" spans="14:41">
      <c r="N1567" s="25"/>
      <c r="O1567" s="25"/>
      <c r="P1567" s="25"/>
      <c r="Q1567" s="25"/>
      <c r="R1567" s="25"/>
      <c r="S1567" s="25"/>
      <c r="T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</row>
    <row r="1568" spans="14:41">
      <c r="N1568" s="25"/>
      <c r="O1568" s="25"/>
      <c r="P1568" s="25"/>
      <c r="Q1568" s="25"/>
      <c r="R1568" s="25"/>
      <c r="S1568" s="25"/>
      <c r="T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</row>
    <row r="1569" spans="14:41">
      <c r="N1569" s="25"/>
      <c r="O1569" s="25"/>
      <c r="P1569" s="25"/>
      <c r="Q1569" s="25"/>
      <c r="R1569" s="25"/>
      <c r="S1569" s="25"/>
      <c r="T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</row>
    <row r="1570" spans="14:41">
      <c r="N1570" s="25"/>
      <c r="O1570" s="25"/>
      <c r="P1570" s="25"/>
      <c r="Q1570" s="25"/>
      <c r="R1570" s="25"/>
      <c r="S1570" s="25"/>
      <c r="T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</row>
    <row r="1571" spans="14:41">
      <c r="N1571" s="25"/>
      <c r="O1571" s="25"/>
      <c r="P1571" s="25"/>
      <c r="Q1571" s="25"/>
      <c r="R1571" s="25"/>
      <c r="S1571" s="25"/>
      <c r="T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</row>
    <row r="1572" spans="14:41">
      <c r="N1572" s="25"/>
      <c r="O1572" s="25"/>
      <c r="P1572" s="25"/>
      <c r="Q1572" s="25"/>
      <c r="R1572" s="25"/>
      <c r="S1572" s="25"/>
      <c r="T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</row>
    <row r="1573" spans="14:41">
      <c r="N1573" s="25"/>
      <c r="O1573" s="25"/>
      <c r="P1573" s="25"/>
      <c r="Q1573" s="25"/>
      <c r="R1573" s="25"/>
      <c r="S1573" s="25"/>
      <c r="T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</row>
    <row r="1574" spans="14:41">
      <c r="N1574" s="25"/>
      <c r="O1574" s="25"/>
      <c r="P1574" s="25"/>
      <c r="Q1574" s="25"/>
      <c r="R1574" s="25"/>
      <c r="S1574" s="25"/>
      <c r="T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</row>
    <row r="1575" spans="14:41">
      <c r="N1575" s="25"/>
      <c r="O1575" s="25"/>
      <c r="P1575" s="25"/>
      <c r="Q1575" s="25"/>
      <c r="R1575" s="25"/>
      <c r="S1575" s="25"/>
      <c r="T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</row>
    <row r="1576" spans="14:41">
      <c r="N1576" s="25"/>
      <c r="O1576" s="25"/>
      <c r="P1576" s="25"/>
      <c r="Q1576" s="25"/>
      <c r="R1576" s="25"/>
      <c r="S1576" s="25"/>
      <c r="T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</row>
    <row r="1577" spans="14:41">
      <c r="N1577" s="25"/>
      <c r="O1577" s="25"/>
      <c r="P1577" s="25"/>
      <c r="Q1577" s="25"/>
      <c r="R1577" s="25"/>
      <c r="S1577" s="25"/>
      <c r="T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</row>
    <row r="1578" spans="14:41">
      <c r="N1578" s="25"/>
      <c r="O1578" s="25"/>
      <c r="P1578" s="25"/>
      <c r="Q1578" s="25"/>
      <c r="R1578" s="25"/>
      <c r="S1578" s="25"/>
      <c r="T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</row>
    <row r="1579" spans="14:41">
      <c r="N1579" s="25"/>
      <c r="O1579" s="25"/>
      <c r="P1579" s="25"/>
      <c r="Q1579" s="25"/>
      <c r="R1579" s="25"/>
      <c r="S1579" s="25"/>
      <c r="T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</row>
    <row r="1580" spans="14:41">
      <c r="N1580" s="25"/>
      <c r="O1580" s="25"/>
      <c r="P1580" s="25"/>
      <c r="Q1580" s="25"/>
      <c r="R1580" s="25"/>
      <c r="S1580" s="25"/>
      <c r="T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</row>
    <row r="1581" spans="14:41">
      <c r="N1581" s="25"/>
      <c r="O1581" s="25"/>
      <c r="P1581" s="25"/>
      <c r="Q1581" s="25"/>
      <c r="R1581" s="25"/>
      <c r="S1581" s="25"/>
      <c r="T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</row>
    <row r="1582" spans="14:41">
      <c r="N1582" s="25"/>
      <c r="O1582" s="25"/>
      <c r="P1582" s="25"/>
      <c r="Q1582" s="25"/>
      <c r="R1582" s="25"/>
      <c r="S1582" s="25"/>
      <c r="T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</row>
    <row r="1583" spans="14:41">
      <c r="N1583" s="25"/>
      <c r="O1583" s="25"/>
      <c r="P1583" s="25"/>
      <c r="Q1583" s="25"/>
      <c r="R1583" s="25"/>
      <c r="S1583" s="25"/>
      <c r="T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</row>
    <row r="1584" spans="14:41">
      <c r="N1584" s="25"/>
      <c r="O1584" s="25"/>
      <c r="P1584" s="25"/>
      <c r="Q1584" s="25"/>
      <c r="R1584" s="25"/>
      <c r="S1584" s="25"/>
      <c r="T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</row>
    <row r="1585" spans="14:41">
      <c r="N1585" s="25"/>
      <c r="O1585" s="25"/>
      <c r="P1585" s="25"/>
      <c r="Q1585" s="25"/>
      <c r="R1585" s="25"/>
      <c r="S1585" s="25"/>
      <c r="T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</row>
    <row r="1586" spans="14:41">
      <c r="N1586" s="25"/>
      <c r="O1586" s="25"/>
      <c r="P1586" s="25"/>
      <c r="Q1586" s="25"/>
      <c r="R1586" s="25"/>
      <c r="S1586" s="25"/>
      <c r="T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</row>
    <row r="1587" spans="14:41">
      <c r="N1587" s="25"/>
      <c r="O1587" s="25"/>
      <c r="P1587" s="25"/>
      <c r="Q1587" s="25"/>
      <c r="R1587" s="25"/>
      <c r="S1587" s="25"/>
      <c r="T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</row>
    <row r="1588" spans="14:41">
      <c r="N1588" s="25"/>
      <c r="O1588" s="25"/>
      <c r="P1588" s="25"/>
      <c r="Q1588" s="25"/>
      <c r="R1588" s="25"/>
      <c r="S1588" s="25"/>
      <c r="T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</row>
    <row r="1589" spans="14:41">
      <c r="N1589" s="25"/>
      <c r="O1589" s="25"/>
      <c r="P1589" s="25"/>
      <c r="Q1589" s="25"/>
      <c r="R1589" s="25"/>
      <c r="S1589" s="25"/>
      <c r="T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</row>
    <row r="1590" spans="14:41">
      <c r="N1590" s="25"/>
      <c r="O1590" s="25"/>
      <c r="P1590" s="25"/>
      <c r="Q1590" s="25"/>
      <c r="R1590" s="25"/>
      <c r="S1590" s="25"/>
      <c r="T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</row>
    <row r="1591" spans="14:41">
      <c r="N1591" s="25"/>
      <c r="O1591" s="25"/>
      <c r="P1591" s="25"/>
      <c r="Q1591" s="25"/>
      <c r="R1591" s="25"/>
      <c r="S1591" s="25"/>
      <c r="T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</row>
    <row r="1592" spans="14:41">
      <c r="N1592" s="25"/>
      <c r="O1592" s="25"/>
      <c r="P1592" s="25"/>
      <c r="Q1592" s="25"/>
      <c r="R1592" s="25"/>
      <c r="S1592" s="25"/>
      <c r="T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</row>
    <row r="1593" spans="14:41">
      <c r="N1593" s="25"/>
      <c r="O1593" s="25"/>
      <c r="P1593" s="25"/>
      <c r="Q1593" s="25"/>
      <c r="R1593" s="25"/>
      <c r="S1593" s="25"/>
      <c r="T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</row>
    <row r="1594" spans="14:41">
      <c r="N1594" s="25"/>
      <c r="O1594" s="25"/>
      <c r="P1594" s="25"/>
      <c r="Q1594" s="25"/>
      <c r="R1594" s="25"/>
      <c r="S1594" s="25"/>
      <c r="T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</row>
    <row r="1595" spans="14:41">
      <c r="N1595" s="25"/>
      <c r="O1595" s="25"/>
      <c r="P1595" s="25"/>
      <c r="Q1595" s="25"/>
      <c r="R1595" s="25"/>
      <c r="S1595" s="25"/>
      <c r="T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</row>
    <row r="1596" spans="14:41">
      <c r="N1596" s="25"/>
      <c r="O1596" s="25"/>
      <c r="P1596" s="25"/>
      <c r="Q1596" s="25"/>
      <c r="R1596" s="25"/>
      <c r="S1596" s="25"/>
      <c r="T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</row>
    <row r="1597" spans="14:41">
      <c r="N1597" s="25"/>
      <c r="O1597" s="25"/>
      <c r="P1597" s="25"/>
      <c r="Q1597" s="25"/>
      <c r="R1597" s="25"/>
      <c r="S1597" s="25"/>
      <c r="T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</row>
    <row r="1598" spans="14:41">
      <c r="N1598" s="25"/>
      <c r="O1598" s="25"/>
      <c r="P1598" s="25"/>
      <c r="Q1598" s="25"/>
      <c r="R1598" s="25"/>
      <c r="S1598" s="25"/>
      <c r="T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</row>
    <row r="1599" spans="14:41">
      <c r="N1599" s="25"/>
      <c r="O1599" s="25"/>
      <c r="P1599" s="25"/>
      <c r="Q1599" s="25"/>
      <c r="R1599" s="25"/>
      <c r="S1599" s="25"/>
      <c r="T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</row>
    <row r="1600" spans="14:41">
      <c r="N1600" s="25"/>
      <c r="O1600" s="25"/>
      <c r="P1600" s="25"/>
      <c r="Q1600" s="25"/>
      <c r="R1600" s="25"/>
      <c r="S1600" s="25"/>
      <c r="T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</row>
    <row r="1601" spans="14:41">
      <c r="N1601" s="25"/>
      <c r="O1601" s="25"/>
      <c r="P1601" s="25"/>
      <c r="Q1601" s="25"/>
      <c r="R1601" s="25"/>
      <c r="S1601" s="25"/>
      <c r="T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</row>
    <row r="1602" spans="14:41">
      <c r="N1602" s="25"/>
      <c r="O1602" s="25"/>
      <c r="P1602" s="25"/>
      <c r="Q1602" s="25"/>
      <c r="R1602" s="25"/>
      <c r="S1602" s="25"/>
      <c r="T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</row>
    <row r="1603" spans="14:41">
      <c r="N1603" s="25"/>
      <c r="O1603" s="25"/>
      <c r="P1603" s="25"/>
      <c r="Q1603" s="25"/>
      <c r="R1603" s="25"/>
      <c r="S1603" s="25"/>
      <c r="T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</row>
    <row r="1604" spans="14:41">
      <c r="N1604" s="25"/>
      <c r="O1604" s="25"/>
      <c r="P1604" s="25"/>
      <c r="Q1604" s="25"/>
      <c r="R1604" s="25"/>
      <c r="S1604" s="25"/>
      <c r="T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</row>
    <row r="1605" spans="14:41">
      <c r="N1605" s="25"/>
      <c r="O1605" s="25"/>
      <c r="P1605" s="25"/>
      <c r="Q1605" s="25"/>
      <c r="R1605" s="25"/>
      <c r="S1605" s="25"/>
      <c r="T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</row>
    <row r="1606" spans="14:41">
      <c r="N1606" s="25"/>
      <c r="O1606" s="25"/>
      <c r="P1606" s="25"/>
      <c r="Q1606" s="25"/>
      <c r="R1606" s="25"/>
      <c r="S1606" s="25"/>
      <c r="T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</row>
    <row r="1607" spans="14:41">
      <c r="N1607" s="25"/>
      <c r="O1607" s="25"/>
      <c r="P1607" s="25"/>
      <c r="Q1607" s="25"/>
      <c r="R1607" s="25"/>
      <c r="S1607" s="25"/>
      <c r="T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</row>
    <row r="1608" spans="14:41">
      <c r="N1608" s="25"/>
      <c r="O1608" s="25"/>
      <c r="P1608" s="25"/>
      <c r="Q1608" s="25"/>
      <c r="R1608" s="25"/>
      <c r="S1608" s="25"/>
      <c r="T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</row>
    <row r="1609" spans="14:41">
      <c r="N1609" s="25"/>
      <c r="O1609" s="25"/>
      <c r="P1609" s="25"/>
      <c r="Q1609" s="25"/>
      <c r="R1609" s="25"/>
      <c r="S1609" s="25"/>
      <c r="T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</row>
    <row r="1610" spans="14:41">
      <c r="N1610" s="25"/>
      <c r="O1610" s="25"/>
      <c r="P1610" s="25"/>
      <c r="Q1610" s="25"/>
      <c r="R1610" s="25"/>
      <c r="S1610" s="25"/>
      <c r="T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</row>
    <row r="1611" spans="14:41">
      <c r="N1611" s="25"/>
      <c r="O1611" s="25"/>
      <c r="P1611" s="25"/>
      <c r="Q1611" s="25"/>
      <c r="R1611" s="25"/>
      <c r="S1611" s="25"/>
      <c r="T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</row>
    <row r="1612" spans="14:41">
      <c r="N1612" s="25"/>
      <c r="O1612" s="25"/>
      <c r="P1612" s="25"/>
      <c r="Q1612" s="25"/>
      <c r="R1612" s="25"/>
      <c r="S1612" s="25"/>
      <c r="T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</row>
    <row r="1613" spans="14:41">
      <c r="N1613" s="25"/>
      <c r="O1613" s="25"/>
      <c r="P1613" s="25"/>
      <c r="Q1613" s="25"/>
      <c r="R1613" s="25"/>
      <c r="S1613" s="25"/>
      <c r="T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</row>
    <row r="1614" spans="14:41">
      <c r="N1614" s="25"/>
      <c r="O1614" s="25"/>
      <c r="P1614" s="25"/>
      <c r="Q1614" s="25"/>
      <c r="R1614" s="25"/>
      <c r="S1614" s="25"/>
      <c r="T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</row>
    <row r="1615" spans="14:41">
      <c r="N1615" s="25"/>
      <c r="O1615" s="25"/>
      <c r="P1615" s="25"/>
      <c r="Q1615" s="25"/>
      <c r="R1615" s="25"/>
      <c r="S1615" s="25"/>
      <c r="T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</row>
    <row r="1616" spans="14:41">
      <c r="N1616" s="25"/>
      <c r="O1616" s="25"/>
      <c r="P1616" s="25"/>
      <c r="Q1616" s="25"/>
      <c r="R1616" s="25"/>
      <c r="S1616" s="25"/>
      <c r="T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</row>
    <row r="1617" spans="14:41">
      <c r="N1617" s="25"/>
      <c r="O1617" s="25"/>
      <c r="P1617" s="25"/>
      <c r="Q1617" s="25"/>
      <c r="R1617" s="25"/>
      <c r="S1617" s="25"/>
      <c r="T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</row>
    <row r="1618" spans="14:41">
      <c r="N1618" s="25"/>
      <c r="O1618" s="25"/>
      <c r="P1618" s="25"/>
      <c r="Q1618" s="25"/>
      <c r="R1618" s="25"/>
      <c r="S1618" s="25"/>
      <c r="T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</row>
    <row r="1619" spans="14:41">
      <c r="N1619" s="25"/>
      <c r="O1619" s="25"/>
      <c r="P1619" s="25"/>
      <c r="Q1619" s="25"/>
      <c r="R1619" s="25"/>
      <c r="S1619" s="25"/>
      <c r="T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</row>
    <row r="1620" spans="14:41">
      <c r="N1620" s="25"/>
      <c r="O1620" s="25"/>
      <c r="P1620" s="25"/>
      <c r="Q1620" s="25"/>
      <c r="R1620" s="25"/>
      <c r="S1620" s="25"/>
      <c r="T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</row>
    <row r="1621" spans="14:41">
      <c r="N1621" s="25"/>
      <c r="O1621" s="25"/>
      <c r="P1621" s="25"/>
      <c r="Q1621" s="25"/>
      <c r="R1621" s="25"/>
      <c r="S1621" s="25"/>
      <c r="T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</row>
    <row r="1622" spans="14:41">
      <c r="N1622" s="25"/>
      <c r="O1622" s="25"/>
      <c r="P1622" s="25"/>
      <c r="Q1622" s="25"/>
      <c r="R1622" s="25"/>
      <c r="S1622" s="25"/>
      <c r="T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</row>
    <row r="1623" spans="14:41">
      <c r="N1623" s="25"/>
      <c r="O1623" s="25"/>
      <c r="P1623" s="25"/>
      <c r="Q1623" s="25"/>
      <c r="R1623" s="25"/>
      <c r="S1623" s="25"/>
      <c r="T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</row>
    <row r="1624" spans="14:41">
      <c r="N1624" s="25"/>
      <c r="O1624" s="25"/>
      <c r="P1624" s="25"/>
      <c r="Q1624" s="25"/>
      <c r="R1624" s="25"/>
      <c r="S1624" s="25"/>
      <c r="T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</row>
    <row r="1625" spans="14:41">
      <c r="N1625" s="25"/>
      <c r="O1625" s="25"/>
      <c r="P1625" s="25"/>
      <c r="Q1625" s="25"/>
      <c r="R1625" s="25"/>
      <c r="S1625" s="25"/>
      <c r="T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</row>
    <row r="1626" spans="14:41">
      <c r="N1626" s="25"/>
      <c r="O1626" s="25"/>
      <c r="P1626" s="25"/>
      <c r="Q1626" s="25"/>
      <c r="R1626" s="25"/>
      <c r="S1626" s="25"/>
      <c r="T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</row>
    <row r="1627" spans="14:41">
      <c r="N1627" s="25"/>
      <c r="O1627" s="25"/>
      <c r="P1627" s="25"/>
      <c r="Q1627" s="25"/>
      <c r="R1627" s="25"/>
      <c r="S1627" s="25"/>
      <c r="T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</row>
    <row r="1628" spans="14:41">
      <c r="N1628" s="25"/>
      <c r="O1628" s="25"/>
      <c r="P1628" s="25"/>
      <c r="Q1628" s="25"/>
      <c r="R1628" s="25"/>
      <c r="S1628" s="25"/>
      <c r="T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</row>
    <row r="1629" spans="14:41">
      <c r="N1629" s="25"/>
      <c r="O1629" s="25"/>
      <c r="P1629" s="25"/>
      <c r="Q1629" s="25"/>
      <c r="R1629" s="25"/>
      <c r="S1629" s="25"/>
      <c r="T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</row>
    <row r="1630" spans="14:41">
      <c r="N1630" s="25"/>
      <c r="O1630" s="25"/>
      <c r="P1630" s="25"/>
      <c r="Q1630" s="25"/>
      <c r="R1630" s="25"/>
      <c r="S1630" s="25"/>
      <c r="T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</row>
    <row r="1631" spans="14:41">
      <c r="N1631" s="25"/>
      <c r="O1631" s="25"/>
      <c r="P1631" s="25"/>
      <c r="Q1631" s="25"/>
      <c r="R1631" s="25"/>
      <c r="S1631" s="25"/>
      <c r="T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</row>
    <row r="1632" spans="14:41">
      <c r="N1632" s="25"/>
      <c r="O1632" s="25"/>
      <c r="P1632" s="25"/>
      <c r="Q1632" s="25"/>
      <c r="R1632" s="25"/>
      <c r="S1632" s="25"/>
      <c r="T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</row>
    <row r="1633" spans="14:41">
      <c r="N1633" s="25"/>
      <c r="O1633" s="25"/>
      <c r="P1633" s="25"/>
      <c r="Q1633" s="25"/>
      <c r="R1633" s="25"/>
      <c r="S1633" s="25"/>
      <c r="T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</row>
    <row r="1634" spans="14:41">
      <c r="N1634" s="25"/>
      <c r="O1634" s="25"/>
      <c r="P1634" s="25"/>
      <c r="Q1634" s="25"/>
      <c r="R1634" s="25"/>
      <c r="S1634" s="25"/>
      <c r="T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</row>
    <row r="1635" spans="14:41">
      <c r="N1635" s="25"/>
      <c r="O1635" s="25"/>
      <c r="P1635" s="25"/>
      <c r="Q1635" s="25"/>
      <c r="R1635" s="25"/>
      <c r="S1635" s="25"/>
      <c r="T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</row>
    <row r="1636" spans="14:41">
      <c r="N1636" s="25"/>
      <c r="O1636" s="25"/>
      <c r="P1636" s="25"/>
      <c r="Q1636" s="25"/>
      <c r="R1636" s="25"/>
      <c r="S1636" s="25"/>
      <c r="T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</row>
    <row r="1637" spans="14:41">
      <c r="N1637" s="25"/>
      <c r="O1637" s="25"/>
      <c r="P1637" s="25"/>
      <c r="Q1637" s="25"/>
      <c r="R1637" s="25"/>
      <c r="S1637" s="25"/>
      <c r="T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</row>
    <row r="1638" spans="14:41">
      <c r="N1638" s="25"/>
      <c r="O1638" s="25"/>
      <c r="P1638" s="25"/>
      <c r="Q1638" s="25"/>
      <c r="R1638" s="25"/>
      <c r="S1638" s="25"/>
      <c r="T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</row>
    <row r="1639" spans="14:41">
      <c r="N1639" s="25"/>
      <c r="O1639" s="25"/>
      <c r="P1639" s="25"/>
      <c r="Q1639" s="25"/>
      <c r="R1639" s="25"/>
      <c r="S1639" s="25"/>
      <c r="T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</row>
    <row r="1640" spans="14:41">
      <c r="N1640" s="25"/>
      <c r="O1640" s="25"/>
      <c r="P1640" s="25"/>
      <c r="Q1640" s="25"/>
      <c r="R1640" s="25"/>
      <c r="S1640" s="25"/>
      <c r="T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</row>
    <row r="1641" spans="14:41">
      <c r="N1641" s="25"/>
      <c r="O1641" s="25"/>
      <c r="P1641" s="25"/>
      <c r="Q1641" s="25"/>
      <c r="R1641" s="25"/>
      <c r="S1641" s="25"/>
      <c r="T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</row>
    <row r="1642" spans="14:41">
      <c r="N1642" s="25"/>
      <c r="O1642" s="25"/>
      <c r="P1642" s="25"/>
      <c r="Q1642" s="25"/>
      <c r="R1642" s="25"/>
      <c r="S1642" s="25"/>
      <c r="T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</row>
    <row r="1643" spans="14:41">
      <c r="N1643" s="25"/>
      <c r="O1643" s="25"/>
      <c r="P1643" s="25"/>
      <c r="Q1643" s="25"/>
      <c r="R1643" s="25"/>
      <c r="S1643" s="25"/>
      <c r="T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</row>
    <row r="1644" spans="14:41">
      <c r="N1644" s="25"/>
      <c r="O1644" s="25"/>
      <c r="P1644" s="25"/>
      <c r="Q1644" s="25"/>
      <c r="R1644" s="25"/>
      <c r="S1644" s="25"/>
      <c r="T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</row>
    <row r="1645" spans="14:41">
      <c r="N1645" s="25"/>
      <c r="O1645" s="25"/>
      <c r="P1645" s="25"/>
      <c r="Q1645" s="25"/>
      <c r="R1645" s="25"/>
      <c r="S1645" s="25"/>
      <c r="T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</row>
    <row r="1646" spans="14:41">
      <c r="N1646" s="25"/>
      <c r="O1646" s="25"/>
      <c r="P1646" s="25"/>
      <c r="Q1646" s="25"/>
      <c r="R1646" s="25"/>
      <c r="S1646" s="25"/>
      <c r="T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</row>
    <row r="1647" spans="14:41">
      <c r="N1647" s="25"/>
      <c r="O1647" s="25"/>
      <c r="P1647" s="25"/>
      <c r="Q1647" s="25"/>
      <c r="R1647" s="25"/>
      <c r="S1647" s="25"/>
      <c r="T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</row>
    <row r="1648" spans="14:41">
      <c r="N1648" s="25"/>
      <c r="O1648" s="25"/>
      <c r="P1648" s="25"/>
      <c r="Q1648" s="25"/>
      <c r="R1648" s="25"/>
      <c r="S1648" s="25"/>
      <c r="T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</row>
    <row r="1649" spans="14:41">
      <c r="N1649" s="25"/>
      <c r="O1649" s="25"/>
      <c r="P1649" s="25"/>
      <c r="Q1649" s="25"/>
      <c r="R1649" s="25"/>
      <c r="S1649" s="25"/>
      <c r="T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</row>
    <row r="1650" spans="14:41">
      <c r="N1650" s="25"/>
      <c r="O1650" s="25"/>
      <c r="P1650" s="25"/>
      <c r="Q1650" s="25"/>
      <c r="R1650" s="25"/>
      <c r="S1650" s="25"/>
      <c r="T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</row>
    <row r="1651" spans="14:41">
      <c r="N1651" s="25"/>
      <c r="O1651" s="25"/>
      <c r="P1651" s="25"/>
      <c r="Q1651" s="25"/>
      <c r="R1651" s="25"/>
      <c r="S1651" s="25"/>
      <c r="T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</row>
    <row r="1652" spans="14:41">
      <c r="N1652" s="25"/>
      <c r="O1652" s="25"/>
      <c r="P1652" s="25"/>
      <c r="Q1652" s="25"/>
      <c r="R1652" s="25"/>
      <c r="S1652" s="25"/>
      <c r="T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</row>
    <row r="1653" spans="14:41">
      <c r="N1653" s="25"/>
      <c r="O1653" s="25"/>
      <c r="P1653" s="25"/>
      <c r="Q1653" s="25"/>
      <c r="R1653" s="25"/>
      <c r="S1653" s="25"/>
      <c r="T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</row>
    <row r="1654" spans="14:41">
      <c r="N1654" s="25"/>
      <c r="O1654" s="25"/>
      <c r="P1654" s="25"/>
      <c r="Q1654" s="25"/>
      <c r="R1654" s="25"/>
      <c r="S1654" s="25"/>
      <c r="T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</row>
    <row r="1655" spans="14:41">
      <c r="N1655" s="25"/>
      <c r="O1655" s="25"/>
      <c r="P1655" s="25"/>
      <c r="Q1655" s="25"/>
      <c r="R1655" s="25"/>
      <c r="S1655" s="25"/>
      <c r="T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</row>
    <row r="1656" spans="14:41">
      <c r="N1656" s="25"/>
      <c r="O1656" s="25"/>
      <c r="P1656" s="25"/>
      <c r="Q1656" s="25"/>
      <c r="R1656" s="25"/>
      <c r="S1656" s="25"/>
      <c r="T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</row>
    <row r="1657" spans="14:41">
      <c r="N1657" s="25"/>
      <c r="O1657" s="25"/>
      <c r="P1657" s="25"/>
      <c r="Q1657" s="25"/>
      <c r="R1657" s="25"/>
      <c r="S1657" s="25"/>
      <c r="T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</row>
    <row r="1658" spans="14:41">
      <c r="N1658" s="25"/>
      <c r="O1658" s="25"/>
      <c r="P1658" s="25"/>
      <c r="Q1658" s="25"/>
      <c r="R1658" s="25"/>
      <c r="S1658" s="25"/>
      <c r="T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</row>
    <row r="1659" spans="14:41">
      <c r="N1659" s="25"/>
      <c r="O1659" s="25"/>
      <c r="P1659" s="25"/>
      <c r="Q1659" s="25"/>
      <c r="R1659" s="25"/>
      <c r="S1659" s="25"/>
      <c r="T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</row>
    <row r="1660" spans="14:41">
      <c r="N1660" s="25"/>
      <c r="O1660" s="25"/>
      <c r="P1660" s="25"/>
      <c r="Q1660" s="25"/>
      <c r="R1660" s="25"/>
      <c r="S1660" s="25"/>
      <c r="T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</row>
    <row r="1661" spans="14:41">
      <c r="N1661" s="25"/>
      <c r="O1661" s="25"/>
      <c r="P1661" s="25"/>
      <c r="Q1661" s="25"/>
      <c r="R1661" s="25"/>
      <c r="S1661" s="25"/>
      <c r="T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</row>
    <row r="1662" spans="14:41">
      <c r="N1662" s="25"/>
      <c r="O1662" s="25"/>
      <c r="P1662" s="25"/>
      <c r="Q1662" s="25"/>
      <c r="R1662" s="25"/>
      <c r="S1662" s="25"/>
      <c r="T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</row>
    <row r="1663" spans="14:41">
      <c r="N1663" s="25"/>
      <c r="O1663" s="25"/>
      <c r="P1663" s="25"/>
      <c r="Q1663" s="25"/>
      <c r="R1663" s="25"/>
      <c r="S1663" s="25"/>
      <c r="T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</row>
    <row r="1664" spans="14:41">
      <c r="N1664" s="25"/>
      <c r="O1664" s="25"/>
      <c r="P1664" s="25"/>
      <c r="Q1664" s="25"/>
      <c r="R1664" s="25"/>
      <c r="S1664" s="25"/>
      <c r="T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</row>
    <row r="1665" spans="14:41">
      <c r="N1665" s="25"/>
      <c r="O1665" s="25"/>
      <c r="P1665" s="25"/>
      <c r="Q1665" s="25"/>
      <c r="R1665" s="25"/>
      <c r="S1665" s="25"/>
      <c r="T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</row>
    <row r="1666" spans="14:41">
      <c r="N1666" s="25"/>
      <c r="O1666" s="25"/>
      <c r="P1666" s="25"/>
      <c r="Q1666" s="25"/>
      <c r="R1666" s="25"/>
      <c r="S1666" s="25"/>
      <c r="T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</row>
    <row r="1667" spans="14:41">
      <c r="N1667" s="25"/>
      <c r="O1667" s="25"/>
      <c r="P1667" s="25"/>
      <c r="Q1667" s="25"/>
      <c r="R1667" s="25"/>
      <c r="S1667" s="25"/>
      <c r="T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</row>
    <row r="1668" spans="14:41">
      <c r="N1668" s="25"/>
      <c r="O1668" s="25"/>
      <c r="P1668" s="25"/>
      <c r="Q1668" s="25"/>
      <c r="R1668" s="25"/>
      <c r="S1668" s="25"/>
      <c r="T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</row>
    <row r="1669" spans="14:41">
      <c r="N1669" s="25"/>
      <c r="O1669" s="25"/>
      <c r="P1669" s="25"/>
      <c r="Q1669" s="25"/>
      <c r="R1669" s="25"/>
      <c r="S1669" s="25"/>
      <c r="T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</row>
    <row r="1670" spans="14:41">
      <c r="N1670" s="25"/>
      <c r="O1670" s="25"/>
      <c r="P1670" s="25"/>
      <c r="Q1670" s="25"/>
      <c r="R1670" s="25"/>
      <c r="S1670" s="25"/>
      <c r="T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</row>
    <row r="1671" spans="14:41">
      <c r="N1671" s="25"/>
      <c r="O1671" s="25"/>
      <c r="P1671" s="25"/>
      <c r="Q1671" s="25"/>
      <c r="R1671" s="25"/>
      <c r="S1671" s="25"/>
      <c r="T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</row>
    <row r="1672" spans="14:41">
      <c r="N1672" s="25"/>
      <c r="O1672" s="25"/>
      <c r="P1672" s="25"/>
      <c r="Q1672" s="25"/>
      <c r="R1672" s="25"/>
      <c r="S1672" s="25"/>
      <c r="T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</row>
    <row r="1673" spans="14:41">
      <c r="N1673" s="25"/>
      <c r="O1673" s="25"/>
      <c r="P1673" s="25"/>
      <c r="Q1673" s="25"/>
      <c r="R1673" s="25"/>
      <c r="S1673" s="25"/>
      <c r="T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</row>
    <row r="1674" spans="14:41">
      <c r="N1674" s="25"/>
      <c r="O1674" s="25"/>
      <c r="P1674" s="25"/>
      <c r="Q1674" s="25"/>
      <c r="R1674" s="25"/>
      <c r="S1674" s="25"/>
      <c r="T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</row>
    <row r="1675" spans="14:41">
      <c r="N1675" s="25"/>
      <c r="O1675" s="25"/>
      <c r="P1675" s="25"/>
      <c r="Q1675" s="25"/>
      <c r="R1675" s="25"/>
      <c r="S1675" s="25"/>
      <c r="T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</row>
    <row r="1676" spans="14:41">
      <c r="N1676" s="25"/>
      <c r="O1676" s="25"/>
      <c r="P1676" s="25"/>
      <c r="Q1676" s="25"/>
      <c r="R1676" s="25"/>
      <c r="S1676" s="25"/>
      <c r="T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</row>
    <row r="1677" spans="14:41">
      <c r="N1677" s="25"/>
      <c r="O1677" s="25"/>
      <c r="P1677" s="25"/>
      <c r="Q1677" s="25"/>
      <c r="R1677" s="25"/>
      <c r="S1677" s="25"/>
      <c r="T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</row>
    <row r="1678" spans="14:41">
      <c r="N1678" s="25"/>
      <c r="O1678" s="25"/>
      <c r="P1678" s="25"/>
      <c r="Q1678" s="25"/>
      <c r="R1678" s="25"/>
      <c r="S1678" s="25"/>
      <c r="T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</row>
    <row r="1679" spans="14:41">
      <c r="N1679" s="25"/>
      <c r="O1679" s="25"/>
      <c r="P1679" s="25"/>
      <c r="Q1679" s="25"/>
      <c r="R1679" s="25"/>
      <c r="S1679" s="25"/>
      <c r="T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</row>
    <row r="1680" spans="14:41">
      <c r="N1680" s="25"/>
      <c r="O1680" s="25"/>
      <c r="P1680" s="25"/>
      <c r="Q1680" s="25"/>
      <c r="R1680" s="25"/>
      <c r="S1680" s="25"/>
      <c r="T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</row>
    <row r="1681" spans="14:41">
      <c r="N1681" s="25"/>
      <c r="O1681" s="25"/>
      <c r="P1681" s="25"/>
      <c r="Q1681" s="25"/>
      <c r="R1681" s="25"/>
      <c r="S1681" s="25"/>
      <c r="T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</row>
    <row r="1682" spans="14:41">
      <c r="N1682" s="25"/>
      <c r="O1682" s="25"/>
      <c r="P1682" s="25"/>
      <c r="Q1682" s="25"/>
      <c r="R1682" s="25"/>
      <c r="S1682" s="25"/>
      <c r="T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</row>
    <row r="1683" spans="14:41">
      <c r="N1683" s="25"/>
      <c r="O1683" s="25"/>
      <c r="P1683" s="25"/>
      <c r="Q1683" s="25"/>
      <c r="R1683" s="25"/>
      <c r="S1683" s="25"/>
      <c r="T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</row>
    <row r="1684" spans="14:41">
      <c r="N1684" s="25"/>
      <c r="O1684" s="25"/>
      <c r="P1684" s="25"/>
      <c r="Q1684" s="25"/>
      <c r="R1684" s="25"/>
      <c r="S1684" s="25"/>
      <c r="T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</row>
    <row r="1685" spans="14:41">
      <c r="N1685" s="25"/>
      <c r="O1685" s="25"/>
      <c r="P1685" s="25"/>
      <c r="Q1685" s="25"/>
      <c r="R1685" s="25"/>
      <c r="S1685" s="25"/>
      <c r="T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</row>
    <row r="1686" spans="14:41">
      <c r="N1686" s="25"/>
      <c r="O1686" s="25"/>
      <c r="P1686" s="25"/>
      <c r="Q1686" s="25"/>
      <c r="R1686" s="25"/>
      <c r="S1686" s="25"/>
      <c r="T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</row>
    <row r="1687" spans="14:41">
      <c r="N1687" s="25"/>
      <c r="O1687" s="25"/>
      <c r="P1687" s="25"/>
      <c r="Q1687" s="25"/>
      <c r="R1687" s="25"/>
      <c r="S1687" s="25"/>
      <c r="T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</row>
    <row r="1688" spans="14:41">
      <c r="N1688" s="25"/>
      <c r="O1688" s="25"/>
      <c r="P1688" s="25"/>
      <c r="Q1688" s="25"/>
      <c r="R1688" s="25"/>
      <c r="S1688" s="25"/>
      <c r="T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</row>
    <row r="1689" spans="14:41">
      <c r="N1689" s="25"/>
      <c r="O1689" s="25"/>
      <c r="P1689" s="25"/>
      <c r="Q1689" s="25"/>
      <c r="R1689" s="25"/>
      <c r="S1689" s="25"/>
      <c r="T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</row>
    <row r="1690" spans="14:41">
      <c r="N1690" s="25"/>
      <c r="O1690" s="25"/>
      <c r="P1690" s="25"/>
      <c r="Q1690" s="25"/>
      <c r="R1690" s="25"/>
      <c r="S1690" s="25"/>
      <c r="T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</row>
    <row r="1691" spans="14:41">
      <c r="N1691" s="25"/>
      <c r="O1691" s="25"/>
      <c r="P1691" s="25"/>
      <c r="Q1691" s="25"/>
      <c r="R1691" s="25"/>
      <c r="S1691" s="25"/>
      <c r="T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</row>
    <row r="1692" spans="14:41">
      <c r="N1692" s="25"/>
      <c r="O1692" s="25"/>
      <c r="P1692" s="25"/>
      <c r="Q1692" s="25"/>
      <c r="R1692" s="25"/>
      <c r="S1692" s="25"/>
      <c r="T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</row>
    <row r="1693" spans="14:41">
      <c r="N1693" s="25"/>
      <c r="O1693" s="25"/>
      <c r="P1693" s="25"/>
      <c r="Q1693" s="25"/>
      <c r="R1693" s="25"/>
      <c r="S1693" s="25"/>
      <c r="T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</row>
    <row r="1694" spans="14:41">
      <c r="N1694" s="25"/>
      <c r="O1694" s="25"/>
      <c r="P1694" s="25"/>
      <c r="Q1694" s="25"/>
      <c r="R1694" s="25"/>
      <c r="S1694" s="25"/>
      <c r="T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</row>
    <row r="1695" spans="14:41">
      <c r="N1695" s="25"/>
      <c r="O1695" s="25"/>
      <c r="P1695" s="25"/>
      <c r="Q1695" s="25"/>
      <c r="R1695" s="25"/>
      <c r="S1695" s="25"/>
      <c r="T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</row>
    <row r="1696" spans="14:41">
      <c r="N1696" s="25"/>
      <c r="O1696" s="25"/>
      <c r="P1696" s="25"/>
      <c r="Q1696" s="25"/>
      <c r="R1696" s="25"/>
      <c r="S1696" s="25"/>
      <c r="T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</row>
    <row r="1697" spans="14:41">
      <c r="N1697" s="25"/>
      <c r="O1697" s="25"/>
      <c r="P1697" s="25"/>
      <c r="Q1697" s="25"/>
      <c r="R1697" s="25"/>
      <c r="S1697" s="25"/>
      <c r="T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</row>
    <row r="1698" spans="14:41">
      <c r="N1698" s="25"/>
      <c r="O1698" s="25"/>
      <c r="P1698" s="25"/>
      <c r="Q1698" s="25"/>
      <c r="R1698" s="25"/>
      <c r="S1698" s="25"/>
      <c r="T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</row>
    <row r="1699" spans="14:41">
      <c r="N1699" s="25"/>
      <c r="O1699" s="25"/>
      <c r="P1699" s="25"/>
      <c r="Q1699" s="25"/>
      <c r="R1699" s="25"/>
      <c r="S1699" s="25"/>
      <c r="T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</row>
    <row r="1700" spans="14:41">
      <c r="N1700" s="25"/>
      <c r="O1700" s="25"/>
      <c r="P1700" s="25"/>
      <c r="Q1700" s="25"/>
      <c r="R1700" s="25"/>
      <c r="S1700" s="25"/>
      <c r="T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</row>
    <row r="1701" spans="14:41">
      <c r="N1701" s="25"/>
      <c r="O1701" s="25"/>
      <c r="P1701" s="25"/>
      <c r="Q1701" s="25"/>
      <c r="R1701" s="25"/>
      <c r="S1701" s="25"/>
      <c r="T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</row>
    <row r="1702" spans="14:41">
      <c r="N1702" s="25"/>
      <c r="O1702" s="25"/>
      <c r="P1702" s="25"/>
      <c r="Q1702" s="25"/>
      <c r="R1702" s="25"/>
      <c r="S1702" s="25"/>
      <c r="T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</row>
    <row r="1703" spans="14:41">
      <c r="N1703" s="25"/>
      <c r="O1703" s="25"/>
      <c r="P1703" s="25"/>
      <c r="Q1703" s="25"/>
      <c r="R1703" s="25"/>
      <c r="S1703" s="25"/>
      <c r="T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</row>
    <row r="1704" spans="14:41">
      <c r="N1704" s="25"/>
      <c r="O1704" s="25"/>
      <c r="P1704" s="25"/>
      <c r="Q1704" s="25"/>
      <c r="R1704" s="25"/>
      <c r="S1704" s="25"/>
      <c r="T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</row>
    <row r="1705" spans="14:41">
      <c r="N1705" s="25"/>
      <c r="O1705" s="25"/>
      <c r="P1705" s="25"/>
      <c r="Q1705" s="25"/>
      <c r="R1705" s="25"/>
      <c r="S1705" s="25"/>
      <c r="T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</row>
    <row r="1706" spans="14:41">
      <c r="N1706" s="25"/>
      <c r="O1706" s="25"/>
      <c r="P1706" s="25"/>
      <c r="Q1706" s="25"/>
      <c r="R1706" s="25"/>
      <c r="S1706" s="25"/>
      <c r="T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</row>
    <row r="1707" spans="14:41">
      <c r="N1707" s="25"/>
      <c r="O1707" s="25"/>
      <c r="P1707" s="25"/>
      <c r="Q1707" s="25"/>
      <c r="R1707" s="25"/>
      <c r="S1707" s="25"/>
      <c r="T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</row>
    <row r="1708" spans="14:41">
      <c r="N1708" s="25"/>
      <c r="O1708" s="25"/>
      <c r="P1708" s="25"/>
      <c r="Q1708" s="25"/>
      <c r="R1708" s="25"/>
      <c r="S1708" s="25"/>
      <c r="T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</row>
    <row r="1709" spans="14:41">
      <c r="N1709" s="25"/>
      <c r="O1709" s="25"/>
      <c r="P1709" s="25"/>
      <c r="Q1709" s="25"/>
      <c r="R1709" s="25"/>
      <c r="S1709" s="25"/>
      <c r="T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</row>
    <row r="1710" spans="14:41">
      <c r="N1710" s="25"/>
      <c r="O1710" s="25"/>
      <c r="P1710" s="25"/>
      <c r="Q1710" s="25"/>
      <c r="R1710" s="25"/>
      <c r="S1710" s="25"/>
      <c r="T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</row>
    <row r="1711" spans="14:41">
      <c r="N1711" s="25"/>
      <c r="O1711" s="25"/>
      <c r="P1711" s="25"/>
      <c r="Q1711" s="25"/>
      <c r="R1711" s="25"/>
      <c r="S1711" s="25"/>
      <c r="T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</row>
    <row r="1712" spans="14:41">
      <c r="N1712" s="25"/>
      <c r="O1712" s="25"/>
      <c r="P1712" s="25"/>
      <c r="Q1712" s="25"/>
      <c r="R1712" s="25"/>
      <c r="S1712" s="25"/>
      <c r="T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</row>
    <row r="1713" spans="14:41">
      <c r="N1713" s="25"/>
      <c r="O1713" s="25"/>
      <c r="P1713" s="25"/>
      <c r="Q1713" s="25"/>
      <c r="R1713" s="25"/>
      <c r="S1713" s="25"/>
      <c r="T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</row>
    <row r="1714" spans="14:41">
      <c r="N1714" s="25"/>
      <c r="O1714" s="25"/>
      <c r="P1714" s="25"/>
      <c r="Q1714" s="25"/>
      <c r="R1714" s="25"/>
      <c r="S1714" s="25"/>
      <c r="T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</row>
    <row r="1715" spans="14:41">
      <c r="N1715" s="25"/>
      <c r="O1715" s="25"/>
      <c r="P1715" s="25"/>
      <c r="Q1715" s="25"/>
      <c r="R1715" s="25"/>
      <c r="S1715" s="25"/>
      <c r="T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</row>
    <row r="1716" spans="14:41">
      <c r="N1716" s="25"/>
      <c r="O1716" s="25"/>
      <c r="P1716" s="25"/>
      <c r="Q1716" s="25"/>
      <c r="R1716" s="25"/>
      <c r="S1716" s="25"/>
      <c r="T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</row>
    <row r="1717" spans="14:41">
      <c r="N1717" s="25"/>
      <c r="O1717" s="25"/>
      <c r="P1717" s="25"/>
      <c r="Q1717" s="25"/>
      <c r="R1717" s="25"/>
      <c r="S1717" s="25"/>
      <c r="T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</row>
    <row r="1718" spans="14:41">
      <c r="N1718" s="25"/>
      <c r="O1718" s="25"/>
      <c r="P1718" s="25"/>
      <c r="Q1718" s="25"/>
      <c r="R1718" s="25"/>
      <c r="S1718" s="25"/>
      <c r="T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</row>
    <row r="1719" spans="14:41">
      <c r="N1719" s="25"/>
      <c r="O1719" s="25"/>
      <c r="P1719" s="25"/>
      <c r="Q1719" s="25"/>
      <c r="R1719" s="25"/>
      <c r="S1719" s="25"/>
      <c r="T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</row>
    <row r="1720" spans="14:41">
      <c r="N1720" s="25"/>
      <c r="O1720" s="25"/>
      <c r="P1720" s="25"/>
      <c r="Q1720" s="25"/>
      <c r="R1720" s="25"/>
      <c r="S1720" s="25"/>
      <c r="T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</row>
    <row r="1721" spans="14:41">
      <c r="N1721" s="25"/>
      <c r="O1721" s="25"/>
      <c r="P1721" s="25"/>
      <c r="Q1721" s="25"/>
      <c r="R1721" s="25"/>
      <c r="S1721" s="25"/>
      <c r="T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</row>
    <row r="1722" spans="14:41">
      <c r="N1722" s="25"/>
      <c r="O1722" s="25"/>
      <c r="P1722" s="25"/>
      <c r="Q1722" s="25"/>
      <c r="R1722" s="25"/>
      <c r="S1722" s="25"/>
      <c r="T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</row>
    <row r="1723" spans="14:41">
      <c r="N1723" s="25"/>
      <c r="O1723" s="25"/>
      <c r="P1723" s="25"/>
      <c r="Q1723" s="25"/>
      <c r="R1723" s="25"/>
      <c r="S1723" s="25"/>
      <c r="T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</row>
    <row r="1724" spans="14:41">
      <c r="N1724" s="25"/>
      <c r="O1724" s="25"/>
      <c r="P1724" s="25"/>
      <c r="Q1724" s="25"/>
      <c r="R1724" s="25"/>
      <c r="S1724" s="25"/>
      <c r="T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</row>
    <row r="1725" spans="14:41">
      <c r="N1725" s="25"/>
      <c r="O1725" s="25"/>
      <c r="P1725" s="25"/>
      <c r="Q1725" s="25"/>
      <c r="R1725" s="25"/>
      <c r="S1725" s="25"/>
      <c r="T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</row>
    <row r="1726" spans="14:41">
      <c r="N1726" s="25"/>
      <c r="O1726" s="25"/>
      <c r="P1726" s="25"/>
      <c r="Q1726" s="25"/>
      <c r="R1726" s="25"/>
      <c r="S1726" s="25"/>
      <c r="T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</row>
    <row r="1727" spans="14:41">
      <c r="N1727" s="25"/>
      <c r="O1727" s="25"/>
      <c r="P1727" s="25"/>
      <c r="Q1727" s="25"/>
      <c r="R1727" s="25"/>
      <c r="S1727" s="25"/>
      <c r="T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</row>
    <row r="1728" spans="14:41">
      <c r="N1728" s="25"/>
      <c r="O1728" s="25"/>
      <c r="P1728" s="25"/>
      <c r="Q1728" s="25"/>
      <c r="R1728" s="25"/>
      <c r="S1728" s="25"/>
      <c r="T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</row>
    <row r="1729" spans="14:41">
      <c r="N1729" s="25"/>
      <c r="O1729" s="25"/>
      <c r="P1729" s="25"/>
      <c r="Q1729" s="25"/>
      <c r="R1729" s="25"/>
      <c r="S1729" s="25"/>
      <c r="T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</row>
    <row r="1730" spans="14:41">
      <c r="N1730" s="25"/>
      <c r="O1730" s="25"/>
      <c r="P1730" s="25"/>
      <c r="Q1730" s="25"/>
      <c r="R1730" s="25"/>
      <c r="S1730" s="25"/>
      <c r="T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</row>
    <row r="1731" spans="14:41">
      <c r="N1731" s="25"/>
      <c r="O1731" s="25"/>
      <c r="P1731" s="25"/>
      <c r="Q1731" s="25"/>
      <c r="R1731" s="25"/>
      <c r="S1731" s="25"/>
      <c r="T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</row>
    <row r="1732" spans="14:41">
      <c r="N1732" s="25"/>
      <c r="O1732" s="25"/>
      <c r="P1732" s="25"/>
      <c r="Q1732" s="25"/>
      <c r="R1732" s="25"/>
      <c r="S1732" s="25"/>
      <c r="T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</row>
    <row r="1733" spans="14:41">
      <c r="N1733" s="25"/>
      <c r="O1733" s="25"/>
      <c r="P1733" s="25"/>
      <c r="Q1733" s="25"/>
      <c r="R1733" s="25"/>
      <c r="S1733" s="25"/>
      <c r="T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</row>
    <row r="1734" spans="14:41">
      <c r="N1734" s="25"/>
      <c r="O1734" s="25"/>
      <c r="P1734" s="25"/>
      <c r="Q1734" s="25"/>
      <c r="R1734" s="25"/>
      <c r="S1734" s="25"/>
      <c r="T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</row>
    <row r="1735" spans="14:41">
      <c r="N1735" s="25"/>
      <c r="O1735" s="25"/>
      <c r="P1735" s="25"/>
      <c r="Q1735" s="25"/>
      <c r="R1735" s="25"/>
      <c r="S1735" s="25"/>
      <c r="T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</row>
    <row r="1736" spans="14:41">
      <c r="N1736" s="25"/>
      <c r="O1736" s="25"/>
      <c r="P1736" s="25"/>
      <c r="Q1736" s="25"/>
      <c r="R1736" s="25"/>
      <c r="S1736" s="25"/>
      <c r="T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</row>
    <row r="1737" spans="14:41">
      <c r="N1737" s="25"/>
      <c r="O1737" s="25"/>
      <c r="P1737" s="25"/>
      <c r="Q1737" s="25"/>
      <c r="R1737" s="25"/>
      <c r="S1737" s="25"/>
      <c r="T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</row>
    <row r="1738" spans="14:41">
      <c r="N1738" s="25"/>
      <c r="O1738" s="25"/>
      <c r="P1738" s="25"/>
      <c r="Q1738" s="25"/>
      <c r="R1738" s="25"/>
      <c r="S1738" s="25"/>
      <c r="T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</row>
    <row r="1739" spans="14:41">
      <c r="N1739" s="25"/>
      <c r="O1739" s="25"/>
      <c r="P1739" s="25"/>
      <c r="Q1739" s="25"/>
      <c r="R1739" s="25"/>
      <c r="S1739" s="25"/>
      <c r="T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</row>
    <row r="1740" spans="14:41">
      <c r="N1740" s="25"/>
      <c r="O1740" s="25"/>
      <c r="P1740" s="25"/>
      <c r="Q1740" s="25"/>
      <c r="R1740" s="25"/>
      <c r="S1740" s="25"/>
      <c r="T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</row>
    <row r="1741" spans="14:41">
      <c r="N1741" s="25"/>
      <c r="O1741" s="25"/>
      <c r="P1741" s="25"/>
      <c r="Q1741" s="25"/>
      <c r="R1741" s="25"/>
      <c r="S1741" s="25"/>
      <c r="T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</row>
    <row r="1742" spans="14:41">
      <c r="N1742" s="25"/>
      <c r="O1742" s="25"/>
      <c r="P1742" s="25"/>
      <c r="Q1742" s="25"/>
      <c r="R1742" s="25"/>
      <c r="S1742" s="25"/>
      <c r="T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</row>
    <row r="1743" spans="14:41">
      <c r="N1743" s="25"/>
      <c r="O1743" s="25"/>
      <c r="P1743" s="25"/>
      <c r="Q1743" s="25"/>
      <c r="R1743" s="25"/>
      <c r="S1743" s="25"/>
      <c r="T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</row>
    <row r="1744" spans="14:41">
      <c r="N1744" s="25"/>
      <c r="O1744" s="25"/>
      <c r="P1744" s="25"/>
      <c r="Q1744" s="25"/>
      <c r="R1744" s="25"/>
      <c r="S1744" s="25"/>
      <c r="T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</row>
    <row r="1745" spans="14:41">
      <c r="N1745" s="25"/>
      <c r="O1745" s="25"/>
      <c r="P1745" s="25"/>
      <c r="Q1745" s="25"/>
      <c r="R1745" s="25"/>
      <c r="S1745" s="25"/>
      <c r="T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</row>
    <row r="1746" spans="14:41">
      <c r="N1746" s="25"/>
      <c r="O1746" s="25"/>
      <c r="P1746" s="25"/>
      <c r="Q1746" s="25"/>
      <c r="R1746" s="25"/>
      <c r="S1746" s="25"/>
      <c r="T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</row>
    <row r="1747" spans="14:41">
      <c r="N1747" s="25"/>
      <c r="O1747" s="25"/>
      <c r="P1747" s="25"/>
      <c r="Q1747" s="25"/>
      <c r="R1747" s="25"/>
      <c r="S1747" s="25"/>
      <c r="T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</row>
    <row r="1748" spans="14:41">
      <c r="N1748" s="25"/>
      <c r="O1748" s="25"/>
      <c r="P1748" s="25"/>
      <c r="Q1748" s="25"/>
      <c r="R1748" s="25"/>
      <c r="S1748" s="25"/>
      <c r="T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</row>
    <row r="1749" spans="14:41">
      <c r="N1749" s="25"/>
      <c r="O1749" s="25"/>
      <c r="P1749" s="25"/>
      <c r="Q1749" s="25"/>
      <c r="R1749" s="25"/>
      <c r="S1749" s="25"/>
      <c r="T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</row>
    <row r="1750" spans="14:41">
      <c r="N1750" s="25"/>
      <c r="O1750" s="25"/>
      <c r="P1750" s="25"/>
      <c r="Q1750" s="25"/>
      <c r="R1750" s="25"/>
      <c r="S1750" s="25"/>
      <c r="T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</row>
    <row r="1751" spans="14:41">
      <c r="N1751" s="25"/>
      <c r="O1751" s="25"/>
      <c r="P1751" s="25"/>
      <c r="Q1751" s="25"/>
      <c r="R1751" s="25"/>
      <c r="S1751" s="25"/>
      <c r="T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</row>
    <row r="1752" spans="14:41">
      <c r="N1752" s="25"/>
      <c r="O1752" s="25"/>
      <c r="P1752" s="25"/>
      <c r="Q1752" s="25"/>
      <c r="R1752" s="25"/>
      <c r="S1752" s="25"/>
      <c r="T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</row>
    <row r="1753" spans="14:41">
      <c r="N1753" s="25"/>
      <c r="O1753" s="25"/>
      <c r="P1753" s="25"/>
      <c r="Q1753" s="25"/>
      <c r="R1753" s="25"/>
      <c r="S1753" s="25"/>
      <c r="T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</row>
    <row r="1754" spans="14:41">
      <c r="N1754" s="25"/>
      <c r="O1754" s="25"/>
      <c r="P1754" s="25"/>
      <c r="Q1754" s="25"/>
      <c r="R1754" s="25"/>
      <c r="S1754" s="25"/>
      <c r="T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</row>
    <row r="1755" spans="14:41">
      <c r="N1755" s="25"/>
      <c r="O1755" s="25"/>
      <c r="P1755" s="25"/>
      <c r="Q1755" s="25"/>
      <c r="R1755" s="25"/>
      <c r="S1755" s="25"/>
      <c r="T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</row>
    <row r="1756" spans="14:41">
      <c r="N1756" s="25"/>
      <c r="O1756" s="25"/>
      <c r="P1756" s="25"/>
      <c r="Q1756" s="25"/>
      <c r="R1756" s="25"/>
      <c r="S1756" s="25"/>
      <c r="T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</row>
    <row r="1757" spans="14:41">
      <c r="N1757" s="25"/>
      <c r="O1757" s="25"/>
      <c r="P1757" s="25"/>
      <c r="Q1757" s="25"/>
      <c r="R1757" s="25"/>
      <c r="S1757" s="25"/>
      <c r="T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</row>
    <row r="1758" spans="14:41">
      <c r="N1758" s="25"/>
      <c r="O1758" s="25"/>
      <c r="P1758" s="25"/>
      <c r="Q1758" s="25"/>
      <c r="R1758" s="25"/>
      <c r="S1758" s="25"/>
      <c r="T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</row>
    <row r="1759" spans="14:41">
      <c r="N1759" s="25"/>
      <c r="O1759" s="25"/>
      <c r="P1759" s="25"/>
      <c r="Q1759" s="25"/>
      <c r="R1759" s="25"/>
      <c r="S1759" s="25"/>
      <c r="T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</row>
    <row r="1760" spans="14:41">
      <c r="N1760" s="25"/>
      <c r="O1760" s="25"/>
      <c r="P1760" s="25"/>
      <c r="Q1760" s="25"/>
      <c r="R1760" s="25"/>
      <c r="S1760" s="25"/>
      <c r="T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</row>
    <row r="1761" spans="14:41">
      <c r="N1761" s="25"/>
      <c r="O1761" s="25"/>
      <c r="P1761" s="25"/>
      <c r="Q1761" s="25"/>
      <c r="R1761" s="25"/>
      <c r="S1761" s="25"/>
      <c r="T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</row>
    <row r="1762" spans="14:41">
      <c r="N1762" s="25"/>
      <c r="O1762" s="25"/>
      <c r="P1762" s="25"/>
      <c r="Q1762" s="25"/>
      <c r="R1762" s="25"/>
      <c r="S1762" s="25"/>
      <c r="T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</row>
    <row r="1763" spans="14:41">
      <c r="N1763" s="25"/>
      <c r="O1763" s="25"/>
      <c r="P1763" s="25"/>
      <c r="Q1763" s="25"/>
      <c r="R1763" s="25"/>
      <c r="S1763" s="25"/>
      <c r="T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</row>
    <row r="1764" spans="14:41">
      <c r="N1764" s="25"/>
      <c r="O1764" s="25"/>
      <c r="P1764" s="25"/>
      <c r="Q1764" s="25"/>
      <c r="R1764" s="25"/>
      <c r="S1764" s="25"/>
      <c r="T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</row>
    <row r="1765" spans="14:41">
      <c r="N1765" s="25"/>
      <c r="O1765" s="25"/>
      <c r="P1765" s="25"/>
      <c r="Q1765" s="25"/>
      <c r="R1765" s="25"/>
      <c r="S1765" s="25"/>
      <c r="T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</row>
    <row r="1766" spans="14:41">
      <c r="N1766" s="25"/>
      <c r="O1766" s="25"/>
      <c r="P1766" s="25"/>
      <c r="Q1766" s="25"/>
      <c r="R1766" s="25"/>
      <c r="S1766" s="25"/>
      <c r="T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</row>
    <row r="1767" spans="14:41">
      <c r="N1767" s="25"/>
      <c r="O1767" s="25"/>
      <c r="P1767" s="25"/>
      <c r="Q1767" s="25"/>
      <c r="R1767" s="25"/>
      <c r="S1767" s="25"/>
      <c r="T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</row>
    <row r="1768" spans="14:41">
      <c r="N1768" s="25"/>
      <c r="O1768" s="25"/>
      <c r="P1768" s="25"/>
      <c r="Q1768" s="25"/>
      <c r="R1768" s="25"/>
      <c r="S1768" s="25"/>
      <c r="T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</row>
    <row r="1769" spans="14:41">
      <c r="N1769" s="25"/>
      <c r="O1769" s="25"/>
      <c r="P1769" s="25"/>
      <c r="Q1769" s="25"/>
      <c r="R1769" s="25"/>
      <c r="S1769" s="25"/>
      <c r="T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</row>
    <row r="1770" spans="14:41">
      <c r="N1770" s="25"/>
      <c r="O1770" s="25"/>
      <c r="P1770" s="25"/>
      <c r="Q1770" s="25"/>
      <c r="R1770" s="25"/>
      <c r="S1770" s="25"/>
      <c r="T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</row>
    <row r="1771" spans="14:41">
      <c r="N1771" s="25"/>
      <c r="O1771" s="25"/>
      <c r="P1771" s="25"/>
      <c r="Q1771" s="25"/>
      <c r="R1771" s="25"/>
      <c r="S1771" s="25"/>
      <c r="T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</row>
    <row r="1772" spans="14:41">
      <c r="N1772" s="25"/>
      <c r="O1772" s="25"/>
      <c r="P1772" s="25"/>
      <c r="Q1772" s="25"/>
      <c r="R1772" s="25"/>
      <c r="S1772" s="25"/>
      <c r="T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</row>
    <row r="1773" spans="14:41">
      <c r="N1773" s="25"/>
      <c r="O1773" s="25"/>
      <c r="P1773" s="25"/>
      <c r="Q1773" s="25"/>
      <c r="R1773" s="25"/>
      <c r="S1773" s="25"/>
      <c r="T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</row>
    <row r="1774" spans="14:41">
      <c r="N1774" s="25"/>
      <c r="O1774" s="25"/>
      <c r="P1774" s="25"/>
      <c r="Q1774" s="25"/>
      <c r="R1774" s="25"/>
      <c r="S1774" s="25"/>
      <c r="T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</row>
    <row r="1775" spans="14:41">
      <c r="N1775" s="25"/>
      <c r="O1775" s="25"/>
      <c r="P1775" s="25"/>
      <c r="Q1775" s="25"/>
      <c r="R1775" s="25"/>
      <c r="S1775" s="25"/>
      <c r="T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</row>
    <row r="1776" spans="14:41">
      <c r="N1776" s="25"/>
      <c r="O1776" s="25"/>
      <c r="P1776" s="25"/>
      <c r="Q1776" s="25"/>
      <c r="R1776" s="25"/>
      <c r="S1776" s="25"/>
      <c r="T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</row>
    <row r="1777" spans="14:41">
      <c r="N1777" s="25"/>
      <c r="O1777" s="25"/>
      <c r="P1777" s="25"/>
      <c r="Q1777" s="25"/>
      <c r="R1777" s="25"/>
      <c r="S1777" s="25"/>
      <c r="T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</row>
    <row r="1778" spans="14:41">
      <c r="N1778" s="25"/>
      <c r="O1778" s="25"/>
      <c r="P1778" s="25"/>
      <c r="Q1778" s="25"/>
      <c r="R1778" s="25"/>
      <c r="S1778" s="25"/>
      <c r="T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</row>
    <row r="1779" spans="14:41">
      <c r="N1779" s="25"/>
      <c r="O1779" s="25"/>
      <c r="P1779" s="25"/>
      <c r="Q1779" s="25"/>
      <c r="R1779" s="25"/>
      <c r="S1779" s="25"/>
      <c r="T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</row>
    <row r="1780" spans="14:41">
      <c r="N1780" s="25"/>
      <c r="O1780" s="25"/>
      <c r="P1780" s="25"/>
      <c r="Q1780" s="25"/>
      <c r="R1780" s="25"/>
      <c r="S1780" s="25"/>
      <c r="T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</row>
    <row r="1781" spans="14:41">
      <c r="N1781" s="25"/>
      <c r="O1781" s="25"/>
      <c r="P1781" s="25"/>
      <c r="Q1781" s="25"/>
      <c r="R1781" s="25"/>
      <c r="S1781" s="25"/>
      <c r="T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</row>
    <row r="1782" spans="14:41">
      <c r="N1782" s="25"/>
      <c r="O1782" s="25"/>
      <c r="P1782" s="25"/>
      <c r="Q1782" s="25"/>
      <c r="R1782" s="25"/>
      <c r="S1782" s="25"/>
      <c r="T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</row>
    <row r="1783" spans="14:41">
      <c r="N1783" s="25"/>
      <c r="O1783" s="25"/>
      <c r="P1783" s="25"/>
      <c r="Q1783" s="25"/>
      <c r="R1783" s="25"/>
      <c r="S1783" s="25"/>
      <c r="T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</row>
    <row r="1784" spans="14:41">
      <c r="N1784" s="25"/>
      <c r="O1784" s="25"/>
      <c r="P1784" s="25"/>
      <c r="Q1784" s="25"/>
      <c r="R1784" s="25"/>
      <c r="S1784" s="25"/>
      <c r="T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</row>
    <row r="1785" spans="14:41">
      <c r="N1785" s="25"/>
      <c r="O1785" s="25"/>
      <c r="P1785" s="25"/>
      <c r="Q1785" s="25"/>
      <c r="R1785" s="25"/>
      <c r="S1785" s="25"/>
      <c r="T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</row>
    <row r="1786" spans="14:41">
      <c r="N1786" s="25"/>
      <c r="O1786" s="25"/>
      <c r="P1786" s="25"/>
      <c r="Q1786" s="25"/>
      <c r="R1786" s="25"/>
      <c r="S1786" s="25"/>
      <c r="T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</row>
    <row r="1787" spans="14:41">
      <c r="N1787" s="25"/>
      <c r="O1787" s="25"/>
      <c r="P1787" s="25"/>
      <c r="Q1787" s="25"/>
      <c r="R1787" s="25"/>
      <c r="S1787" s="25"/>
      <c r="T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</row>
    <row r="1788" spans="14:41">
      <c r="N1788" s="25"/>
      <c r="O1788" s="25"/>
      <c r="P1788" s="25"/>
      <c r="Q1788" s="25"/>
      <c r="R1788" s="25"/>
      <c r="S1788" s="25"/>
      <c r="T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</row>
    <row r="1789" spans="14:41">
      <c r="N1789" s="25"/>
      <c r="O1789" s="25"/>
      <c r="P1789" s="25"/>
      <c r="Q1789" s="25"/>
      <c r="R1789" s="25"/>
      <c r="S1789" s="25"/>
      <c r="T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</row>
    <row r="1790" spans="14:41">
      <c r="N1790" s="25"/>
      <c r="O1790" s="25"/>
      <c r="P1790" s="25"/>
      <c r="Q1790" s="25"/>
      <c r="R1790" s="25"/>
      <c r="S1790" s="25"/>
      <c r="T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</row>
    <row r="1791" spans="14:41">
      <c r="N1791" s="25"/>
      <c r="O1791" s="25"/>
      <c r="P1791" s="25"/>
      <c r="Q1791" s="25"/>
      <c r="R1791" s="25"/>
      <c r="S1791" s="25"/>
      <c r="T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</row>
    <row r="1792" spans="14:41">
      <c r="N1792" s="25"/>
      <c r="O1792" s="25"/>
      <c r="P1792" s="25"/>
      <c r="Q1792" s="25"/>
      <c r="R1792" s="25"/>
      <c r="S1792" s="25"/>
      <c r="T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</row>
    <row r="1793" spans="14:41">
      <c r="N1793" s="25"/>
      <c r="O1793" s="25"/>
      <c r="P1793" s="25"/>
      <c r="Q1793" s="25"/>
      <c r="R1793" s="25"/>
      <c r="S1793" s="25"/>
      <c r="T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</row>
    <row r="1794" spans="14:41">
      <c r="N1794" s="25"/>
      <c r="O1794" s="25"/>
      <c r="P1794" s="25"/>
      <c r="Q1794" s="25"/>
      <c r="R1794" s="25"/>
      <c r="S1794" s="25"/>
      <c r="T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</row>
    <row r="1795" spans="14:41">
      <c r="N1795" s="25"/>
      <c r="O1795" s="25"/>
      <c r="P1795" s="25"/>
      <c r="Q1795" s="25"/>
      <c r="R1795" s="25"/>
      <c r="S1795" s="25"/>
      <c r="T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</row>
    <row r="1796" spans="14:41">
      <c r="N1796" s="25"/>
      <c r="O1796" s="25"/>
      <c r="P1796" s="25"/>
      <c r="Q1796" s="25"/>
      <c r="R1796" s="25"/>
      <c r="S1796" s="25"/>
      <c r="T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</row>
    <row r="1797" spans="14:41">
      <c r="N1797" s="25"/>
      <c r="O1797" s="25"/>
      <c r="P1797" s="25"/>
      <c r="Q1797" s="25"/>
      <c r="R1797" s="25"/>
      <c r="S1797" s="25"/>
      <c r="T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</row>
    <row r="1798" spans="14:41">
      <c r="N1798" s="25"/>
      <c r="O1798" s="25"/>
      <c r="P1798" s="25"/>
      <c r="Q1798" s="25"/>
      <c r="R1798" s="25"/>
      <c r="S1798" s="25"/>
      <c r="T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</row>
    <row r="1799" spans="14:41">
      <c r="N1799" s="25"/>
      <c r="O1799" s="25"/>
      <c r="P1799" s="25"/>
      <c r="Q1799" s="25"/>
      <c r="R1799" s="25"/>
      <c r="S1799" s="25"/>
      <c r="T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</row>
    <row r="1800" spans="14:41">
      <c r="N1800" s="25"/>
      <c r="O1800" s="25"/>
      <c r="P1800" s="25"/>
      <c r="Q1800" s="25"/>
      <c r="R1800" s="25"/>
      <c r="S1800" s="25"/>
      <c r="T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</row>
    <row r="1801" spans="14:41">
      <c r="N1801" s="25"/>
      <c r="O1801" s="25"/>
      <c r="P1801" s="25"/>
      <c r="Q1801" s="25"/>
      <c r="R1801" s="25"/>
      <c r="S1801" s="25"/>
      <c r="T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</row>
    <row r="1802" spans="14:41">
      <c r="N1802" s="25"/>
      <c r="O1802" s="25"/>
      <c r="P1802" s="25"/>
      <c r="Q1802" s="25"/>
      <c r="R1802" s="25"/>
      <c r="S1802" s="25"/>
      <c r="T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</row>
    <row r="1803" spans="14:41">
      <c r="N1803" s="25"/>
      <c r="O1803" s="25"/>
      <c r="P1803" s="25"/>
      <c r="Q1803" s="25"/>
      <c r="R1803" s="25"/>
      <c r="S1803" s="25"/>
      <c r="T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</row>
    <row r="1804" spans="14:41">
      <c r="N1804" s="25"/>
      <c r="O1804" s="25"/>
      <c r="P1804" s="25"/>
      <c r="Q1804" s="25"/>
      <c r="R1804" s="25"/>
      <c r="S1804" s="25"/>
      <c r="T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</row>
    <row r="1805" spans="14:41">
      <c r="N1805" s="25"/>
      <c r="O1805" s="25"/>
      <c r="P1805" s="25"/>
      <c r="Q1805" s="25"/>
      <c r="R1805" s="25"/>
      <c r="S1805" s="25"/>
      <c r="T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</row>
    <row r="1806" spans="14:41">
      <c r="N1806" s="25"/>
      <c r="O1806" s="25"/>
      <c r="P1806" s="25"/>
      <c r="Q1806" s="25"/>
      <c r="R1806" s="25"/>
      <c r="S1806" s="25"/>
      <c r="T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</row>
    <row r="1807" spans="14:41">
      <c r="N1807" s="25"/>
      <c r="O1807" s="25"/>
      <c r="P1807" s="25"/>
      <c r="Q1807" s="25"/>
      <c r="R1807" s="25"/>
      <c r="S1807" s="25"/>
      <c r="T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</row>
    <row r="1808" spans="14:41">
      <c r="N1808" s="25"/>
      <c r="O1808" s="25"/>
      <c r="P1808" s="25"/>
      <c r="Q1808" s="25"/>
      <c r="R1808" s="25"/>
      <c r="S1808" s="25"/>
      <c r="T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</row>
    <row r="1809" spans="14:41">
      <c r="N1809" s="25"/>
      <c r="O1809" s="25"/>
      <c r="P1809" s="25"/>
      <c r="Q1809" s="25"/>
      <c r="R1809" s="25"/>
      <c r="S1809" s="25"/>
      <c r="T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</row>
    <row r="1810" spans="14:41">
      <c r="N1810" s="25"/>
      <c r="O1810" s="25"/>
      <c r="P1810" s="25"/>
      <c r="Q1810" s="25"/>
      <c r="R1810" s="25"/>
      <c r="S1810" s="25"/>
      <c r="T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</row>
    <row r="1811" spans="14:41">
      <c r="N1811" s="25"/>
      <c r="O1811" s="25"/>
      <c r="P1811" s="25"/>
      <c r="Q1811" s="25"/>
      <c r="R1811" s="25"/>
      <c r="S1811" s="25"/>
      <c r="T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</row>
    <row r="1812" spans="14:41">
      <c r="N1812" s="25"/>
      <c r="O1812" s="25"/>
      <c r="P1812" s="25"/>
      <c r="Q1812" s="25"/>
      <c r="R1812" s="25"/>
      <c r="S1812" s="25"/>
      <c r="T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</row>
    <row r="1813" spans="14:41">
      <c r="N1813" s="25"/>
      <c r="O1813" s="25"/>
      <c r="P1813" s="25"/>
      <c r="Q1813" s="25"/>
      <c r="R1813" s="25"/>
      <c r="S1813" s="25"/>
      <c r="T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</row>
    <row r="1814" spans="14:41">
      <c r="N1814" s="25"/>
      <c r="O1814" s="25"/>
      <c r="P1814" s="25"/>
      <c r="Q1814" s="25"/>
      <c r="R1814" s="25"/>
      <c r="S1814" s="25"/>
      <c r="T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</row>
    <row r="1815" spans="14:41">
      <c r="N1815" s="25"/>
      <c r="O1815" s="25"/>
      <c r="P1815" s="25"/>
      <c r="Q1815" s="25"/>
      <c r="R1815" s="25"/>
      <c r="S1815" s="25"/>
      <c r="T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</row>
    <row r="1816" spans="14:41">
      <c r="N1816" s="25"/>
      <c r="O1816" s="25"/>
      <c r="P1816" s="25"/>
      <c r="Q1816" s="25"/>
      <c r="R1816" s="25"/>
      <c r="S1816" s="25"/>
      <c r="T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</row>
    <row r="1817" spans="14:41">
      <c r="N1817" s="25"/>
      <c r="O1817" s="25"/>
      <c r="P1817" s="25"/>
      <c r="Q1817" s="25"/>
      <c r="R1817" s="25"/>
      <c r="S1817" s="25"/>
      <c r="T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</row>
    <row r="1818" spans="14:41">
      <c r="N1818" s="25"/>
      <c r="O1818" s="25"/>
      <c r="P1818" s="25"/>
      <c r="Q1818" s="25"/>
      <c r="R1818" s="25"/>
      <c r="S1818" s="25"/>
      <c r="T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</row>
    <row r="1819" spans="14:41">
      <c r="N1819" s="25"/>
      <c r="O1819" s="25"/>
      <c r="P1819" s="25"/>
      <c r="Q1819" s="25"/>
      <c r="R1819" s="25"/>
      <c r="S1819" s="25"/>
      <c r="T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</row>
    <row r="1820" spans="14:41">
      <c r="N1820" s="25"/>
      <c r="O1820" s="25"/>
      <c r="P1820" s="25"/>
      <c r="Q1820" s="25"/>
      <c r="R1820" s="25"/>
      <c r="S1820" s="25"/>
      <c r="T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</row>
    <row r="1821" spans="14:41">
      <c r="N1821" s="25"/>
      <c r="O1821" s="25"/>
      <c r="P1821" s="25"/>
      <c r="Q1821" s="25"/>
      <c r="R1821" s="25"/>
      <c r="S1821" s="25"/>
      <c r="T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</row>
    <row r="1822" spans="14:41">
      <c r="N1822" s="25"/>
      <c r="O1822" s="25"/>
      <c r="P1822" s="25"/>
      <c r="Q1822" s="25"/>
      <c r="R1822" s="25"/>
      <c r="S1822" s="25"/>
      <c r="T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</row>
    <row r="1823" spans="14:41">
      <c r="N1823" s="25"/>
      <c r="O1823" s="25"/>
      <c r="P1823" s="25"/>
      <c r="Q1823" s="25"/>
      <c r="R1823" s="25"/>
      <c r="S1823" s="25"/>
      <c r="T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</row>
    <row r="1824" spans="14:41">
      <c r="N1824" s="25"/>
      <c r="O1824" s="25"/>
      <c r="P1824" s="25"/>
      <c r="Q1824" s="25"/>
      <c r="R1824" s="25"/>
      <c r="S1824" s="25"/>
      <c r="T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</row>
    <row r="1825" spans="14:41">
      <c r="N1825" s="25"/>
      <c r="O1825" s="25"/>
      <c r="P1825" s="25"/>
      <c r="Q1825" s="25"/>
      <c r="R1825" s="25"/>
      <c r="S1825" s="25"/>
      <c r="T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</row>
    <row r="1826" spans="14:41">
      <c r="N1826" s="25"/>
      <c r="O1826" s="25"/>
      <c r="P1826" s="25"/>
      <c r="Q1826" s="25"/>
      <c r="R1826" s="25"/>
      <c r="S1826" s="25"/>
      <c r="T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</row>
    <row r="1827" spans="14:41">
      <c r="N1827" s="25"/>
      <c r="O1827" s="25"/>
      <c r="P1827" s="25"/>
      <c r="Q1827" s="25"/>
      <c r="R1827" s="25"/>
      <c r="S1827" s="25"/>
      <c r="T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</row>
    <row r="1828" spans="14:41">
      <c r="N1828" s="25"/>
      <c r="O1828" s="25"/>
      <c r="P1828" s="25"/>
      <c r="Q1828" s="25"/>
      <c r="R1828" s="25"/>
      <c r="S1828" s="25"/>
      <c r="T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</row>
    <row r="1829" spans="14:41">
      <c r="N1829" s="25"/>
      <c r="O1829" s="25"/>
      <c r="P1829" s="25"/>
      <c r="Q1829" s="25"/>
      <c r="R1829" s="25"/>
      <c r="S1829" s="25"/>
      <c r="T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</row>
    <row r="1830" spans="14:41">
      <c r="N1830" s="25"/>
      <c r="O1830" s="25"/>
      <c r="P1830" s="25"/>
      <c r="Q1830" s="25"/>
      <c r="R1830" s="25"/>
      <c r="S1830" s="25"/>
      <c r="T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</row>
    <row r="1831" spans="14:41">
      <c r="N1831" s="25"/>
      <c r="O1831" s="25"/>
      <c r="P1831" s="25"/>
      <c r="Q1831" s="25"/>
      <c r="R1831" s="25"/>
      <c r="S1831" s="25"/>
      <c r="T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</row>
    <row r="1832" spans="14:41">
      <c r="N1832" s="25"/>
      <c r="O1832" s="25"/>
      <c r="P1832" s="25"/>
      <c r="Q1832" s="25"/>
      <c r="R1832" s="25"/>
      <c r="S1832" s="25"/>
      <c r="T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</row>
    <row r="1833" spans="14:41">
      <c r="N1833" s="25"/>
      <c r="O1833" s="25"/>
      <c r="P1833" s="25"/>
      <c r="Q1833" s="25"/>
      <c r="R1833" s="25"/>
      <c r="S1833" s="25"/>
      <c r="T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</row>
    <row r="1834" spans="14:41">
      <c r="N1834" s="25"/>
      <c r="O1834" s="25"/>
      <c r="P1834" s="25"/>
      <c r="Q1834" s="25"/>
      <c r="R1834" s="25"/>
      <c r="S1834" s="25"/>
      <c r="T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</row>
    <row r="1835" spans="14:41">
      <c r="N1835" s="25"/>
      <c r="O1835" s="25"/>
      <c r="P1835" s="25"/>
      <c r="Q1835" s="25"/>
      <c r="R1835" s="25"/>
      <c r="S1835" s="25"/>
      <c r="T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</row>
    <row r="1836" spans="14:41">
      <c r="N1836" s="25"/>
      <c r="O1836" s="25"/>
      <c r="P1836" s="25"/>
      <c r="Q1836" s="25"/>
      <c r="R1836" s="25"/>
      <c r="S1836" s="25"/>
      <c r="T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</row>
    <row r="1837" spans="14:41">
      <c r="N1837" s="25"/>
      <c r="O1837" s="25"/>
      <c r="P1837" s="25"/>
      <c r="Q1837" s="25"/>
      <c r="R1837" s="25"/>
      <c r="S1837" s="25"/>
      <c r="T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</row>
    <row r="1838" spans="14:41">
      <c r="N1838" s="25"/>
      <c r="O1838" s="25"/>
      <c r="P1838" s="25"/>
      <c r="Q1838" s="25"/>
      <c r="R1838" s="25"/>
      <c r="S1838" s="25"/>
      <c r="T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</row>
    <row r="1839" spans="14:41">
      <c r="N1839" s="25"/>
      <c r="O1839" s="25"/>
      <c r="P1839" s="25"/>
      <c r="Q1839" s="25"/>
      <c r="R1839" s="25"/>
      <c r="S1839" s="25"/>
      <c r="T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</row>
    <row r="1840" spans="14:41">
      <c r="N1840" s="25"/>
      <c r="O1840" s="25"/>
      <c r="P1840" s="25"/>
      <c r="Q1840" s="25"/>
      <c r="R1840" s="25"/>
      <c r="S1840" s="25"/>
      <c r="T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</row>
    <row r="1841" spans="14:41">
      <c r="N1841" s="25"/>
      <c r="O1841" s="25"/>
      <c r="P1841" s="25"/>
      <c r="Q1841" s="25"/>
      <c r="R1841" s="25"/>
      <c r="S1841" s="25"/>
      <c r="T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</row>
    <row r="1842" spans="14:41">
      <c r="N1842" s="25"/>
      <c r="O1842" s="25"/>
      <c r="P1842" s="25"/>
      <c r="Q1842" s="25"/>
      <c r="R1842" s="25"/>
      <c r="S1842" s="25"/>
      <c r="T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</row>
    <row r="1843" spans="14:41">
      <c r="N1843" s="25"/>
      <c r="O1843" s="25"/>
      <c r="P1843" s="25"/>
      <c r="Q1843" s="25"/>
      <c r="R1843" s="25"/>
      <c r="S1843" s="25"/>
      <c r="T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</row>
    <row r="1844" spans="14:41">
      <c r="N1844" s="25"/>
      <c r="O1844" s="25"/>
      <c r="P1844" s="25"/>
      <c r="Q1844" s="25"/>
      <c r="R1844" s="25"/>
      <c r="S1844" s="25"/>
      <c r="T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</row>
    <row r="1845" spans="14:41">
      <c r="N1845" s="25"/>
      <c r="O1845" s="25"/>
      <c r="P1845" s="25"/>
      <c r="Q1845" s="25"/>
      <c r="R1845" s="25"/>
      <c r="S1845" s="25"/>
      <c r="T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</row>
    <row r="1846" spans="14:41">
      <c r="N1846" s="25"/>
      <c r="O1846" s="25"/>
      <c r="P1846" s="25"/>
      <c r="Q1846" s="25"/>
      <c r="R1846" s="25"/>
      <c r="S1846" s="25"/>
      <c r="T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</row>
    <row r="1847" spans="14:41">
      <c r="N1847" s="25"/>
      <c r="O1847" s="25"/>
      <c r="P1847" s="25"/>
      <c r="Q1847" s="25"/>
      <c r="R1847" s="25"/>
      <c r="S1847" s="25"/>
      <c r="T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</row>
    <row r="1848" spans="14:41">
      <c r="N1848" s="25"/>
      <c r="O1848" s="25"/>
      <c r="P1848" s="25"/>
      <c r="Q1848" s="25"/>
      <c r="R1848" s="25"/>
      <c r="S1848" s="25"/>
      <c r="T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</row>
    <row r="1849" spans="14:41">
      <c r="N1849" s="25"/>
      <c r="O1849" s="25"/>
      <c r="P1849" s="25"/>
      <c r="Q1849" s="25"/>
      <c r="R1849" s="25"/>
      <c r="S1849" s="25"/>
      <c r="T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</row>
    <row r="1850" spans="14:41">
      <c r="N1850" s="25"/>
      <c r="O1850" s="25"/>
      <c r="P1850" s="25"/>
      <c r="Q1850" s="25"/>
      <c r="R1850" s="25"/>
      <c r="S1850" s="25"/>
      <c r="T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</row>
    <row r="1851" spans="14:41">
      <c r="N1851" s="25"/>
      <c r="O1851" s="25"/>
      <c r="P1851" s="25"/>
      <c r="Q1851" s="25"/>
      <c r="R1851" s="25"/>
      <c r="S1851" s="25"/>
      <c r="T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</row>
    <row r="1852" spans="14:41">
      <c r="N1852" s="25"/>
      <c r="O1852" s="25"/>
      <c r="P1852" s="25"/>
      <c r="Q1852" s="25"/>
      <c r="R1852" s="25"/>
      <c r="S1852" s="25"/>
      <c r="T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</row>
    <row r="1853" spans="14:41">
      <c r="N1853" s="25"/>
      <c r="O1853" s="25"/>
      <c r="P1853" s="25"/>
      <c r="Q1853" s="25"/>
      <c r="R1853" s="25"/>
      <c r="S1853" s="25"/>
      <c r="T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</row>
    <row r="1854" spans="14:41">
      <c r="N1854" s="25"/>
      <c r="O1854" s="25"/>
      <c r="P1854" s="25"/>
      <c r="Q1854" s="25"/>
      <c r="R1854" s="25"/>
      <c r="S1854" s="25"/>
      <c r="T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</row>
    <row r="1855" spans="14:41">
      <c r="N1855" s="25"/>
      <c r="O1855" s="25"/>
      <c r="P1855" s="25"/>
      <c r="Q1855" s="25"/>
      <c r="R1855" s="25"/>
      <c r="S1855" s="25"/>
      <c r="T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</row>
    <row r="1856" spans="14:41">
      <c r="N1856" s="25"/>
      <c r="O1856" s="25"/>
      <c r="P1856" s="25"/>
      <c r="Q1856" s="25"/>
      <c r="R1856" s="25"/>
      <c r="S1856" s="25"/>
      <c r="T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</row>
    <row r="1857" spans="14:41">
      <c r="N1857" s="25"/>
      <c r="O1857" s="25"/>
      <c r="P1857" s="25"/>
      <c r="Q1857" s="25"/>
      <c r="R1857" s="25"/>
      <c r="S1857" s="25"/>
      <c r="T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</row>
    <row r="1858" spans="14:41">
      <c r="N1858" s="25"/>
      <c r="O1858" s="25"/>
      <c r="P1858" s="25"/>
      <c r="Q1858" s="25"/>
      <c r="R1858" s="25"/>
      <c r="S1858" s="25"/>
      <c r="T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</row>
    <row r="1859" spans="14:41">
      <c r="N1859" s="25"/>
      <c r="O1859" s="25"/>
      <c r="P1859" s="25"/>
      <c r="Q1859" s="25"/>
      <c r="R1859" s="25"/>
      <c r="S1859" s="25"/>
      <c r="T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</row>
    <row r="1860" spans="14:41">
      <c r="N1860" s="25"/>
      <c r="O1860" s="25"/>
      <c r="P1860" s="25"/>
      <c r="Q1860" s="25"/>
      <c r="R1860" s="25"/>
      <c r="S1860" s="25"/>
      <c r="T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</row>
    <row r="1861" spans="14:41">
      <c r="N1861" s="25"/>
      <c r="O1861" s="25"/>
      <c r="P1861" s="25"/>
      <c r="Q1861" s="25"/>
      <c r="R1861" s="25"/>
      <c r="S1861" s="25"/>
      <c r="T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</row>
    <row r="1862" spans="14:41">
      <c r="N1862" s="25"/>
      <c r="O1862" s="25"/>
      <c r="P1862" s="25"/>
      <c r="Q1862" s="25"/>
      <c r="R1862" s="25"/>
      <c r="S1862" s="25"/>
      <c r="T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</row>
    <row r="1863" spans="14:41">
      <c r="N1863" s="25"/>
      <c r="O1863" s="25"/>
      <c r="P1863" s="25"/>
      <c r="Q1863" s="25"/>
      <c r="R1863" s="25"/>
      <c r="S1863" s="25"/>
      <c r="T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</row>
    <row r="1864" spans="14:41">
      <c r="N1864" s="25"/>
      <c r="O1864" s="25"/>
      <c r="P1864" s="25"/>
      <c r="Q1864" s="25"/>
      <c r="R1864" s="25"/>
      <c r="S1864" s="25"/>
      <c r="T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</row>
    <row r="1865" spans="14:41">
      <c r="N1865" s="25"/>
      <c r="O1865" s="25"/>
      <c r="P1865" s="25"/>
      <c r="Q1865" s="25"/>
      <c r="R1865" s="25"/>
      <c r="S1865" s="25"/>
      <c r="T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</row>
    <row r="1866" spans="14:41">
      <c r="N1866" s="25"/>
      <c r="O1866" s="25"/>
      <c r="P1866" s="25"/>
      <c r="Q1866" s="25"/>
      <c r="R1866" s="25"/>
      <c r="S1866" s="25"/>
      <c r="T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</row>
    <row r="1867" spans="14:41">
      <c r="N1867" s="25"/>
      <c r="O1867" s="25"/>
      <c r="P1867" s="25"/>
      <c r="Q1867" s="25"/>
      <c r="R1867" s="25"/>
      <c r="S1867" s="25"/>
      <c r="T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</row>
    <row r="1868" spans="14:41">
      <c r="N1868" s="25"/>
      <c r="O1868" s="25"/>
      <c r="P1868" s="25"/>
      <c r="Q1868" s="25"/>
      <c r="R1868" s="25"/>
      <c r="S1868" s="25"/>
      <c r="T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</row>
    <row r="1869" spans="14:41">
      <c r="N1869" s="25"/>
      <c r="O1869" s="25"/>
      <c r="P1869" s="25"/>
      <c r="Q1869" s="25"/>
      <c r="R1869" s="25"/>
      <c r="S1869" s="25"/>
      <c r="T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</row>
    <row r="1870" spans="14:41">
      <c r="N1870" s="25"/>
      <c r="O1870" s="25"/>
      <c r="P1870" s="25"/>
      <c r="Q1870" s="25"/>
      <c r="R1870" s="25"/>
      <c r="S1870" s="25"/>
      <c r="T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</row>
    <row r="1871" spans="14:41">
      <c r="N1871" s="25"/>
      <c r="O1871" s="25"/>
      <c r="P1871" s="25"/>
      <c r="Q1871" s="25"/>
      <c r="R1871" s="25"/>
      <c r="S1871" s="25"/>
      <c r="T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</row>
    <row r="1872" spans="14:41">
      <c r="N1872" s="25"/>
      <c r="O1872" s="25"/>
      <c r="P1872" s="25"/>
      <c r="Q1872" s="25"/>
      <c r="R1872" s="25"/>
      <c r="S1872" s="25"/>
      <c r="T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</row>
    <row r="1873" spans="14:41">
      <c r="N1873" s="25"/>
      <c r="O1873" s="25"/>
      <c r="P1873" s="25"/>
      <c r="Q1873" s="25"/>
      <c r="R1873" s="25"/>
      <c r="S1873" s="25"/>
      <c r="T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</row>
    <row r="1874" spans="14:41">
      <c r="N1874" s="25"/>
      <c r="O1874" s="25"/>
      <c r="P1874" s="25"/>
      <c r="Q1874" s="25"/>
      <c r="R1874" s="25"/>
      <c r="S1874" s="25"/>
      <c r="T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</row>
    <row r="1875" spans="14:41">
      <c r="N1875" s="25"/>
      <c r="O1875" s="25"/>
      <c r="P1875" s="25"/>
      <c r="Q1875" s="25"/>
      <c r="R1875" s="25"/>
      <c r="S1875" s="25"/>
      <c r="T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</row>
    <row r="1876" spans="14:41">
      <c r="N1876" s="25"/>
      <c r="O1876" s="25"/>
      <c r="P1876" s="25"/>
      <c r="Q1876" s="25"/>
      <c r="R1876" s="25"/>
      <c r="S1876" s="25"/>
      <c r="T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</row>
    <row r="1877" spans="14:41">
      <c r="N1877" s="25"/>
      <c r="O1877" s="25"/>
      <c r="P1877" s="25"/>
      <c r="Q1877" s="25"/>
      <c r="R1877" s="25"/>
      <c r="S1877" s="25"/>
      <c r="T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</row>
    <row r="1878" spans="14:41">
      <c r="N1878" s="25"/>
      <c r="O1878" s="25"/>
      <c r="P1878" s="25"/>
      <c r="Q1878" s="25"/>
      <c r="R1878" s="25"/>
      <c r="S1878" s="25"/>
      <c r="T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</row>
    <row r="1879" spans="14:41">
      <c r="N1879" s="25"/>
      <c r="O1879" s="25"/>
      <c r="P1879" s="25"/>
      <c r="Q1879" s="25"/>
      <c r="R1879" s="25"/>
      <c r="S1879" s="25"/>
      <c r="T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</row>
    <row r="1880" spans="14:41">
      <c r="N1880" s="25"/>
      <c r="O1880" s="25"/>
      <c r="P1880" s="25"/>
      <c r="Q1880" s="25"/>
      <c r="R1880" s="25"/>
      <c r="S1880" s="25"/>
      <c r="T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</row>
    <row r="1881" spans="14:41">
      <c r="N1881" s="25"/>
      <c r="O1881" s="25"/>
      <c r="P1881" s="25"/>
      <c r="Q1881" s="25"/>
      <c r="R1881" s="25"/>
      <c r="S1881" s="25"/>
      <c r="T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</row>
    <row r="1882" spans="14:41">
      <c r="N1882" s="25"/>
      <c r="O1882" s="25"/>
      <c r="P1882" s="25"/>
      <c r="Q1882" s="25"/>
      <c r="R1882" s="25"/>
      <c r="S1882" s="25"/>
      <c r="T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</row>
    <row r="1883" spans="14:41">
      <c r="N1883" s="25"/>
      <c r="O1883" s="25"/>
      <c r="P1883" s="25"/>
      <c r="Q1883" s="25"/>
      <c r="R1883" s="25"/>
      <c r="S1883" s="25"/>
      <c r="T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</row>
    <row r="1884" spans="14:41">
      <c r="N1884" s="25"/>
      <c r="O1884" s="25"/>
      <c r="P1884" s="25"/>
      <c r="Q1884" s="25"/>
      <c r="R1884" s="25"/>
      <c r="S1884" s="25"/>
      <c r="T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</row>
    <row r="1885" spans="14:41">
      <c r="N1885" s="25"/>
      <c r="O1885" s="25"/>
      <c r="P1885" s="25"/>
      <c r="Q1885" s="25"/>
      <c r="R1885" s="25"/>
      <c r="S1885" s="25"/>
      <c r="T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</row>
    <row r="1886" spans="14:41">
      <c r="N1886" s="25"/>
      <c r="O1886" s="25"/>
      <c r="P1886" s="25"/>
      <c r="Q1886" s="25"/>
      <c r="R1886" s="25"/>
      <c r="S1886" s="25"/>
      <c r="T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</row>
    <row r="1887" spans="14:41">
      <c r="N1887" s="25"/>
      <c r="O1887" s="25"/>
      <c r="P1887" s="25"/>
      <c r="Q1887" s="25"/>
      <c r="R1887" s="25"/>
      <c r="S1887" s="25"/>
      <c r="T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</row>
    <row r="1888" spans="14:41">
      <c r="N1888" s="25"/>
      <c r="O1888" s="25"/>
      <c r="P1888" s="25"/>
      <c r="Q1888" s="25"/>
      <c r="R1888" s="25"/>
      <c r="S1888" s="25"/>
      <c r="T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</row>
    <row r="1889" spans="14:41">
      <c r="N1889" s="25"/>
      <c r="O1889" s="25"/>
      <c r="P1889" s="25"/>
      <c r="Q1889" s="25"/>
      <c r="R1889" s="25"/>
      <c r="S1889" s="25"/>
      <c r="T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</row>
    <row r="1890" spans="14:41">
      <c r="N1890" s="25"/>
      <c r="O1890" s="25"/>
      <c r="P1890" s="25"/>
      <c r="Q1890" s="25"/>
      <c r="R1890" s="25"/>
      <c r="S1890" s="25"/>
      <c r="T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</row>
    <row r="1891" spans="14:41">
      <c r="N1891" s="25"/>
      <c r="O1891" s="25"/>
      <c r="P1891" s="25"/>
      <c r="Q1891" s="25"/>
      <c r="R1891" s="25"/>
      <c r="S1891" s="25"/>
      <c r="T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</row>
    <row r="1892" spans="14:41">
      <c r="N1892" s="25"/>
      <c r="O1892" s="25"/>
      <c r="P1892" s="25"/>
      <c r="Q1892" s="25"/>
      <c r="R1892" s="25"/>
      <c r="S1892" s="25"/>
      <c r="T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</row>
    <row r="1893" spans="14:41">
      <c r="N1893" s="25"/>
      <c r="O1893" s="25"/>
      <c r="P1893" s="25"/>
      <c r="Q1893" s="25"/>
      <c r="R1893" s="25"/>
      <c r="S1893" s="25"/>
      <c r="T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</row>
    <row r="1894" spans="14:41">
      <c r="N1894" s="25"/>
      <c r="O1894" s="25"/>
      <c r="P1894" s="25"/>
      <c r="Q1894" s="25"/>
      <c r="R1894" s="25"/>
      <c r="S1894" s="25"/>
      <c r="T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</row>
    <row r="1895" spans="14:41">
      <c r="N1895" s="25"/>
      <c r="O1895" s="25"/>
      <c r="P1895" s="25"/>
      <c r="Q1895" s="25"/>
      <c r="R1895" s="25"/>
      <c r="S1895" s="25"/>
      <c r="T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</row>
    <row r="1896" spans="14:41">
      <c r="N1896" s="25"/>
      <c r="O1896" s="25"/>
      <c r="P1896" s="25"/>
      <c r="Q1896" s="25"/>
      <c r="R1896" s="25"/>
      <c r="S1896" s="25"/>
      <c r="T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</row>
    <row r="1897" spans="14:41">
      <c r="N1897" s="25"/>
      <c r="O1897" s="25"/>
      <c r="P1897" s="25"/>
      <c r="Q1897" s="25"/>
      <c r="R1897" s="25"/>
      <c r="S1897" s="25"/>
      <c r="T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</row>
    <row r="1898" spans="14:41">
      <c r="N1898" s="25"/>
      <c r="O1898" s="25"/>
      <c r="P1898" s="25"/>
      <c r="Q1898" s="25"/>
      <c r="R1898" s="25"/>
      <c r="S1898" s="25"/>
      <c r="T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</row>
    <row r="1899" spans="14:41">
      <c r="N1899" s="25"/>
      <c r="O1899" s="25"/>
      <c r="P1899" s="25"/>
      <c r="Q1899" s="25"/>
      <c r="R1899" s="25"/>
      <c r="S1899" s="25"/>
      <c r="T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</row>
    <row r="1900" spans="14:41">
      <c r="N1900" s="25"/>
      <c r="O1900" s="25"/>
      <c r="P1900" s="25"/>
      <c r="Q1900" s="25"/>
      <c r="R1900" s="25"/>
      <c r="S1900" s="25"/>
      <c r="T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</row>
    <row r="1901" spans="14:41">
      <c r="N1901" s="25"/>
      <c r="O1901" s="25"/>
      <c r="P1901" s="25"/>
      <c r="Q1901" s="25"/>
      <c r="R1901" s="25"/>
      <c r="S1901" s="25"/>
      <c r="T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</row>
    <row r="1902" spans="14:41">
      <c r="N1902" s="25"/>
      <c r="O1902" s="25"/>
      <c r="P1902" s="25"/>
      <c r="Q1902" s="25"/>
      <c r="R1902" s="25"/>
      <c r="S1902" s="25"/>
      <c r="T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</row>
    <row r="1903" spans="14:41">
      <c r="N1903" s="25"/>
      <c r="O1903" s="25"/>
      <c r="P1903" s="25"/>
      <c r="Q1903" s="25"/>
      <c r="R1903" s="25"/>
      <c r="S1903" s="25"/>
      <c r="T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</row>
    <row r="1904" spans="14:41">
      <c r="N1904" s="25"/>
      <c r="O1904" s="25"/>
      <c r="P1904" s="25"/>
      <c r="Q1904" s="25"/>
      <c r="R1904" s="25"/>
      <c r="S1904" s="25"/>
      <c r="T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</row>
    <row r="1905" spans="14:41">
      <c r="N1905" s="25"/>
      <c r="O1905" s="25"/>
      <c r="P1905" s="25"/>
      <c r="Q1905" s="25"/>
      <c r="R1905" s="25"/>
      <c r="S1905" s="25"/>
      <c r="T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</row>
    <row r="1906" spans="14:41">
      <c r="N1906" s="25"/>
      <c r="O1906" s="25"/>
      <c r="P1906" s="25"/>
      <c r="Q1906" s="25"/>
      <c r="R1906" s="25"/>
      <c r="S1906" s="25"/>
      <c r="T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</row>
    <row r="1907" spans="14:41">
      <c r="N1907" s="25"/>
      <c r="O1907" s="25"/>
      <c r="P1907" s="25"/>
      <c r="Q1907" s="25"/>
      <c r="R1907" s="25"/>
      <c r="S1907" s="25"/>
      <c r="T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</row>
    <row r="1908" spans="14:41">
      <c r="N1908" s="25"/>
      <c r="O1908" s="25"/>
      <c r="P1908" s="25"/>
      <c r="Q1908" s="25"/>
      <c r="R1908" s="25"/>
      <c r="S1908" s="25"/>
      <c r="T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</row>
    <row r="1909" spans="14:41">
      <c r="N1909" s="25"/>
      <c r="O1909" s="25"/>
      <c r="P1909" s="25"/>
      <c r="Q1909" s="25"/>
      <c r="R1909" s="25"/>
      <c r="S1909" s="25"/>
      <c r="T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</row>
    <row r="1910" spans="14:41">
      <c r="N1910" s="25"/>
      <c r="O1910" s="25"/>
      <c r="P1910" s="25"/>
      <c r="Q1910" s="25"/>
      <c r="R1910" s="25"/>
      <c r="S1910" s="25"/>
      <c r="T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</row>
    <row r="1911" spans="14:41">
      <c r="N1911" s="25"/>
      <c r="O1911" s="25"/>
      <c r="P1911" s="25"/>
      <c r="Q1911" s="25"/>
      <c r="R1911" s="25"/>
      <c r="S1911" s="25"/>
      <c r="T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</row>
    <row r="1912" spans="14:41">
      <c r="N1912" s="25"/>
      <c r="O1912" s="25"/>
      <c r="P1912" s="25"/>
      <c r="Q1912" s="25"/>
      <c r="R1912" s="25"/>
      <c r="S1912" s="25"/>
      <c r="T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</row>
    <row r="1913" spans="14:41">
      <c r="N1913" s="25"/>
      <c r="O1913" s="25"/>
      <c r="P1913" s="25"/>
      <c r="Q1913" s="25"/>
      <c r="R1913" s="25"/>
      <c r="S1913" s="25"/>
      <c r="T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</row>
    <row r="1914" spans="14:41">
      <c r="N1914" s="25"/>
      <c r="O1914" s="25"/>
      <c r="P1914" s="25"/>
      <c r="Q1914" s="25"/>
      <c r="R1914" s="25"/>
      <c r="S1914" s="25"/>
      <c r="T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</row>
    <row r="1915" spans="14:41">
      <c r="N1915" s="25"/>
      <c r="O1915" s="25"/>
      <c r="P1915" s="25"/>
      <c r="Q1915" s="25"/>
      <c r="R1915" s="25"/>
      <c r="S1915" s="25"/>
      <c r="T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</row>
    <row r="1916" spans="14:41">
      <c r="N1916" s="25"/>
      <c r="O1916" s="25"/>
      <c r="P1916" s="25"/>
      <c r="Q1916" s="25"/>
      <c r="R1916" s="25"/>
      <c r="S1916" s="25"/>
      <c r="T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</row>
    <row r="1917" spans="14:41">
      <c r="N1917" s="25"/>
      <c r="O1917" s="25"/>
      <c r="P1917" s="25"/>
      <c r="Q1917" s="25"/>
      <c r="R1917" s="25"/>
      <c r="S1917" s="25"/>
      <c r="T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</row>
    <row r="1918" spans="14:41">
      <c r="N1918" s="25"/>
      <c r="O1918" s="25"/>
      <c r="P1918" s="25"/>
      <c r="Q1918" s="25"/>
      <c r="R1918" s="25"/>
      <c r="S1918" s="25"/>
      <c r="T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</row>
    <row r="1919" spans="14:41">
      <c r="N1919" s="25"/>
      <c r="O1919" s="25"/>
      <c r="P1919" s="25"/>
      <c r="Q1919" s="25"/>
      <c r="R1919" s="25"/>
      <c r="S1919" s="25"/>
      <c r="T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</row>
    <row r="1920" spans="14:41">
      <c r="N1920" s="25"/>
      <c r="O1920" s="25"/>
      <c r="P1920" s="25"/>
      <c r="Q1920" s="25"/>
      <c r="R1920" s="25"/>
      <c r="S1920" s="25"/>
      <c r="T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</row>
    <row r="1921" spans="14:41">
      <c r="N1921" s="25"/>
      <c r="O1921" s="25"/>
      <c r="P1921" s="25"/>
      <c r="Q1921" s="25"/>
      <c r="R1921" s="25"/>
      <c r="S1921" s="25"/>
      <c r="T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</row>
    <row r="1922" spans="14:41">
      <c r="N1922" s="25"/>
      <c r="O1922" s="25"/>
      <c r="P1922" s="25"/>
      <c r="Q1922" s="25"/>
      <c r="R1922" s="25"/>
      <c r="S1922" s="25"/>
      <c r="T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</row>
    <row r="1923" spans="14:41">
      <c r="N1923" s="25"/>
      <c r="O1923" s="25"/>
      <c r="P1923" s="25"/>
      <c r="Q1923" s="25"/>
      <c r="R1923" s="25"/>
      <c r="S1923" s="25"/>
      <c r="T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</row>
    <row r="1924" spans="14:41">
      <c r="N1924" s="25"/>
      <c r="O1924" s="25"/>
      <c r="P1924" s="25"/>
      <c r="Q1924" s="25"/>
      <c r="R1924" s="25"/>
      <c r="S1924" s="25"/>
      <c r="T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</row>
    <row r="1925" spans="14:41">
      <c r="N1925" s="25"/>
      <c r="O1925" s="25"/>
      <c r="P1925" s="25"/>
      <c r="Q1925" s="25"/>
      <c r="R1925" s="25"/>
      <c r="S1925" s="25"/>
      <c r="T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</row>
    <row r="1926" spans="14:41">
      <c r="N1926" s="25"/>
      <c r="O1926" s="25"/>
      <c r="P1926" s="25"/>
      <c r="Q1926" s="25"/>
      <c r="R1926" s="25"/>
      <c r="S1926" s="25"/>
      <c r="T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</row>
    <row r="1927" spans="14:41">
      <c r="N1927" s="25"/>
      <c r="O1927" s="25"/>
      <c r="P1927" s="25"/>
      <c r="Q1927" s="25"/>
      <c r="R1927" s="25"/>
      <c r="S1927" s="25"/>
      <c r="T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</row>
    <row r="1928" spans="14:41">
      <c r="N1928" s="25"/>
      <c r="O1928" s="25"/>
      <c r="P1928" s="25"/>
      <c r="Q1928" s="25"/>
      <c r="R1928" s="25"/>
      <c r="S1928" s="25"/>
      <c r="T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</row>
    <row r="1929" spans="14:41">
      <c r="N1929" s="25"/>
      <c r="O1929" s="25"/>
      <c r="P1929" s="25"/>
      <c r="Q1929" s="25"/>
      <c r="R1929" s="25"/>
      <c r="S1929" s="25"/>
      <c r="T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</row>
    <row r="1930" spans="14:41">
      <c r="N1930" s="25"/>
      <c r="O1930" s="25"/>
      <c r="P1930" s="25"/>
      <c r="Q1930" s="25"/>
      <c r="R1930" s="25"/>
      <c r="S1930" s="25"/>
      <c r="T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</row>
    <row r="1931" spans="14:41">
      <c r="N1931" s="25"/>
      <c r="O1931" s="25"/>
      <c r="P1931" s="25"/>
      <c r="Q1931" s="25"/>
      <c r="R1931" s="25"/>
      <c r="S1931" s="25"/>
      <c r="T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</row>
    <row r="1932" spans="14:41">
      <c r="N1932" s="25"/>
      <c r="O1932" s="25"/>
      <c r="P1932" s="25"/>
      <c r="Q1932" s="25"/>
      <c r="R1932" s="25"/>
      <c r="S1932" s="25"/>
      <c r="T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</row>
    <row r="1933" spans="14:41">
      <c r="N1933" s="25"/>
      <c r="O1933" s="25"/>
      <c r="P1933" s="25"/>
      <c r="Q1933" s="25"/>
      <c r="R1933" s="25"/>
      <c r="S1933" s="25"/>
      <c r="T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</row>
    <row r="1934" spans="14:41">
      <c r="N1934" s="25"/>
      <c r="O1934" s="25"/>
      <c r="P1934" s="25"/>
      <c r="Q1934" s="25"/>
      <c r="R1934" s="25"/>
      <c r="S1934" s="25"/>
      <c r="T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</row>
    <row r="1935" spans="14:41">
      <c r="N1935" s="25"/>
      <c r="O1935" s="25"/>
      <c r="P1935" s="25"/>
      <c r="Q1935" s="25"/>
      <c r="R1935" s="25"/>
      <c r="S1935" s="25"/>
      <c r="T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</row>
    <row r="1936" spans="14:41">
      <c r="N1936" s="25"/>
      <c r="O1936" s="25"/>
      <c r="P1936" s="25"/>
      <c r="Q1936" s="25"/>
      <c r="R1936" s="25"/>
      <c r="S1936" s="25"/>
      <c r="T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</row>
    <row r="1937" spans="14:41">
      <c r="N1937" s="25"/>
      <c r="O1937" s="25"/>
      <c r="P1937" s="25"/>
      <c r="Q1937" s="25"/>
      <c r="R1937" s="25"/>
      <c r="S1937" s="25"/>
      <c r="T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</row>
    <row r="1938" spans="14:41">
      <c r="N1938" s="25"/>
      <c r="O1938" s="25"/>
      <c r="P1938" s="25"/>
      <c r="Q1938" s="25"/>
      <c r="R1938" s="25"/>
      <c r="S1938" s="25"/>
      <c r="T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</row>
    <row r="1939" spans="14:41">
      <c r="N1939" s="25"/>
      <c r="O1939" s="25"/>
      <c r="P1939" s="25"/>
      <c r="Q1939" s="25"/>
      <c r="R1939" s="25"/>
      <c r="S1939" s="25"/>
      <c r="T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</row>
    <row r="1940" spans="14:41">
      <c r="N1940" s="25"/>
      <c r="O1940" s="25"/>
      <c r="P1940" s="25"/>
      <c r="Q1940" s="25"/>
      <c r="R1940" s="25"/>
      <c r="S1940" s="25"/>
      <c r="T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</row>
    <row r="1941" spans="14:41">
      <c r="N1941" s="25"/>
      <c r="O1941" s="25"/>
      <c r="P1941" s="25"/>
      <c r="Q1941" s="25"/>
      <c r="R1941" s="25"/>
      <c r="S1941" s="25"/>
      <c r="T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</row>
    <row r="1942" spans="14:41">
      <c r="N1942" s="25"/>
      <c r="O1942" s="25"/>
      <c r="P1942" s="25"/>
      <c r="Q1942" s="25"/>
      <c r="R1942" s="25"/>
      <c r="S1942" s="25"/>
      <c r="T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</row>
    <row r="1943" spans="14:41">
      <c r="N1943" s="25"/>
      <c r="O1943" s="25"/>
      <c r="P1943" s="25"/>
      <c r="Q1943" s="25"/>
      <c r="R1943" s="25"/>
      <c r="S1943" s="25"/>
      <c r="T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</row>
    <row r="1944" spans="14:41">
      <c r="N1944" s="25"/>
      <c r="O1944" s="25"/>
      <c r="P1944" s="25"/>
      <c r="Q1944" s="25"/>
      <c r="R1944" s="25"/>
      <c r="S1944" s="25"/>
      <c r="T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</row>
    <row r="1945" spans="14:41">
      <c r="N1945" s="25"/>
      <c r="O1945" s="25"/>
      <c r="P1945" s="25"/>
      <c r="Q1945" s="25"/>
      <c r="R1945" s="25"/>
      <c r="S1945" s="25"/>
      <c r="T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</row>
    <row r="1946" spans="14:41">
      <c r="N1946" s="25"/>
      <c r="O1946" s="25"/>
      <c r="P1946" s="25"/>
      <c r="Q1946" s="25"/>
      <c r="R1946" s="25"/>
      <c r="S1946" s="25"/>
      <c r="T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</row>
    <row r="1947" spans="14:41">
      <c r="N1947" s="25"/>
      <c r="O1947" s="25"/>
      <c r="P1947" s="25"/>
      <c r="Q1947" s="25"/>
      <c r="R1947" s="25"/>
      <c r="S1947" s="25"/>
      <c r="T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</row>
    <row r="1948" spans="14:41">
      <c r="N1948" s="25"/>
      <c r="O1948" s="25"/>
      <c r="P1948" s="25"/>
      <c r="Q1948" s="25"/>
      <c r="R1948" s="25"/>
      <c r="S1948" s="25"/>
      <c r="T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</row>
    <row r="1949" spans="14:41">
      <c r="N1949" s="25"/>
      <c r="O1949" s="25"/>
      <c r="P1949" s="25"/>
      <c r="Q1949" s="25"/>
      <c r="R1949" s="25"/>
      <c r="S1949" s="25"/>
      <c r="T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</row>
    <row r="1950" spans="14:41">
      <c r="N1950" s="25"/>
      <c r="O1950" s="25"/>
      <c r="P1950" s="25"/>
      <c r="Q1950" s="25"/>
      <c r="R1950" s="25"/>
      <c r="S1950" s="25"/>
      <c r="T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</row>
    <row r="1951" spans="14:41">
      <c r="N1951" s="25"/>
      <c r="O1951" s="25"/>
      <c r="P1951" s="25"/>
      <c r="Q1951" s="25"/>
      <c r="R1951" s="25"/>
      <c r="S1951" s="25"/>
      <c r="T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</row>
    <row r="1952" spans="14:41">
      <c r="N1952" s="25"/>
      <c r="O1952" s="25"/>
      <c r="P1952" s="25"/>
      <c r="Q1952" s="25"/>
      <c r="R1952" s="25"/>
      <c r="S1952" s="25"/>
      <c r="T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</row>
    <row r="1953" spans="14:41">
      <c r="N1953" s="25"/>
      <c r="O1953" s="25"/>
      <c r="P1953" s="25"/>
      <c r="Q1953" s="25"/>
      <c r="R1953" s="25"/>
      <c r="S1953" s="25"/>
      <c r="T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</row>
    <row r="1954" spans="14:41">
      <c r="N1954" s="25"/>
      <c r="O1954" s="25"/>
      <c r="P1954" s="25"/>
      <c r="Q1954" s="25"/>
      <c r="R1954" s="25"/>
      <c r="S1954" s="25"/>
      <c r="T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</row>
    <row r="1955" spans="14:41">
      <c r="N1955" s="25"/>
      <c r="O1955" s="25"/>
      <c r="P1955" s="25"/>
      <c r="Q1955" s="25"/>
      <c r="R1955" s="25"/>
      <c r="S1955" s="25"/>
      <c r="T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</row>
    <row r="1956" spans="14:41">
      <c r="N1956" s="25"/>
      <c r="O1956" s="25"/>
      <c r="P1956" s="25"/>
      <c r="Q1956" s="25"/>
      <c r="R1956" s="25"/>
      <c r="S1956" s="25"/>
      <c r="T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</row>
    <row r="1957" spans="14:41">
      <c r="N1957" s="25"/>
      <c r="O1957" s="25"/>
      <c r="P1957" s="25"/>
      <c r="Q1957" s="25"/>
      <c r="R1957" s="25"/>
      <c r="S1957" s="25"/>
      <c r="T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</row>
    <row r="1958" spans="14:41">
      <c r="N1958" s="25"/>
      <c r="O1958" s="25"/>
      <c r="P1958" s="25"/>
      <c r="Q1958" s="25"/>
      <c r="R1958" s="25"/>
      <c r="S1958" s="25"/>
      <c r="T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</row>
    <row r="1959" spans="14:41">
      <c r="N1959" s="25"/>
      <c r="O1959" s="25"/>
      <c r="P1959" s="25"/>
      <c r="Q1959" s="25"/>
      <c r="R1959" s="25"/>
      <c r="S1959" s="25"/>
      <c r="T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</row>
    <row r="1960" spans="14:41">
      <c r="N1960" s="25"/>
      <c r="O1960" s="25"/>
      <c r="P1960" s="25"/>
      <c r="Q1960" s="25"/>
      <c r="R1960" s="25"/>
      <c r="S1960" s="25"/>
      <c r="T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</row>
    <row r="1961" spans="14:41">
      <c r="N1961" s="25"/>
      <c r="O1961" s="25"/>
      <c r="P1961" s="25"/>
      <c r="Q1961" s="25"/>
      <c r="R1961" s="25"/>
      <c r="S1961" s="25"/>
      <c r="T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</row>
    <row r="1962" spans="14:41">
      <c r="N1962" s="25"/>
      <c r="O1962" s="25"/>
      <c r="P1962" s="25"/>
      <c r="Q1962" s="25"/>
      <c r="R1962" s="25"/>
      <c r="S1962" s="25"/>
      <c r="T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</row>
    <row r="1963" spans="14:41">
      <c r="N1963" s="25"/>
      <c r="O1963" s="25"/>
      <c r="P1963" s="25"/>
      <c r="Q1963" s="25"/>
      <c r="R1963" s="25"/>
      <c r="S1963" s="25"/>
      <c r="T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</row>
    <row r="1964" spans="14:41">
      <c r="N1964" s="25"/>
      <c r="O1964" s="25"/>
      <c r="P1964" s="25"/>
      <c r="Q1964" s="25"/>
      <c r="R1964" s="25"/>
      <c r="S1964" s="25"/>
      <c r="T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</row>
    <row r="1965" spans="14:41">
      <c r="N1965" s="25"/>
      <c r="O1965" s="25"/>
      <c r="P1965" s="25"/>
      <c r="Q1965" s="25"/>
      <c r="R1965" s="25"/>
      <c r="S1965" s="25"/>
      <c r="T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</row>
    <row r="1966" spans="14:41">
      <c r="N1966" s="25"/>
      <c r="O1966" s="25"/>
      <c r="P1966" s="25"/>
      <c r="Q1966" s="25"/>
      <c r="R1966" s="25"/>
      <c r="S1966" s="25"/>
      <c r="T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</row>
    <row r="1967" spans="14:41">
      <c r="N1967" s="25"/>
      <c r="O1967" s="25"/>
      <c r="P1967" s="25"/>
      <c r="Q1967" s="25"/>
      <c r="R1967" s="25"/>
      <c r="S1967" s="25"/>
      <c r="T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</row>
    <row r="1968" spans="14:41">
      <c r="N1968" s="25"/>
      <c r="O1968" s="25"/>
      <c r="P1968" s="25"/>
      <c r="Q1968" s="25"/>
      <c r="R1968" s="25"/>
      <c r="S1968" s="25"/>
      <c r="T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</row>
    <row r="1969" spans="14:41">
      <c r="N1969" s="25"/>
      <c r="O1969" s="25"/>
      <c r="P1969" s="25"/>
      <c r="Q1969" s="25"/>
      <c r="R1969" s="25"/>
      <c r="S1969" s="25"/>
      <c r="T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</row>
    <row r="1970" spans="14:41">
      <c r="N1970" s="25"/>
      <c r="O1970" s="25"/>
      <c r="P1970" s="25"/>
      <c r="Q1970" s="25"/>
      <c r="R1970" s="25"/>
      <c r="S1970" s="25"/>
      <c r="T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</row>
    <row r="1971" spans="14:41">
      <c r="N1971" s="25"/>
      <c r="O1971" s="25"/>
      <c r="P1971" s="25"/>
      <c r="Q1971" s="25"/>
      <c r="R1971" s="25"/>
      <c r="S1971" s="25"/>
      <c r="T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</row>
    <row r="1972" spans="14:41">
      <c r="N1972" s="25"/>
      <c r="O1972" s="25"/>
      <c r="P1972" s="25"/>
      <c r="Q1972" s="25"/>
      <c r="R1972" s="25"/>
      <c r="S1972" s="25"/>
      <c r="T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</row>
    <row r="1973" spans="14:41">
      <c r="N1973" s="25"/>
      <c r="O1973" s="25"/>
      <c r="P1973" s="25"/>
      <c r="Q1973" s="25"/>
      <c r="R1973" s="25"/>
      <c r="S1973" s="25"/>
      <c r="T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</row>
    <row r="1974" spans="14:41">
      <c r="N1974" s="25"/>
      <c r="O1974" s="25"/>
      <c r="P1974" s="25"/>
      <c r="Q1974" s="25"/>
      <c r="R1974" s="25"/>
      <c r="S1974" s="25"/>
      <c r="T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</row>
    <row r="1975" spans="14:41">
      <c r="N1975" s="25"/>
      <c r="O1975" s="25"/>
      <c r="P1975" s="25"/>
      <c r="Q1975" s="25"/>
      <c r="R1975" s="25"/>
      <c r="S1975" s="25"/>
      <c r="T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</row>
    <row r="1976" spans="14:41">
      <c r="N1976" s="25"/>
      <c r="O1976" s="25"/>
      <c r="P1976" s="25"/>
      <c r="Q1976" s="25"/>
      <c r="R1976" s="25"/>
      <c r="S1976" s="25"/>
      <c r="T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</row>
    <row r="1977" spans="14:41">
      <c r="N1977" s="25"/>
      <c r="O1977" s="25"/>
      <c r="P1977" s="25"/>
      <c r="Q1977" s="25"/>
      <c r="R1977" s="25"/>
      <c r="S1977" s="25"/>
      <c r="T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</row>
    <row r="1978" spans="14:41">
      <c r="N1978" s="25"/>
      <c r="O1978" s="25"/>
      <c r="P1978" s="25"/>
      <c r="Q1978" s="25"/>
      <c r="R1978" s="25"/>
      <c r="S1978" s="25"/>
      <c r="T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</row>
    <row r="1979" spans="14:41">
      <c r="N1979" s="25"/>
      <c r="O1979" s="25"/>
      <c r="P1979" s="25"/>
      <c r="Q1979" s="25"/>
      <c r="R1979" s="25"/>
      <c r="S1979" s="25"/>
      <c r="T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</row>
    <row r="1980" spans="14:41">
      <c r="N1980" s="25"/>
      <c r="O1980" s="25"/>
      <c r="P1980" s="25"/>
      <c r="Q1980" s="25"/>
      <c r="R1980" s="25"/>
      <c r="S1980" s="25"/>
      <c r="T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</row>
    <row r="1981" spans="14:41">
      <c r="N1981" s="25"/>
      <c r="O1981" s="25"/>
      <c r="P1981" s="25"/>
      <c r="Q1981" s="25"/>
      <c r="R1981" s="25"/>
      <c r="S1981" s="25"/>
      <c r="T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</row>
    <row r="1982" spans="14:41">
      <c r="N1982" s="25"/>
      <c r="O1982" s="25"/>
      <c r="P1982" s="25"/>
      <c r="Q1982" s="25"/>
      <c r="R1982" s="25"/>
      <c r="S1982" s="25"/>
      <c r="T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</row>
    <row r="1983" spans="14:41">
      <c r="N1983" s="25"/>
      <c r="O1983" s="25"/>
      <c r="P1983" s="25"/>
      <c r="Q1983" s="25"/>
      <c r="R1983" s="25"/>
      <c r="S1983" s="25"/>
      <c r="T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</row>
    <row r="1984" spans="14:41">
      <c r="N1984" s="25"/>
      <c r="O1984" s="25"/>
      <c r="P1984" s="25"/>
      <c r="Q1984" s="25"/>
      <c r="R1984" s="25"/>
      <c r="S1984" s="25"/>
      <c r="T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</row>
    <row r="1985" spans="14:41">
      <c r="N1985" s="25"/>
      <c r="O1985" s="25"/>
      <c r="P1985" s="25"/>
      <c r="Q1985" s="25"/>
      <c r="R1985" s="25"/>
      <c r="S1985" s="25"/>
      <c r="T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</row>
    <row r="1986" spans="14:41">
      <c r="N1986" s="25"/>
      <c r="O1986" s="25"/>
      <c r="P1986" s="25"/>
      <c r="Q1986" s="25"/>
      <c r="R1986" s="25"/>
      <c r="S1986" s="25"/>
      <c r="T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</row>
    <row r="1987" spans="14:41">
      <c r="N1987" s="25"/>
      <c r="O1987" s="25"/>
      <c r="P1987" s="25"/>
      <c r="Q1987" s="25"/>
      <c r="R1987" s="25"/>
      <c r="S1987" s="25"/>
      <c r="T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</row>
    <row r="1988" spans="14:41">
      <c r="N1988" s="25"/>
      <c r="O1988" s="25"/>
      <c r="P1988" s="25"/>
      <c r="Q1988" s="25"/>
      <c r="R1988" s="25"/>
      <c r="S1988" s="25"/>
      <c r="T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</row>
    <row r="1989" spans="14:41">
      <c r="N1989" s="25"/>
      <c r="O1989" s="25"/>
      <c r="P1989" s="25"/>
      <c r="Q1989" s="25"/>
      <c r="R1989" s="25"/>
      <c r="S1989" s="25"/>
      <c r="T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</row>
    <row r="1990" spans="14:41">
      <c r="N1990" s="25"/>
      <c r="O1990" s="25"/>
      <c r="P1990" s="25"/>
      <c r="Q1990" s="25"/>
      <c r="R1990" s="25"/>
      <c r="S1990" s="25"/>
      <c r="T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</row>
    <row r="1991" spans="14:41">
      <c r="N1991" s="25"/>
      <c r="O1991" s="25"/>
      <c r="P1991" s="25"/>
      <c r="Q1991" s="25"/>
      <c r="R1991" s="25"/>
      <c r="S1991" s="25"/>
      <c r="T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</row>
    <row r="1992" spans="14:41">
      <c r="N1992" s="25"/>
      <c r="O1992" s="25"/>
      <c r="P1992" s="25"/>
      <c r="Q1992" s="25"/>
      <c r="R1992" s="25"/>
      <c r="S1992" s="25"/>
      <c r="T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</row>
    <row r="1993" spans="14:41">
      <c r="N1993" s="25"/>
      <c r="O1993" s="25"/>
      <c r="P1993" s="25"/>
      <c r="Q1993" s="25"/>
      <c r="R1993" s="25"/>
      <c r="S1993" s="25"/>
      <c r="T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</row>
    <row r="1994" spans="14:41">
      <c r="N1994" s="25"/>
      <c r="O1994" s="25"/>
      <c r="P1994" s="25"/>
      <c r="Q1994" s="25"/>
      <c r="R1994" s="25"/>
      <c r="S1994" s="25"/>
      <c r="T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</row>
    <row r="1995" spans="14:41">
      <c r="N1995" s="25"/>
      <c r="O1995" s="25"/>
      <c r="P1995" s="25"/>
      <c r="Q1995" s="25"/>
      <c r="R1995" s="25"/>
      <c r="S1995" s="25"/>
      <c r="T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</row>
    <row r="1996" spans="14:41">
      <c r="N1996" s="25"/>
      <c r="O1996" s="25"/>
      <c r="P1996" s="25"/>
      <c r="Q1996" s="25"/>
      <c r="R1996" s="25"/>
      <c r="S1996" s="25"/>
      <c r="T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</row>
    <row r="1997" spans="14:41">
      <c r="N1997" s="25"/>
      <c r="O1997" s="25"/>
      <c r="P1997" s="25"/>
      <c r="Q1997" s="25"/>
      <c r="R1997" s="25"/>
      <c r="S1997" s="25"/>
      <c r="T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</row>
    <row r="1998" spans="14:41">
      <c r="N1998" s="25"/>
      <c r="O1998" s="25"/>
      <c r="P1998" s="25"/>
      <c r="Q1998" s="25"/>
      <c r="R1998" s="25"/>
      <c r="S1998" s="25"/>
      <c r="T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</row>
    <row r="1999" spans="14:41">
      <c r="N1999" s="25"/>
      <c r="O1999" s="25"/>
      <c r="P1999" s="25"/>
      <c r="Q1999" s="25"/>
      <c r="R1999" s="25"/>
      <c r="S1999" s="25"/>
      <c r="T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</row>
    <row r="2000" spans="14:41">
      <c r="N2000" s="25"/>
      <c r="O2000" s="25"/>
      <c r="P2000" s="25"/>
      <c r="Q2000" s="25"/>
      <c r="R2000" s="25"/>
      <c r="S2000" s="25"/>
      <c r="T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</row>
    <row r="2001" spans="14:41">
      <c r="N2001" s="25"/>
      <c r="O2001" s="25"/>
      <c r="P2001" s="25"/>
      <c r="Q2001" s="25"/>
      <c r="R2001" s="25"/>
      <c r="S2001" s="25"/>
      <c r="T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</row>
    <row r="2002" spans="14:41">
      <c r="N2002" s="25"/>
      <c r="O2002" s="25"/>
      <c r="P2002" s="25"/>
      <c r="Q2002" s="25"/>
      <c r="R2002" s="25"/>
      <c r="S2002" s="25"/>
      <c r="T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</row>
    <row r="2003" spans="14:41">
      <c r="N2003" s="25"/>
      <c r="O2003" s="25"/>
      <c r="P2003" s="25"/>
      <c r="Q2003" s="25"/>
      <c r="R2003" s="25"/>
      <c r="S2003" s="25"/>
      <c r="T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</row>
    <row r="2004" spans="14:41">
      <c r="N2004" s="25"/>
      <c r="O2004" s="25"/>
      <c r="P2004" s="25"/>
      <c r="Q2004" s="25"/>
      <c r="R2004" s="25"/>
      <c r="S2004" s="25"/>
      <c r="T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</row>
    <row r="2005" spans="14:41">
      <c r="N2005" s="25"/>
      <c r="O2005" s="25"/>
      <c r="P2005" s="25"/>
      <c r="Q2005" s="25"/>
      <c r="R2005" s="25"/>
      <c r="S2005" s="25"/>
      <c r="T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</row>
    <row r="2006" spans="14:41">
      <c r="N2006" s="25"/>
      <c r="O2006" s="25"/>
      <c r="P2006" s="25"/>
      <c r="Q2006" s="25"/>
      <c r="R2006" s="25"/>
      <c r="S2006" s="25"/>
      <c r="T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</row>
    <row r="2007" spans="14:41">
      <c r="N2007" s="25"/>
      <c r="O2007" s="25"/>
      <c r="P2007" s="25"/>
      <c r="Q2007" s="25"/>
      <c r="R2007" s="25"/>
      <c r="S2007" s="25"/>
      <c r="T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</row>
    <row r="2008" spans="14:41">
      <c r="N2008" s="25"/>
      <c r="O2008" s="25"/>
      <c r="P2008" s="25"/>
      <c r="Q2008" s="25"/>
      <c r="R2008" s="25"/>
      <c r="S2008" s="25"/>
      <c r="T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</row>
    <row r="2009" spans="14:41">
      <c r="N2009" s="25"/>
      <c r="O2009" s="25"/>
      <c r="P2009" s="25"/>
      <c r="Q2009" s="25"/>
      <c r="R2009" s="25"/>
      <c r="S2009" s="25"/>
      <c r="T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</row>
    <row r="2010" spans="14:41">
      <c r="N2010" s="25"/>
      <c r="O2010" s="25"/>
      <c r="P2010" s="25"/>
      <c r="Q2010" s="25"/>
      <c r="R2010" s="25"/>
      <c r="S2010" s="25"/>
      <c r="T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</row>
    <row r="2011" spans="14:41">
      <c r="N2011" s="25"/>
      <c r="O2011" s="25"/>
      <c r="P2011" s="25"/>
      <c r="Q2011" s="25"/>
      <c r="R2011" s="25"/>
      <c r="S2011" s="25"/>
      <c r="T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</row>
    <row r="2012" spans="14:41">
      <c r="N2012" s="25"/>
      <c r="O2012" s="25"/>
      <c r="P2012" s="25"/>
      <c r="Q2012" s="25"/>
      <c r="R2012" s="25"/>
      <c r="S2012" s="25"/>
      <c r="T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</row>
    <row r="2013" spans="14:41">
      <c r="N2013" s="25"/>
      <c r="O2013" s="25"/>
      <c r="P2013" s="25"/>
      <c r="Q2013" s="25"/>
      <c r="R2013" s="25"/>
      <c r="S2013" s="25"/>
      <c r="T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</row>
    <row r="2014" spans="14:41">
      <c r="N2014" s="25"/>
      <c r="O2014" s="25"/>
      <c r="P2014" s="25"/>
      <c r="Q2014" s="25"/>
      <c r="R2014" s="25"/>
      <c r="S2014" s="25"/>
      <c r="T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</row>
    <row r="2015" spans="14:41">
      <c r="N2015" s="25"/>
      <c r="O2015" s="25"/>
      <c r="P2015" s="25"/>
      <c r="Q2015" s="25"/>
      <c r="R2015" s="25"/>
      <c r="S2015" s="25"/>
      <c r="T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</row>
    <row r="2016" spans="14:41">
      <c r="N2016" s="25"/>
      <c r="O2016" s="25"/>
      <c r="P2016" s="25"/>
      <c r="Q2016" s="25"/>
      <c r="R2016" s="25"/>
      <c r="S2016" s="25"/>
      <c r="T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</row>
    <row r="2017" spans="14:41">
      <c r="N2017" s="25"/>
      <c r="O2017" s="25"/>
      <c r="P2017" s="25"/>
      <c r="Q2017" s="25"/>
      <c r="R2017" s="25"/>
      <c r="S2017" s="25"/>
      <c r="T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</row>
    <row r="2018" spans="14:41">
      <c r="N2018" s="25"/>
      <c r="O2018" s="25"/>
      <c r="P2018" s="25"/>
      <c r="Q2018" s="25"/>
      <c r="R2018" s="25"/>
      <c r="S2018" s="25"/>
      <c r="T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</row>
    <row r="2019" spans="14:41">
      <c r="N2019" s="25"/>
      <c r="O2019" s="25"/>
      <c r="P2019" s="25"/>
      <c r="Q2019" s="25"/>
      <c r="R2019" s="25"/>
      <c r="S2019" s="25"/>
      <c r="T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</row>
    <row r="2020" spans="14:41">
      <c r="N2020" s="25"/>
      <c r="O2020" s="25"/>
      <c r="P2020" s="25"/>
      <c r="Q2020" s="25"/>
      <c r="R2020" s="25"/>
      <c r="S2020" s="25"/>
      <c r="T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</row>
    <row r="2021" spans="14:41">
      <c r="N2021" s="25"/>
      <c r="O2021" s="25"/>
      <c r="P2021" s="25"/>
      <c r="Q2021" s="25"/>
      <c r="R2021" s="25"/>
      <c r="S2021" s="25"/>
      <c r="T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</row>
    <row r="2022" spans="14:41">
      <c r="N2022" s="25"/>
      <c r="O2022" s="25"/>
      <c r="P2022" s="25"/>
      <c r="Q2022" s="25"/>
      <c r="R2022" s="25"/>
      <c r="S2022" s="25"/>
      <c r="T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</row>
    <row r="2023" spans="14:41">
      <c r="N2023" s="25"/>
      <c r="O2023" s="25"/>
      <c r="P2023" s="25"/>
      <c r="Q2023" s="25"/>
      <c r="R2023" s="25"/>
      <c r="S2023" s="25"/>
      <c r="T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</row>
    <row r="2024" spans="14:41">
      <c r="N2024" s="25"/>
      <c r="O2024" s="25"/>
      <c r="P2024" s="25"/>
      <c r="Q2024" s="25"/>
      <c r="R2024" s="25"/>
      <c r="S2024" s="25"/>
      <c r="T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</row>
    <row r="2025" spans="14:41">
      <c r="N2025" s="25"/>
      <c r="O2025" s="25"/>
      <c r="P2025" s="25"/>
      <c r="Q2025" s="25"/>
      <c r="R2025" s="25"/>
      <c r="S2025" s="25"/>
      <c r="T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</row>
    <row r="2026" spans="14:41">
      <c r="N2026" s="25"/>
      <c r="O2026" s="25"/>
      <c r="P2026" s="25"/>
      <c r="Q2026" s="25"/>
      <c r="R2026" s="25"/>
      <c r="S2026" s="25"/>
      <c r="T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</row>
    <row r="2027" spans="14:41">
      <c r="N2027" s="25"/>
      <c r="O2027" s="25"/>
      <c r="P2027" s="25"/>
      <c r="Q2027" s="25"/>
      <c r="R2027" s="25"/>
      <c r="S2027" s="25"/>
      <c r="T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</row>
    <row r="2028" spans="14:41">
      <c r="N2028" s="25"/>
      <c r="O2028" s="25"/>
      <c r="P2028" s="25"/>
      <c r="Q2028" s="25"/>
      <c r="R2028" s="25"/>
      <c r="S2028" s="25"/>
      <c r="T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</row>
    <row r="2029" spans="14:41">
      <c r="N2029" s="25"/>
      <c r="O2029" s="25"/>
      <c r="P2029" s="25"/>
      <c r="Q2029" s="25"/>
      <c r="R2029" s="25"/>
      <c r="S2029" s="25"/>
      <c r="T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</row>
    <row r="2030" spans="14:41">
      <c r="N2030" s="25"/>
      <c r="O2030" s="25"/>
      <c r="P2030" s="25"/>
      <c r="Q2030" s="25"/>
      <c r="R2030" s="25"/>
      <c r="S2030" s="25"/>
      <c r="T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</row>
    <row r="2031" spans="14:41">
      <c r="N2031" s="25"/>
      <c r="O2031" s="25"/>
      <c r="P2031" s="25"/>
      <c r="Q2031" s="25"/>
      <c r="R2031" s="25"/>
      <c r="S2031" s="25"/>
      <c r="T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</row>
    <row r="2032" spans="14:41">
      <c r="N2032" s="25"/>
      <c r="O2032" s="25"/>
      <c r="P2032" s="25"/>
      <c r="Q2032" s="25"/>
      <c r="R2032" s="25"/>
      <c r="S2032" s="25"/>
      <c r="T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</row>
    <row r="2033" spans="14:41">
      <c r="N2033" s="25"/>
      <c r="O2033" s="25"/>
      <c r="P2033" s="25"/>
      <c r="Q2033" s="25"/>
      <c r="R2033" s="25"/>
      <c r="S2033" s="25"/>
      <c r="T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</row>
    <row r="2034" spans="14:41">
      <c r="N2034" s="25"/>
      <c r="O2034" s="25"/>
      <c r="P2034" s="25"/>
      <c r="Q2034" s="25"/>
      <c r="R2034" s="25"/>
      <c r="S2034" s="25"/>
      <c r="T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</row>
    <row r="2035" spans="14:41">
      <c r="N2035" s="25"/>
      <c r="O2035" s="25"/>
      <c r="P2035" s="25"/>
      <c r="Q2035" s="25"/>
      <c r="R2035" s="25"/>
      <c r="S2035" s="25"/>
      <c r="T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</row>
    <row r="2036" spans="14:41">
      <c r="N2036" s="25"/>
      <c r="O2036" s="25"/>
      <c r="P2036" s="25"/>
      <c r="Q2036" s="25"/>
      <c r="R2036" s="25"/>
      <c r="S2036" s="25"/>
      <c r="T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</row>
    <row r="2037" spans="14:41">
      <c r="N2037" s="25"/>
      <c r="O2037" s="25"/>
      <c r="P2037" s="25"/>
      <c r="Q2037" s="25"/>
      <c r="R2037" s="25"/>
      <c r="S2037" s="25"/>
      <c r="T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</row>
    <row r="2038" spans="14:41">
      <c r="N2038" s="25"/>
      <c r="O2038" s="25"/>
      <c r="P2038" s="25"/>
      <c r="Q2038" s="25"/>
      <c r="R2038" s="25"/>
      <c r="S2038" s="25"/>
      <c r="T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</row>
    <row r="2039" spans="14:41">
      <c r="N2039" s="25"/>
      <c r="O2039" s="25"/>
      <c r="P2039" s="25"/>
      <c r="Q2039" s="25"/>
      <c r="R2039" s="25"/>
      <c r="S2039" s="25"/>
      <c r="T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</row>
    <row r="2040" spans="14:41">
      <c r="N2040" s="25"/>
      <c r="O2040" s="25"/>
      <c r="P2040" s="25"/>
      <c r="Q2040" s="25"/>
      <c r="R2040" s="25"/>
      <c r="S2040" s="25"/>
      <c r="T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</row>
    <row r="2041" spans="14:41">
      <c r="N2041" s="25"/>
      <c r="O2041" s="25"/>
      <c r="P2041" s="25"/>
      <c r="Q2041" s="25"/>
      <c r="R2041" s="25"/>
      <c r="S2041" s="25"/>
      <c r="T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</row>
    <row r="2042" spans="14:41">
      <c r="N2042" s="25"/>
      <c r="O2042" s="25"/>
      <c r="P2042" s="25"/>
      <c r="Q2042" s="25"/>
      <c r="R2042" s="25"/>
      <c r="S2042" s="25"/>
      <c r="T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</row>
    <row r="2043" spans="14:41">
      <c r="N2043" s="25"/>
      <c r="O2043" s="25"/>
      <c r="P2043" s="25"/>
      <c r="Q2043" s="25"/>
      <c r="R2043" s="25"/>
      <c r="S2043" s="25"/>
      <c r="T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</row>
    <row r="2044" spans="14:41">
      <c r="N2044" s="25"/>
      <c r="O2044" s="25"/>
      <c r="P2044" s="25"/>
      <c r="Q2044" s="25"/>
      <c r="R2044" s="25"/>
      <c r="S2044" s="25"/>
      <c r="T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</row>
    <row r="2045" spans="14:41">
      <c r="N2045" s="25"/>
      <c r="O2045" s="25"/>
      <c r="P2045" s="25"/>
      <c r="Q2045" s="25"/>
      <c r="R2045" s="25"/>
      <c r="S2045" s="25"/>
      <c r="T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</row>
    <row r="2046" spans="14:41">
      <c r="N2046" s="25"/>
      <c r="O2046" s="25"/>
      <c r="P2046" s="25"/>
      <c r="Q2046" s="25"/>
      <c r="R2046" s="25"/>
      <c r="S2046" s="25"/>
      <c r="T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</row>
    <row r="2047" spans="14:41">
      <c r="N2047" s="25"/>
      <c r="O2047" s="25"/>
      <c r="P2047" s="25"/>
      <c r="Q2047" s="25"/>
      <c r="R2047" s="25"/>
      <c r="S2047" s="25"/>
      <c r="T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</row>
    <row r="2048" spans="14:41">
      <c r="N2048" s="25"/>
      <c r="O2048" s="25"/>
      <c r="P2048" s="25"/>
      <c r="Q2048" s="25"/>
      <c r="R2048" s="25"/>
      <c r="S2048" s="25"/>
      <c r="T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</row>
    <row r="2049" spans="14:41">
      <c r="N2049" s="25"/>
      <c r="O2049" s="25"/>
      <c r="P2049" s="25"/>
      <c r="Q2049" s="25"/>
      <c r="R2049" s="25"/>
      <c r="S2049" s="25"/>
      <c r="T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</row>
    <row r="2050" spans="14:41">
      <c r="N2050" s="25"/>
      <c r="O2050" s="25"/>
      <c r="P2050" s="25"/>
      <c r="Q2050" s="25"/>
      <c r="R2050" s="25"/>
      <c r="S2050" s="25"/>
      <c r="T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</row>
    <row r="2051" spans="14:41">
      <c r="N2051" s="25"/>
      <c r="O2051" s="25"/>
      <c r="P2051" s="25"/>
      <c r="Q2051" s="25"/>
      <c r="R2051" s="25"/>
      <c r="S2051" s="25"/>
      <c r="T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</row>
    <row r="2052" spans="14:41">
      <c r="N2052" s="25"/>
      <c r="O2052" s="25"/>
      <c r="P2052" s="25"/>
      <c r="Q2052" s="25"/>
      <c r="R2052" s="25"/>
      <c r="S2052" s="25"/>
      <c r="T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</row>
    <row r="2053" spans="14:41">
      <c r="N2053" s="25"/>
      <c r="O2053" s="25"/>
      <c r="P2053" s="25"/>
      <c r="Q2053" s="25"/>
      <c r="R2053" s="25"/>
      <c r="S2053" s="25"/>
      <c r="T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</row>
    <row r="2054" spans="14:41">
      <c r="N2054" s="25"/>
      <c r="O2054" s="25"/>
      <c r="P2054" s="25"/>
      <c r="Q2054" s="25"/>
      <c r="R2054" s="25"/>
      <c r="S2054" s="25"/>
      <c r="T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</row>
    <row r="2055" spans="14:41">
      <c r="N2055" s="25"/>
      <c r="O2055" s="25"/>
      <c r="P2055" s="25"/>
      <c r="Q2055" s="25"/>
      <c r="R2055" s="25"/>
      <c r="S2055" s="25"/>
      <c r="T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</row>
    <row r="2056" spans="14:41">
      <c r="N2056" s="25"/>
      <c r="O2056" s="25"/>
      <c r="P2056" s="25"/>
      <c r="Q2056" s="25"/>
      <c r="R2056" s="25"/>
      <c r="S2056" s="25"/>
      <c r="T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</row>
    <row r="2057" spans="14:41">
      <c r="N2057" s="25"/>
      <c r="O2057" s="25"/>
      <c r="P2057" s="25"/>
      <c r="Q2057" s="25"/>
      <c r="R2057" s="25"/>
      <c r="S2057" s="25"/>
      <c r="T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</row>
    <row r="2058" spans="14:41">
      <c r="N2058" s="25"/>
      <c r="O2058" s="25"/>
      <c r="P2058" s="25"/>
      <c r="Q2058" s="25"/>
      <c r="R2058" s="25"/>
      <c r="S2058" s="25"/>
      <c r="T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</row>
    <row r="2059" spans="14:41">
      <c r="N2059" s="25"/>
      <c r="O2059" s="25"/>
      <c r="P2059" s="25"/>
      <c r="Q2059" s="25"/>
      <c r="R2059" s="25"/>
      <c r="S2059" s="25"/>
      <c r="T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</row>
    <row r="2060" spans="14:41">
      <c r="N2060" s="25"/>
      <c r="O2060" s="25"/>
      <c r="P2060" s="25"/>
      <c r="Q2060" s="25"/>
      <c r="R2060" s="25"/>
      <c r="S2060" s="25"/>
      <c r="T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</row>
    <row r="2061" spans="14:41">
      <c r="N2061" s="25"/>
      <c r="O2061" s="25"/>
      <c r="P2061" s="25"/>
      <c r="Q2061" s="25"/>
      <c r="R2061" s="25"/>
      <c r="S2061" s="25"/>
      <c r="T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</row>
    <row r="2062" spans="14:41">
      <c r="N2062" s="25"/>
      <c r="O2062" s="25"/>
      <c r="P2062" s="25"/>
      <c r="Q2062" s="25"/>
      <c r="R2062" s="25"/>
      <c r="S2062" s="25"/>
      <c r="T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</row>
    <row r="2063" spans="14:41">
      <c r="N2063" s="25"/>
      <c r="O2063" s="25"/>
      <c r="P2063" s="25"/>
      <c r="Q2063" s="25"/>
      <c r="R2063" s="25"/>
      <c r="S2063" s="25"/>
      <c r="T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</row>
    <row r="2064" spans="14:41">
      <c r="N2064" s="25"/>
      <c r="O2064" s="25"/>
      <c r="P2064" s="25"/>
      <c r="Q2064" s="25"/>
      <c r="R2064" s="25"/>
      <c r="S2064" s="25"/>
      <c r="T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</row>
    <row r="2065" spans="14:41">
      <c r="N2065" s="25"/>
      <c r="O2065" s="25"/>
      <c r="P2065" s="25"/>
      <c r="Q2065" s="25"/>
      <c r="R2065" s="25"/>
      <c r="S2065" s="25"/>
      <c r="T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</row>
    <row r="2066" spans="14:41">
      <c r="N2066" s="25"/>
      <c r="O2066" s="25"/>
      <c r="P2066" s="25"/>
      <c r="Q2066" s="25"/>
      <c r="R2066" s="25"/>
      <c r="S2066" s="25"/>
      <c r="T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</row>
    <row r="2067" spans="14:41">
      <c r="N2067" s="25"/>
      <c r="O2067" s="25"/>
      <c r="P2067" s="25"/>
      <c r="Q2067" s="25"/>
      <c r="R2067" s="25"/>
      <c r="S2067" s="25"/>
      <c r="T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</row>
    <row r="2068" spans="14:41">
      <c r="N2068" s="25"/>
      <c r="O2068" s="25"/>
      <c r="P2068" s="25"/>
      <c r="Q2068" s="25"/>
      <c r="R2068" s="25"/>
      <c r="S2068" s="25"/>
      <c r="T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</row>
    <row r="2069" spans="14:41">
      <c r="N2069" s="25"/>
      <c r="O2069" s="25"/>
      <c r="P2069" s="25"/>
      <c r="Q2069" s="25"/>
      <c r="R2069" s="25"/>
      <c r="S2069" s="25"/>
      <c r="T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</row>
    <row r="2070" spans="14:41">
      <c r="N2070" s="25"/>
      <c r="O2070" s="25"/>
      <c r="P2070" s="25"/>
      <c r="Q2070" s="25"/>
      <c r="R2070" s="25"/>
      <c r="S2070" s="25"/>
      <c r="T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</row>
    <row r="2071" spans="14:41">
      <c r="N2071" s="25"/>
      <c r="O2071" s="25"/>
      <c r="P2071" s="25"/>
      <c r="Q2071" s="25"/>
      <c r="R2071" s="25"/>
      <c r="S2071" s="25"/>
      <c r="T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</row>
    <row r="2072" spans="14:41">
      <c r="N2072" s="25"/>
      <c r="O2072" s="25"/>
      <c r="P2072" s="25"/>
      <c r="Q2072" s="25"/>
      <c r="R2072" s="25"/>
      <c r="S2072" s="25"/>
      <c r="T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</row>
    <row r="2073" spans="14:41">
      <c r="N2073" s="25"/>
      <c r="O2073" s="25"/>
      <c r="P2073" s="25"/>
      <c r="Q2073" s="25"/>
      <c r="R2073" s="25"/>
      <c r="S2073" s="25"/>
      <c r="T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</row>
    <row r="2074" spans="14:41">
      <c r="N2074" s="25"/>
      <c r="O2074" s="25"/>
      <c r="P2074" s="25"/>
      <c r="Q2074" s="25"/>
      <c r="R2074" s="25"/>
      <c r="S2074" s="25"/>
      <c r="T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</row>
    <row r="2075" spans="14:41">
      <c r="N2075" s="25"/>
      <c r="O2075" s="25"/>
      <c r="P2075" s="25"/>
      <c r="Q2075" s="25"/>
      <c r="R2075" s="25"/>
      <c r="S2075" s="25"/>
      <c r="T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</row>
    <row r="2076" spans="14:41">
      <c r="N2076" s="25"/>
      <c r="O2076" s="25"/>
      <c r="P2076" s="25"/>
      <c r="Q2076" s="25"/>
      <c r="R2076" s="25"/>
      <c r="S2076" s="25"/>
      <c r="T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</row>
    <row r="2077" spans="14:41">
      <c r="N2077" s="25"/>
      <c r="O2077" s="25"/>
      <c r="P2077" s="25"/>
      <c r="Q2077" s="25"/>
      <c r="R2077" s="25"/>
      <c r="S2077" s="25"/>
      <c r="T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</row>
    <row r="2078" spans="14:41">
      <c r="N2078" s="25"/>
      <c r="O2078" s="25"/>
      <c r="P2078" s="25"/>
      <c r="Q2078" s="25"/>
      <c r="R2078" s="25"/>
      <c r="S2078" s="25"/>
      <c r="T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</row>
    <row r="2079" spans="14:41">
      <c r="N2079" s="25"/>
      <c r="O2079" s="25"/>
      <c r="P2079" s="25"/>
      <c r="Q2079" s="25"/>
      <c r="R2079" s="25"/>
      <c r="S2079" s="25"/>
      <c r="T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</row>
    <row r="2080" spans="14:41">
      <c r="N2080" s="25"/>
      <c r="O2080" s="25"/>
      <c r="P2080" s="25"/>
      <c r="Q2080" s="25"/>
      <c r="R2080" s="25"/>
      <c r="S2080" s="25"/>
      <c r="T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</row>
    <row r="2081" spans="14:41">
      <c r="N2081" s="25"/>
      <c r="O2081" s="25"/>
      <c r="P2081" s="25"/>
      <c r="Q2081" s="25"/>
      <c r="R2081" s="25"/>
      <c r="S2081" s="25"/>
      <c r="T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</row>
    <row r="2082" spans="14:41">
      <c r="N2082" s="25"/>
      <c r="O2082" s="25"/>
      <c r="P2082" s="25"/>
      <c r="Q2082" s="25"/>
      <c r="R2082" s="25"/>
      <c r="S2082" s="25"/>
      <c r="T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</row>
    <row r="2083" spans="14:41">
      <c r="N2083" s="25"/>
      <c r="O2083" s="25"/>
      <c r="P2083" s="25"/>
      <c r="Q2083" s="25"/>
      <c r="R2083" s="25"/>
      <c r="S2083" s="25"/>
      <c r="T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</row>
    <row r="2084" spans="14:41">
      <c r="N2084" s="25"/>
      <c r="O2084" s="25"/>
      <c r="P2084" s="25"/>
      <c r="Q2084" s="25"/>
      <c r="R2084" s="25"/>
      <c r="S2084" s="25"/>
      <c r="T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</row>
    <row r="2085" spans="14:41">
      <c r="N2085" s="25"/>
      <c r="O2085" s="25"/>
      <c r="P2085" s="25"/>
      <c r="Q2085" s="25"/>
      <c r="R2085" s="25"/>
      <c r="S2085" s="25"/>
      <c r="T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</row>
    <row r="2086" spans="14:41">
      <c r="N2086" s="25"/>
      <c r="O2086" s="25"/>
      <c r="P2086" s="25"/>
      <c r="Q2086" s="25"/>
      <c r="R2086" s="25"/>
      <c r="S2086" s="25"/>
      <c r="T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</row>
    <row r="2087" spans="14:41">
      <c r="N2087" s="25"/>
      <c r="O2087" s="25"/>
      <c r="P2087" s="25"/>
      <c r="Q2087" s="25"/>
      <c r="R2087" s="25"/>
      <c r="S2087" s="25"/>
      <c r="T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</row>
    <row r="2088" spans="14:41">
      <c r="N2088" s="25"/>
      <c r="O2088" s="25"/>
      <c r="P2088" s="25"/>
      <c r="Q2088" s="25"/>
      <c r="R2088" s="25"/>
      <c r="S2088" s="25"/>
      <c r="T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</row>
    <row r="2089" spans="14:41">
      <c r="N2089" s="25"/>
      <c r="O2089" s="25"/>
      <c r="P2089" s="25"/>
      <c r="Q2089" s="25"/>
      <c r="R2089" s="25"/>
      <c r="S2089" s="25"/>
      <c r="T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</row>
    <row r="2090" spans="14:41">
      <c r="N2090" s="25"/>
      <c r="O2090" s="25"/>
      <c r="P2090" s="25"/>
      <c r="Q2090" s="25"/>
      <c r="R2090" s="25"/>
      <c r="S2090" s="25"/>
      <c r="T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</row>
    <row r="2091" spans="14:41">
      <c r="N2091" s="25"/>
      <c r="O2091" s="25"/>
      <c r="P2091" s="25"/>
      <c r="Q2091" s="25"/>
      <c r="R2091" s="25"/>
      <c r="S2091" s="25"/>
      <c r="T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</row>
    <row r="2092" spans="14:41">
      <c r="N2092" s="25"/>
      <c r="O2092" s="25"/>
      <c r="P2092" s="25"/>
      <c r="Q2092" s="25"/>
      <c r="R2092" s="25"/>
      <c r="S2092" s="25"/>
      <c r="T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</row>
    <row r="2093" spans="14:41">
      <c r="N2093" s="25"/>
      <c r="O2093" s="25"/>
      <c r="P2093" s="25"/>
      <c r="Q2093" s="25"/>
      <c r="R2093" s="25"/>
      <c r="S2093" s="25"/>
      <c r="T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</row>
    <row r="2094" spans="14:41">
      <c r="N2094" s="25"/>
      <c r="O2094" s="25"/>
      <c r="P2094" s="25"/>
      <c r="Q2094" s="25"/>
      <c r="R2094" s="25"/>
      <c r="S2094" s="25"/>
      <c r="T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</row>
    <row r="2095" spans="14:41">
      <c r="N2095" s="25"/>
      <c r="O2095" s="25"/>
      <c r="P2095" s="25"/>
      <c r="Q2095" s="25"/>
      <c r="R2095" s="25"/>
      <c r="S2095" s="25"/>
      <c r="T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</row>
    <row r="2096" spans="14:41">
      <c r="N2096" s="25"/>
      <c r="O2096" s="25"/>
      <c r="P2096" s="25"/>
      <c r="Q2096" s="25"/>
      <c r="R2096" s="25"/>
      <c r="S2096" s="25"/>
      <c r="T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</row>
    <row r="2097" spans="14:41">
      <c r="N2097" s="25"/>
      <c r="O2097" s="25"/>
      <c r="P2097" s="25"/>
      <c r="Q2097" s="25"/>
      <c r="R2097" s="25"/>
      <c r="S2097" s="25"/>
      <c r="T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</row>
    <row r="2098" spans="14:41">
      <c r="N2098" s="25"/>
      <c r="O2098" s="25"/>
      <c r="P2098" s="25"/>
      <c r="Q2098" s="25"/>
      <c r="R2098" s="25"/>
      <c r="S2098" s="25"/>
      <c r="T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</row>
    <row r="2099" spans="14:41">
      <c r="N2099" s="25"/>
      <c r="O2099" s="25"/>
      <c r="P2099" s="25"/>
      <c r="Q2099" s="25"/>
      <c r="R2099" s="25"/>
      <c r="S2099" s="25"/>
      <c r="T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</row>
    <row r="2100" spans="14:41">
      <c r="N2100" s="25"/>
      <c r="O2100" s="25"/>
      <c r="P2100" s="25"/>
      <c r="Q2100" s="25"/>
      <c r="R2100" s="25"/>
      <c r="S2100" s="25"/>
      <c r="T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</row>
    <row r="2101" spans="14:41">
      <c r="N2101" s="25"/>
      <c r="O2101" s="25"/>
      <c r="P2101" s="25"/>
      <c r="Q2101" s="25"/>
      <c r="R2101" s="25"/>
      <c r="S2101" s="25"/>
      <c r="T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</row>
    <row r="2102" spans="14:41">
      <c r="N2102" s="25"/>
      <c r="O2102" s="25"/>
      <c r="P2102" s="25"/>
      <c r="Q2102" s="25"/>
      <c r="R2102" s="25"/>
      <c r="S2102" s="25"/>
      <c r="T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</row>
    <row r="2103" spans="14:41">
      <c r="N2103" s="25"/>
      <c r="O2103" s="25"/>
      <c r="P2103" s="25"/>
      <c r="Q2103" s="25"/>
      <c r="R2103" s="25"/>
      <c r="S2103" s="25"/>
      <c r="T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</row>
    <row r="2104" spans="14:41">
      <c r="N2104" s="25"/>
      <c r="O2104" s="25"/>
      <c r="P2104" s="25"/>
      <c r="Q2104" s="25"/>
      <c r="R2104" s="25"/>
      <c r="S2104" s="25"/>
      <c r="T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</row>
    <row r="2105" spans="14:41">
      <c r="N2105" s="25"/>
      <c r="O2105" s="25"/>
      <c r="P2105" s="25"/>
      <c r="Q2105" s="25"/>
      <c r="R2105" s="25"/>
      <c r="S2105" s="25"/>
      <c r="T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</row>
    <row r="2106" spans="14:41">
      <c r="N2106" s="25"/>
      <c r="O2106" s="25"/>
      <c r="P2106" s="25"/>
      <c r="Q2106" s="25"/>
      <c r="R2106" s="25"/>
      <c r="S2106" s="25"/>
      <c r="T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</row>
    <row r="2107" spans="14:41">
      <c r="N2107" s="25"/>
      <c r="O2107" s="25"/>
      <c r="P2107" s="25"/>
      <c r="Q2107" s="25"/>
      <c r="R2107" s="25"/>
      <c r="S2107" s="25"/>
      <c r="T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</row>
    <row r="2108" spans="14:41">
      <c r="N2108" s="25"/>
      <c r="O2108" s="25"/>
      <c r="P2108" s="25"/>
      <c r="Q2108" s="25"/>
      <c r="R2108" s="25"/>
      <c r="S2108" s="25"/>
      <c r="T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</row>
    <row r="2109" spans="14:41">
      <c r="N2109" s="25"/>
      <c r="O2109" s="25"/>
      <c r="P2109" s="25"/>
      <c r="Q2109" s="25"/>
      <c r="R2109" s="25"/>
      <c r="S2109" s="25"/>
      <c r="T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</row>
    <row r="2110" spans="14:41">
      <c r="N2110" s="25"/>
      <c r="O2110" s="25"/>
      <c r="P2110" s="25"/>
      <c r="Q2110" s="25"/>
      <c r="R2110" s="25"/>
      <c r="S2110" s="25"/>
      <c r="T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</row>
    <row r="2111" spans="14:41">
      <c r="N2111" s="25"/>
      <c r="O2111" s="25"/>
      <c r="P2111" s="25"/>
      <c r="Q2111" s="25"/>
      <c r="R2111" s="25"/>
      <c r="S2111" s="25"/>
      <c r="T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</row>
    <row r="2112" spans="14:41">
      <c r="N2112" s="25"/>
      <c r="O2112" s="25"/>
      <c r="P2112" s="25"/>
      <c r="Q2112" s="25"/>
      <c r="R2112" s="25"/>
      <c r="S2112" s="25"/>
      <c r="T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</row>
    <row r="2113" spans="14:41">
      <c r="N2113" s="25"/>
      <c r="O2113" s="25"/>
      <c r="P2113" s="25"/>
      <c r="Q2113" s="25"/>
      <c r="R2113" s="25"/>
      <c r="S2113" s="25"/>
      <c r="T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</row>
    <row r="2114" spans="14:41">
      <c r="N2114" s="25"/>
      <c r="O2114" s="25"/>
      <c r="P2114" s="25"/>
      <c r="Q2114" s="25"/>
      <c r="R2114" s="25"/>
      <c r="S2114" s="25"/>
      <c r="T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</row>
    <row r="2115" spans="14:41">
      <c r="N2115" s="25"/>
      <c r="O2115" s="25"/>
      <c r="P2115" s="25"/>
      <c r="Q2115" s="25"/>
      <c r="R2115" s="25"/>
      <c r="S2115" s="25"/>
      <c r="T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</row>
    <row r="2116" spans="14:41">
      <c r="N2116" s="25"/>
      <c r="O2116" s="25"/>
      <c r="P2116" s="25"/>
      <c r="Q2116" s="25"/>
      <c r="R2116" s="25"/>
      <c r="S2116" s="25"/>
      <c r="T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</row>
    <row r="2117" spans="14:41">
      <c r="N2117" s="25"/>
      <c r="O2117" s="25"/>
      <c r="P2117" s="25"/>
      <c r="Q2117" s="25"/>
      <c r="R2117" s="25"/>
      <c r="S2117" s="25"/>
      <c r="T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</row>
    <row r="2118" spans="14:41">
      <c r="N2118" s="25"/>
      <c r="O2118" s="25"/>
      <c r="P2118" s="25"/>
      <c r="Q2118" s="25"/>
      <c r="R2118" s="25"/>
      <c r="S2118" s="25"/>
      <c r="T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</row>
    <row r="2119" spans="14:41">
      <c r="N2119" s="25"/>
      <c r="O2119" s="25"/>
      <c r="P2119" s="25"/>
      <c r="Q2119" s="25"/>
      <c r="R2119" s="25"/>
      <c r="S2119" s="25"/>
      <c r="T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</row>
    <row r="2120" spans="14:41">
      <c r="N2120" s="25"/>
      <c r="O2120" s="25"/>
      <c r="P2120" s="25"/>
      <c r="Q2120" s="25"/>
      <c r="R2120" s="25"/>
      <c r="S2120" s="25"/>
      <c r="T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</row>
    <row r="2121" spans="14:41">
      <c r="N2121" s="25"/>
      <c r="O2121" s="25"/>
      <c r="P2121" s="25"/>
      <c r="Q2121" s="25"/>
      <c r="R2121" s="25"/>
      <c r="S2121" s="25"/>
      <c r="T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</row>
    <row r="2122" spans="14:41">
      <c r="N2122" s="25"/>
      <c r="O2122" s="25"/>
      <c r="P2122" s="25"/>
      <c r="Q2122" s="25"/>
      <c r="R2122" s="25"/>
      <c r="S2122" s="25"/>
      <c r="T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</row>
    <row r="2123" spans="14:41">
      <c r="N2123" s="25"/>
      <c r="O2123" s="25"/>
      <c r="P2123" s="25"/>
      <c r="Q2123" s="25"/>
      <c r="R2123" s="25"/>
      <c r="S2123" s="25"/>
      <c r="T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</row>
    <row r="2124" spans="14:41">
      <c r="N2124" s="25"/>
      <c r="O2124" s="25"/>
      <c r="P2124" s="25"/>
      <c r="Q2124" s="25"/>
      <c r="R2124" s="25"/>
      <c r="S2124" s="25"/>
      <c r="T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</row>
    <row r="2125" spans="14:41">
      <c r="N2125" s="25"/>
      <c r="O2125" s="25"/>
      <c r="P2125" s="25"/>
      <c r="Q2125" s="25"/>
      <c r="R2125" s="25"/>
      <c r="S2125" s="25"/>
      <c r="T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</row>
    <row r="2126" spans="14:41">
      <c r="N2126" s="25"/>
      <c r="O2126" s="25"/>
      <c r="P2126" s="25"/>
      <c r="Q2126" s="25"/>
      <c r="R2126" s="25"/>
      <c r="S2126" s="25"/>
      <c r="T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</row>
    <row r="2127" spans="14:41">
      <c r="N2127" s="25"/>
      <c r="O2127" s="25"/>
      <c r="P2127" s="25"/>
      <c r="Q2127" s="25"/>
      <c r="R2127" s="25"/>
      <c r="S2127" s="25"/>
      <c r="T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</row>
    <row r="2128" spans="14:41">
      <c r="N2128" s="25"/>
      <c r="O2128" s="25"/>
      <c r="P2128" s="25"/>
      <c r="Q2128" s="25"/>
      <c r="R2128" s="25"/>
      <c r="S2128" s="25"/>
      <c r="T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</row>
    <row r="2129" spans="14:41">
      <c r="N2129" s="25"/>
      <c r="O2129" s="25"/>
      <c r="P2129" s="25"/>
      <c r="Q2129" s="25"/>
      <c r="R2129" s="25"/>
      <c r="S2129" s="25"/>
      <c r="T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</row>
    <row r="2130" spans="14:41">
      <c r="N2130" s="25"/>
      <c r="O2130" s="25"/>
      <c r="P2130" s="25"/>
      <c r="Q2130" s="25"/>
      <c r="R2130" s="25"/>
      <c r="S2130" s="25"/>
      <c r="T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</row>
    <row r="2131" spans="14:41">
      <c r="N2131" s="25"/>
      <c r="O2131" s="25"/>
      <c r="P2131" s="25"/>
      <c r="Q2131" s="25"/>
      <c r="R2131" s="25"/>
      <c r="S2131" s="25"/>
      <c r="T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</row>
    <row r="2132" spans="14:41">
      <c r="N2132" s="25"/>
      <c r="O2132" s="25"/>
      <c r="P2132" s="25"/>
      <c r="Q2132" s="25"/>
      <c r="R2132" s="25"/>
      <c r="S2132" s="25"/>
      <c r="T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</row>
    <row r="2133" spans="14:41">
      <c r="N2133" s="25"/>
      <c r="O2133" s="25"/>
      <c r="P2133" s="25"/>
      <c r="Q2133" s="25"/>
      <c r="R2133" s="25"/>
      <c r="S2133" s="25"/>
      <c r="T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</row>
    <row r="2134" spans="14:41">
      <c r="N2134" s="25"/>
      <c r="O2134" s="25"/>
      <c r="P2134" s="25"/>
      <c r="Q2134" s="25"/>
      <c r="R2134" s="25"/>
      <c r="S2134" s="25"/>
      <c r="T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</row>
    <row r="2135" spans="14:41">
      <c r="N2135" s="25"/>
      <c r="O2135" s="25"/>
      <c r="P2135" s="25"/>
      <c r="Q2135" s="25"/>
      <c r="R2135" s="25"/>
      <c r="S2135" s="25"/>
      <c r="T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</row>
    <row r="2136" spans="14:41">
      <c r="N2136" s="25"/>
      <c r="O2136" s="25"/>
      <c r="P2136" s="25"/>
      <c r="Q2136" s="25"/>
      <c r="R2136" s="25"/>
      <c r="S2136" s="25"/>
      <c r="T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</row>
    <row r="2137" spans="14:41">
      <c r="N2137" s="25"/>
      <c r="O2137" s="25"/>
      <c r="P2137" s="25"/>
      <c r="Q2137" s="25"/>
      <c r="R2137" s="25"/>
      <c r="S2137" s="25"/>
      <c r="T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</row>
    <row r="2138" spans="14:41">
      <c r="N2138" s="25"/>
      <c r="O2138" s="25"/>
      <c r="P2138" s="25"/>
      <c r="Q2138" s="25"/>
      <c r="R2138" s="25"/>
      <c r="S2138" s="25"/>
      <c r="T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</row>
    <row r="2139" spans="14:41">
      <c r="N2139" s="25"/>
      <c r="O2139" s="25"/>
      <c r="P2139" s="25"/>
      <c r="Q2139" s="25"/>
      <c r="R2139" s="25"/>
      <c r="S2139" s="25"/>
      <c r="T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</row>
    <row r="2140" spans="14:41">
      <c r="N2140" s="25"/>
      <c r="O2140" s="25"/>
      <c r="P2140" s="25"/>
      <c r="Q2140" s="25"/>
      <c r="R2140" s="25"/>
      <c r="S2140" s="25"/>
      <c r="T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</row>
    <row r="2141" spans="14:41">
      <c r="N2141" s="25"/>
      <c r="O2141" s="25"/>
      <c r="P2141" s="25"/>
      <c r="Q2141" s="25"/>
      <c r="R2141" s="25"/>
      <c r="S2141" s="25"/>
      <c r="T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</row>
    <row r="2142" spans="14:41">
      <c r="N2142" s="25"/>
      <c r="O2142" s="25"/>
      <c r="P2142" s="25"/>
      <c r="Q2142" s="25"/>
      <c r="R2142" s="25"/>
      <c r="S2142" s="25"/>
      <c r="T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</row>
    <row r="2143" spans="14:41">
      <c r="N2143" s="25"/>
      <c r="O2143" s="25"/>
      <c r="P2143" s="25"/>
      <c r="Q2143" s="25"/>
      <c r="R2143" s="25"/>
      <c r="S2143" s="25"/>
      <c r="T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</row>
    <row r="2144" spans="14:41">
      <c r="N2144" s="25"/>
      <c r="O2144" s="25"/>
      <c r="P2144" s="25"/>
      <c r="Q2144" s="25"/>
      <c r="R2144" s="25"/>
      <c r="S2144" s="25"/>
      <c r="T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</row>
    <row r="2145" spans="14:41">
      <c r="N2145" s="25"/>
      <c r="O2145" s="25"/>
      <c r="P2145" s="25"/>
      <c r="Q2145" s="25"/>
      <c r="R2145" s="25"/>
      <c r="S2145" s="25"/>
      <c r="T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</row>
    <row r="2146" spans="14:41">
      <c r="N2146" s="25"/>
      <c r="O2146" s="25"/>
      <c r="P2146" s="25"/>
      <c r="Q2146" s="25"/>
      <c r="R2146" s="25"/>
      <c r="S2146" s="25"/>
      <c r="T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</row>
    <row r="2147" spans="14:41">
      <c r="N2147" s="25"/>
      <c r="O2147" s="25"/>
      <c r="P2147" s="25"/>
      <c r="Q2147" s="25"/>
      <c r="R2147" s="25"/>
      <c r="S2147" s="25"/>
      <c r="T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</row>
    <row r="2148" spans="14:41">
      <c r="N2148" s="25"/>
      <c r="O2148" s="25"/>
      <c r="P2148" s="25"/>
      <c r="Q2148" s="25"/>
      <c r="R2148" s="25"/>
      <c r="S2148" s="25"/>
      <c r="T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</row>
    <row r="2149" spans="14:41">
      <c r="N2149" s="25"/>
      <c r="O2149" s="25"/>
      <c r="P2149" s="25"/>
      <c r="Q2149" s="25"/>
      <c r="R2149" s="25"/>
      <c r="S2149" s="25"/>
      <c r="T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</row>
    <row r="2150" spans="14:41">
      <c r="N2150" s="25"/>
      <c r="O2150" s="25"/>
      <c r="P2150" s="25"/>
      <c r="Q2150" s="25"/>
      <c r="R2150" s="25"/>
      <c r="S2150" s="25"/>
      <c r="T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</row>
    <row r="2151" spans="14:41">
      <c r="N2151" s="25"/>
      <c r="O2151" s="25"/>
      <c r="P2151" s="25"/>
      <c r="Q2151" s="25"/>
      <c r="R2151" s="25"/>
      <c r="S2151" s="25"/>
      <c r="T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</row>
    <row r="2152" spans="14:41">
      <c r="N2152" s="25"/>
      <c r="O2152" s="25"/>
      <c r="P2152" s="25"/>
      <c r="Q2152" s="25"/>
      <c r="R2152" s="25"/>
      <c r="S2152" s="25"/>
      <c r="T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</row>
    <row r="2153" spans="14:41">
      <c r="N2153" s="25"/>
      <c r="O2153" s="25"/>
      <c r="P2153" s="25"/>
      <c r="Q2153" s="25"/>
      <c r="R2153" s="25"/>
      <c r="S2153" s="25"/>
      <c r="T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</row>
    <row r="2154" spans="14:41">
      <c r="N2154" s="25"/>
      <c r="O2154" s="25"/>
      <c r="P2154" s="25"/>
      <c r="Q2154" s="25"/>
      <c r="R2154" s="25"/>
      <c r="S2154" s="25"/>
      <c r="T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</row>
    <row r="2155" spans="14:41">
      <c r="N2155" s="25"/>
      <c r="O2155" s="25"/>
      <c r="P2155" s="25"/>
      <c r="Q2155" s="25"/>
      <c r="R2155" s="25"/>
      <c r="S2155" s="25"/>
      <c r="T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</row>
    <row r="2156" spans="14:41">
      <c r="N2156" s="25"/>
      <c r="O2156" s="25"/>
      <c r="P2156" s="25"/>
      <c r="Q2156" s="25"/>
      <c r="R2156" s="25"/>
      <c r="S2156" s="25"/>
      <c r="T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</row>
    <row r="2157" spans="14:41">
      <c r="N2157" s="25"/>
      <c r="O2157" s="25"/>
      <c r="P2157" s="25"/>
      <c r="Q2157" s="25"/>
      <c r="R2157" s="25"/>
      <c r="S2157" s="25"/>
      <c r="T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</row>
    <row r="2158" spans="14:41">
      <c r="N2158" s="25"/>
      <c r="O2158" s="25"/>
      <c r="P2158" s="25"/>
      <c r="Q2158" s="25"/>
      <c r="R2158" s="25"/>
      <c r="S2158" s="25"/>
      <c r="T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</row>
    <row r="2159" spans="14:41">
      <c r="N2159" s="25"/>
      <c r="O2159" s="25"/>
      <c r="P2159" s="25"/>
      <c r="Q2159" s="25"/>
      <c r="R2159" s="25"/>
      <c r="S2159" s="25"/>
      <c r="T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</row>
    <row r="2160" spans="14:41">
      <c r="N2160" s="25"/>
      <c r="O2160" s="25"/>
      <c r="P2160" s="25"/>
      <c r="Q2160" s="25"/>
      <c r="R2160" s="25"/>
      <c r="S2160" s="25"/>
      <c r="T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</row>
    <row r="2161" spans="14:41">
      <c r="N2161" s="25"/>
      <c r="O2161" s="25"/>
      <c r="P2161" s="25"/>
      <c r="Q2161" s="25"/>
      <c r="R2161" s="25"/>
      <c r="S2161" s="25"/>
      <c r="T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</row>
    <row r="2162" spans="14:41">
      <c r="N2162" s="25"/>
      <c r="O2162" s="25"/>
      <c r="P2162" s="25"/>
      <c r="Q2162" s="25"/>
      <c r="R2162" s="25"/>
      <c r="S2162" s="25"/>
      <c r="T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</row>
    <row r="2163" spans="14:41">
      <c r="N2163" s="25"/>
      <c r="O2163" s="25"/>
      <c r="P2163" s="25"/>
      <c r="Q2163" s="25"/>
      <c r="R2163" s="25"/>
      <c r="S2163" s="25"/>
      <c r="T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</row>
    <row r="2164" spans="14:41">
      <c r="N2164" s="25"/>
      <c r="O2164" s="25"/>
      <c r="P2164" s="25"/>
      <c r="Q2164" s="25"/>
      <c r="R2164" s="25"/>
      <c r="S2164" s="25"/>
      <c r="T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</row>
    <row r="2165" spans="14:41">
      <c r="N2165" s="25"/>
      <c r="O2165" s="25"/>
      <c r="P2165" s="25"/>
      <c r="Q2165" s="25"/>
      <c r="R2165" s="25"/>
      <c r="S2165" s="25"/>
      <c r="T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</row>
    <row r="2166" spans="14:41">
      <c r="N2166" s="25"/>
      <c r="O2166" s="25"/>
      <c r="P2166" s="25"/>
      <c r="Q2166" s="25"/>
      <c r="R2166" s="25"/>
      <c r="S2166" s="25"/>
      <c r="T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</row>
    <row r="2167" spans="14:41">
      <c r="N2167" s="25"/>
      <c r="O2167" s="25"/>
      <c r="P2167" s="25"/>
      <c r="Q2167" s="25"/>
      <c r="R2167" s="25"/>
      <c r="S2167" s="25"/>
      <c r="T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</row>
    <row r="2168" spans="14:41">
      <c r="N2168" s="25"/>
      <c r="O2168" s="25"/>
      <c r="P2168" s="25"/>
      <c r="Q2168" s="25"/>
      <c r="R2168" s="25"/>
      <c r="S2168" s="25"/>
      <c r="T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</row>
    <row r="2169" spans="14:41">
      <c r="N2169" s="25"/>
      <c r="O2169" s="25"/>
      <c r="P2169" s="25"/>
      <c r="Q2169" s="25"/>
      <c r="R2169" s="25"/>
      <c r="S2169" s="25"/>
      <c r="T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</row>
    <row r="2170" spans="14:41">
      <c r="N2170" s="25"/>
      <c r="O2170" s="25"/>
      <c r="P2170" s="25"/>
      <c r="Q2170" s="25"/>
      <c r="R2170" s="25"/>
      <c r="S2170" s="25"/>
      <c r="T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</row>
    <row r="2171" spans="14:41">
      <c r="N2171" s="25"/>
      <c r="O2171" s="25"/>
      <c r="P2171" s="25"/>
      <c r="Q2171" s="25"/>
      <c r="R2171" s="25"/>
      <c r="S2171" s="25"/>
      <c r="T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</row>
    <row r="2172" spans="14:41">
      <c r="N2172" s="25"/>
      <c r="O2172" s="25"/>
      <c r="P2172" s="25"/>
      <c r="Q2172" s="25"/>
      <c r="R2172" s="25"/>
      <c r="S2172" s="25"/>
      <c r="T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</row>
    <row r="2173" spans="14:41">
      <c r="N2173" s="25"/>
      <c r="O2173" s="25"/>
      <c r="P2173" s="25"/>
      <c r="Q2173" s="25"/>
      <c r="R2173" s="25"/>
      <c r="S2173" s="25"/>
      <c r="T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</row>
    <row r="2174" spans="14:41">
      <c r="N2174" s="25"/>
      <c r="O2174" s="25"/>
      <c r="P2174" s="25"/>
      <c r="Q2174" s="25"/>
      <c r="R2174" s="25"/>
      <c r="S2174" s="25"/>
      <c r="T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</row>
    <row r="2175" spans="14:41">
      <c r="N2175" s="25"/>
      <c r="O2175" s="25"/>
      <c r="P2175" s="25"/>
      <c r="Q2175" s="25"/>
      <c r="R2175" s="25"/>
      <c r="S2175" s="25"/>
      <c r="T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</row>
    <row r="2176" spans="14:41">
      <c r="N2176" s="25"/>
      <c r="O2176" s="25"/>
      <c r="P2176" s="25"/>
      <c r="Q2176" s="25"/>
      <c r="R2176" s="25"/>
      <c r="S2176" s="25"/>
      <c r="T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</row>
    <row r="2177" spans="14:41">
      <c r="N2177" s="25"/>
      <c r="O2177" s="25"/>
      <c r="P2177" s="25"/>
      <c r="Q2177" s="25"/>
      <c r="R2177" s="25"/>
      <c r="S2177" s="25"/>
      <c r="T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</row>
    <row r="2178" spans="14:41">
      <c r="N2178" s="25"/>
      <c r="O2178" s="25"/>
      <c r="P2178" s="25"/>
      <c r="Q2178" s="25"/>
      <c r="R2178" s="25"/>
      <c r="S2178" s="25"/>
      <c r="T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</row>
    <row r="2179" spans="14:41">
      <c r="N2179" s="25"/>
      <c r="O2179" s="25"/>
      <c r="P2179" s="25"/>
      <c r="Q2179" s="25"/>
      <c r="R2179" s="25"/>
      <c r="S2179" s="25"/>
      <c r="T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</row>
    <row r="2180" spans="14:41">
      <c r="N2180" s="25"/>
      <c r="O2180" s="25"/>
      <c r="P2180" s="25"/>
      <c r="Q2180" s="25"/>
      <c r="R2180" s="25"/>
      <c r="S2180" s="25"/>
      <c r="T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</row>
    <row r="2181" spans="14:41">
      <c r="N2181" s="25"/>
      <c r="O2181" s="25"/>
      <c r="P2181" s="25"/>
      <c r="Q2181" s="25"/>
      <c r="R2181" s="25"/>
      <c r="S2181" s="25"/>
      <c r="T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</row>
    <row r="2182" spans="14:41">
      <c r="N2182" s="25"/>
      <c r="O2182" s="25"/>
      <c r="P2182" s="25"/>
      <c r="Q2182" s="25"/>
      <c r="R2182" s="25"/>
      <c r="S2182" s="25"/>
      <c r="T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</row>
    <row r="2183" spans="14:41">
      <c r="N2183" s="25"/>
      <c r="O2183" s="25"/>
      <c r="P2183" s="25"/>
      <c r="Q2183" s="25"/>
      <c r="R2183" s="25"/>
      <c r="S2183" s="25"/>
      <c r="T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</row>
    <row r="2184" spans="14:41">
      <c r="N2184" s="25"/>
      <c r="O2184" s="25"/>
      <c r="P2184" s="25"/>
      <c r="Q2184" s="25"/>
      <c r="R2184" s="25"/>
      <c r="S2184" s="25"/>
      <c r="T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</row>
    <row r="2185" spans="14:41">
      <c r="N2185" s="25"/>
      <c r="O2185" s="25"/>
      <c r="P2185" s="25"/>
      <c r="Q2185" s="25"/>
      <c r="R2185" s="25"/>
      <c r="S2185" s="25"/>
      <c r="T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</row>
    <row r="2186" spans="14:41">
      <c r="N2186" s="25"/>
      <c r="O2186" s="25"/>
      <c r="P2186" s="25"/>
      <c r="Q2186" s="25"/>
      <c r="R2186" s="25"/>
      <c r="S2186" s="25"/>
      <c r="T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</row>
    <row r="2187" spans="14:41">
      <c r="N2187" s="25"/>
      <c r="O2187" s="25"/>
      <c r="P2187" s="25"/>
      <c r="Q2187" s="25"/>
      <c r="R2187" s="25"/>
      <c r="S2187" s="25"/>
      <c r="T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</row>
    <row r="2188" spans="14:41">
      <c r="N2188" s="25"/>
      <c r="O2188" s="25"/>
      <c r="P2188" s="25"/>
      <c r="Q2188" s="25"/>
      <c r="R2188" s="25"/>
      <c r="S2188" s="25"/>
      <c r="T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</row>
    <row r="2189" spans="14:41">
      <c r="N2189" s="25"/>
      <c r="O2189" s="25"/>
      <c r="P2189" s="25"/>
      <c r="Q2189" s="25"/>
      <c r="R2189" s="25"/>
      <c r="S2189" s="25"/>
      <c r="T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</row>
    <row r="2190" spans="14:41">
      <c r="N2190" s="25"/>
      <c r="O2190" s="25"/>
      <c r="P2190" s="25"/>
      <c r="Q2190" s="25"/>
      <c r="R2190" s="25"/>
      <c r="S2190" s="25"/>
      <c r="T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</row>
    <row r="2191" spans="14:41">
      <c r="N2191" s="25"/>
      <c r="O2191" s="25"/>
      <c r="P2191" s="25"/>
      <c r="Q2191" s="25"/>
      <c r="R2191" s="25"/>
      <c r="S2191" s="25"/>
      <c r="T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</row>
    <row r="2192" spans="14:41">
      <c r="N2192" s="25"/>
      <c r="O2192" s="25"/>
      <c r="P2192" s="25"/>
      <c r="Q2192" s="25"/>
      <c r="R2192" s="25"/>
      <c r="S2192" s="25"/>
      <c r="T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</row>
    <row r="2193" spans="14:41">
      <c r="N2193" s="25"/>
      <c r="O2193" s="25"/>
      <c r="P2193" s="25"/>
      <c r="Q2193" s="25"/>
      <c r="R2193" s="25"/>
      <c r="S2193" s="25"/>
      <c r="T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</row>
    <row r="2194" spans="14:41">
      <c r="N2194" s="25"/>
      <c r="O2194" s="25"/>
      <c r="P2194" s="25"/>
      <c r="Q2194" s="25"/>
      <c r="R2194" s="25"/>
      <c r="S2194" s="25"/>
      <c r="T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</row>
    <row r="2195" spans="14:41">
      <c r="N2195" s="25"/>
      <c r="O2195" s="25"/>
      <c r="P2195" s="25"/>
      <c r="Q2195" s="25"/>
      <c r="R2195" s="25"/>
      <c r="S2195" s="25"/>
      <c r="T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</row>
    <row r="2196" spans="14:41">
      <c r="N2196" s="25"/>
      <c r="O2196" s="25"/>
      <c r="P2196" s="25"/>
      <c r="Q2196" s="25"/>
      <c r="R2196" s="25"/>
      <c r="S2196" s="25"/>
      <c r="T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</row>
    <row r="2197" spans="14:41">
      <c r="N2197" s="25"/>
      <c r="O2197" s="25"/>
      <c r="P2197" s="25"/>
      <c r="Q2197" s="25"/>
      <c r="R2197" s="25"/>
      <c r="S2197" s="25"/>
      <c r="T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</row>
    <row r="2198" spans="14:41">
      <c r="N2198" s="25"/>
      <c r="O2198" s="25"/>
      <c r="P2198" s="25"/>
      <c r="Q2198" s="25"/>
      <c r="R2198" s="25"/>
      <c r="S2198" s="25"/>
      <c r="T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</row>
    <row r="2199" spans="14:41">
      <c r="N2199" s="25"/>
      <c r="O2199" s="25"/>
      <c r="P2199" s="25"/>
      <c r="Q2199" s="25"/>
      <c r="R2199" s="25"/>
      <c r="S2199" s="25"/>
      <c r="T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</row>
    <row r="2200" spans="14:41">
      <c r="N2200" s="25"/>
      <c r="O2200" s="25"/>
      <c r="P2200" s="25"/>
      <c r="Q2200" s="25"/>
      <c r="R2200" s="25"/>
      <c r="S2200" s="25"/>
      <c r="T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</row>
    <row r="2201" spans="14:41">
      <c r="N2201" s="25"/>
      <c r="O2201" s="25"/>
      <c r="P2201" s="25"/>
      <c r="Q2201" s="25"/>
      <c r="R2201" s="25"/>
      <c r="S2201" s="25"/>
      <c r="T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</row>
    <row r="2202" spans="14:41">
      <c r="N2202" s="25"/>
      <c r="O2202" s="25"/>
      <c r="P2202" s="25"/>
      <c r="Q2202" s="25"/>
      <c r="R2202" s="25"/>
      <c r="S2202" s="25"/>
      <c r="T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</row>
    <row r="2203" spans="14:41">
      <c r="N2203" s="25"/>
      <c r="O2203" s="25"/>
      <c r="P2203" s="25"/>
      <c r="Q2203" s="25"/>
      <c r="R2203" s="25"/>
      <c r="S2203" s="25"/>
      <c r="T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</row>
    <row r="2204" spans="14:41">
      <c r="N2204" s="25"/>
      <c r="O2204" s="25"/>
      <c r="P2204" s="25"/>
      <c r="Q2204" s="25"/>
      <c r="R2204" s="25"/>
      <c r="S2204" s="25"/>
      <c r="T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</row>
    <row r="2205" spans="14:41">
      <c r="N2205" s="25"/>
      <c r="O2205" s="25"/>
      <c r="P2205" s="25"/>
      <c r="Q2205" s="25"/>
      <c r="R2205" s="25"/>
      <c r="S2205" s="25"/>
      <c r="T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</row>
    <row r="2206" spans="14:41">
      <c r="N2206" s="25"/>
      <c r="O2206" s="25"/>
      <c r="P2206" s="25"/>
      <c r="Q2206" s="25"/>
      <c r="R2206" s="25"/>
      <c r="S2206" s="25"/>
      <c r="T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</row>
    <row r="2207" spans="14:41">
      <c r="N2207" s="25"/>
      <c r="O2207" s="25"/>
      <c r="P2207" s="25"/>
      <c r="Q2207" s="25"/>
      <c r="R2207" s="25"/>
      <c r="S2207" s="25"/>
      <c r="T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</row>
    <row r="2208" spans="14:41">
      <c r="N2208" s="25"/>
      <c r="O2208" s="25"/>
      <c r="P2208" s="25"/>
      <c r="Q2208" s="25"/>
      <c r="R2208" s="25"/>
      <c r="S2208" s="25"/>
      <c r="T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</row>
    <row r="2209" spans="14:41">
      <c r="N2209" s="25"/>
      <c r="O2209" s="25"/>
      <c r="P2209" s="25"/>
      <c r="Q2209" s="25"/>
      <c r="R2209" s="25"/>
      <c r="S2209" s="25"/>
      <c r="T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</row>
    <row r="2210" spans="14:41">
      <c r="N2210" s="25"/>
      <c r="O2210" s="25"/>
      <c r="P2210" s="25"/>
      <c r="Q2210" s="25"/>
      <c r="R2210" s="25"/>
      <c r="S2210" s="25"/>
      <c r="T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</row>
    <row r="2211" spans="14:41">
      <c r="N2211" s="25"/>
      <c r="O2211" s="25"/>
      <c r="P2211" s="25"/>
      <c r="Q2211" s="25"/>
      <c r="R2211" s="25"/>
      <c r="S2211" s="25"/>
      <c r="T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</row>
    <row r="2212" spans="14:41">
      <c r="N2212" s="25"/>
      <c r="O2212" s="25"/>
      <c r="P2212" s="25"/>
      <c r="Q2212" s="25"/>
      <c r="R2212" s="25"/>
      <c r="S2212" s="25"/>
      <c r="T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</row>
    <row r="2213" spans="14:41">
      <c r="N2213" s="25"/>
      <c r="O2213" s="25"/>
      <c r="P2213" s="25"/>
      <c r="Q2213" s="25"/>
      <c r="R2213" s="25"/>
      <c r="S2213" s="25"/>
      <c r="T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</row>
    <row r="2214" spans="14:41">
      <c r="N2214" s="25"/>
      <c r="O2214" s="25"/>
      <c r="P2214" s="25"/>
      <c r="Q2214" s="25"/>
      <c r="R2214" s="25"/>
      <c r="S2214" s="25"/>
      <c r="T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</row>
    <row r="2215" spans="14:41">
      <c r="N2215" s="25"/>
      <c r="O2215" s="25"/>
      <c r="P2215" s="25"/>
      <c r="Q2215" s="25"/>
      <c r="R2215" s="25"/>
      <c r="S2215" s="25"/>
      <c r="T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</row>
    <row r="2216" spans="14:41">
      <c r="N2216" s="25"/>
      <c r="O2216" s="25"/>
      <c r="P2216" s="25"/>
      <c r="Q2216" s="25"/>
      <c r="R2216" s="25"/>
      <c r="S2216" s="25"/>
      <c r="T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</row>
    <row r="2217" spans="14:41">
      <c r="N2217" s="25"/>
      <c r="O2217" s="25"/>
      <c r="P2217" s="25"/>
      <c r="Q2217" s="25"/>
      <c r="R2217" s="25"/>
      <c r="S2217" s="25"/>
      <c r="T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</row>
    <row r="2218" spans="14:41">
      <c r="N2218" s="25"/>
      <c r="O2218" s="25"/>
      <c r="P2218" s="25"/>
      <c r="Q2218" s="25"/>
      <c r="R2218" s="25"/>
      <c r="S2218" s="25"/>
      <c r="T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</row>
    <row r="2219" spans="14:41">
      <c r="N2219" s="25"/>
      <c r="O2219" s="25"/>
      <c r="P2219" s="25"/>
      <c r="Q2219" s="25"/>
      <c r="R2219" s="25"/>
      <c r="S2219" s="25"/>
      <c r="T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</row>
    <row r="2220" spans="14:41">
      <c r="N2220" s="25"/>
      <c r="O2220" s="25"/>
      <c r="P2220" s="25"/>
      <c r="Q2220" s="25"/>
      <c r="R2220" s="25"/>
      <c r="S2220" s="25"/>
      <c r="T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</row>
    <row r="2221" spans="14:41">
      <c r="N2221" s="25"/>
      <c r="O2221" s="25"/>
      <c r="P2221" s="25"/>
      <c r="Q2221" s="25"/>
      <c r="R2221" s="25"/>
      <c r="S2221" s="25"/>
      <c r="T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</row>
    <row r="2222" spans="14:41">
      <c r="N2222" s="25"/>
      <c r="O2222" s="25"/>
      <c r="P2222" s="25"/>
      <c r="Q2222" s="25"/>
      <c r="R2222" s="25"/>
      <c r="S2222" s="25"/>
      <c r="T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</row>
    <row r="2223" spans="14:41">
      <c r="N2223" s="25"/>
      <c r="O2223" s="25"/>
      <c r="P2223" s="25"/>
      <c r="Q2223" s="25"/>
      <c r="R2223" s="25"/>
      <c r="S2223" s="25"/>
      <c r="T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</row>
    <row r="2224" spans="14:41">
      <c r="N2224" s="25"/>
      <c r="O2224" s="25"/>
      <c r="P2224" s="25"/>
      <c r="Q2224" s="25"/>
      <c r="R2224" s="25"/>
      <c r="S2224" s="25"/>
      <c r="T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</row>
    <row r="2225" spans="14:41">
      <c r="N2225" s="25"/>
      <c r="O2225" s="25"/>
      <c r="P2225" s="25"/>
      <c r="Q2225" s="25"/>
      <c r="R2225" s="25"/>
      <c r="S2225" s="25"/>
      <c r="T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</row>
    <row r="2226" spans="14:41">
      <c r="N2226" s="25"/>
      <c r="O2226" s="25"/>
      <c r="P2226" s="25"/>
      <c r="Q2226" s="25"/>
      <c r="R2226" s="25"/>
      <c r="S2226" s="25"/>
      <c r="T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</row>
    <row r="2227" spans="14:41">
      <c r="N2227" s="25"/>
      <c r="O2227" s="25"/>
      <c r="P2227" s="25"/>
      <c r="Q2227" s="25"/>
      <c r="R2227" s="25"/>
      <c r="S2227" s="25"/>
      <c r="T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</row>
    <row r="2228" spans="14:41">
      <c r="N2228" s="25"/>
      <c r="O2228" s="25"/>
      <c r="P2228" s="25"/>
      <c r="Q2228" s="25"/>
      <c r="R2228" s="25"/>
      <c r="S2228" s="25"/>
      <c r="T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</row>
    <row r="2229" spans="14:41">
      <c r="N2229" s="25"/>
      <c r="O2229" s="25"/>
      <c r="P2229" s="25"/>
      <c r="Q2229" s="25"/>
      <c r="R2229" s="25"/>
      <c r="S2229" s="25"/>
      <c r="T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</row>
    <row r="2230" spans="14:41">
      <c r="N2230" s="25"/>
      <c r="O2230" s="25"/>
      <c r="P2230" s="25"/>
      <c r="Q2230" s="25"/>
      <c r="R2230" s="25"/>
      <c r="S2230" s="25"/>
      <c r="T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</row>
    <row r="2231" spans="14:41">
      <c r="N2231" s="25"/>
      <c r="O2231" s="25"/>
      <c r="P2231" s="25"/>
      <c r="Q2231" s="25"/>
      <c r="R2231" s="25"/>
      <c r="S2231" s="25"/>
      <c r="T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</row>
    <row r="2232" spans="14:41">
      <c r="N2232" s="25"/>
      <c r="O2232" s="25"/>
      <c r="P2232" s="25"/>
      <c r="Q2232" s="25"/>
      <c r="R2232" s="25"/>
      <c r="S2232" s="25"/>
      <c r="T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</row>
    <row r="2233" spans="14:41">
      <c r="N2233" s="25"/>
      <c r="O2233" s="25"/>
      <c r="P2233" s="25"/>
      <c r="Q2233" s="25"/>
      <c r="R2233" s="25"/>
      <c r="S2233" s="25"/>
      <c r="T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</row>
    <row r="2234" spans="14:41">
      <c r="N2234" s="25"/>
      <c r="O2234" s="25"/>
      <c r="P2234" s="25"/>
      <c r="Q2234" s="25"/>
      <c r="R2234" s="25"/>
      <c r="S2234" s="25"/>
      <c r="T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</row>
    <row r="2235" spans="14:41">
      <c r="N2235" s="25"/>
      <c r="O2235" s="25"/>
      <c r="P2235" s="25"/>
      <c r="Q2235" s="25"/>
      <c r="R2235" s="25"/>
      <c r="S2235" s="25"/>
      <c r="T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</row>
    <row r="2236" spans="14:41">
      <c r="N2236" s="25"/>
      <c r="O2236" s="25"/>
      <c r="P2236" s="25"/>
      <c r="Q2236" s="25"/>
      <c r="R2236" s="25"/>
      <c r="S2236" s="25"/>
      <c r="T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</row>
    <row r="2237" spans="14:41">
      <c r="N2237" s="25"/>
      <c r="O2237" s="25"/>
      <c r="P2237" s="25"/>
      <c r="Q2237" s="25"/>
      <c r="R2237" s="25"/>
      <c r="S2237" s="25"/>
      <c r="T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</row>
    <row r="2238" spans="14:41">
      <c r="N2238" s="25"/>
      <c r="O2238" s="25"/>
      <c r="P2238" s="25"/>
      <c r="Q2238" s="25"/>
      <c r="R2238" s="25"/>
      <c r="S2238" s="25"/>
      <c r="T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</row>
    <row r="2239" spans="14:41">
      <c r="N2239" s="25"/>
      <c r="O2239" s="25"/>
      <c r="P2239" s="25"/>
      <c r="Q2239" s="25"/>
      <c r="R2239" s="25"/>
      <c r="S2239" s="25"/>
      <c r="T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</row>
    <row r="2240" spans="14:41">
      <c r="N2240" s="25"/>
      <c r="O2240" s="25"/>
      <c r="P2240" s="25"/>
      <c r="Q2240" s="25"/>
      <c r="R2240" s="25"/>
      <c r="S2240" s="25"/>
      <c r="T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</row>
    <row r="2241" spans="14:41">
      <c r="N2241" s="25"/>
      <c r="O2241" s="25"/>
      <c r="P2241" s="25"/>
      <c r="Q2241" s="25"/>
      <c r="R2241" s="25"/>
      <c r="S2241" s="25"/>
      <c r="T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</row>
    <row r="2242" spans="14:41">
      <c r="N2242" s="25"/>
      <c r="O2242" s="25"/>
      <c r="P2242" s="25"/>
      <c r="Q2242" s="25"/>
      <c r="R2242" s="25"/>
      <c r="S2242" s="25"/>
      <c r="T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</row>
    <row r="2243" spans="14:41">
      <c r="N2243" s="25"/>
      <c r="O2243" s="25"/>
      <c r="P2243" s="25"/>
      <c r="Q2243" s="25"/>
      <c r="R2243" s="25"/>
      <c r="S2243" s="25"/>
      <c r="T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</row>
    <row r="2244" spans="14:41">
      <c r="N2244" s="25"/>
      <c r="O2244" s="25"/>
      <c r="P2244" s="25"/>
      <c r="Q2244" s="25"/>
      <c r="R2244" s="25"/>
      <c r="S2244" s="25"/>
      <c r="T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</row>
    <row r="2245" spans="14:41">
      <c r="N2245" s="25"/>
      <c r="O2245" s="25"/>
      <c r="P2245" s="25"/>
      <c r="Q2245" s="25"/>
      <c r="R2245" s="25"/>
      <c r="S2245" s="25"/>
      <c r="T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</row>
    <row r="2246" spans="14:41">
      <c r="N2246" s="25"/>
      <c r="O2246" s="25"/>
      <c r="P2246" s="25"/>
      <c r="Q2246" s="25"/>
      <c r="R2246" s="25"/>
      <c r="S2246" s="25"/>
      <c r="T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</row>
    <row r="2247" spans="14:41">
      <c r="N2247" s="25"/>
      <c r="O2247" s="25"/>
      <c r="P2247" s="25"/>
      <c r="Q2247" s="25"/>
      <c r="R2247" s="25"/>
      <c r="S2247" s="25"/>
      <c r="T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</row>
    <row r="2248" spans="14:41">
      <c r="N2248" s="25"/>
      <c r="O2248" s="25"/>
      <c r="P2248" s="25"/>
      <c r="Q2248" s="25"/>
      <c r="R2248" s="25"/>
      <c r="S2248" s="25"/>
      <c r="T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</row>
    <row r="2249" spans="14:41">
      <c r="N2249" s="25"/>
      <c r="O2249" s="25"/>
      <c r="P2249" s="25"/>
      <c r="Q2249" s="25"/>
      <c r="R2249" s="25"/>
      <c r="S2249" s="25"/>
      <c r="T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</row>
    <row r="2250" spans="14:41">
      <c r="N2250" s="25"/>
      <c r="O2250" s="25"/>
      <c r="P2250" s="25"/>
      <c r="Q2250" s="25"/>
      <c r="R2250" s="25"/>
      <c r="S2250" s="25"/>
      <c r="T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</row>
    <row r="2251" spans="14:41">
      <c r="N2251" s="25"/>
      <c r="O2251" s="25"/>
      <c r="P2251" s="25"/>
      <c r="Q2251" s="25"/>
      <c r="R2251" s="25"/>
      <c r="S2251" s="25"/>
      <c r="T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</row>
    <row r="2252" spans="14:41">
      <c r="N2252" s="25"/>
      <c r="O2252" s="25"/>
      <c r="P2252" s="25"/>
      <c r="Q2252" s="25"/>
      <c r="R2252" s="25"/>
      <c r="S2252" s="25"/>
      <c r="T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</row>
    <row r="2253" spans="14:41">
      <c r="N2253" s="25"/>
      <c r="O2253" s="25"/>
      <c r="P2253" s="25"/>
      <c r="Q2253" s="25"/>
      <c r="R2253" s="25"/>
      <c r="S2253" s="25"/>
      <c r="T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</row>
    <row r="2254" spans="14:41">
      <c r="N2254" s="25"/>
      <c r="O2254" s="25"/>
      <c r="P2254" s="25"/>
      <c r="Q2254" s="25"/>
      <c r="R2254" s="25"/>
      <c r="S2254" s="25"/>
      <c r="T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</row>
    <row r="2255" spans="14:41">
      <c r="N2255" s="25"/>
      <c r="O2255" s="25"/>
      <c r="P2255" s="25"/>
      <c r="Q2255" s="25"/>
      <c r="R2255" s="25"/>
      <c r="S2255" s="25"/>
      <c r="T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</row>
    <row r="2256" spans="14:41">
      <c r="N2256" s="25"/>
      <c r="O2256" s="25"/>
      <c r="P2256" s="25"/>
      <c r="Q2256" s="25"/>
      <c r="R2256" s="25"/>
      <c r="S2256" s="25"/>
      <c r="T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</row>
    <row r="2257" spans="14:41">
      <c r="N2257" s="25"/>
      <c r="O2257" s="25"/>
      <c r="P2257" s="25"/>
      <c r="Q2257" s="25"/>
      <c r="R2257" s="25"/>
      <c r="S2257" s="25"/>
      <c r="T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</row>
    <row r="2258" spans="14:41">
      <c r="N2258" s="25"/>
      <c r="O2258" s="25"/>
      <c r="P2258" s="25"/>
      <c r="Q2258" s="25"/>
      <c r="R2258" s="25"/>
      <c r="S2258" s="25"/>
      <c r="T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</row>
    <row r="2259" spans="14:41">
      <c r="N2259" s="25"/>
      <c r="O2259" s="25"/>
      <c r="P2259" s="25"/>
      <c r="Q2259" s="25"/>
      <c r="R2259" s="25"/>
      <c r="S2259" s="25"/>
      <c r="T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</row>
    <row r="2260" spans="14:41">
      <c r="N2260" s="25"/>
      <c r="O2260" s="25"/>
      <c r="P2260" s="25"/>
      <c r="Q2260" s="25"/>
      <c r="R2260" s="25"/>
      <c r="S2260" s="25"/>
      <c r="T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</row>
    <row r="2261" spans="14:41">
      <c r="N2261" s="25"/>
      <c r="O2261" s="25"/>
      <c r="P2261" s="25"/>
      <c r="Q2261" s="25"/>
      <c r="R2261" s="25"/>
      <c r="S2261" s="25"/>
      <c r="T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</row>
    <row r="2262" spans="14:41">
      <c r="N2262" s="25"/>
      <c r="O2262" s="25"/>
      <c r="P2262" s="25"/>
      <c r="Q2262" s="25"/>
      <c r="R2262" s="25"/>
      <c r="S2262" s="25"/>
      <c r="T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</row>
    <row r="2263" spans="14:41">
      <c r="N2263" s="25"/>
      <c r="O2263" s="25"/>
      <c r="P2263" s="25"/>
      <c r="Q2263" s="25"/>
      <c r="R2263" s="25"/>
      <c r="S2263" s="25"/>
      <c r="T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</row>
    <row r="2264" spans="14:41">
      <c r="N2264" s="25"/>
      <c r="O2264" s="25"/>
      <c r="P2264" s="25"/>
      <c r="Q2264" s="25"/>
      <c r="R2264" s="25"/>
      <c r="S2264" s="25"/>
      <c r="T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</row>
    <row r="2265" spans="14:41">
      <c r="N2265" s="25"/>
      <c r="O2265" s="25"/>
      <c r="P2265" s="25"/>
      <c r="Q2265" s="25"/>
      <c r="R2265" s="25"/>
      <c r="S2265" s="25"/>
      <c r="T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</row>
    <row r="2266" spans="14:41">
      <c r="N2266" s="25"/>
      <c r="O2266" s="25"/>
      <c r="P2266" s="25"/>
      <c r="Q2266" s="25"/>
      <c r="R2266" s="25"/>
      <c r="S2266" s="25"/>
      <c r="T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</row>
    <row r="2267" spans="14:41">
      <c r="N2267" s="25"/>
      <c r="O2267" s="25"/>
      <c r="P2267" s="25"/>
      <c r="Q2267" s="25"/>
      <c r="R2267" s="25"/>
      <c r="S2267" s="25"/>
      <c r="T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</row>
    <row r="2268" spans="14:41">
      <c r="N2268" s="25"/>
      <c r="O2268" s="25"/>
      <c r="P2268" s="25"/>
      <c r="Q2268" s="25"/>
      <c r="R2268" s="25"/>
      <c r="S2268" s="25"/>
      <c r="T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</row>
    <row r="2269" spans="14:41">
      <c r="N2269" s="25"/>
      <c r="O2269" s="25"/>
      <c r="P2269" s="25"/>
      <c r="Q2269" s="25"/>
      <c r="R2269" s="25"/>
      <c r="S2269" s="25"/>
      <c r="T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</row>
    <row r="2270" spans="14:41">
      <c r="N2270" s="25"/>
      <c r="O2270" s="25"/>
      <c r="P2270" s="25"/>
      <c r="Q2270" s="25"/>
      <c r="R2270" s="25"/>
      <c r="S2270" s="25"/>
      <c r="T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</row>
    <row r="2271" spans="14:41">
      <c r="N2271" s="25"/>
      <c r="O2271" s="25"/>
      <c r="P2271" s="25"/>
      <c r="Q2271" s="25"/>
      <c r="R2271" s="25"/>
      <c r="S2271" s="25"/>
      <c r="T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</row>
    <row r="2272" spans="14:41">
      <c r="N2272" s="25"/>
      <c r="O2272" s="25"/>
      <c r="P2272" s="25"/>
      <c r="Q2272" s="25"/>
      <c r="R2272" s="25"/>
      <c r="S2272" s="25"/>
      <c r="T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</row>
    <row r="2273" spans="14:41">
      <c r="N2273" s="25"/>
      <c r="O2273" s="25"/>
      <c r="P2273" s="25"/>
      <c r="Q2273" s="25"/>
      <c r="R2273" s="25"/>
      <c r="S2273" s="25"/>
      <c r="T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</row>
    <row r="2274" spans="14:41">
      <c r="N2274" s="25"/>
      <c r="O2274" s="25"/>
      <c r="P2274" s="25"/>
      <c r="Q2274" s="25"/>
      <c r="R2274" s="25"/>
      <c r="S2274" s="25"/>
      <c r="T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</row>
    <row r="2275" spans="14:41">
      <c r="N2275" s="25"/>
      <c r="O2275" s="25"/>
      <c r="P2275" s="25"/>
      <c r="Q2275" s="25"/>
      <c r="R2275" s="25"/>
      <c r="S2275" s="25"/>
      <c r="T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</row>
    <row r="2276" spans="14:41">
      <c r="N2276" s="25"/>
      <c r="O2276" s="25"/>
      <c r="P2276" s="25"/>
      <c r="Q2276" s="25"/>
      <c r="R2276" s="25"/>
      <c r="S2276" s="25"/>
      <c r="T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</row>
    <row r="2277" spans="14:41">
      <c r="N2277" s="25"/>
      <c r="O2277" s="25"/>
      <c r="P2277" s="25"/>
      <c r="Q2277" s="25"/>
      <c r="R2277" s="25"/>
      <c r="S2277" s="25"/>
      <c r="T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</row>
    <row r="2278" spans="14:41">
      <c r="N2278" s="25"/>
      <c r="O2278" s="25"/>
      <c r="P2278" s="25"/>
      <c r="Q2278" s="25"/>
      <c r="R2278" s="25"/>
      <c r="S2278" s="25"/>
      <c r="T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</row>
    <row r="2279" spans="14:41">
      <c r="N2279" s="25"/>
      <c r="O2279" s="25"/>
      <c r="P2279" s="25"/>
      <c r="Q2279" s="25"/>
      <c r="R2279" s="25"/>
      <c r="S2279" s="25"/>
      <c r="T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</row>
    <row r="2280" spans="14:41">
      <c r="N2280" s="25"/>
      <c r="O2280" s="25"/>
      <c r="P2280" s="25"/>
      <c r="Q2280" s="25"/>
      <c r="R2280" s="25"/>
      <c r="S2280" s="25"/>
      <c r="T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</row>
    <row r="2281" spans="14:41">
      <c r="N2281" s="25"/>
      <c r="O2281" s="25"/>
      <c r="P2281" s="25"/>
      <c r="Q2281" s="25"/>
      <c r="R2281" s="25"/>
      <c r="S2281" s="25"/>
      <c r="T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</row>
    <row r="2282" spans="14:41">
      <c r="N2282" s="25"/>
      <c r="O2282" s="25"/>
      <c r="P2282" s="25"/>
      <c r="Q2282" s="25"/>
      <c r="R2282" s="25"/>
      <c r="S2282" s="25"/>
      <c r="T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</row>
    <row r="2283" spans="14:41">
      <c r="N2283" s="25"/>
      <c r="O2283" s="25"/>
      <c r="P2283" s="25"/>
      <c r="Q2283" s="25"/>
      <c r="R2283" s="25"/>
      <c r="S2283" s="25"/>
      <c r="T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</row>
    <row r="2284" spans="14:41">
      <c r="N2284" s="25"/>
      <c r="O2284" s="25"/>
      <c r="P2284" s="25"/>
      <c r="Q2284" s="25"/>
      <c r="R2284" s="25"/>
      <c r="S2284" s="25"/>
      <c r="T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</row>
    <row r="2285" spans="14:41">
      <c r="N2285" s="25"/>
      <c r="O2285" s="25"/>
      <c r="P2285" s="25"/>
      <c r="Q2285" s="25"/>
      <c r="R2285" s="25"/>
      <c r="S2285" s="25"/>
      <c r="T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</row>
    <row r="2286" spans="14:41">
      <c r="N2286" s="25"/>
      <c r="O2286" s="25"/>
      <c r="P2286" s="25"/>
      <c r="Q2286" s="25"/>
      <c r="R2286" s="25"/>
      <c r="S2286" s="25"/>
      <c r="T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</row>
    <row r="2287" spans="14:41">
      <c r="N2287" s="25"/>
      <c r="O2287" s="25"/>
      <c r="P2287" s="25"/>
      <c r="Q2287" s="25"/>
      <c r="R2287" s="25"/>
      <c r="S2287" s="25"/>
      <c r="T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</row>
    <row r="2288" spans="14:41">
      <c r="N2288" s="25"/>
      <c r="O2288" s="25"/>
      <c r="P2288" s="25"/>
      <c r="Q2288" s="25"/>
      <c r="R2288" s="25"/>
      <c r="S2288" s="25"/>
      <c r="T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</row>
    <row r="2289" spans="14:41">
      <c r="N2289" s="25"/>
      <c r="O2289" s="25"/>
      <c r="P2289" s="25"/>
      <c r="Q2289" s="25"/>
      <c r="R2289" s="25"/>
      <c r="S2289" s="25"/>
      <c r="T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</row>
    <row r="2290" spans="14:41">
      <c r="N2290" s="25"/>
      <c r="O2290" s="25"/>
      <c r="P2290" s="25"/>
      <c r="Q2290" s="25"/>
      <c r="R2290" s="25"/>
      <c r="S2290" s="25"/>
      <c r="T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</row>
    <row r="2291" spans="14:41">
      <c r="N2291" s="25"/>
      <c r="O2291" s="25"/>
      <c r="P2291" s="25"/>
      <c r="Q2291" s="25"/>
      <c r="R2291" s="25"/>
      <c r="S2291" s="25"/>
      <c r="T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</row>
    <row r="2292" spans="14:41">
      <c r="N2292" s="25"/>
      <c r="O2292" s="25"/>
      <c r="P2292" s="25"/>
      <c r="Q2292" s="25"/>
      <c r="R2292" s="25"/>
      <c r="S2292" s="25"/>
      <c r="T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</row>
    <row r="2293" spans="14:41">
      <c r="N2293" s="25"/>
      <c r="O2293" s="25"/>
      <c r="P2293" s="25"/>
      <c r="Q2293" s="25"/>
      <c r="R2293" s="25"/>
      <c r="S2293" s="25"/>
      <c r="T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</row>
    <row r="2294" spans="14:41">
      <c r="N2294" s="25"/>
      <c r="O2294" s="25"/>
      <c r="P2294" s="25"/>
      <c r="Q2294" s="25"/>
      <c r="R2294" s="25"/>
      <c r="S2294" s="25"/>
      <c r="T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</row>
    <row r="2295" spans="14:41">
      <c r="N2295" s="25"/>
      <c r="O2295" s="25"/>
      <c r="P2295" s="25"/>
      <c r="Q2295" s="25"/>
      <c r="R2295" s="25"/>
      <c r="S2295" s="25"/>
      <c r="T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</row>
    <row r="2296" spans="14:41">
      <c r="N2296" s="25"/>
      <c r="O2296" s="25"/>
      <c r="P2296" s="25"/>
      <c r="Q2296" s="25"/>
      <c r="R2296" s="25"/>
      <c r="S2296" s="25"/>
      <c r="T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</row>
    <row r="2297" spans="14:41">
      <c r="N2297" s="25"/>
      <c r="O2297" s="25"/>
      <c r="P2297" s="25"/>
      <c r="Q2297" s="25"/>
      <c r="R2297" s="25"/>
      <c r="S2297" s="25"/>
      <c r="T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</row>
    <row r="2298" spans="14:41">
      <c r="N2298" s="25"/>
      <c r="O2298" s="25"/>
      <c r="P2298" s="25"/>
      <c r="Q2298" s="25"/>
      <c r="R2298" s="25"/>
      <c r="S2298" s="25"/>
      <c r="T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</row>
    <row r="2299" spans="14:41">
      <c r="N2299" s="25"/>
      <c r="O2299" s="25"/>
      <c r="P2299" s="25"/>
      <c r="Q2299" s="25"/>
      <c r="R2299" s="25"/>
      <c r="S2299" s="25"/>
      <c r="T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</row>
    <row r="2300" spans="14:41">
      <c r="N2300" s="25"/>
      <c r="O2300" s="25"/>
      <c r="P2300" s="25"/>
      <c r="Q2300" s="25"/>
      <c r="R2300" s="25"/>
      <c r="S2300" s="25"/>
      <c r="T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</row>
    <row r="2301" spans="14:41">
      <c r="N2301" s="25"/>
      <c r="O2301" s="25"/>
      <c r="P2301" s="25"/>
      <c r="Q2301" s="25"/>
      <c r="R2301" s="25"/>
      <c r="S2301" s="25"/>
      <c r="T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</row>
    <row r="2302" spans="14:41">
      <c r="N2302" s="25"/>
      <c r="O2302" s="25"/>
      <c r="P2302" s="25"/>
      <c r="Q2302" s="25"/>
      <c r="R2302" s="25"/>
      <c r="S2302" s="25"/>
      <c r="T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</row>
    <row r="2303" spans="14:41">
      <c r="N2303" s="25"/>
      <c r="O2303" s="25"/>
      <c r="P2303" s="25"/>
      <c r="Q2303" s="25"/>
      <c r="R2303" s="25"/>
      <c r="S2303" s="25"/>
      <c r="T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</row>
    <row r="2304" spans="14:41">
      <c r="N2304" s="25"/>
      <c r="O2304" s="25"/>
      <c r="P2304" s="25"/>
      <c r="Q2304" s="25"/>
      <c r="R2304" s="25"/>
      <c r="S2304" s="25"/>
      <c r="T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</row>
    <row r="2305" spans="14:41">
      <c r="N2305" s="25"/>
      <c r="O2305" s="25"/>
      <c r="P2305" s="25"/>
      <c r="Q2305" s="25"/>
      <c r="R2305" s="25"/>
      <c r="S2305" s="25"/>
      <c r="T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</row>
    <row r="2306" spans="14:41">
      <c r="N2306" s="25"/>
      <c r="O2306" s="25"/>
      <c r="P2306" s="25"/>
      <c r="Q2306" s="25"/>
      <c r="R2306" s="25"/>
      <c r="S2306" s="25"/>
      <c r="T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</row>
    <row r="2307" spans="14:41">
      <c r="N2307" s="25"/>
      <c r="O2307" s="25"/>
      <c r="P2307" s="25"/>
      <c r="Q2307" s="25"/>
      <c r="R2307" s="25"/>
      <c r="S2307" s="25"/>
      <c r="T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</row>
    <row r="2308" spans="14:41">
      <c r="N2308" s="25"/>
      <c r="O2308" s="25"/>
      <c r="P2308" s="25"/>
      <c r="Q2308" s="25"/>
      <c r="R2308" s="25"/>
      <c r="S2308" s="25"/>
      <c r="T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</row>
    <row r="2309" spans="14:41">
      <c r="N2309" s="25"/>
      <c r="O2309" s="25"/>
      <c r="P2309" s="25"/>
      <c r="Q2309" s="25"/>
      <c r="R2309" s="25"/>
      <c r="S2309" s="25"/>
      <c r="T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</row>
    <row r="2310" spans="14:41">
      <c r="N2310" s="25"/>
      <c r="O2310" s="25"/>
      <c r="P2310" s="25"/>
      <c r="Q2310" s="25"/>
      <c r="R2310" s="25"/>
      <c r="S2310" s="25"/>
      <c r="T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</row>
    <row r="2311" spans="14:41">
      <c r="N2311" s="25"/>
      <c r="O2311" s="25"/>
      <c r="P2311" s="25"/>
      <c r="Q2311" s="25"/>
      <c r="R2311" s="25"/>
      <c r="S2311" s="25"/>
      <c r="T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</row>
    <row r="2312" spans="14:41">
      <c r="N2312" s="25"/>
      <c r="O2312" s="25"/>
      <c r="P2312" s="25"/>
      <c r="Q2312" s="25"/>
      <c r="R2312" s="25"/>
      <c r="S2312" s="25"/>
      <c r="T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</row>
    <row r="2313" spans="14:41">
      <c r="N2313" s="25"/>
      <c r="O2313" s="25"/>
      <c r="P2313" s="25"/>
      <c r="Q2313" s="25"/>
      <c r="R2313" s="25"/>
      <c r="S2313" s="25"/>
      <c r="T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</row>
    <row r="2314" spans="14:41">
      <c r="N2314" s="25"/>
      <c r="O2314" s="25"/>
      <c r="P2314" s="25"/>
      <c r="Q2314" s="25"/>
      <c r="R2314" s="25"/>
      <c r="S2314" s="25"/>
      <c r="T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</row>
    <row r="2315" spans="14:41">
      <c r="N2315" s="25"/>
      <c r="O2315" s="25"/>
      <c r="P2315" s="25"/>
      <c r="Q2315" s="25"/>
      <c r="R2315" s="25"/>
      <c r="S2315" s="25"/>
      <c r="T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</row>
    <row r="2316" spans="14:41">
      <c r="N2316" s="25"/>
      <c r="O2316" s="25"/>
      <c r="P2316" s="25"/>
      <c r="Q2316" s="25"/>
      <c r="R2316" s="25"/>
      <c r="S2316" s="25"/>
      <c r="T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</row>
    <row r="2317" spans="14:41">
      <c r="N2317" s="25"/>
      <c r="O2317" s="25"/>
      <c r="P2317" s="25"/>
      <c r="Q2317" s="25"/>
      <c r="R2317" s="25"/>
      <c r="S2317" s="25"/>
      <c r="T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</row>
    <row r="2318" spans="14:41">
      <c r="N2318" s="25"/>
      <c r="O2318" s="25"/>
      <c r="P2318" s="25"/>
      <c r="Q2318" s="25"/>
      <c r="R2318" s="25"/>
      <c r="S2318" s="25"/>
      <c r="T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</row>
    <row r="2319" spans="14:41">
      <c r="N2319" s="25"/>
      <c r="O2319" s="25"/>
      <c r="P2319" s="25"/>
      <c r="Q2319" s="25"/>
      <c r="R2319" s="25"/>
      <c r="S2319" s="25"/>
      <c r="T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</row>
    <row r="2320" spans="14:41">
      <c r="N2320" s="25"/>
      <c r="O2320" s="25"/>
      <c r="P2320" s="25"/>
      <c r="Q2320" s="25"/>
      <c r="R2320" s="25"/>
      <c r="S2320" s="25"/>
      <c r="T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</row>
    <row r="2321" spans="14:41">
      <c r="N2321" s="25"/>
      <c r="O2321" s="25"/>
      <c r="P2321" s="25"/>
      <c r="Q2321" s="25"/>
      <c r="R2321" s="25"/>
      <c r="S2321" s="25"/>
      <c r="T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</row>
    <row r="2322" spans="14:41">
      <c r="N2322" s="25"/>
      <c r="O2322" s="25"/>
      <c r="P2322" s="25"/>
      <c r="Q2322" s="25"/>
      <c r="R2322" s="25"/>
      <c r="S2322" s="25"/>
      <c r="T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</row>
    <row r="2323" spans="14:41">
      <c r="N2323" s="25"/>
      <c r="O2323" s="25"/>
      <c r="P2323" s="25"/>
      <c r="Q2323" s="25"/>
      <c r="R2323" s="25"/>
      <c r="S2323" s="25"/>
      <c r="T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</row>
    <row r="2324" spans="14:41">
      <c r="N2324" s="25"/>
      <c r="O2324" s="25"/>
      <c r="P2324" s="25"/>
      <c r="Q2324" s="25"/>
      <c r="R2324" s="25"/>
      <c r="S2324" s="25"/>
      <c r="T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</row>
    <row r="2325" spans="14:41">
      <c r="N2325" s="25"/>
      <c r="O2325" s="25"/>
      <c r="P2325" s="25"/>
      <c r="Q2325" s="25"/>
      <c r="R2325" s="25"/>
      <c r="S2325" s="25"/>
      <c r="T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</row>
    <row r="2326" spans="14:41">
      <c r="N2326" s="25"/>
      <c r="O2326" s="25"/>
      <c r="P2326" s="25"/>
      <c r="Q2326" s="25"/>
      <c r="R2326" s="25"/>
      <c r="S2326" s="25"/>
      <c r="T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</row>
    <row r="2327" spans="14:41">
      <c r="N2327" s="25"/>
      <c r="O2327" s="25"/>
      <c r="P2327" s="25"/>
      <c r="Q2327" s="25"/>
      <c r="R2327" s="25"/>
      <c r="S2327" s="25"/>
      <c r="T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</row>
    <row r="2328" spans="14:41">
      <c r="N2328" s="25"/>
      <c r="O2328" s="25"/>
      <c r="P2328" s="25"/>
      <c r="Q2328" s="25"/>
      <c r="R2328" s="25"/>
      <c r="S2328" s="25"/>
      <c r="T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</row>
    <row r="2329" spans="14:41">
      <c r="N2329" s="25"/>
      <c r="O2329" s="25"/>
      <c r="P2329" s="25"/>
      <c r="Q2329" s="25"/>
      <c r="R2329" s="25"/>
      <c r="S2329" s="25"/>
      <c r="T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</row>
    <row r="2330" spans="14:41">
      <c r="N2330" s="25"/>
      <c r="O2330" s="25"/>
      <c r="P2330" s="25"/>
      <c r="Q2330" s="25"/>
      <c r="R2330" s="25"/>
      <c r="S2330" s="25"/>
      <c r="T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</row>
    <row r="2331" spans="14:41">
      <c r="N2331" s="25"/>
      <c r="O2331" s="25"/>
      <c r="P2331" s="25"/>
      <c r="Q2331" s="25"/>
      <c r="R2331" s="25"/>
      <c r="S2331" s="25"/>
      <c r="T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</row>
    <row r="2332" spans="14:41">
      <c r="N2332" s="25"/>
      <c r="O2332" s="25"/>
      <c r="P2332" s="25"/>
      <c r="Q2332" s="25"/>
      <c r="R2332" s="25"/>
      <c r="S2332" s="25"/>
      <c r="T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</row>
    <row r="2333" spans="14:41">
      <c r="N2333" s="25"/>
      <c r="O2333" s="25"/>
      <c r="P2333" s="25"/>
      <c r="Q2333" s="25"/>
      <c r="R2333" s="25"/>
      <c r="S2333" s="25"/>
      <c r="T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</row>
    <row r="2334" spans="14:41">
      <c r="N2334" s="25"/>
      <c r="O2334" s="25"/>
      <c r="P2334" s="25"/>
      <c r="Q2334" s="25"/>
      <c r="R2334" s="25"/>
      <c r="S2334" s="25"/>
      <c r="T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</row>
    <row r="2335" spans="14:41">
      <c r="N2335" s="25"/>
      <c r="O2335" s="25"/>
      <c r="P2335" s="25"/>
      <c r="Q2335" s="25"/>
      <c r="R2335" s="25"/>
      <c r="S2335" s="25"/>
      <c r="T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</row>
    <row r="2336" spans="14:41">
      <c r="N2336" s="25"/>
      <c r="O2336" s="25"/>
      <c r="P2336" s="25"/>
      <c r="Q2336" s="25"/>
      <c r="R2336" s="25"/>
      <c r="S2336" s="25"/>
      <c r="T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</row>
    <row r="2337" spans="14:41">
      <c r="N2337" s="25"/>
      <c r="O2337" s="25"/>
      <c r="P2337" s="25"/>
      <c r="Q2337" s="25"/>
      <c r="R2337" s="25"/>
      <c r="S2337" s="25"/>
      <c r="T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</row>
    <row r="2338" spans="14:41">
      <c r="N2338" s="25"/>
      <c r="O2338" s="25"/>
      <c r="P2338" s="25"/>
      <c r="Q2338" s="25"/>
      <c r="R2338" s="25"/>
      <c r="S2338" s="25"/>
      <c r="T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</row>
    <row r="2339" spans="14:41">
      <c r="N2339" s="25"/>
      <c r="O2339" s="25"/>
      <c r="P2339" s="25"/>
      <c r="Q2339" s="25"/>
      <c r="R2339" s="25"/>
      <c r="S2339" s="25"/>
      <c r="T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</row>
    <row r="2340" spans="14:41">
      <c r="N2340" s="25"/>
      <c r="O2340" s="25"/>
      <c r="P2340" s="25"/>
      <c r="Q2340" s="25"/>
      <c r="R2340" s="25"/>
      <c r="S2340" s="25"/>
      <c r="T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</row>
    <row r="2341" spans="14:41">
      <c r="N2341" s="25"/>
      <c r="O2341" s="25"/>
      <c r="P2341" s="25"/>
      <c r="Q2341" s="25"/>
      <c r="R2341" s="25"/>
      <c r="S2341" s="25"/>
      <c r="T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</row>
    <row r="2342" spans="14:41">
      <c r="N2342" s="25"/>
      <c r="O2342" s="25"/>
      <c r="P2342" s="25"/>
      <c r="Q2342" s="25"/>
      <c r="R2342" s="25"/>
      <c r="S2342" s="25"/>
      <c r="T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</row>
    <row r="2343" spans="14:41">
      <c r="N2343" s="25"/>
      <c r="O2343" s="25"/>
      <c r="P2343" s="25"/>
      <c r="Q2343" s="25"/>
      <c r="R2343" s="25"/>
      <c r="S2343" s="25"/>
      <c r="T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</row>
    <row r="2344" spans="14:41">
      <c r="N2344" s="25"/>
      <c r="O2344" s="25"/>
      <c r="P2344" s="25"/>
      <c r="Q2344" s="25"/>
      <c r="R2344" s="25"/>
      <c r="S2344" s="25"/>
      <c r="T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</row>
    <row r="2345" spans="14:41">
      <c r="N2345" s="25"/>
      <c r="O2345" s="25"/>
      <c r="P2345" s="25"/>
      <c r="Q2345" s="25"/>
      <c r="R2345" s="25"/>
      <c r="S2345" s="25"/>
      <c r="T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</row>
    <row r="2346" spans="14:41">
      <c r="N2346" s="25"/>
      <c r="O2346" s="25"/>
      <c r="P2346" s="25"/>
      <c r="Q2346" s="25"/>
      <c r="R2346" s="25"/>
      <c r="S2346" s="25"/>
      <c r="T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</row>
    <row r="2347" spans="14:41">
      <c r="N2347" s="25"/>
      <c r="O2347" s="25"/>
      <c r="P2347" s="25"/>
      <c r="Q2347" s="25"/>
      <c r="R2347" s="25"/>
      <c r="S2347" s="25"/>
      <c r="T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</row>
    <row r="2348" spans="14:41">
      <c r="N2348" s="25"/>
      <c r="O2348" s="25"/>
      <c r="P2348" s="25"/>
      <c r="Q2348" s="25"/>
      <c r="R2348" s="25"/>
      <c r="S2348" s="25"/>
      <c r="T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</row>
    <row r="2349" spans="14:41">
      <c r="N2349" s="25"/>
      <c r="O2349" s="25"/>
      <c r="P2349" s="25"/>
      <c r="Q2349" s="25"/>
      <c r="R2349" s="25"/>
      <c r="S2349" s="25"/>
      <c r="T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</row>
    <row r="2350" spans="14:41">
      <c r="N2350" s="25"/>
      <c r="O2350" s="25"/>
      <c r="P2350" s="25"/>
      <c r="Q2350" s="25"/>
      <c r="R2350" s="25"/>
      <c r="S2350" s="25"/>
      <c r="T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</row>
    <row r="2351" spans="14:41">
      <c r="N2351" s="25"/>
      <c r="O2351" s="25"/>
      <c r="P2351" s="25"/>
      <c r="Q2351" s="25"/>
      <c r="R2351" s="25"/>
      <c r="S2351" s="25"/>
      <c r="T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</row>
    <row r="2352" spans="14:41">
      <c r="N2352" s="25"/>
      <c r="O2352" s="25"/>
      <c r="P2352" s="25"/>
      <c r="Q2352" s="25"/>
      <c r="R2352" s="25"/>
      <c r="S2352" s="25"/>
      <c r="T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</row>
    <row r="2353" spans="14:41">
      <c r="N2353" s="25"/>
      <c r="O2353" s="25"/>
      <c r="P2353" s="25"/>
      <c r="Q2353" s="25"/>
      <c r="R2353" s="25"/>
      <c r="S2353" s="25"/>
      <c r="T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</row>
    <row r="2354" spans="14:41">
      <c r="N2354" s="25"/>
      <c r="O2354" s="25"/>
      <c r="P2354" s="25"/>
      <c r="Q2354" s="25"/>
      <c r="R2354" s="25"/>
      <c r="S2354" s="25"/>
      <c r="T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</row>
    <row r="2355" spans="14:41">
      <c r="N2355" s="25"/>
      <c r="O2355" s="25"/>
      <c r="P2355" s="25"/>
      <c r="Q2355" s="25"/>
      <c r="R2355" s="25"/>
      <c r="S2355" s="25"/>
      <c r="T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</row>
    <row r="2356" spans="14:41">
      <c r="N2356" s="25"/>
      <c r="O2356" s="25"/>
      <c r="P2356" s="25"/>
      <c r="Q2356" s="25"/>
      <c r="R2356" s="25"/>
      <c r="S2356" s="25"/>
      <c r="T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</row>
    <row r="2357" spans="14:41">
      <c r="N2357" s="25"/>
      <c r="O2357" s="25"/>
      <c r="P2357" s="25"/>
      <c r="Q2357" s="25"/>
      <c r="R2357" s="25"/>
      <c r="S2357" s="25"/>
      <c r="T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</row>
    <row r="2358" spans="14:41">
      <c r="N2358" s="25"/>
      <c r="O2358" s="25"/>
      <c r="P2358" s="25"/>
      <c r="Q2358" s="25"/>
      <c r="R2358" s="25"/>
      <c r="S2358" s="25"/>
      <c r="T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</row>
    <row r="2359" spans="14:41">
      <c r="N2359" s="25"/>
      <c r="O2359" s="25"/>
      <c r="P2359" s="25"/>
      <c r="Q2359" s="25"/>
      <c r="R2359" s="25"/>
      <c r="S2359" s="25"/>
      <c r="T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</row>
    <row r="2360" spans="14:41">
      <c r="N2360" s="25"/>
      <c r="O2360" s="25"/>
      <c r="P2360" s="25"/>
      <c r="Q2360" s="25"/>
      <c r="R2360" s="25"/>
      <c r="S2360" s="25"/>
      <c r="T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</row>
    <row r="2361" spans="14:41">
      <c r="N2361" s="25"/>
      <c r="O2361" s="25"/>
      <c r="P2361" s="25"/>
      <c r="Q2361" s="25"/>
      <c r="R2361" s="25"/>
      <c r="S2361" s="25"/>
      <c r="T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</row>
    <row r="2362" spans="14:41">
      <c r="N2362" s="25"/>
      <c r="O2362" s="25"/>
      <c r="P2362" s="25"/>
      <c r="Q2362" s="25"/>
      <c r="R2362" s="25"/>
      <c r="S2362" s="25"/>
      <c r="T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</row>
    <row r="2363" spans="14:41">
      <c r="N2363" s="25"/>
      <c r="O2363" s="25"/>
      <c r="P2363" s="25"/>
      <c r="Q2363" s="25"/>
      <c r="R2363" s="25"/>
      <c r="S2363" s="25"/>
      <c r="T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</row>
    <row r="2364" spans="14:41">
      <c r="N2364" s="25"/>
      <c r="O2364" s="25"/>
      <c r="P2364" s="25"/>
      <c r="Q2364" s="25"/>
      <c r="R2364" s="25"/>
      <c r="S2364" s="25"/>
      <c r="T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</row>
    <row r="2365" spans="14:41">
      <c r="N2365" s="25"/>
      <c r="O2365" s="25"/>
      <c r="P2365" s="25"/>
      <c r="Q2365" s="25"/>
      <c r="R2365" s="25"/>
      <c r="S2365" s="25"/>
      <c r="T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</row>
    <row r="2366" spans="14:41">
      <c r="N2366" s="25"/>
      <c r="O2366" s="25"/>
      <c r="P2366" s="25"/>
      <c r="Q2366" s="25"/>
      <c r="R2366" s="25"/>
      <c r="S2366" s="25"/>
      <c r="T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</row>
    <row r="2367" spans="14:41">
      <c r="N2367" s="25"/>
      <c r="O2367" s="25"/>
      <c r="P2367" s="25"/>
      <c r="Q2367" s="25"/>
      <c r="R2367" s="25"/>
      <c r="S2367" s="25"/>
      <c r="T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</row>
    <row r="2368" spans="14:41">
      <c r="N2368" s="25"/>
      <c r="O2368" s="25"/>
      <c r="P2368" s="25"/>
      <c r="Q2368" s="25"/>
      <c r="R2368" s="25"/>
      <c r="S2368" s="25"/>
      <c r="T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</row>
    <row r="2369" spans="14:41">
      <c r="N2369" s="25"/>
      <c r="O2369" s="25"/>
      <c r="P2369" s="25"/>
      <c r="Q2369" s="25"/>
      <c r="R2369" s="25"/>
      <c r="S2369" s="25"/>
      <c r="T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</row>
    <row r="2370" spans="14:41">
      <c r="N2370" s="25"/>
      <c r="O2370" s="25"/>
      <c r="P2370" s="25"/>
      <c r="Q2370" s="25"/>
      <c r="R2370" s="25"/>
      <c r="S2370" s="25"/>
      <c r="T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</row>
    <row r="2371" spans="14:41">
      <c r="N2371" s="25"/>
      <c r="O2371" s="25"/>
      <c r="P2371" s="25"/>
      <c r="Q2371" s="25"/>
      <c r="R2371" s="25"/>
      <c r="S2371" s="25"/>
      <c r="T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</row>
    <row r="2372" spans="14:41">
      <c r="N2372" s="25"/>
      <c r="O2372" s="25"/>
      <c r="P2372" s="25"/>
      <c r="Q2372" s="25"/>
      <c r="R2372" s="25"/>
      <c r="S2372" s="25"/>
      <c r="T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</row>
    <row r="2373" spans="14:41">
      <c r="N2373" s="25"/>
      <c r="O2373" s="25"/>
      <c r="P2373" s="25"/>
      <c r="Q2373" s="25"/>
      <c r="R2373" s="25"/>
      <c r="S2373" s="25"/>
      <c r="T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</row>
    <row r="2374" spans="14:41">
      <c r="N2374" s="25"/>
      <c r="O2374" s="25"/>
      <c r="P2374" s="25"/>
      <c r="Q2374" s="25"/>
      <c r="R2374" s="25"/>
      <c r="S2374" s="25"/>
      <c r="T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</row>
    <row r="2375" spans="14:41">
      <c r="N2375" s="25"/>
      <c r="O2375" s="25"/>
      <c r="P2375" s="25"/>
      <c r="Q2375" s="25"/>
      <c r="R2375" s="25"/>
      <c r="S2375" s="25"/>
      <c r="T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</row>
    <row r="2376" spans="14:41">
      <c r="N2376" s="25"/>
      <c r="O2376" s="25"/>
      <c r="P2376" s="25"/>
      <c r="Q2376" s="25"/>
      <c r="R2376" s="25"/>
      <c r="S2376" s="25"/>
      <c r="T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</row>
    <row r="2377" spans="14:41">
      <c r="N2377" s="25"/>
      <c r="O2377" s="25"/>
      <c r="P2377" s="25"/>
      <c r="Q2377" s="25"/>
      <c r="R2377" s="25"/>
      <c r="S2377" s="25"/>
      <c r="T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</row>
    <row r="2378" spans="14:41">
      <c r="N2378" s="25"/>
      <c r="O2378" s="25"/>
      <c r="P2378" s="25"/>
      <c r="Q2378" s="25"/>
      <c r="R2378" s="25"/>
      <c r="S2378" s="25"/>
      <c r="T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</row>
    <row r="2379" spans="14:41">
      <c r="N2379" s="25"/>
      <c r="O2379" s="25"/>
      <c r="P2379" s="25"/>
      <c r="Q2379" s="25"/>
      <c r="R2379" s="25"/>
      <c r="S2379" s="25"/>
      <c r="T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</row>
    <row r="2380" spans="14:41">
      <c r="N2380" s="25"/>
      <c r="O2380" s="25"/>
      <c r="P2380" s="25"/>
      <c r="Q2380" s="25"/>
      <c r="R2380" s="25"/>
      <c r="S2380" s="25"/>
      <c r="T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</row>
    <row r="2381" spans="14:41">
      <c r="N2381" s="25"/>
      <c r="O2381" s="25"/>
      <c r="P2381" s="25"/>
      <c r="Q2381" s="25"/>
      <c r="R2381" s="25"/>
      <c r="S2381" s="25"/>
      <c r="T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</row>
    <row r="2382" spans="14:41">
      <c r="N2382" s="25"/>
      <c r="O2382" s="25"/>
      <c r="P2382" s="25"/>
      <c r="Q2382" s="25"/>
      <c r="R2382" s="25"/>
      <c r="S2382" s="25"/>
      <c r="T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</row>
    <row r="2383" spans="14:41">
      <c r="N2383" s="25"/>
      <c r="O2383" s="25"/>
      <c r="P2383" s="25"/>
      <c r="Q2383" s="25"/>
      <c r="R2383" s="25"/>
      <c r="S2383" s="25"/>
      <c r="T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</row>
    <row r="2384" spans="14:41">
      <c r="N2384" s="25"/>
      <c r="O2384" s="25"/>
      <c r="P2384" s="25"/>
      <c r="Q2384" s="25"/>
      <c r="R2384" s="25"/>
      <c r="S2384" s="25"/>
      <c r="T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</row>
    <row r="2385" spans="14:41">
      <c r="N2385" s="25"/>
      <c r="O2385" s="25"/>
      <c r="P2385" s="25"/>
      <c r="Q2385" s="25"/>
      <c r="R2385" s="25"/>
      <c r="S2385" s="25"/>
      <c r="T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</row>
    <row r="2386" spans="14:41">
      <c r="N2386" s="25"/>
      <c r="O2386" s="25"/>
      <c r="P2386" s="25"/>
      <c r="Q2386" s="25"/>
      <c r="R2386" s="25"/>
      <c r="S2386" s="25"/>
      <c r="T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</row>
    <row r="2387" spans="14:41">
      <c r="N2387" s="25"/>
      <c r="O2387" s="25"/>
      <c r="P2387" s="25"/>
      <c r="Q2387" s="25"/>
      <c r="R2387" s="25"/>
      <c r="S2387" s="25"/>
      <c r="T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</row>
    <row r="2388" spans="14:41">
      <c r="N2388" s="25"/>
      <c r="O2388" s="25"/>
      <c r="P2388" s="25"/>
      <c r="Q2388" s="25"/>
      <c r="R2388" s="25"/>
      <c r="S2388" s="25"/>
      <c r="T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</row>
    <row r="2389" spans="14:41">
      <c r="N2389" s="25"/>
      <c r="O2389" s="25"/>
      <c r="P2389" s="25"/>
      <c r="Q2389" s="25"/>
      <c r="R2389" s="25"/>
      <c r="S2389" s="25"/>
      <c r="T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</row>
    <row r="2390" spans="14:41">
      <c r="N2390" s="25"/>
      <c r="O2390" s="25"/>
      <c r="P2390" s="25"/>
      <c r="Q2390" s="25"/>
      <c r="R2390" s="25"/>
      <c r="S2390" s="25"/>
      <c r="T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</row>
    <row r="2391" spans="14:41">
      <c r="N2391" s="25"/>
      <c r="O2391" s="25"/>
      <c r="P2391" s="25"/>
      <c r="Q2391" s="25"/>
      <c r="R2391" s="25"/>
      <c r="S2391" s="25"/>
      <c r="T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</row>
    <row r="2392" spans="14:41">
      <c r="N2392" s="25"/>
      <c r="O2392" s="25"/>
      <c r="P2392" s="25"/>
      <c r="Q2392" s="25"/>
      <c r="R2392" s="25"/>
      <c r="S2392" s="25"/>
      <c r="T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</row>
    <row r="2393" spans="14:41">
      <c r="N2393" s="25"/>
      <c r="O2393" s="25"/>
      <c r="P2393" s="25"/>
      <c r="Q2393" s="25"/>
      <c r="R2393" s="25"/>
      <c r="S2393" s="25"/>
      <c r="T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</row>
    <row r="2394" spans="14:41">
      <c r="N2394" s="25"/>
      <c r="O2394" s="25"/>
      <c r="P2394" s="25"/>
      <c r="Q2394" s="25"/>
      <c r="R2394" s="25"/>
      <c r="S2394" s="25"/>
      <c r="T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</row>
    <row r="2395" spans="14:41">
      <c r="N2395" s="25"/>
      <c r="O2395" s="25"/>
      <c r="P2395" s="25"/>
      <c r="Q2395" s="25"/>
      <c r="R2395" s="25"/>
      <c r="S2395" s="25"/>
      <c r="T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</row>
    <row r="2396" spans="14:41">
      <c r="N2396" s="25"/>
      <c r="O2396" s="25"/>
      <c r="P2396" s="25"/>
      <c r="Q2396" s="25"/>
      <c r="R2396" s="25"/>
      <c r="S2396" s="25"/>
      <c r="T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</row>
    <row r="2397" spans="14:41">
      <c r="N2397" s="25"/>
      <c r="O2397" s="25"/>
      <c r="P2397" s="25"/>
      <c r="Q2397" s="25"/>
      <c r="R2397" s="25"/>
      <c r="S2397" s="25"/>
      <c r="T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</row>
    <row r="2398" spans="14:41">
      <c r="N2398" s="25"/>
      <c r="O2398" s="25"/>
      <c r="P2398" s="25"/>
      <c r="Q2398" s="25"/>
      <c r="R2398" s="25"/>
      <c r="S2398" s="25"/>
      <c r="T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</row>
    <row r="2399" spans="14:41">
      <c r="N2399" s="25"/>
      <c r="O2399" s="25"/>
      <c r="P2399" s="25"/>
      <c r="Q2399" s="25"/>
      <c r="R2399" s="25"/>
      <c r="S2399" s="25"/>
      <c r="T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</row>
    <row r="2400" spans="14:41">
      <c r="N2400" s="25"/>
      <c r="O2400" s="25"/>
      <c r="P2400" s="25"/>
      <c r="Q2400" s="25"/>
      <c r="R2400" s="25"/>
      <c r="S2400" s="25"/>
      <c r="T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</row>
    <row r="2401" spans="14:41">
      <c r="N2401" s="25"/>
      <c r="O2401" s="25"/>
      <c r="P2401" s="25"/>
      <c r="Q2401" s="25"/>
      <c r="R2401" s="25"/>
      <c r="S2401" s="25"/>
      <c r="T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</row>
    <row r="2402" spans="14:41">
      <c r="N2402" s="25"/>
      <c r="O2402" s="25"/>
      <c r="P2402" s="25"/>
      <c r="Q2402" s="25"/>
      <c r="R2402" s="25"/>
      <c r="S2402" s="25"/>
      <c r="T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</row>
    <row r="2403" spans="14:41">
      <c r="N2403" s="25"/>
      <c r="O2403" s="25"/>
      <c r="P2403" s="25"/>
      <c r="Q2403" s="25"/>
      <c r="R2403" s="25"/>
      <c r="S2403" s="25"/>
      <c r="T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</row>
    <row r="2404" spans="14:41">
      <c r="N2404" s="25"/>
      <c r="O2404" s="25"/>
      <c r="P2404" s="25"/>
      <c r="Q2404" s="25"/>
      <c r="R2404" s="25"/>
      <c r="S2404" s="25"/>
      <c r="T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</row>
    <row r="2405" spans="14:41">
      <c r="N2405" s="25"/>
      <c r="O2405" s="25"/>
      <c r="P2405" s="25"/>
      <c r="Q2405" s="25"/>
      <c r="R2405" s="25"/>
      <c r="S2405" s="25"/>
      <c r="T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</row>
    <row r="2406" spans="14:41">
      <c r="N2406" s="25"/>
      <c r="O2406" s="25"/>
      <c r="P2406" s="25"/>
      <c r="Q2406" s="25"/>
      <c r="R2406" s="25"/>
      <c r="S2406" s="25"/>
      <c r="T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</row>
    <row r="2407" spans="14:41">
      <c r="N2407" s="25"/>
      <c r="O2407" s="25"/>
      <c r="P2407" s="25"/>
      <c r="Q2407" s="25"/>
      <c r="R2407" s="25"/>
      <c r="S2407" s="25"/>
      <c r="T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</row>
    <row r="2408" spans="14:41">
      <c r="N2408" s="25"/>
      <c r="O2408" s="25"/>
      <c r="P2408" s="25"/>
      <c r="Q2408" s="25"/>
      <c r="R2408" s="25"/>
      <c r="S2408" s="25"/>
      <c r="T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</row>
    <row r="2409" spans="14:41">
      <c r="N2409" s="25"/>
      <c r="O2409" s="25"/>
      <c r="P2409" s="25"/>
      <c r="Q2409" s="25"/>
      <c r="R2409" s="25"/>
      <c r="S2409" s="25"/>
      <c r="T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</row>
    <row r="2410" spans="14:41">
      <c r="N2410" s="25"/>
      <c r="O2410" s="25"/>
      <c r="P2410" s="25"/>
      <c r="Q2410" s="25"/>
      <c r="R2410" s="25"/>
      <c r="S2410" s="25"/>
      <c r="T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</row>
    <row r="2411" spans="14:41">
      <c r="N2411" s="25"/>
      <c r="O2411" s="25"/>
      <c r="P2411" s="25"/>
      <c r="Q2411" s="25"/>
      <c r="R2411" s="25"/>
      <c r="S2411" s="25"/>
      <c r="T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</row>
    <row r="2412" spans="14:41">
      <c r="N2412" s="25"/>
      <c r="O2412" s="25"/>
      <c r="P2412" s="25"/>
      <c r="Q2412" s="25"/>
      <c r="R2412" s="25"/>
      <c r="S2412" s="25"/>
      <c r="T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</row>
    <row r="2413" spans="14:41">
      <c r="N2413" s="25"/>
      <c r="O2413" s="25"/>
      <c r="P2413" s="25"/>
      <c r="Q2413" s="25"/>
      <c r="R2413" s="25"/>
      <c r="S2413" s="25"/>
      <c r="T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</row>
    <row r="2414" spans="14:41">
      <c r="N2414" s="25"/>
      <c r="O2414" s="25"/>
      <c r="P2414" s="25"/>
      <c r="Q2414" s="25"/>
      <c r="R2414" s="25"/>
      <c r="S2414" s="25"/>
      <c r="T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</row>
    <row r="2415" spans="14:41">
      <c r="N2415" s="25"/>
      <c r="O2415" s="25"/>
      <c r="P2415" s="25"/>
      <c r="Q2415" s="25"/>
      <c r="R2415" s="25"/>
      <c r="S2415" s="25"/>
      <c r="T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</row>
    <row r="2416" spans="14:41">
      <c r="N2416" s="25"/>
      <c r="O2416" s="25"/>
      <c r="P2416" s="25"/>
      <c r="Q2416" s="25"/>
      <c r="R2416" s="25"/>
      <c r="S2416" s="25"/>
      <c r="T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</row>
    <row r="2417" spans="14:41">
      <c r="N2417" s="25"/>
      <c r="O2417" s="25"/>
      <c r="P2417" s="25"/>
      <c r="Q2417" s="25"/>
      <c r="R2417" s="25"/>
      <c r="S2417" s="25"/>
      <c r="T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</row>
    <row r="2418" spans="14:41">
      <c r="N2418" s="25"/>
      <c r="O2418" s="25"/>
      <c r="P2418" s="25"/>
      <c r="Q2418" s="25"/>
      <c r="R2418" s="25"/>
      <c r="S2418" s="25"/>
      <c r="T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</row>
    <row r="2419" spans="14:41">
      <c r="N2419" s="25"/>
      <c r="O2419" s="25"/>
      <c r="P2419" s="25"/>
      <c r="Q2419" s="25"/>
      <c r="R2419" s="25"/>
      <c r="S2419" s="25"/>
      <c r="T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</row>
    <row r="2420" spans="14:41">
      <c r="N2420" s="25"/>
      <c r="O2420" s="25"/>
      <c r="P2420" s="25"/>
      <c r="Q2420" s="25"/>
      <c r="R2420" s="25"/>
      <c r="S2420" s="25"/>
      <c r="T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</row>
    <row r="2421" spans="14:41">
      <c r="N2421" s="25"/>
      <c r="O2421" s="25"/>
      <c r="P2421" s="25"/>
      <c r="Q2421" s="25"/>
      <c r="R2421" s="25"/>
      <c r="S2421" s="25"/>
      <c r="T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</row>
    <row r="2422" spans="14:41">
      <c r="N2422" s="25"/>
      <c r="O2422" s="25"/>
      <c r="P2422" s="25"/>
      <c r="Q2422" s="25"/>
      <c r="R2422" s="25"/>
      <c r="S2422" s="25"/>
      <c r="T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</row>
    <row r="2423" spans="14:41">
      <c r="N2423" s="25"/>
      <c r="O2423" s="25"/>
      <c r="P2423" s="25"/>
      <c r="Q2423" s="25"/>
      <c r="R2423" s="25"/>
      <c r="S2423" s="25"/>
      <c r="T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</row>
    <row r="2424" spans="14:41">
      <c r="N2424" s="25"/>
      <c r="O2424" s="25"/>
      <c r="P2424" s="25"/>
      <c r="Q2424" s="25"/>
      <c r="R2424" s="25"/>
      <c r="S2424" s="25"/>
      <c r="T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</row>
    <row r="2425" spans="14:41">
      <c r="N2425" s="25"/>
      <c r="O2425" s="25"/>
      <c r="P2425" s="25"/>
      <c r="Q2425" s="25"/>
      <c r="R2425" s="25"/>
      <c r="S2425" s="25"/>
      <c r="T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</row>
    <row r="2426" spans="14:41">
      <c r="N2426" s="25"/>
      <c r="O2426" s="25"/>
      <c r="P2426" s="25"/>
      <c r="Q2426" s="25"/>
      <c r="R2426" s="25"/>
      <c r="S2426" s="25"/>
      <c r="T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</row>
    <row r="2427" spans="14:41">
      <c r="N2427" s="25"/>
      <c r="O2427" s="25"/>
      <c r="P2427" s="25"/>
      <c r="Q2427" s="25"/>
      <c r="R2427" s="25"/>
      <c r="S2427" s="25"/>
      <c r="T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</row>
    <row r="2428" spans="14:41">
      <c r="N2428" s="25"/>
      <c r="O2428" s="25"/>
      <c r="P2428" s="25"/>
      <c r="Q2428" s="25"/>
      <c r="R2428" s="25"/>
      <c r="S2428" s="25"/>
      <c r="T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</row>
    <row r="2429" spans="14:41">
      <c r="N2429" s="25"/>
      <c r="O2429" s="25"/>
      <c r="P2429" s="25"/>
      <c r="Q2429" s="25"/>
      <c r="R2429" s="25"/>
      <c r="S2429" s="25"/>
      <c r="T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</row>
    <row r="2430" spans="14:41">
      <c r="N2430" s="25"/>
      <c r="O2430" s="25"/>
      <c r="P2430" s="25"/>
      <c r="Q2430" s="25"/>
      <c r="R2430" s="25"/>
      <c r="S2430" s="25"/>
      <c r="T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</row>
    <row r="2431" spans="14:41">
      <c r="N2431" s="25"/>
      <c r="O2431" s="25"/>
      <c r="P2431" s="25"/>
      <c r="Q2431" s="25"/>
      <c r="R2431" s="25"/>
      <c r="S2431" s="25"/>
      <c r="T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</row>
    <row r="2432" spans="14:41">
      <c r="N2432" s="25"/>
      <c r="O2432" s="25"/>
      <c r="P2432" s="25"/>
      <c r="Q2432" s="25"/>
      <c r="R2432" s="25"/>
      <c r="S2432" s="25"/>
      <c r="T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</row>
    <row r="2433" spans="14:41">
      <c r="N2433" s="25"/>
      <c r="O2433" s="25"/>
      <c r="P2433" s="25"/>
      <c r="Q2433" s="25"/>
      <c r="R2433" s="25"/>
      <c r="S2433" s="25"/>
      <c r="T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</row>
    <row r="2434" spans="14:41">
      <c r="N2434" s="25"/>
      <c r="O2434" s="25"/>
      <c r="P2434" s="25"/>
      <c r="Q2434" s="25"/>
      <c r="R2434" s="25"/>
      <c r="S2434" s="25"/>
      <c r="T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</row>
    <row r="2435" spans="14:41">
      <c r="N2435" s="25"/>
      <c r="O2435" s="25"/>
      <c r="P2435" s="25"/>
      <c r="Q2435" s="25"/>
      <c r="R2435" s="25"/>
      <c r="S2435" s="25"/>
      <c r="T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</row>
    <row r="2436" spans="14:41">
      <c r="N2436" s="25"/>
      <c r="O2436" s="25"/>
      <c r="P2436" s="25"/>
      <c r="Q2436" s="25"/>
      <c r="R2436" s="25"/>
      <c r="S2436" s="25"/>
      <c r="T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</row>
    <row r="2437" spans="14:41">
      <c r="N2437" s="25"/>
      <c r="O2437" s="25"/>
      <c r="P2437" s="25"/>
      <c r="Q2437" s="25"/>
      <c r="R2437" s="25"/>
      <c r="S2437" s="25"/>
      <c r="T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</row>
    <row r="2438" spans="14:41">
      <c r="N2438" s="25"/>
      <c r="O2438" s="25"/>
      <c r="P2438" s="25"/>
      <c r="Q2438" s="25"/>
      <c r="R2438" s="25"/>
      <c r="S2438" s="25"/>
      <c r="T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</row>
    <row r="2439" spans="14:41">
      <c r="N2439" s="25"/>
      <c r="O2439" s="25"/>
      <c r="P2439" s="25"/>
      <c r="Q2439" s="25"/>
      <c r="R2439" s="25"/>
      <c r="S2439" s="25"/>
      <c r="T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</row>
    <row r="2440" spans="14:41">
      <c r="N2440" s="25"/>
      <c r="O2440" s="25"/>
      <c r="P2440" s="25"/>
      <c r="Q2440" s="25"/>
      <c r="R2440" s="25"/>
      <c r="S2440" s="25"/>
      <c r="T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</row>
    <row r="2441" spans="14:41">
      <c r="N2441" s="25"/>
      <c r="O2441" s="25"/>
      <c r="P2441" s="25"/>
      <c r="Q2441" s="25"/>
      <c r="R2441" s="25"/>
      <c r="S2441" s="25"/>
      <c r="T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</row>
    <row r="2442" spans="14:41">
      <c r="N2442" s="25"/>
      <c r="O2442" s="25"/>
      <c r="P2442" s="25"/>
      <c r="Q2442" s="25"/>
      <c r="R2442" s="25"/>
      <c r="S2442" s="25"/>
      <c r="T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</row>
    <row r="2443" spans="14:41">
      <c r="N2443" s="25"/>
      <c r="O2443" s="25"/>
      <c r="P2443" s="25"/>
      <c r="Q2443" s="25"/>
      <c r="R2443" s="25"/>
      <c r="S2443" s="25"/>
      <c r="T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</row>
    <row r="2444" spans="14:41">
      <c r="N2444" s="25"/>
      <c r="O2444" s="25"/>
      <c r="P2444" s="25"/>
      <c r="Q2444" s="25"/>
      <c r="R2444" s="25"/>
      <c r="S2444" s="25"/>
      <c r="T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</row>
    <row r="2445" spans="14:41">
      <c r="N2445" s="25"/>
      <c r="O2445" s="25"/>
      <c r="P2445" s="25"/>
      <c r="Q2445" s="25"/>
      <c r="R2445" s="25"/>
      <c r="S2445" s="25"/>
      <c r="T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</row>
    <row r="2446" spans="14:41">
      <c r="N2446" s="25"/>
      <c r="O2446" s="25"/>
      <c r="P2446" s="25"/>
      <c r="Q2446" s="25"/>
      <c r="R2446" s="25"/>
      <c r="S2446" s="25"/>
      <c r="T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</row>
    <row r="2447" spans="14:41">
      <c r="N2447" s="25"/>
      <c r="O2447" s="25"/>
      <c r="P2447" s="25"/>
      <c r="Q2447" s="25"/>
      <c r="R2447" s="25"/>
      <c r="S2447" s="25"/>
      <c r="T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</row>
    <row r="2448" spans="14:41">
      <c r="N2448" s="25"/>
      <c r="O2448" s="25"/>
      <c r="P2448" s="25"/>
      <c r="Q2448" s="25"/>
      <c r="R2448" s="25"/>
      <c r="S2448" s="25"/>
      <c r="T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</row>
    <row r="2449" spans="14:41">
      <c r="N2449" s="25"/>
      <c r="O2449" s="25"/>
      <c r="P2449" s="25"/>
      <c r="Q2449" s="25"/>
      <c r="R2449" s="25"/>
      <c r="S2449" s="25"/>
      <c r="T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</row>
    <row r="2450" spans="14:41">
      <c r="N2450" s="25"/>
      <c r="O2450" s="25"/>
      <c r="P2450" s="25"/>
      <c r="Q2450" s="25"/>
      <c r="R2450" s="25"/>
      <c r="S2450" s="25"/>
      <c r="T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</row>
    <row r="2451" spans="14:41">
      <c r="N2451" s="25"/>
      <c r="O2451" s="25"/>
      <c r="P2451" s="25"/>
      <c r="Q2451" s="25"/>
      <c r="R2451" s="25"/>
      <c r="S2451" s="25"/>
      <c r="T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</row>
    <row r="2452" spans="14:41">
      <c r="N2452" s="25"/>
      <c r="O2452" s="25"/>
      <c r="P2452" s="25"/>
      <c r="Q2452" s="25"/>
      <c r="R2452" s="25"/>
      <c r="S2452" s="25"/>
      <c r="T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</row>
    <row r="2453" spans="14:41">
      <c r="N2453" s="25"/>
      <c r="O2453" s="25"/>
      <c r="P2453" s="25"/>
      <c r="Q2453" s="25"/>
      <c r="R2453" s="25"/>
      <c r="S2453" s="25"/>
      <c r="T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</row>
    <row r="2454" spans="14:41">
      <c r="N2454" s="25"/>
      <c r="O2454" s="25"/>
      <c r="P2454" s="25"/>
      <c r="Q2454" s="25"/>
      <c r="R2454" s="25"/>
      <c r="S2454" s="25"/>
      <c r="T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</row>
    <row r="2455" spans="14:41">
      <c r="N2455" s="25"/>
      <c r="O2455" s="25"/>
      <c r="P2455" s="25"/>
      <c r="Q2455" s="25"/>
      <c r="R2455" s="25"/>
      <c r="S2455" s="25"/>
      <c r="T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</row>
    <row r="2456" spans="14:41">
      <c r="N2456" s="25"/>
      <c r="O2456" s="25"/>
      <c r="P2456" s="25"/>
      <c r="Q2456" s="25"/>
      <c r="R2456" s="25"/>
      <c r="S2456" s="25"/>
      <c r="T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</row>
    <row r="2457" spans="14:41">
      <c r="N2457" s="25"/>
      <c r="O2457" s="25"/>
      <c r="P2457" s="25"/>
      <c r="Q2457" s="25"/>
      <c r="R2457" s="25"/>
      <c r="S2457" s="25"/>
      <c r="T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</row>
    <row r="2458" spans="14:41">
      <c r="N2458" s="25"/>
      <c r="O2458" s="25"/>
      <c r="P2458" s="25"/>
      <c r="Q2458" s="25"/>
      <c r="R2458" s="25"/>
      <c r="S2458" s="25"/>
      <c r="T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</row>
    <row r="2459" spans="14:41">
      <c r="N2459" s="25"/>
      <c r="O2459" s="25"/>
      <c r="P2459" s="25"/>
      <c r="Q2459" s="25"/>
      <c r="R2459" s="25"/>
      <c r="S2459" s="25"/>
      <c r="T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</row>
    <row r="2460" spans="14:41">
      <c r="N2460" s="25"/>
      <c r="O2460" s="25"/>
      <c r="P2460" s="25"/>
      <c r="Q2460" s="25"/>
      <c r="R2460" s="25"/>
      <c r="S2460" s="25"/>
      <c r="T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</row>
    <row r="2461" spans="14:41">
      <c r="N2461" s="25"/>
      <c r="O2461" s="25"/>
      <c r="P2461" s="25"/>
      <c r="Q2461" s="25"/>
      <c r="R2461" s="25"/>
      <c r="S2461" s="25"/>
      <c r="T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</row>
    <row r="2462" spans="14:41">
      <c r="N2462" s="25"/>
      <c r="O2462" s="25"/>
      <c r="P2462" s="25"/>
      <c r="Q2462" s="25"/>
      <c r="R2462" s="25"/>
      <c r="S2462" s="25"/>
      <c r="T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</row>
    <row r="2463" spans="14:41">
      <c r="N2463" s="25"/>
      <c r="O2463" s="25"/>
      <c r="P2463" s="25"/>
      <c r="Q2463" s="25"/>
      <c r="R2463" s="25"/>
      <c r="S2463" s="25"/>
      <c r="T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</row>
    <row r="2464" spans="14:41">
      <c r="N2464" s="25"/>
      <c r="O2464" s="25"/>
      <c r="P2464" s="25"/>
      <c r="Q2464" s="25"/>
      <c r="R2464" s="25"/>
      <c r="S2464" s="25"/>
      <c r="T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</row>
    <row r="2465" spans="14:41">
      <c r="N2465" s="25"/>
      <c r="O2465" s="25"/>
      <c r="P2465" s="25"/>
      <c r="Q2465" s="25"/>
      <c r="R2465" s="25"/>
      <c r="S2465" s="25"/>
      <c r="T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</row>
    <row r="2466" spans="14:41">
      <c r="N2466" s="25"/>
      <c r="O2466" s="25"/>
      <c r="P2466" s="25"/>
      <c r="Q2466" s="25"/>
      <c r="R2466" s="25"/>
      <c r="S2466" s="25"/>
      <c r="T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</row>
    <row r="2467" spans="14:41">
      <c r="N2467" s="25"/>
      <c r="O2467" s="25"/>
      <c r="P2467" s="25"/>
      <c r="Q2467" s="25"/>
      <c r="R2467" s="25"/>
      <c r="S2467" s="25"/>
      <c r="T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</row>
    <row r="2468" spans="14:41">
      <c r="N2468" s="25"/>
      <c r="O2468" s="25"/>
      <c r="P2468" s="25"/>
      <c r="Q2468" s="25"/>
      <c r="R2468" s="25"/>
      <c r="S2468" s="25"/>
      <c r="T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</row>
    <row r="2469" spans="14:41">
      <c r="N2469" s="25"/>
      <c r="O2469" s="25"/>
      <c r="P2469" s="25"/>
      <c r="Q2469" s="25"/>
      <c r="R2469" s="25"/>
      <c r="S2469" s="25"/>
      <c r="T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</row>
    <row r="2470" spans="14:41">
      <c r="N2470" s="25"/>
      <c r="O2470" s="25"/>
      <c r="P2470" s="25"/>
      <c r="Q2470" s="25"/>
      <c r="R2470" s="25"/>
      <c r="S2470" s="25"/>
      <c r="T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</row>
    <row r="2471" spans="14:41">
      <c r="N2471" s="25"/>
      <c r="O2471" s="25"/>
      <c r="P2471" s="25"/>
      <c r="Q2471" s="25"/>
      <c r="R2471" s="25"/>
      <c r="S2471" s="25"/>
      <c r="T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</row>
    <row r="2472" spans="14:41">
      <c r="N2472" s="25"/>
      <c r="O2472" s="25"/>
      <c r="P2472" s="25"/>
      <c r="Q2472" s="25"/>
      <c r="R2472" s="25"/>
      <c r="S2472" s="25"/>
      <c r="T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</row>
    <row r="2473" spans="14:41">
      <c r="N2473" s="25"/>
      <c r="O2473" s="25"/>
      <c r="P2473" s="25"/>
      <c r="Q2473" s="25"/>
      <c r="R2473" s="25"/>
      <c r="S2473" s="25"/>
      <c r="T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</row>
    <row r="2474" spans="14:41">
      <c r="N2474" s="25"/>
      <c r="O2474" s="25"/>
      <c r="P2474" s="25"/>
      <c r="Q2474" s="25"/>
      <c r="R2474" s="25"/>
      <c r="S2474" s="25"/>
      <c r="T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</row>
    <row r="2475" spans="14:41">
      <c r="N2475" s="25"/>
      <c r="O2475" s="25"/>
      <c r="P2475" s="25"/>
      <c r="Q2475" s="25"/>
      <c r="R2475" s="25"/>
      <c r="S2475" s="25"/>
      <c r="T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</row>
    <row r="2476" spans="14:41">
      <c r="N2476" s="25"/>
      <c r="O2476" s="25"/>
      <c r="P2476" s="25"/>
      <c r="Q2476" s="25"/>
      <c r="R2476" s="25"/>
      <c r="S2476" s="25"/>
      <c r="T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</row>
    <row r="2477" spans="14:41">
      <c r="N2477" s="25"/>
      <c r="O2477" s="25"/>
      <c r="P2477" s="25"/>
      <c r="Q2477" s="25"/>
      <c r="R2477" s="25"/>
      <c r="S2477" s="25"/>
      <c r="T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</row>
    <row r="2478" spans="14:41">
      <c r="N2478" s="25"/>
      <c r="O2478" s="25"/>
      <c r="P2478" s="25"/>
      <c r="Q2478" s="25"/>
      <c r="R2478" s="25"/>
      <c r="S2478" s="25"/>
      <c r="T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</row>
    <row r="2479" spans="14:41">
      <c r="N2479" s="25"/>
      <c r="O2479" s="25"/>
      <c r="P2479" s="25"/>
      <c r="Q2479" s="25"/>
      <c r="R2479" s="25"/>
      <c r="S2479" s="25"/>
      <c r="T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</row>
    <row r="2480" spans="14:41">
      <c r="N2480" s="25"/>
      <c r="O2480" s="25"/>
      <c r="P2480" s="25"/>
      <c r="Q2480" s="25"/>
      <c r="R2480" s="25"/>
      <c r="S2480" s="25"/>
      <c r="T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</row>
    <row r="2481" spans="14:41">
      <c r="N2481" s="25"/>
      <c r="O2481" s="25"/>
      <c r="P2481" s="25"/>
      <c r="Q2481" s="25"/>
      <c r="R2481" s="25"/>
      <c r="S2481" s="25"/>
      <c r="T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</row>
    <row r="2482" spans="14:41">
      <c r="N2482" s="25"/>
      <c r="O2482" s="25"/>
      <c r="P2482" s="25"/>
      <c r="Q2482" s="25"/>
      <c r="R2482" s="25"/>
      <c r="S2482" s="25"/>
      <c r="T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</row>
    <row r="2483" spans="14:41">
      <c r="N2483" s="25"/>
      <c r="O2483" s="25"/>
      <c r="P2483" s="25"/>
      <c r="Q2483" s="25"/>
      <c r="R2483" s="25"/>
      <c r="S2483" s="25"/>
      <c r="T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</row>
    <row r="2484" spans="14:41">
      <c r="N2484" s="25"/>
      <c r="O2484" s="25"/>
      <c r="P2484" s="25"/>
      <c r="Q2484" s="25"/>
      <c r="R2484" s="25"/>
      <c r="S2484" s="25"/>
      <c r="T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</row>
    <row r="2485" spans="14:41">
      <c r="N2485" s="25"/>
      <c r="O2485" s="25"/>
      <c r="P2485" s="25"/>
      <c r="Q2485" s="25"/>
      <c r="R2485" s="25"/>
      <c r="S2485" s="25"/>
      <c r="T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</row>
    <row r="2486" spans="14:41">
      <c r="N2486" s="25"/>
      <c r="O2486" s="25"/>
      <c r="P2486" s="25"/>
      <c r="Q2486" s="25"/>
      <c r="R2486" s="25"/>
      <c r="S2486" s="25"/>
      <c r="T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</row>
    <row r="2487" spans="14:41">
      <c r="N2487" s="25"/>
      <c r="O2487" s="25"/>
      <c r="P2487" s="25"/>
      <c r="Q2487" s="25"/>
      <c r="R2487" s="25"/>
      <c r="S2487" s="25"/>
      <c r="T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</row>
    <row r="2488" spans="14:41">
      <c r="N2488" s="25"/>
      <c r="O2488" s="25"/>
      <c r="P2488" s="25"/>
      <c r="Q2488" s="25"/>
      <c r="R2488" s="25"/>
      <c r="S2488" s="25"/>
      <c r="T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</row>
    <row r="2489" spans="14:41">
      <c r="N2489" s="25"/>
      <c r="O2489" s="25"/>
      <c r="P2489" s="25"/>
      <c r="Q2489" s="25"/>
      <c r="R2489" s="25"/>
      <c r="S2489" s="25"/>
      <c r="T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</row>
    <row r="2490" spans="14:41">
      <c r="N2490" s="25"/>
      <c r="O2490" s="25"/>
      <c r="P2490" s="25"/>
      <c r="Q2490" s="25"/>
      <c r="R2490" s="25"/>
      <c r="S2490" s="25"/>
      <c r="T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</row>
    <row r="2491" spans="14:41">
      <c r="N2491" s="25"/>
      <c r="O2491" s="25"/>
      <c r="P2491" s="25"/>
      <c r="Q2491" s="25"/>
      <c r="R2491" s="25"/>
      <c r="S2491" s="25"/>
      <c r="T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</row>
    <row r="2492" spans="14:41">
      <c r="N2492" s="25"/>
      <c r="O2492" s="25"/>
      <c r="P2492" s="25"/>
      <c r="Q2492" s="25"/>
      <c r="R2492" s="25"/>
      <c r="S2492" s="25"/>
      <c r="T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</row>
    <row r="2493" spans="14:41">
      <c r="N2493" s="25"/>
      <c r="O2493" s="25"/>
      <c r="P2493" s="25"/>
      <c r="Q2493" s="25"/>
      <c r="R2493" s="25"/>
      <c r="S2493" s="25"/>
      <c r="T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</row>
    <row r="2494" spans="14:41">
      <c r="N2494" s="25"/>
      <c r="O2494" s="25"/>
      <c r="P2494" s="25"/>
      <c r="Q2494" s="25"/>
      <c r="R2494" s="25"/>
      <c r="S2494" s="25"/>
      <c r="T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</row>
    <row r="2495" spans="14:41">
      <c r="N2495" s="25"/>
      <c r="O2495" s="25"/>
      <c r="P2495" s="25"/>
      <c r="Q2495" s="25"/>
      <c r="R2495" s="25"/>
      <c r="S2495" s="25"/>
      <c r="T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</row>
    <row r="2496" spans="14:41">
      <c r="N2496" s="25"/>
      <c r="O2496" s="25"/>
      <c r="P2496" s="25"/>
      <c r="Q2496" s="25"/>
      <c r="R2496" s="25"/>
      <c r="S2496" s="25"/>
      <c r="T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</row>
    <row r="2497" spans="14:41">
      <c r="N2497" s="25"/>
      <c r="O2497" s="25"/>
      <c r="P2497" s="25"/>
      <c r="Q2497" s="25"/>
      <c r="R2497" s="25"/>
      <c r="S2497" s="25"/>
      <c r="T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</row>
    <row r="2498" spans="14:41">
      <c r="N2498" s="25"/>
      <c r="O2498" s="25"/>
      <c r="P2498" s="25"/>
      <c r="Q2498" s="25"/>
      <c r="R2498" s="25"/>
      <c r="S2498" s="25"/>
      <c r="T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</row>
    <row r="2499" spans="14:41">
      <c r="N2499" s="25"/>
      <c r="O2499" s="25"/>
      <c r="P2499" s="25"/>
      <c r="Q2499" s="25"/>
      <c r="R2499" s="25"/>
      <c r="S2499" s="25"/>
      <c r="T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</row>
    <row r="2500" spans="14:41">
      <c r="N2500" s="25"/>
      <c r="O2500" s="25"/>
      <c r="P2500" s="25"/>
      <c r="Q2500" s="25"/>
      <c r="R2500" s="25"/>
      <c r="S2500" s="25"/>
      <c r="T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</row>
    <row r="2501" spans="14:41">
      <c r="N2501" s="25"/>
      <c r="O2501" s="25"/>
      <c r="P2501" s="25"/>
      <c r="Q2501" s="25"/>
      <c r="R2501" s="25"/>
      <c r="S2501" s="25"/>
      <c r="T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</row>
    <row r="2502" spans="14:41">
      <c r="N2502" s="25"/>
      <c r="O2502" s="25"/>
      <c r="P2502" s="25"/>
      <c r="Q2502" s="25"/>
      <c r="R2502" s="25"/>
      <c r="S2502" s="25"/>
      <c r="T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</row>
    <row r="2503" spans="14:41">
      <c r="N2503" s="25"/>
      <c r="O2503" s="25"/>
      <c r="P2503" s="25"/>
      <c r="Q2503" s="25"/>
      <c r="R2503" s="25"/>
      <c r="S2503" s="25"/>
      <c r="T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</row>
    <row r="2504" spans="14:41">
      <c r="N2504" s="25"/>
      <c r="O2504" s="25"/>
      <c r="P2504" s="25"/>
      <c r="Q2504" s="25"/>
      <c r="R2504" s="25"/>
      <c r="S2504" s="25"/>
      <c r="T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</row>
    <row r="2505" spans="14:41">
      <c r="N2505" s="25"/>
      <c r="O2505" s="25"/>
      <c r="P2505" s="25"/>
      <c r="Q2505" s="25"/>
      <c r="R2505" s="25"/>
      <c r="S2505" s="25"/>
      <c r="T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</row>
    <row r="2506" spans="14:41">
      <c r="N2506" s="25"/>
      <c r="O2506" s="25"/>
      <c r="P2506" s="25"/>
      <c r="Q2506" s="25"/>
      <c r="R2506" s="25"/>
      <c r="S2506" s="25"/>
      <c r="T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</row>
    <row r="2507" spans="14:41">
      <c r="N2507" s="25"/>
      <c r="O2507" s="25"/>
      <c r="P2507" s="25"/>
      <c r="Q2507" s="25"/>
      <c r="R2507" s="25"/>
      <c r="S2507" s="25"/>
      <c r="T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</row>
    <row r="2508" spans="14:41">
      <c r="N2508" s="25"/>
      <c r="O2508" s="25"/>
      <c r="P2508" s="25"/>
      <c r="Q2508" s="25"/>
      <c r="R2508" s="25"/>
      <c r="S2508" s="25"/>
      <c r="T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</row>
    <row r="2509" spans="14:41">
      <c r="N2509" s="25"/>
      <c r="O2509" s="25"/>
      <c r="P2509" s="25"/>
      <c r="Q2509" s="25"/>
      <c r="R2509" s="25"/>
      <c r="S2509" s="25"/>
      <c r="T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</row>
    <row r="2510" spans="14:41">
      <c r="N2510" s="25"/>
      <c r="O2510" s="25"/>
      <c r="P2510" s="25"/>
      <c r="Q2510" s="25"/>
      <c r="R2510" s="25"/>
      <c r="S2510" s="25"/>
      <c r="T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</row>
    <row r="2511" spans="14:41">
      <c r="N2511" s="25"/>
      <c r="O2511" s="25"/>
      <c r="P2511" s="25"/>
      <c r="Q2511" s="25"/>
      <c r="R2511" s="25"/>
      <c r="S2511" s="25"/>
      <c r="T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</row>
    <row r="2512" spans="14:41">
      <c r="N2512" s="25"/>
      <c r="O2512" s="25"/>
      <c r="P2512" s="25"/>
      <c r="Q2512" s="25"/>
      <c r="R2512" s="25"/>
      <c r="S2512" s="25"/>
      <c r="T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</row>
    <row r="2513" spans="14:41">
      <c r="N2513" s="25"/>
      <c r="O2513" s="25"/>
      <c r="P2513" s="25"/>
      <c r="Q2513" s="25"/>
      <c r="R2513" s="25"/>
      <c r="S2513" s="25"/>
      <c r="T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</row>
    <row r="2514" spans="14:41">
      <c r="N2514" s="25"/>
      <c r="O2514" s="25"/>
      <c r="P2514" s="25"/>
      <c r="Q2514" s="25"/>
      <c r="R2514" s="25"/>
      <c r="S2514" s="25"/>
      <c r="T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</row>
    <row r="2515" spans="14:41">
      <c r="N2515" s="25"/>
      <c r="O2515" s="25"/>
      <c r="P2515" s="25"/>
      <c r="Q2515" s="25"/>
      <c r="R2515" s="25"/>
      <c r="S2515" s="25"/>
      <c r="T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</row>
    <row r="2516" spans="14:41">
      <c r="N2516" s="25"/>
      <c r="O2516" s="25"/>
      <c r="P2516" s="25"/>
      <c r="Q2516" s="25"/>
      <c r="R2516" s="25"/>
      <c r="S2516" s="25"/>
      <c r="T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</row>
    <row r="2517" spans="14:41">
      <c r="N2517" s="25"/>
      <c r="O2517" s="25"/>
      <c r="P2517" s="25"/>
      <c r="Q2517" s="25"/>
      <c r="R2517" s="25"/>
      <c r="S2517" s="25"/>
      <c r="T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</row>
    <row r="2518" spans="14:41">
      <c r="N2518" s="25"/>
      <c r="O2518" s="25"/>
      <c r="P2518" s="25"/>
      <c r="Q2518" s="25"/>
      <c r="R2518" s="25"/>
      <c r="S2518" s="25"/>
      <c r="T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</row>
    <row r="2519" spans="14:41">
      <c r="N2519" s="25"/>
      <c r="O2519" s="25"/>
      <c r="P2519" s="25"/>
      <c r="Q2519" s="25"/>
      <c r="R2519" s="25"/>
      <c r="S2519" s="25"/>
      <c r="T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</row>
    <row r="2520" spans="14:41">
      <c r="N2520" s="25"/>
      <c r="O2520" s="25"/>
      <c r="P2520" s="25"/>
      <c r="Q2520" s="25"/>
      <c r="R2520" s="25"/>
      <c r="S2520" s="25"/>
      <c r="T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</row>
    <row r="2521" spans="14:41">
      <c r="N2521" s="25"/>
      <c r="O2521" s="25"/>
      <c r="P2521" s="25"/>
      <c r="Q2521" s="25"/>
      <c r="R2521" s="25"/>
      <c r="S2521" s="25"/>
      <c r="T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</row>
    <row r="2522" spans="14:41">
      <c r="N2522" s="25"/>
      <c r="O2522" s="25"/>
      <c r="P2522" s="25"/>
      <c r="Q2522" s="25"/>
      <c r="R2522" s="25"/>
      <c r="S2522" s="25"/>
      <c r="T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</row>
    <row r="2523" spans="14:41">
      <c r="N2523" s="25"/>
      <c r="O2523" s="25"/>
      <c r="P2523" s="25"/>
      <c r="Q2523" s="25"/>
      <c r="R2523" s="25"/>
      <c r="S2523" s="25"/>
      <c r="T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</row>
    <row r="2524" spans="14:41">
      <c r="N2524" s="25"/>
      <c r="O2524" s="25"/>
      <c r="P2524" s="25"/>
      <c r="Q2524" s="25"/>
      <c r="R2524" s="25"/>
      <c r="S2524" s="25"/>
      <c r="T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</row>
    <row r="2525" spans="14:41">
      <c r="N2525" s="25"/>
      <c r="O2525" s="25"/>
      <c r="P2525" s="25"/>
      <c r="Q2525" s="25"/>
      <c r="R2525" s="25"/>
      <c r="S2525" s="25"/>
      <c r="T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</row>
    <row r="2526" spans="14:41">
      <c r="N2526" s="25"/>
      <c r="O2526" s="25"/>
      <c r="P2526" s="25"/>
      <c r="Q2526" s="25"/>
      <c r="R2526" s="25"/>
      <c r="S2526" s="25"/>
      <c r="T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</row>
    <row r="2527" spans="14:41">
      <c r="N2527" s="25"/>
      <c r="O2527" s="25"/>
      <c r="P2527" s="25"/>
      <c r="Q2527" s="25"/>
      <c r="R2527" s="25"/>
      <c r="S2527" s="25"/>
      <c r="T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</row>
    <row r="2528" spans="14:41">
      <c r="N2528" s="25"/>
      <c r="O2528" s="25"/>
      <c r="P2528" s="25"/>
      <c r="Q2528" s="25"/>
      <c r="R2528" s="25"/>
      <c r="S2528" s="25"/>
      <c r="T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</row>
    <row r="2529" spans="14:41">
      <c r="N2529" s="25"/>
      <c r="O2529" s="25"/>
      <c r="P2529" s="25"/>
      <c r="Q2529" s="25"/>
      <c r="R2529" s="25"/>
      <c r="S2529" s="25"/>
      <c r="T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</row>
    <row r="2530" spans="14:41">
      <c r="N2530" s="25"/>
      <c r="O2530" s="25"/>
      <c r="P2530" s="25"/>
      <c r="Q2530" s="25"/>
      <c r="R2530" s="25"/>
      <c r="S2530" s="25"/>
      <c r="T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</row>
    <row r="2531" spans="14:41">
      <c r="N2531" s="25"/>
      <c r="O2531" s="25"/>
      <c r="P2531" s="25"/>
      <c r="Q2531" s="25"/>
      <c r="R2531" s="25"/>
      <c r="S2531" s="25"/>
      <c r="T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</row>
    <row r="2532" spans="14:41">
      <c r="N2532" s="25"/>
      <c r="O2532" s="25"/>
      <c r="P2532" s="25"/>
      <c r="Q2532" s="25"/>
      <c r="R2532" s="25"/>
      <c r="S2532" s="25"/>
      <c r="T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</row>
    <row r="2533" spans="14:41">
      <c r="N2533" s="25"/>
      <c r="O2533" s="25"/>
      <c r="P2533" s="25"/>
      <c r="Q2533" s="25"/>
      <c r="R2533" s="25"/>
      <c r="S2533" s="25"/>
      <c r="T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</row>
    <row r="2534" spans="14:41">
      <c r="N2534" s="25"/>
      <c r="O2534" s="25"/>
      <c r="P2534" s="25"/>
      <c r="Q2534" s="25"/>
      <c r="R2534" s="25"/>
      <c r="S2534" s="25"/>
      <c r="T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</row>
    <row r="2535" spans="14:41">
      <c r="N2535" s="25"/>
      <c r="O2535" s="25"/>
      <c r="P2535" s="25"/>
      <c r="Q2535" s="25"/>
      <c r="R2535" s="25"/>
      <c r="S2535" s="25"/>
      <c r="T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</row>
    <row r="2536" spans="14:41">
      <c r="N2536" s="25"/>
      <c r="O2536" s="25"/>
      <c r="P2536" s="25"/>
      <c r="Q2536" s="25"/>
      <c r="R2536" s="25"/>
      <c r="S2536" s="25"/>
      <c r="T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</row>
    <row r="2537" spans="14:41">
      <c r="N2537" s="25"/>
      <c r="O2537" s="25"/>
      <c r="P2537" s="25"/>
      <c r="Q2537" s="25"/>
      <c r="R2537" s="25"/>
      <c r="S2537" s="25"/>
      <c r="T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</row>
    <row r="2538" spans="14:41">
      <c r="N2538" s="25"/>
      <c r="O2538" s="25"/>
      <c r="P2538" s="25"/>
      <c r="Q2538" s="25"/>
      <c r="R2538" s="25"/>
      <c r="S2538" s="25"/>
      <c r="T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</row>
    <row r="2539" spans="14:41">
      <c r="N2539" s="25"/>
      <c r="O2539" s="25"/>
      <c r="P2539" s="25"/>
      <c r="Q2539" s="25"/>
      <c r="R2539" s="25"/>
      <c r="S2539" s="25"/>
      <c r="T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</row>
    <row r="2540" spans="14:41">
      <c r="N2540" s="25"/>
      <c r="O2540" s="25"/>
      <c r="P2540" s="25"/>
      <c r="Q2540" s="25"/>
      <c r="R2540" s="25"/>
      <c r="S2540" s="25"/>
      <c r="T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</row>
    <row r="2541" spans="14:41">
      <c r="N2541" s="25"/>
      <c r="O2541" s="25"/>
      <c r="P2541" s="25"/>
      <c r="Q2541" s="25"/>
      <c r="R2541" s="25"/>
      <c r="S2541" s="25"/>
      <c r="T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</row>
    <row r="2542" spans="14:41">
      <c r="N2542" s="25"/>
      <c r="O2542" s="25"/>
      <c r="P2542" s="25"/>
      <c r="Q2542" s="25"/>
      <c r="R2542" s="25"/>
      <c r="S2542" s="25"/>
      <c r="T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</row>
    <row r="2543" spans="14:41">
      <c r="N2543" s="25"/>
      <c r="O2543" s="25"/>
      <c r="P2543" s="25"/>
      <c r="Q2543" s="25"/>
      <c r="R2543" s="25"/>
      <c r="S2543" s="25"/>
      <c r="T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</row>
    <row r="2544" spans="14:41">
      <c r="N2544" s="25"/>
      <c r="O2544" s="25"/>
      <c r="P2544" s="25"/>
      <c r="Q2544" s="25"/>
      <c r="R2544" s="25"/>
      <c r="S2544" s="25"/>
      <c r="T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</row>
    <row r="2545" spans="14:41">
      <c r="N2545" s="25"/>
      <c r="O2545" s="25"/>
      <c r="P2545" s="25"/>
      <c r="Q2545" s="25"/>
      <c r="R2545" s="25"/>
      <c r="S2545" s="25"/>
      <c r="T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</row>
    <row r="2546" spans="14:41">
      <c r="N2546" s="25"/>
      <c r="O2546" s="25"/>
      <c r="P2546" s="25"/>
      <c r="Q2546" s="25"/>
      <c r="R2546" s="25"/>
      <c r="S2546" s="25"/>
      <c r="T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</row>
    <row r="2547" spans="14:41">
      <c r="N2547" s="25"/>
      <c r="O2547" s="25"/>
      <c r="P2547" s="25"/>
      <c r="Q2547" s="25"/>
      <c r="R2547" s="25"/>
      <c r="S2547" s="25"/>
      <c r="T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</row>
    <row r="2548" spans="14:41">
      <c r="N2548" s="25"/>
      <c r="O2548" s="25"/>
      <c r="P2548" s="25"/>
      <c r="Q2548" s="25"/>
      <c r="R2548" s="25"/>
      <c r="S2548" s="25"/>
      <c r="T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</row>
    <row r="2549" spans="14:41">
      <c r="N2549" s="25"/>
      <c r="O2549" s="25"/>
      <c r="P2549" s="25"/>
      <c r="Q2549" s="25"/>
      <c r="R2549" s="25"/>
      <c r="S2549" s="25"/>
      <c r="T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</row>
    <row r="2550" spans="14:41">
      <c r="N2550" s="25"/>
      <c r="O2550" s="25"/>
      <c r="P2550" s="25"/>
      <c r="Q2550" s="25"/>
      <c r="R2550" s="25"/>
      <c r="S2550" s="25"/>
      <c r="T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</row>
    <row r="2551" spans="14:41">
      <c r="N2551" s="25"/>
      <c r="O2551" s="25"/>
      <c r="P2551" s="25"/>
      <c r="Q2551" s="25"/>
      <c r="R2551" s="25"/>
      <c r="S2551" s="25"/>
      <c r="T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</row>
    <row r="2552" spans="14:41">
      <c r="N2552" s="25"/>
      <c r="O2552" s="25"/>
      <c r="P2552" s="25"/>
      <c r="Q2552" s="25"/>
      <c r="R2552" s="25"/>
      <c r="S2552" s="25"/>
      <c r="T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</row>
    <row r="2553" spans="14:41">
      <c r="N2553" s="25"/>
      <c r="O2553" s="25"/>
      <c r="P2553" s="25"/>
      <c r="Q2553" s="25"/>
      <c r="R2553" s="25"/>
      <c r="S2553" s="25"/>
      <c r="T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</row>
    <row r="2554" spans="14:41">
      <c r="N2554" s="25"/>
      <c r="O2554" s="25"/>
      <c r="P2554" s="25"/>
      <c r="Q2554" s="25"/>
      <c r="R2554" s="25"/>
      <c r="S2554" s="25"/>
      <c r="T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</row>
    <row r="2555" spans="14:41">
      <c r="N2555" s="25"/>
      <c r="O2555" s="25"/>
      <c r="P2555" s="25"/>
      <c r="Q2555" s="25"/>
      <c r="R2555" s="25"/>
      <c r="S2555" s="25"/>
      <c r="T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</row>
    <row r="2556" spans="14:41">
      <c r="N2556" s="25"/>
      <c r="O2556" s="25"/>
      <c r="P2556" s="25"/>
      <c r="Q2556" s="25"/>
      <c r="R2556" s="25"/>
      <c r="S2556" s="25"/>
      <c r="T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</row>
    <row r="2557" spans="14:41">
      <c r="N2557" s="25"/>
      <c r="O2557" s="25"/>
      <c r="P2557" s="25"/>
      <c r="Q2557" s="25"/>
      <c r="R2557" s="25"/>
      <c r="S2557" s="25"/>
      <c r="T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</row>
    <row r="2558" spans="14:41">
      <c r="N2558" s="25"/>
      <c r="O2558" s="25"/>
      <c r="P2558" s="25"/>
      <c r="Q2558" s="25"/>
      <c r="R2558" s="25"/>
      <c r="S2558" s="25"/>
      <c r="T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</row>
    <row r="2559" spans="14:41">
      <c r="N2559" s="25"/>
      <c r="O2559" s="25"/>
      <c r="P2559" s="25"/>
      <c r="Q2559" s="25"/>
      <c r="R2559" s="25"/>
      <c r="S2559" s="25"/>
      <c r="T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</row>
    <row r="2560" spans="14:41">
      <c r="N2560" s="25"/>
      <c r="O2560" s="25"/>
      <c r="P2560" s="25"/>
      <c r="Q2560" s="25"/>
      <c r="R2560" s="25"/>
      <c r="S2560" s="25"/>
      <c r="T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</row>
    <row r="2561" spans="14:41">
      <c r="N2561" s="25"/>
      <c r="O2561" s="25"/>
      <c r="P2561" s="25"/>
      <c r="Q2561" s="25"/>
      <c r="R2561" s="25"/>
      <c r="S2561" s="25"/>
      <c r="T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</row>
    <row r="2562" spans="14:41">
      <c r="N2562" s="25"/>
      <c r="O2562" s="25"/>
      <c r="P2562" s="25"/>
      <c r="Q2562" s="25"/>
      <c r="R2562" s="25"/>
      <c r="S2562" s="25"/>
      <c r="T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</row>
    <row r="2563" spans="14:41">
      <c r="N2563" s="25"/>
      <c r="O2563" s="25"/>
      <c r="P2563" s="25"/>
      <c r="Q2563" s="25"/>
      <c r="R2563" s="25"/>
      <c r="S2563" s="25"/>
      <c r="T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</row>
    <row r="2564" spans="14:41">
      <c r="N2564" s="25"/>
      <c r="O2564" s="25"/>
      <c r="P2564" s="25"/>
      <c r="Q2564" s="25"/>
      <c r="R2564" s="25"/>
      <c r="S2564" s="25"/>
      <c r="T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</row>
    <row r="2565" spans="14:41">
      <c r="N2565" s="25"/>
      <c r="O2565" s="25"/>
      <c r="P2565" s="25"/>
      <c r="Q2565" s="25"/>
      <c r="R2565" s="25"/>
      <c r="S2565" s="25"/>
      <c r="T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</row>
    <row r="2566" spans="14:41">
      <c r="N2566" s="25"/>
      <c r="O2566" s="25"/>
      <c r="P2566" s="25"/>
      <c r="Q2566" s="25"/>
      <c r="R2566" s="25"/>
      <c r="S2566" s="25"/>
      <c r="T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</row>
    <row r="2567" spans="14:41">
      <c r="N2567" s="25"/>
      <c r="O2567" s="25"/>
      <c r="P2567" s="25"/>
      <c r="Q2567" s="25"/>
      <c r="R2567" s="25"/>
      <c r="S2567" s="25"/>
      <c r="T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</row>
    <row r="2568" spans="14:41">
      <c r="N2568" s="25"/>
      <c r="O2568" s="25"/>
      <c r="P2568" s="25"/>
      <c r="Q2568" s="25"/>
      <c r="R2568" s="25"/>
      <c r="S2568" s="25"/>
      <c r="T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</row>
    <row r="2569" spans="14:41">
      <c r="N2569" s="25"/>
      <c r="O2569" s="25"/>
      <c r="P2569" s="25"/>
      <c r="Q2569" s="25"/>
      <c r="R2569" s="25"/>
      <c r="S2569" s="25"/>
      <c r="T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</row>
    <row r="2570" spans="14:41">
      <c r="N2570" s="25"/>
      <c r="O2570" s="25"/>
      <c r="P2570" s="25"/>
      <c r="Q2570" s="25"/>
      <c r="R2570" s="25"/>
      <c r="S2570" s="25"/>
      <c r="T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</row>
    <row r="2571" spans="14:41">
      <c r="N2571" s="25"/>
      <c r="O2571" s="25"/>
      <c r="P2571" s="25"/>
      <c r="Q2571" s="25"/>
      <c r="R2571" s="25"/>
      <c r="S2571" s="25"/>
      <c r="T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</row>
    <row r="2572" spans="14:41">
      <c r="N2572" s="25"/>
      <c r="O2572" s="25"/>
      <c r="P2572" s="25"/>
      <c r="Q2572" s="25"/>
      <c r="R2572" s="25"/>
      <c r="S2572" s="25"/>
      <c r="T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</row>
    <row r="2573" spans="14:41">
      <c r="N2573" s="25"/>
      <c r="O2573" s="25"/>
      <c r="P2573" s="25"/>
      <c r="Q2573" s="25"/>
      <c r="R2573" s="25"/>
      <c r="S2573" s="25"/>
      <c r="T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</row>
    <row r="2574" spans="14:41">
      <c r="N2574" s="25"/>
      <c r="O2574" s="25"/>
      <c r="P2574" s="25"/>
      <c r="Q2574" s="25"/>
      <c r="R2574" s="25"/>
      <c r="S2574" s="25"/>
      <c r="T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</row>
    <row r="2575" spans="14:41">
      <c r="N2575" s="25"/>
      <c r="O2575" s="25"/>
      <c r="P2575" s="25"/>
      <c r="Q2575" s="25"/>
      <c r="R2575" s="25"/>
      <c r="S2575" s="25"/>
      <c r="T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</row>
    <row r="2576" spans="14:41">
      <c r="N2576" s="25"/>
      <c r="O2576" s="25"/>
      <c r="P2576" s="25"/>
      <c r="Q2576" s="25"/>
      <c r="R2576" s="25"/>
      <c r="S2576" s="25"/>
      <c r="T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</row>
    <row r="2577" spans="14:41">
      <c r="N2577" s="25"/>
      <c r="O2577" s="25"/>
      <c r="P2577" s="25"/>
      <c r="Q2577" s="25"/>
      <c r="R2577" s="25"/>
      <c r="S2577" s="25"/>
      <c r="T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</row>
    <row r="2578" spans="14:41">
      <c r="N2578" s="25"/>
      <c r="O2578" s="25"/>
      <c r="P2578" s="25"/>
      <c r="Q2578" s="25"/>
      <c r="R2578" s="25"/>
      <c r="S2578" s="25"/>
      <c r="T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</row>
    <row r="2579" spans="14:41">
      <c r="N2579" s="25"/>
      <c r="O2579" s="25"/>
      <c r="P2579" s="25"/>
      <c r="Q2579" s="25"/>
      <c r="R2579" s="25"/>
      <c r="S2579" s="25"/>
      <c r="T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</row>
    <row r="2580" spans="14:41">
      <c r="N2580" s="25"/>
      <c r="O2580" s="25"/>
      <c r="P2580" s="25"/>
      <c r="Q2580" s="25"/>
      <c r="R2580" s="25"/>
      <c r="S2580" s="25"/>
      <c r="T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</row>
    <row r="2581" spans="14:41">
      <c r="N2581" s="25"/>
      <c r="O2581" s="25"/>
      <c r="P2581" s="25"/>
      <c r="Q2581" s="25"/>
      <c r="R2581" s="25"/>
      <c r="S2581" s="25"/>
      <c r="T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</row>
    <row r="2582" spans="14:41">
      <c r="N2582" s="25"/>
      <c r="O2582" s="25"/>
      <c r="P2582" s="25"/>
      <c r="Q2582" s="25"/>
      <c r="R2582" s="25"/>
      <c r="S2582" s="25"/>
      <c r="T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</row>
    <row r="2583" spans="14:41">
      <c r="N2583" s="25"/>
      <c r="O2583" s="25"/>
      <c r="P2583" s="25"/>
      <c r="Q2583" s="25"/>
      <c r="R2583" s="25"/>
      <c r="S2583" s="25"/>
      <c r="T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</row>
    <row r="2584" spans="14:41">
      <c r="N2584" s="25"/>
      <c r="O2584" s="25"/>
      <c r="P2584" s="25"/>
      <c r="Q2584" s="25"/>
      <c r="R2584" s="25"/>
      <c r="S2584" s="25"/>
      <c r="T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</row>
    <row r="2585" spans="14:41">
      <c r="N2585" s="25"/>
      <c r="O2585" s="25"/>
      <c r="P2585" s="25"/>
      <c r="Q2585" s="25"/>
      <c r="R2585" s="25"/>
      <c r="S2585" s="25"/>
      <c r="T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</row>
    <row r="2586" spans="14:41">
      <c r="N2586" s="25"/>
      <c r="O2586" s="25"/>
      <c r="P2586" s="25"/>
      <c r="Q2586" s="25"/>
      <c r="R2586" s="25"/>
      <c r="S2586" s="25"/>
      <c r="T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</row>
    <row r="2587" spans="14:41">
      <c r="N2587" s="25"/>
      <c r="O2587" s="25"/>
      <c r="P2587" s="25"/>
      <c r="Q2587" s="25"/>
      <c r="R2587" s="25"/>
      <c r="S2587" s="25"/>
      <c r="T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</row>
    <row r="2588" spans="14:41">
      <c r="N2588" s="25"/>
      <c r="O2588" s="25"/>
      <c r="P2588" s="25"/>
      <c r="Q2588" s="25"/>
      <c r="R2588" s="25"/>
      <c r="S2588" s="25"/>
      <c r="T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</row>
    <row r="2589" spans="14:41">
      <c r="N2589" s="25"/>
      <c r="O2589" s="25"/>
      <c r="P2589" s="25"/>
      <c r="Q2589" s="25"/>
      <c r="R2589" s="25"/>
      <c r="S2589" s="25"/>
      <c r="T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</row>
    <row r="2590" spans="14:41">
      <c r="N2590" s="25"/>
      <c r="O2590" s="25"/>
      <c r="P2590" s="25"/>
      <c r="Q2590" s="25"/>
      <c r="R2590" s="25"/>
      <c r="S2590" s="25"/>
      <c r="T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</row>
    <row r="2591" spans="14:41">
      <c r="N2591" s="25"/>
      <c r="O2591" s="25"/>
      <c r="P2591" s="25"/>
      <c r="Q2591" s="25"/>
      <c r="R2591" s="25"/>
      <c r="S2591" s="25"/>
      <c r="T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</row>
    <row r="2592" spans="14:41">
      <c r="N2592" s="25"/>
      <c r="O2592" s="25"/>
      <c r="P2592" s="25"/>
      <c r="Q2592" s="25"/>
      <c r="R2592" s="25"/>
      <c r="S2592" s="25"/>
      <c r="T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</row>
    <row r="2593" spans="14:41">
      <c r="N2593" s="25"/>
      <c r="O2593" s="25"/>
      <c r="P2593" s="25"/>
      <c r="Q2593" s="25"/>
      <c r="R2593" s="25"/>
      <c r="S2593" s="25"/>
      <c r="T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</row>
    <row r="2594" spans="14:41">
      <c r="N2594" s="25"/>
      <c r="O2594" s="25"/>
      <c r="P2594" s="25"/>
      <c r="Q2594" s="25"/>
      <c r="R2594" s="25"/>
      <c r="S2594" s="25"/>
      <c r="T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</row>
    <row r="2595" spans="14:41">
      <c r="N2595" s="25"/>
      <c r="O2595" s="25"/>
      <c r="P2595" s="25"/>
      <c r="Q2595" s="25"/>
      <c r="R2595" s="25"/>
      <c r="S2595" s="25"/>
      <c r="T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</row>
    <row r="2596" spans="14:41">
      <c r="N2596" s="25"/>
      <c r="O2596" s="25"/>
      <c r="P2596" s="25"/>
      <c r="Q2596" s="25"/>
      <c r="R2596" s="25"/>
      <c r="S2596" s="25"/>
      <c r="T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</row>
    <row r="2597" spans="14:41">
      <c r="N2597" s="25"/>
      <c r="O2597" s="25"/>
      <c r="P2597" s="25"/>
      <c r="Q2597" s="25"/>
      <c r="R2597" s="25"/>
      <c r="S2597" s="25"/>
      <c r="T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</row>
    <row r="2598" spans="14:41">
      <c r="N2598" s="25"/>
      <c r="O2598" s="25"/>
      <c r="P2598" s="25"/>
      <c r="Q2598" s="25"/>
      <c r="R2598" s="25"/>
      <c r="S2598" s="25"/>
      <c r="T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</row>
    <row r="2599" spans="14:41">
      <c r="N2599" s="25"/>
      <c r="O2599" s="25"/>
      <c r="P2599" s="25"/>
      <c r="Q2599" s="25"/>
      <c r="R2599" s="25"/>
      <c r="S2599" s="25"/>
      <c r="T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</row>
    <row r="2600" spans="14:41">
      <c r="N2600" s="25"/>
      <c r="O2600" s="25"/>
      <c r="P2600" s="25"/>
      <c r="Q2600" s="25"/>
      <c r="R2600" s="25"/>
      <c r="S2600" s="25"/>
      <c r="T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</row>
    <row r="2601" spans="14:41">
      <c r="N2601" s="25"/>
      <c r="O2601" s="25"/>
      <c r="P2601" s="25"/>
      <c r="Q2601" s="25"/>
      <c r="R2601" s="25"/>
      <c r="S2601" s="25"/>
      <c r="T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</row>
    <row r="2602" spans="14:41">
      <c r="N2602" s="25"/>
      <c r="O2602" s="25"/>
      <c r="P2602" s="25"/>
      <c r="Q2602" s="25"/>
      <c r="R2602" s="25"/>
      <c r="S2602" s="25"/>
      <c r="T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</row>
    <row r="2603" spans="14:41">
      <c r="N2603" s="25"/>
      <c r="O2603" s="25"/>
      <c r="P2603" s="25"/>
      <c r="Q2603" s="25"/>
      <c r="R2603" s="25"/>
      <c r="S2603" s="25"/>
      <c r="T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</row>
    <row r="2604" spans="14:41">
      <c r="N2604" s="25"/>
      <c r="O2604" s="25"/>
      <c r="P2604" s="25"/>
      <c r="Q2604" s="25"/>
      <c r="R2604" s="25"/>
      <c r="S2604" s="25"/>
      <c r="T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</row>
    <row r="2605" spans="14:41">
      <c r="N2605" s="25"/>
      <c r="O2605" s="25"/>
      <c r="P2605" s="25"/>
      <c r="Q2605" s="25"/>
      <c r="R2605" s="25"/>
      <c r="S2605" s="25"/>
      <c r="T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</row>
    <row r="2606" spans="14:41">
      <c r="N2606" s="25"/>
      <c r="O2606" s="25"/>
      <c r="P2606" s="25"/>
      <c r="Q2606" s="25"/>
      <c r="R2606" s="25"/>
      <c r="S2606" s="25"/>
      <c r="T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</row>
    <row r="2607" spans="14:41">
      <c r="N2607" s="25"/>
      <c r="O2607" s="25"/>
      <c r="P2607" s="25"/>
      <c r="Q2607" s="25"/>
      <c r="R2607" s="25"/>
      <c r="S2607" s="25"/>
      <c r="T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</row>
    <row r="2608" spans="14:41">
      <c r="N2608" s="25"/>
      <c r="O2608" s="25"/>
      <c r="P2608" s="25"/>
      <c r="Q2608" s="25"/>
      <c r="R2608" s="25"/>
      <c r="S2608" s="25"/>
      <c r="T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</row>
    <row r="2609" spans="14:41">
      <c r="N2609" s="25"/>
      <c r="O2609" s="25"/>
      <c r="P2609" s="25"/>
      <c r="Q2609" s="25"/>
      <c r="R2609" s="25"/>
      <c r="S2609" s="25"/>
      <c r="T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</row>
    <row r="2610" spans="14:41">
      <c r="N2610" s="25"/>
      <c r="O2610" s="25"/>
      <c r="P2610" s="25"/>
      <c r="Q2610" s="25"/>
      <c r="R2610" s="25"/>
      <c r="S2610" s="25"/>
      <c r="T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</row>
    <row r="2611" spans="14:41">
      <c r="N2611" s="25"/>
      <c r="O2611" s="25"/>
      <c r="P2611" s="25"/>
      <c r="Q2611" s="25"/>
      <c r="R2611" s="25"/>
      <c r="S2611" s="25"/>
      <c r="T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</row>
    <row r="2612" spans="14:41">
      <c r="N2612" s="25"/>
      <c r="O2612" s="25"/>
      <c r="P2612" s="25"/>
      <c r="Q2612" s="25"/>
      <c r="R2612" s="25"/>
      <c r="S2612" s="25"/>
      <c r="T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</row>
    <row r="2613" spans="14:41">
      <c r="N2613" s="25"/>
      <c r="O2613" s="25"/>
      <c r="P2613" s="25"/>
      <c r="Q2613" s="25"/>
      <c r="R2613" s="25"/>
      <c r="S2613" s="25"/>
      <c r="T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</row>
    <row r="2614" spans="14:41">
      <c r="N2614" s="25"/>
      <c r="O2614" s="25"/>
      <c r="P2614" s="25"/>
      <c r="Q2614" s="25"/>
      <c r="R2614" s="25"/>
      <c r="S2614" s="25"/>
      <c r="T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</row>
    <row r="2615" spans="14:41">
      <c r="N2615" s="25"/>
      <c r="O2615" s="25"/>
      <c r="P2615" s="25"/>
      <c r="Q2615" s="25"/>
      <c r="R2615" s="25"/>
      <c r="S2615" s="25"/>
      <c r="T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</row>
    <row r="2616" spans="14:41">
      <c r="N2616" s="25"/>
      <c r="O2616" s="25"/>
      <c r="P2616" s="25"/>
      <c r="Q2616" s="25"/>
      <c r="R2616" s="25"/>
      <c r="S2616" s="25"/>
      <c r="T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</row>
    <row r="2617" spans="14:41">
      <c r="N2617" s="25"/>
      <c r="O2617" s="25"/>
      <c r="P2617" s="25"/>
      <c r="Q2617" s="25"/>
      <c r="R2617" s="25"/>
      <c r="S2617" s="25"/>
      <c r="T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</row>
    <row r="2618" spans="14:41">
      <c r="N2618" s="25"/>
      <c r="O2618" s="25"/>
      <c r="P2618" s="25"/>
      <c r="Q2618" s="25"/>
      <c r="R2618" s="25"/>
      <c r="S2618" s="25"/>
      <c r="T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</row>
    <row r="2619" spans="14:41">
      <c r="N2619" s="25"/>
      <c r="O2619" s="25"/>
      <c r="P2619" s="25"/>
      <c r="Q2619" s="25"/>
      <c r="R2619" s="25"/>
      <c r="S2619" s="25"/>
      <c r="T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</row>
    <row r="2620" spans="14:41">
      <c r="N2620" s="25"/>
      <c r="O2620" s="25"/>
      <c r="P2620" s="25"/>
      <c r="Q2620" s="25"/>
      <c r="R2620" s="25"/>
      <c r="S2620" s="25"/>
      <c r="T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</row>
    <row r="2621" spans="14:41">
      <c r="N2621" s="25"/>
      <c r="O2621" s="25"/>
      <c r="P2621" s="25"/>
      <c r="Q2621" s="25"/>
      <c r="R2621" s="25"/>
      <c r="S2621" s="25"/>
      <c r="T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</row>
    <row r="2622" spans="14:41">
      <c r="N2622" s="25"/>
      <c r="O2622" s="25"/>
      <c r="P2622" s="25"/>
      <c r="Q2622" s="25"/>
      <c r="R2622" s="25"/>
      <c r="S2622" s="25"/>
      <c r="T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</row>
    <row r="2623" spans="14:41">
      <c r="N2623" s="25"/>
      <c r="O2623" s="25"/>
      <c r="P2623" s="25"/>
      <c r="Q2623" s="25"/>
      <c r="R2623" s="25"/>
      <c r="S2623" s="25"/>
      <c r="T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</row>
    <row r="2624" spans="14:41">
      <c r="N2624" s="25"/>
      <c r="O2624" s="25"/>
      <c r="P2624" s="25"/>
      <c r="Q2624" s="25"/>
      <c r="R2624" s="25"/>
      <c r="S2624" s="25"/>
      <c r="T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</row>
    <row r="2625" spans="14:41">
      <c r="N2625" s="25"/>
      <c r="O2625" s="25"/>
      <c r="P2625" s="25"/>
      <c r="Q2625" s="25"/>
      <c r="R2625" s="25"/>
      <c r="S2625" s="25"/>
      <c r="T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</row>
    <row r="2626" spans="14:41">
      <c r="N2626" s="25"/>
      <c r="O2626" s="25"/>
      <c r="P2626" s="25"/>
      <c r="Q2626" s="25"/>
      <c r="R2626" s="25"/>
      <c r="S2626" s="25"/>
      <c r="T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</row>
    <row r="2627" spans="14:41">
      <c r="N2627" s="25"/>
      <c r="O2627" s="25"/>
      <c r="P2627" s="25"/>
      <c r="Q2627" s="25"/>
      <c r="R2627" s="25"/>
      <c r="S2627" s="25"/>
      <c r="T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</row>
    <row r="2628" spans="14:41">
      <c r="N2628" s="25"/>
      <c r="O2628" s="25"/>
      <c r="P2628" s="25"/>
      <c r="Q2628" s="25"/>
      <c r="R2628" s="25"/>
      <c r="S2628" s="25"/>
      <c r="T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</row>
    <row r="2629" spans="14:41">
      <c r="N2629" s="25"/>
      <c r="O2629" s="25"/>
      <c r="P2629" s="25"/>
      <c r="Q2629" s="25"/>
      <c r="R2629" s="25"/>
      <c r="S2629" s="25"/>
      <c r="T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</row>
    <row r="2630" spans="14:41">
      <c r="N2630" s="25"/>
      <c r="O2630" s="25"/>
      <c r="P2630" s="25"/>
      <c r="Q2630" s="25"/>
      <c r="R2630" s="25"/>
      <c r="S2630" s="25"/>
      <c r="T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</row>
    <row r="2631" spans="14:41">
      <c r="N2631" s="25"/>
      <c r="O2631" s="25"/>
      <c r="P2631" s="25"/>
      <c r="Q2631" s="25"/>
      <c r="R2631" s="25"/>
      <c r="S2631" s="25"/>
      <c r="T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</row>
    <row r="2632" spans="14:41">
      <c r="N2632" s="25"/>
      <c r="O2632" s="25"/>
      <c r="P2632" s="25"/>
      <c r="Q2632" s="25"/>
      <c r="R2632" s="25"/>
      <c r="S2632" s="25"/>
      <c r="T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</row>
    <row r="2633" spans="14:41">
      <c r="N2633" s="25"/>
      <c r="O2633" s="25"/>
      <c r="P2633" s="25"/>
      <c r="Q2633" s="25"/>
      <c r="R2633" s="25"/>
      <c r="S2633" s="25"/>
      <c r="T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</row>
    <row r="2634" spans="14:41">
      <c r="N2634" s="25"/>
      <c r="O2634" s="25"/>
      <c r="P2634" s="25"/>
      <c r="Q2634" s="25"/>
      <c r="R2634" s="25"/>
      <c r="S2634" s="25"/>
      <c r="T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</row>
    <row r="2635" spans="14:41">
      <c r="N2635" s="25"/>
      <c r="O2635" s="25"/>
      <c r="P2635" s="25"/>
      <c r="Q2635" s="25"/>
      <c r="R2635" s="25"/>
      <c r="S2635" s="25"/>
      <c r="T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</row>
    <row r="2636" spans="14:41">
      <c r="N2636" s="25"/>
      <c r="O2636" s="25"/>
      <c r="P2636" s="25"/>
      <c r="Q2636" s="25"/>
      <c r="R2636" s="25"/>
      <c r="S2636" s="25"/>
      <c r="T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</row>
    <row r="2637" spans="14:41">
      <c r="N2637" s="25"/>
      <c r="O2637" s="25"/>
      <c r="P2637" s="25"/>
      <c r="Q2637" s="25"/>
      <c r="R2637" s="25"/>
      <c r="S2637" s="25"/>
      <c r="T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</row>
    <row r="2638" spans="14:41">
      <c r="N2638" s="25"/>
      <c r="O2638" s="25"/>
      <c r="P2638" s="25"/>
      <c r="Q2638" s="25"/>
      <c r="R2638" s="25"/>
      <c r="S2638" s="25"/>
      <c r="T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</row>
    <row r="2639" spans="14:41">
      <c r="N2639" s="25"/>
      <c r="O2639" s="25"/>
      <c r="P2639" s="25"/>
      <c r="Q2639" s="25"/>
      <c r="R2639" s="25"/>
      <c r="S2639" s="25"/>
      <c r="T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</row>
    <row r="2640" spans="14:41">
      <c r="N2640" s="25"/>
      <c r="O2640" s="25"/>
      <c r="P2640" s="25"/>
      <c r="Q2640" s="25"/>
      <c r="R2640" s="25"/>
      <c r="S2640" s="25"/>
      <c r="T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</row>
    <row r="2641" spans="14:41">
      <c r="N2641" s="25"/>
      <c r="O2641" s="25"/>
      <c r="P2641" s="25"/>
      <c r="Q2641" s="25"/>
      <c r="R2641" s="25"/>
      <c r="S2641" s="25"/>
      <c r="T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</row>
    <row r="2642" spans="14:41">
      <c r="N2642" s="25"/>
      <c r="O2642" s="25"/>
      <c r="P2642" s="25"/>
      <c r="Q2642" s="25"/>
      <c r="R2642" s="25"/>
      <c r="S2642" s="25"/>
      <c r="T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</row>
    <row r="2643" spans="14:41">
      <c r="N2643" s="25"/>
      <c r="O2643" s="25"/>
      <c r="P2643" s="25"/>
      <c r="Q2643" s="25"/>
      <c r="R2643" s="25"/>
      <c r="S2643" s="25"/>
      <c r="T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</row>
    <row r="2644" spans="14:41">
      <c r="N2644" s="25"/>
      <c r="O2644" s="25"/>
      <c r="P2644" s="25"/>
      <c r="Q2644" s="25"/>
      <c r="R2644" s="25"/>
      <c r="S2644" s="25"/>
      <c r="T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</row>
    <row r="2645" spans="14:41">
      <c r="N2645" s="25"/>
      <c r="O2645" s="25"/>
      <c r="P2645" s="25"/>
      <c r="Q2645" s="25"/>
      <c r="R2645" s="25"/>
      <c r="S2645" s="25"/>
      <c r="T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</row>
    <row r="2646" spans="14:41">
      <c r="N2646" s="25"/>
      <c r="O2646" s="25"/>
      <c r="P2646" s="25"/>
      <c r="Q2646" s="25"/>
      <c r="R2646" s="25"/>
      <c r="S2646" s="25"/>
      <c r="T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</row>
    <row r="2647" spans="14:41">
      <c r="N2647" s="25"/>
      <c r="O2647" s="25"/>
      <c r="P2647" s="25"/>
      <c r="Q2647" s="25"/>
      <c r="R2647" s="25"/>
      <c r="S2647" s="25"/>
      <c r="T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</row>
    <row r="2648" spans="14:41">
      <c r="N2648" s="25"/>
      <c r="O2648" s="25"/>
      <c r="P2648" s="25"/>
      <c r="Q2648" s="25"/>
      <c r="R2648" s="25"/>
      <c r="S2648" s="25"/>
      <c r="T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</row>
    <row r="2649" spans="14:41">
      <c r="N2649" s="25"/>
      <c r="O2649" s="25"/>
      <c r="P2649" s="25"/>
      <c r="Q2649" s="25"/>
      <c r="R2649" s="25"/>
      <c r="S2649" s="25"/>
      <c r="T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</row>
    <row r="2650" spans="14:41">
      <c r="N2650" s="25"/>
      <c r="O2650" s="25"/>
      <c r="P2650" s="25"/>
      <c r="Q2650" s="25"/>
      <c r="R2650" s="25"/>
      <c r="S2650" s="25"/>
      <c r="T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</row>
    <row r="2651" spans="14:41">
      <c r="N2651" s="25"/>
      <c r="O2651" s="25"/>
      <c r="P2651" s="25"/>
      <c r="Q2651" s="25"/>
      <c r="R2651" s="25"/>
      <c r="S2651" s="25"/>
      <c r="T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</row>
    <row r="2652" spans="14:41">
      <c r="N2652" s="25"/>
      <c r="O2652" s="25"/>
      <c r="P2652" s="25"/>
      <c r="Q2652" s="25"/>
      <c r="R2652" s="25"/>
      <c r="S2652" s="25"/>
      <c r="T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</row>
    <row r="2653" spans="14:41">
      <c r="N2653" s="25"/>
      <c r="O2653" s="25"/>
      <c r="P2653" s="25"/>
      <c r="Q2653" s="25"/>
      <c r="R2653" s="25"/>
      <c r="S2653" s="25"/>
      <c r="T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</row>
    <row r="2654" spans="14:41">
      <c r="N2654" s="25"/>
      <c r="O2654" s="25"/>
      <c r="P2654" s="25"/>
      <c r="Q2654" s="25"/>
      <c r="R2654" s="25"/>
      <c r="S2654" s="25"/>
      <c r="T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</row>
    <row r="2655" spans="14:41">
      <c r="N2655" s="25"/>
      <c r="O2655" s="25"/>
      <c r="P2655" s="25"/>
      <c r="Q2655" s="25"/>
      <c r="R2655" s="25"/>
      <c r="S2655" s="25"/>
      <c r="T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</row>
    <row r="2656" spans="14:41">
      <c r="N2656" s="25"/>
      <c r="O2656" s="25"/>
      <c r="P2656" s="25"/>
      <c r="Q2656" s="25"/>
      <c r="R2656" s="25"/>
      <c r="S2656" s="25"/>
      <c r="T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</row>
    <row r="2657" spans="14:41">
      <c r="N2657" s="25"/>
      <c r="O2657" s="25"/>
      <c r="P2657" s="25"/>
      <c r="Q2657" s="25"/>
      <c r="R2657" s="25"/>
      <c r="S2657" s="25"/>
      <c r="T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</row>
    <row r="2658" spans="14:41">
      <c r="N2658" s="25"/>
      <c r="O2658" s="25"/>
      <c r="P2658" s="25"/>
      <c r="Q2658" s="25"/>
      <c r="R2658" s="25"/>
      <c r="S2658" s="25"/>
      <c r="T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</row>
    <row r="2659" spans="14:41">
      <c r="N2659" s="25"/>
      <c r="O2659" s="25"/>
      <c r="P2659" s="25"/>
      <c r="Q2659" s="25"/>
      <c r="R2659" s="25"/>
      <c r="S2659" s="25"/>
      <c r="T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</row>
    <row r="2660" spans="14:41">
      <c r="N2660" s="25"/>
      <c r="O2660" s="25"/>
      <c r="P2660" s="25"/>
      <c r="Q2660" s="25"/>
      <c r="R2660" s="25"/>
      <c r="S2660" s="25"/>
      <c r="T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</row>
    <row r="2661" spans="14:41">
      <c r="N2661" s="25"/>
      <c r="O2661" s="25"/>
      <c r="P2661" s="25"/>
      <c r="Q2661" s="25"/>
      <c r="R2661" s="25"/>
      <c r="S2661" s="25"/>
      <c r="T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</row>
    <row r="2662" spans="14:41">
      <c r="N2662" s="25"/>
      <c r="O2662" s="25"/>
      <c r="P2662" s="25"/>
      <c r="Q2662" s="25"/>
      <c r="R2662" s="25"/>
      <c r="S2662" s="25"/>
      <c r="T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</row>
    <row r="2663" spans="14:41">
      <c r="N2663" s="25"/>
      <c r="O2663" s="25"/>
      <c r="P2663" s="25"/>
      <c r="Q2663" s="25"/>
      <c r="R2663" s="25"/>
      <c r="S2663" s="25"/>
      <c r="T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</row>
    <row r="2664" spans="14:41">
      <c r="N2664" s="25"/>
      <c r="O2664" s="25"/>
      <c r="P2664" s="25"/>
      <c r="Q2664" s="25"/>
      <c r="R2664" s="25"/>
      <c r="S2664" s="25"/>
      <c r="T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</row>
    <row r="2665" spans="14:41">
      <c r="N2665" s="25"/>
      <c r="O2665" s="25"/>
      <c r="P2665" s="25"/>
      <c r="Q2665" s="25"/>
      <c r="R2665" s="25"/>
      <c r="S2665" s="25"/>
      <c r="T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</row>
    <row r="2666" spans="14:41">
      <c r="N2666" s="25"/>
      <c r="O2666" s="25"/>
      <c r="P2666" s="25"/>
      <c r="Q2666" s="25"/>
      <c r="R2666" s="25"/>
      <c r="S2666" s="25"/>
      <c r="T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</row>
    <row r="2667" spans="14:41">
      <c r="N2667" s="25"/>
      <c r="O2667" s="25"/>
      <c r="P2667" s="25"/>
      <c r="Q2667" s="25"/>
      <c r="R2667" s="25"/>
      <c r="S2667" s="25"/>
      <c r="T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</row>
    <row r="2668" spans="14:41">
      <c r="N2668" s="25"/>
      <c r="O2668" s="25"/>
      <c r="P2668" s="25"/>
      <c r="Q2668" s="25"/>
      <c r="R2668" s="25"/>
      <c r="S2668" s="25"/>
      <c r="T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</row>
    <row r="2669" spans="14:41">
      <c r="N2669" s="25"/>
      <c r="O2669" s="25"/>
      <c r="P2669" s="25"/>
      <c r="Q2669" s="25"/>
      <c r="R2669" s="25"/>
      <c r="S2669" s="25"/>
      <c r="T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</row>
    <row r="2670" spans="14:41">
      <c r="N2670" s="25"/>
      <c r="O2670" s="25"/>
      <c r="P2670" s="25"/>
      <c r="Q2670" s="25"/>
      <c r="R2670" s="25"/>
      <c r="S2670" s="25"/>
      <c r="T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</row>
    <row r="2671" spans="14:41">
      <c r="N2671" s="25"/>
      <c r="O2671" s="25"/>
      <c r="P2671" s="25"/>
      <c r="Q2671" s="25"/>
      <c r="R2671" s="25"/>
      <c r="S2671" s="25"/>
      <c r="T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</row>
    <row r="2672" spans="14:41">
      <c r="N2672" s="25"/>
      <c r="O2672" s="25"/>
      <c r="P2672" s="25"/>
      <c r="Q2672" s="25"/>
      <c r="R2672" s="25"/>
      <c r="S2672" s="25"/>
      <c r="T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</row>
    <row r="2673" spans="14:41">
      <c r="N2673" s="25"/>
      <c r="O2673" s="25"/>
      <c r="P2673" s="25"/>
      <c r="Q2673" s="25"/>
      <c r="R2673" s="25"/>
      <c r="S2673" s="25"/>
      <c r="T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</row>
    <row r="2674" spans="14:41">
      <c r="N2674" s="25"/>
      <c r="O2674" s="25"/>
      <c r="P2674" s="25"/>
      <c r="Q2674" s="25"/>
      <c r="R2674" s="25"/>
      <c r="S2674" s="25"/>
      <c r="T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</row>
    <row r="2675" spans="14:41">
      <c r="N2675" s="25"/>
      <c r="O2675" s="25"/>
      <c r="P2675" s="25"/>
      <c r="Q2675" s="25"/>
      <c r="R2675" s="25"/>
      <c r="S2675" s="25"/>
      <c r="T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</row>
    <row r="2676" spans="14:41">
      <c r="N2676" s="25"/>
      <c r="O2676" s="25"/>
      <c r="P2676" s="25"/>
      <c r="Q2676" s="25"/>
      <c r="R2676" s="25"/>
      <c r="S2676" s="25"/>
      <c r="T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</row>
    <row r="2677" spans="14:41">
      <c r="N2677" s="25"/>
      <c r="O2677" s="25"/>
      <c r="P2677" s="25"/>
      <c r="Q2677" s="25"/>
      <c r="R2677" s="25"/>
      <c r="S2677" s="25"/>
      <c r="T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</row>
    <row r="2678" spans="14:41">
      <c r="N2678" s="25"/>
      <c r="O2678" s="25"/>
      <c r="P2678" s="25"/>
      <c r="Q2678" s="25"/>
      <c r="R2678" s="25"/>
      <c r="S2678" s="25"/>
      <c r="T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</row>
    <row r="2679" spans="14:41">
      <c r="N2679" s="25"/>
      <c r="O2679" s="25"/>
      <c r="P2679" s="25"/>
      <c r="Q2679" s="25"/>
      <c r="R2679" s="25"/>
      <c r="S2679" s="25"/>
      <c r="T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</row>
    <row r="2680" spans="14:41">
      <c r="N2680" s="25"/>
      <c r="O2680" s="25"/>
      <c r="P2680" s="25"/>
      <c r="Q2680" s="25"/>
      <c r="R2680" s="25"/>
      <c r="S2680" s="25"/>
      <c r="T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</row>
    <row r="2681" spans="14:41">
      <c r="N2681" s="25"/>
      <c r="O2681" s="25"/>
      <c r="P2681" s="25"/>
      <c r="Q2681" s="25"/>
      <c r="R2681" s="25"/>
      <c r="S2681" s="25"/>
      <c r="T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</row>
    <row r="2682" spans="14:41">
      <c r="N2682" s="25"/>
      <c r="O2682" s="25"/>
      <c r="P2682" s="25"/>
      <c r="Q2682" s="25"/>
      <c r="R2682" s="25"/>
      <c r="S2682" s="25"/>
      <c r="T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</row>
    <row r="2683" spans="14:41">
      <c r="N2683" s="25"/>
      <c r="O2683" s="25"/>
      <c r="P2683" s="25"/>
      <c r="Q2683" s="25"/>
      <c r="R2683" s="25"/>
      <c r="S2683" s="25"/>
      <c r="T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</row>
    <row r="2684" spans="14:41">
      <c r="N2684" s="25"/>
      <c r="O2684" s="25"/>
      <c r="P2684" s="25"/>
      <c r="Q2684" s="25"/>
      <c r="R2684" s="25"/>
      <c r="S2684" s="25"/>
      <c r="T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</row>
    <row r="2685" spans="14:41">
      <c r="N2685" s="25"/>
      <c r="O2685" s="25"/>
      <c r="P2685" s="25"/>
      <c r="Q2685" s="25"/>
      <c r="R2685" s="25"/>
      <c r="S2685" s="25"/>
      <c r="T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</row>
    <row r="2686" spans="14:41">
      <c r="N2686" s="25"/>
      <c r="O2686" s="25"/>
      <c r="P2686" s="25"/>
      <c r="Q2686" s="25"/>
      <c r="R2686" s="25"/>
      <c r="S2686" s="25"/>
      <c r="T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</row>
    <row r="2687" spans="14:41">
      <c r="N2687" s="25"/>
      <c r="O2687" s="25"/>
      <c r="P2687" s="25"/>
      <c r="Q2687" s="25"/>
      <c r="R2687" s="25"/>
      <c r="S2687" s="25"/>
      <c r="T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</row>
    <row r="2688" spans="14:41">
      <c r="N2688" s="25"/>
      <c r="O2688" s="25"/>
      <c r="P2688" s="25"/>
      <c r="Q2688" s="25"/>
      <c r="R2688" s="25"/>
      <c r="S2688" s="25"/>
      <c r="T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</row>
    <row r="2689" spans="14:41">
      <c r="N2689" s="25"/>
      <c r="O2689" s="25"/>
      <c r="P2689" s="25"/>
      <c r="Q2689" s="25"/>
      <c r="R2689" s="25"/>
      <c r="S2689" s="25"/>
      <c r="T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</row>
    <row r="2690" spans="14:41">
      <c r="N2690" s="25"/>
      <c r="O2690" s="25"/>
      <c r="P2690" s="25"/>
      <c r="Q2690" s="25"/>
      <c r="R2690" s="25"/>
      <c r="S2690" s="25"/>
      <c r="T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</row>
    <row r="2691" spans="14:41">
      <c r="N2691" s="25"/>
      <c r="O2691" s="25"/>
      <c r="P2691" s="25"/>
      <c r="Q2691" s="25"/>
      <c r="R2691" s="25"/>
      <c r="S2691" s="25"/>
      <c r="T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</row>
    <row r="2692" spans="14:41">
      <c r="N2692" s="25"/>
      <c r="O2692" s="25"/>
      <c r="P2692" s="25"/>
      <c r="Q2692" s="25"/>
      <c r="R2692" s="25"/>
      <c r="S2692" s="25"/>
      <c r="T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</row>
    <row r="2693" spans="14:41">
      <c r="N2693" s="25"/>
      <c r="O2693" s="25"/>
      <c r="P2693" s="25"/>
      <c r="Q2693" s="25"/>
      <c r="R2693" s="25"/>
      <c r="S2693" s="25"/>
      <c r="T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</row>
    <row r="2694" spans="14:41">
      <c r="N2694" s="25"/>
      <c r="O2694" s="25"/>
      <c r="P2694" s="25"/>
      <c r="Q2694" s="25"/>
      <c r="R2694" s="25"/>
      <c r="S2694" s="25"/>
      <c r="T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</row>
    <row r="2695" spans="14:41">
      <c r="N2695" s="25"/>
      <c r="O2695" s="25"/>
      <c r="P2695" s="25"/>
      <c r="Q2695" s="25"/>
      <c r="R2695" s="25"/>
      <c r="S2695" s="25"/>
      <c r="T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</row>
    <row r="2696" spans="14:41">
      <c r="N2696" s="25"/>
      <c r="O2696" s="25"/>
      <c r="P2696" s="25"/>
      <c r="Q2696" s="25"/>
      <c r="R2696" s="25"/>
      <c r="S2696" s="25"/>
      <c r="T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</row>
    <row r="2697" spans="14:41">
      <c r="N2697" s="25"/>
      <c r="O2697" s="25"/>
      <c r="P2697" s="25"/>
      <c r="Q2697" s="25"/>
      <c r="R2697" s="25"/>
      <c r="S2697" s="25"/>
      <c r="T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</row>
    <row r="2698" spans="14:41">
      <c r="N2698" s="25"/>
      <c r="O2698" s="25"/>
      <c r="P2698" s="25"/>
      <c r="Q2698" s="25"/>
      <c r="R2698" s="25"/>
      <c r="S2698" s="25"/>
      <c r="T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</row>
    <row r="2699" spans="14:41">
      <c r="N2699" s="25"/>
      <c r="O2699" s="25"/>
      <c r="P2699" s="25"/>
      <c r="Q2699" s="25"/>
      <c r="R2699" s="25"/>
      <c r="S2699" s="25"/>
      <c r="T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</row>
    <row r="2700" spans="14:41">
      <c r="N2700" s="25"/>
      <c r="O2700" s="25"/>
      <c r="P2700" s="25"/>
      <c r="Q2700" s="25"/>
      <c r="R2700" s="25"/>
      <c r="S2700" s="25"/>
      <c r="T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</row>
    <row r="2701" spans="14:41">
      <c r="N2701" s="25"/>
      <c r="O2701" s="25"/>
      <c r="P2701" s="25"/>
      <c r="Q2701" s="25"/>
      <c r="R2701" s="25"/>
      <c r="S2701" s="25"/>
      <c r="T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</row>
    <row r="2702" spans="14:41">
      <c r="N2702" s="25"/>
      <c r="O2702" s="25"/>
      <c r="P2702" s="25"/>
      <c r="Q2702" s="25"/>
      <c r="R2702" s="25"/>
      <c r="S2702" s="25"/>
      <c r="T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</row>
    <row r="2703" spans="14:41">
      <c r="N2703" s="25"/>
      <c r="O2703" s="25"/>
      <c r="P2703" s="25"/>
      <c r="Q2703" s="25"/>
      <c r="R2703" s="25"/>
      <c r="S2703" s="25"/>
      <c r="T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</row>
    <row r="2704" spans="14:41">
      <c r="N2704" s="25"/>
      <c r="O2704" s="25"/>
      <c r="P2704" s="25"/>
      <c r="Q2704" s="25"/>
      <c r="R2704" s="25"/>
      <c r="S2704" s="25"/>
      <c r="T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</row>
    <row r="2705" spans="14:41">
      <c r="N2705" s="25"/>
      <c r="O2705" s="25"/>
      <c r="P2705" s="25"/>
      <c r="Q2705" s="25"/>
      <c r="R2705" s="25"/>
      <c r="S2705" s="25"/>
      <c r="T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</row>
    <row r="2706" spans="14:41">
      <c r="N2706" s="25"/>
      <c r="O2706" s="25"/>
      <c r="P2706" s="25"/>
      <c r="Q2706" s="25"/>
      <c r="R2706" s="25"/>
      <c r="S2706" s="25"/>
      <c r="T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</row>
    <row r="2707" spans="14:41">
      <c r="N2707" s="25"/>
      <c r="O2707" s="25"/>
      <c r="P2707" s="25"/>
      <c r="Q2707" s="25"/>
      <c r="R2707" s="25"/>
      <c r="S2707" s="25"/>
      <c r="T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</row>
    <row r="2708" spans="14:41">
      <c r="N2708" s="25"/>
      <c r="O2708" s="25"/>
      <c r="P2708" s="25"/>
      <c r="Q2708" s="25"/>
      <c r="R2708" s="25"/>
      <c r="S2708" s="25"/>
      <c r="T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</row>
    <row r="2709" spans="14:41">
      <c r="N2709" s="25"/>
      <c r="O2709" s="25"/>
      <c r="P2709" s="25"/>
      <c r="Q2709" s="25"/>
      <c r="R2709" s="25"/>
      <c r="S2709" s="25"/>
      <c r="T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</row>
    <row r="2710" spans="14:41">
      <c r="N2710" s="25"/>
      <c r="O2710" s="25"/>
      <c r="P2710" s="25"/>
      <c r="Q2710" s="25"/>
      <c r="R2710" s="25"/>
      <c r="S2710" s="25"/>
      <c r="T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</row>
    <row r="2711" spans="14:41">
      <c r="N2711" s="25"/>
      <c r="O2711" s="25"/>
      <c r="P2711" s="25"/>
      <c r="Q2711" s="25"/>
      <c r="R2711" s="25"/>
      <c r="S2711" s="25"/>
      <c r="T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</row>
    <row r="2712" spans="14:41">
      <c r="N2712" s="25"/>
      <c r="O2712" s="25"/>
      <c r="P2712" s="25"/>
      <c r="Q2712" s="25"/>
      <c r="R2712" s="25"/>
      <c r="S2712" s="25"/>
      <c r="T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</row>
    <row r="2713" spans="14:41">
      <c r="N2713" s="25"/>
      <c r="O2713" s="25"/>
      <c r="P2713" s="25"/>
      <c r="Q2713" s="25"/>
      <c r="R2713" s="25"/>
      <c r="S2713" s="25"/>
      <c r="T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</row>
    <row r="2714" spans="14:41">
      <c r="N2714" s="25"/>
      <c r="O2714" s="25"/>
      <c r="P2714" s="25"/>
      <c r="Q2714" s="25"/>
      <c r="R2714" s="25"/>
      <c r="S2714" s="25"/>
      <c r="T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</row>
    <row r="2715" spans="14:41">
      <c r="N2715" s="25"/>
      <c r="O2715" s="25"/>
      <c r="P2715" s="25"/>
      <c r="Q2715" s="25"/>
      <c r="R2715" s="25"/>
      <c r="S2715" s="25"/>
      <c r="T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</row>
    <row r="2716" spans="14:41">
      <c r="N2716" s="25"/>
      <c r="O2716" s="25"/>
      <c r="P2716" s="25"/>
      <c r="Q2716" s="25"/>
      <c r="R2716" s="25"/>
      <c r="S2716" s="25"/>
      <c r="T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</row>
    <row r="2717" spans="14:41">
      <c r="N2717" s="25"/>
      <c r="O2717" s="25"/>
      <c r="P2717" s="25"/>
      <c r="Q2717" s="25"/>
      <c r="R2717" s="25"/>
      <c r="S2717" s="25"/>
      <c r="T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</row>
    <row r="2718" spans="14:41">
      <c r="N2718" s="25"/>
      <c r="O2718" s="25"/>
      <c r="P2718" s="25"/>
      <c r="Q2718" s="25"/>
      <c r="R2718" s="25"/>
      <c r="S2718" s="25"/>
      <c r="T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</row>
    <row r="2719" spans="14:41">
      <c r="N2719" s="25"/>
      <c r="O2719" s="25"/>
      <c r="P2719" s="25"/>
      <c r="Q2719" s="25"/>
      <c r="R2719" s="25"/>
      <c r="S2719" s="25"/>
      <c r="T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</row>
    <row r="2720" spans="14:41">
      <c r="N2720" s="25"/>
      <c r="O2720" s="25"/>
      <c r="P2720" s="25"/>
      <c r="Q2720" s="25"/>
      <c r="R2720" s="25"/>
      <c r="S2720" s="25"/>
      <c r="T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</row>
    <row r="2721" spans="14:41">
      <c r="N2721" s="25"/>
      <c r="O2721" s="25"/>
      <c r="P2721" s="25"/>
      <c r="Q2721" s="25"/>
      <c r="R2721" s="25"/>
      <c r="S2721" s="25"/>
      <c r="T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</row>
    <row r="2722" spans="14:41">
      <c r="N2722" s="25"/>
      <c r="O2722" s="25"/>
      <c r="P2722" s="25"/>
      <c r="Q2722" s="25"/>
      <c r="R2722" s="25"/>
      <c r="S2722" s="25"/>
      <c r="T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</row>
    <row r="2723" spans="14:41">
      <c r="N2723" s="25"/>
      <c r="O2723" s="25"/>
      <c r="P2723" s="25"/>
      <c r="Q2723" s="25"/>
      <c r="R2723" s="25"/>
      <c r="S2723" s="25"/>
      <c r="T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</row>
    <row r="2724" spans="14:41">
      <c r="N2724" s="25"/>
      <c r="O2724" s="25"/>
      <c r="P2724" s="25"/>
      <c r="Q2724" s="25"/>
      <c r="R2724" s="25"/>
      <c r="S2724" s="25"/>
      <c r="T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</row>
    <row r="2725" spans="14:41">
      <c r="N2725" s="25"/>
      <c r="O2725" s="25"/>
      <c r="P2725" s="25"/>
      <c r="Q2725" s="25"/>
      <c r="R2725" s="25"/>
      <c r="S2725" s="25"/>
      <c r="T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</row>
    <row r="2726" spans="14:41">
      <c r="N2726" s="25"/>
      <c r="O2726" s="25"/>
      <c r="P2726" s="25"/>
      <c r="Q2726" s="25"/>
      <c r="R2726" s="25"/>
      <c r="S2726" s="25"/>
      <c r="T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</row>
    <row r="2727" spans="14:41">
      <c r="N2727" s="25"/>
      <c r="O2727" s="25"/>
      <c r="P2727" s="25"/>
      <c r="Q2727" s="25"/>
      <c r="R2727" s="25"/>
      <c r="S2727" s="25"/>
      <c r="T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</row>
    <row r="2728" spans="14:41">
      <c r="N2728" s="25"/>
      <c r="O2728" s="25"/>
      <c r="P2728" s="25"/>
      <c r="Q2728" s="25"/>
      <c r="R2728" s="25"/>
      <c r="S2728" s="25"/>
      <c r="T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</row>
    <row r="2729" spans="14:41">
      <c r="N2729" s="25"/>
      <c r="O2729" s="25"/>
      <c r="P2729" s="25"/>
      <c r="Q2729" s="25"/>
      <c r="R2729" s="25"/>
      <c r="S2729" s="25"/>
      <c r="T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</row>
    <row r="2730" spans="14:41">
      <c r="N2730" s="25"/>
      <c r="O2730" s="25"/>
      <c r="P2730" s="25"/>
      <c r="Q2730" s="25"/>
      <c r="R2730" s="25"/>
      <c r="S2730" s="25"/>
      <c r="T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</row>
    <row r="2731" spans="14:41">
      <c r="N2731" s="25"/>
      <c r="O2731" s="25"/>
      <c r="P2731" s="25"/>
      <c r="Q2731" s="25"/>
      <c r="R2731" s="25"/>
      <c r="S2731" s="25"/>
      <c r="T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</row>
    <row r="2732" spans="14:41">
      <c r="N2732" s="25"/>
      <c r="O2732" s="25"/>
      <c r="P2732" s="25"/>
      <c r="Q2732" s="25"/>
      <c r="R2732" s="25"/>
      <c r="S2732" s="25"/>
      <c r="T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</row>
    <row r="2733" spans="14:41">
      <c r="N2733" s="25"/>
      <c r="O2733" s="25"/>
      <c r="P2733" s="25"/>
      <c r="Q2733" s="25"/>
      <c r="R2733" s="25"/>
      <c r="S2733" s="25"/>
      <c r="T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</row>
    <row r="2734" spans="14:41">
      <c r="N2734" s="25"/>
      <c r="O2734" s="25"/>
      <c r="P2734" s="25"/>
      <c r="Q2734" s="25"/>
      <c r="R2734" s="25"/>
      <c r="S2734" s="25"/>
      <c r="T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</row>
    <row r="2735" spans="14:41">
      <c r="N2735" s="25"/>
      <c r="O2735" s="25"/>
      <c r="P2735" s="25"/>
      <c r="Q2735" s="25"/>
      <c r="R2735" s="25"/>
      <c r="S2735" s="25"/>
      <c r="T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</row>
    <row r="2736" spans="14:41">
      <c r="N2736" s="25"/>
      <c r="O2736" s="25"/>
      <c r="P2736" s="25"/>
      <c r="Q2736" s="25"/>
      <c r="R2736" s="25"/>
      <c r="S2736" s="25"/>
      <c r="T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</row>
    <row r="2737" spans="14:41">
      <c r="N2737" s="25"/>
      <c r="O2737" s="25"/>
      <c r="P2737" s="25"/>
      <c r="Q2737" s="25"/>
      <c r="R2737" s="25"/>
      <c r="S2737" s="25"/>
      <c r="T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</row>
    <row r="2738" spans="14:41">
      <c r="N2738" s="25"/>
      <c r="O2738" s="25"/>
      <c r="P2738" s="25"/>
      <c r="Q2738" s="25"/>
      <c r="R2738" s="25"/>
      <c r="S2738" s="25"/>
      <c r="T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</row>
    <row r="2739" spans="14:41">
      <c r="N2739" s="25"/>
      <c r="O2739" s="25"/>
      <c r="P2739" s="25"/>
      <c r="Q2739" s="25"/>
      <c r="R2739" s="25"/>
      <c r="S2739" s="25"/>
      <c r="T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</row>
    <row r="2740" spans="14:41">
      <c r="N2740" s="25"/>
      <c r="O2740" s="25"/>
      <c r="P2740" s="25"/>
      <c r="Q2740" s="25"/>
      <c r="R2740" s="25"/>
      <c r="S2740" s="25"/>
      <c r="T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</row>
    <row r="2741" spans="14:41">
      <c r="N2741" s="25"/>
      <c r="O2741" s="25"/>
      <c r="P2741" s="25"/>
      <c r="Q2741" s="25"/>
      <c r="R2741" s="25"/>
      <c r="S2741" s="25"/>
      <c r="T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</row>
    <row r="2742" spans="14:41">
      <c r="N2742" s="25"/>
      <c r="O2742" s="25"/>
      <c r="P2742" s="25"/>
      <c r="Q2742" s="25"/>
      <c r="R2742" s="25"/>
      <c r="S2742" s="25"/>
      <c r="T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</row>
    <row r="2743" spans="14:41">
      <c r="N2743" s="25"/>
      <c r="O2743" s="25"/>
      <c r="P2743" s="25"/>
      <c r="Q2743" s="25"/>
      <c r="R2743" s="25"/>
      <c r="S2743" s="25"/>
      <c r="T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</row>
    <row r="2744" spans="14:41">
      <c r="N2744" s="25"/>
      <c r="O2744" s="25"/>
      <c r="P2744" s="25"/>
      <c r="Q2744" s="25"/>
      <c r="R2744" s="25"/>
      <c r="S2744" s="25"/>
      <c r="T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</row>
    <row r="2745" spans="14:41">
      <c r="N2745" s="25"/>
      <c r="O2745" s="25"/>
      <c r="P2745" s="25"/>
      <c r="Q2745" s="25"/>
      <c r="R2745" s="25"/>
      <c r="S2745" s="25"/>
      <c r="T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</row>
    <row r="2746" spans="14:41">
      <c r="N2746" s="25"/>
      <c r="O2746" s="25"/>
      <c r="P2746" s="25"/>
      <c r="Q2746" s="25"/>
      <c r="R2746" s="25"/>
      <c r="S2746" s="25"/>
      <c r="T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</row>
    <row r="2747" spans="14:41">
      <c r="N2747" s="25"/>
      <c r="O2747" s="25"/>
      <c r="P2747" s="25"/>
      <c r="Q2747" s="25"/>
      <c r="R2747" s="25"/>
      <c r="S2747" s="25"/>
      <c r="T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</row>
    <row r="2748" spans="14:41">
      <c r="N2748" s="25"/>
      <c r="O2748" s="25"/>
      <c r="P2748" s="25"/>
      <c r="Q2748" s="25"/>
      <c r="R2748" s="25"/>
      <c r="S2748" s="25"/>
      <c r="T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</row>
    <row r="2749" spans="14:41">
      <c r="N2749" s="25"/>
      <c r="O2749" s="25"/>
      <c r="P2749" s="25"/>
      <c r="Q2749" s="25"/>
      <c r="R2749" s="25"/>
      <c r="S2749" s="25"/>
      <c r="T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</row>
    <row r="2750" spans="14:41">
      <c r="N2750" s="25"/>
      <c r="O2750" s="25"/>
      <c r="P2750" s="25"/>
      <c r="Q2750" s="25"/>
      <c r="R2750" s="25"/>
      <c r="S2750" s="25"/>
      <c r="T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</row>
    <row r="2751" spans="14:41">
      <c r="N2751" s="25"/>
      <c r="O2751" s="25"/>
      <c r="P2751" s="25"/>
      <c r="Q2751" s="25"/>
      <c r="R2751" s="25"/>
      <c r="S2751" s="25"/>
      <c r="T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</row>
    <row r="2752" spans="14:41">
      <c r="N2752" s="25"/>
      <c r="O2752" s="25"/>
      <c r="P2752" s="25"/>
      <c r="Q2752" s="25"/>
      <c r="R2752" s="25"/>
      <c r="S2752" s="25"/>
      <c r="T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</row>
    <row r="2753" spans="14:41">
      <c r="N2753" s="25"/>
      <c r="O2753" s="25"/>
      <c r="P2753" s="25"/>
      <c r="Q2753" s="25"/>
      <c r="R2753" s="25"/>
      <c r="S2753" s="25"/>
      <c r="T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</row>
    <row r="2754" spans="14:41">
      <c r="N2754" s="25"/>
      <c r="O2754" s="25"/>
      <c r="P2754" s="25"/>
      <c r="Q2754" s="25"/>
      <c r="R2754" s="25"/>
      <c r="S2754" s="25"/>
      <c r="T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</row>
    <row r="2755" spans="14:41">
      <c r="N2755" s="25"/>
      <c r="O2755" s="25"/>
      <c r="P2755" s="25"/>
      <c r="Q2755" s="25"/>
      <c r="R2755" s="25"/>
      <c r="S2755" s="25"/>
      <c r="T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</row>
    <row r="2756" spans="14:41">
      <c r="N2756" s="25"/>
      <c r="O2756" s="25"/>
      <c r="P2756" s="25"/>
      <c r="Q2756" s="25"/>
      <c r="R2756" s="25"/>
      <c r="S2756" s="25"/>
      <c r="T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</row>
    <row r="2757" spans="14:41">
      <c r="N2757" s="25"/>
      <c r="O2757" s="25"/>
      <c r="P2757" s="25"/>
      <c r="Q2757" s="25"/>
      <c r="R2757" s="25"/>
      <c r="S2757" s="25"/>
      <c r="T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</row>
    <row r="2758" spans="14:41">
      <c r="N2758" s="25"/>
      <c r="O2758" s="25"/>
      <c r="P2758" s="25"/>
      <c r="Q2758" s="25"/>
      <c r="R2758" s="25"/>
      <c r="S2758" s="25"/>
      <c r="T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</row>
    <row r="2759" spans="14:41">
      <c r="N2759" s="25"/>
      <c r="O2759" s="25"/>
      <c r="P2759" s="25"/>
      <c r="Q2759" s="25"/>
      <c r="R2759" s="25"/>
      <c r="S2759" s="25"/>
      <c r="T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</row>
    <row r="2760" spans="14:41">
      <c r="N2760" s="25"/>
      <c r="O2760" s="25"/>
      <c r="P2760" s="25"/>
      <c r="Q2760" s="25"/>
      <c r="R2760" s="25"/>
      <c r="S2760" s="25"/>
      <c r="T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</row>
    <row r="2761" spans="14:41">
      <c r="N2761" s="25"/>
      <c r="O2761" s="25"/>
      <c r="P2761" s="25"/>
      <c r="Q2761" s="25"/>
      <c r="R2761" s="25"/>
      <c r="S2761" s="25"/>
      <c r="T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</row>
    <row r="2762" spans="14:41">
      <c r="N2762" s="25"/>
      <c r="O2762" s="25"/>
      <c r="P2762" s="25"/>
      <c r="Q2762" s="25"/>
      <c r="R2762" s="25"/>
      <c r="S2762" s="25"/>
      <c r="T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</row>
    <row r="2763" spans="14:41">
      <c r="N2763" s="25"/>
      <c r="O2763" s="25"/>
      <c r="P2763" s="25"/>
      <c r="Q2763" s="25"/>
      <c r="R2763" s="25"/>
      <c r="S2763" s="25"/>
      <c r="T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</row>
    <row r="2764" spans="14:41">
      <c r="N2764" s="25"/>
      <c r="O2764" s="25"/>
      <c r="P2764" s="25"/>
      <c r="Q2764" s="25"/>
      <c r="R2764" s="25"/>
      <c r="S2764" s="25"/>
      <c r="T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</row>
    <row r="2765" spans="14:41">
      <c r="N2765" s="25"/>
      <c r="O2765" s="25"/>
      <c r="P2765" s="25"/>
      <c r="Q2765" s="25"/>
      <c r="R2765" s="25"/>
      <c r="S2765" s="25"/>
      <c r="T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</row>
    <row r="2766" spans="14:41">
      <c r="N2766" s="25"/>
      <c r="O2766" s="25"/>
      <c r="P2766" s="25"/>
      <c r="Q2766" s="25"/>
      <c r="R2766" s="25"/>
      <c r="S2766" s="25"/>
      <c r="T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</row>
    <row r="2767" spans="14:41">
      <c r="N2767" s="25"/>
      <c r="O2767" s="25"/>
      <c r="P2767" s="25"/>
      <c r="Q2767" s="25"/>
      <c r="R2767" s="25"/>
      <c r="S2767" s="25"/>
      <c r="T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</row>
    <row r="2768" spans="14:41">
      <c r="N2768" s="25"/>
      <c r="O2768" s="25"/>
      <c r="P2768" s="25"/>
      <c r="Q2768" s="25"/>
      <c r="R2768" s="25"/>
      <c r="S2768" s="25"/>
      <c r="T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</row>
    <row r="2769" spans="14:41">
      <c r="N2769" s="25"/>
      <c r="O2769" s="25"/>
      <c r="P2769" s="25"/>
      <c r="Q2769" s="25"/>
      <c r="R2769" s="25"/>
      <c r="S2769" s="25"/>
      <c r="T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</row>
    <row r="2770" spans="14:41">
      <c r="N2770" s="25"/>
      <c r="O2770" s="25"/>
      <c r="P2770" s="25"/>
      <c r="Q2770" s="25"/>
      <c r="R2770" s="25"/>
      <c r="S2770" s="25"/>
      <c r="T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</row>
    <row r="2771" spans="14:41">
      <c r="N2771" s="25"/>
      <c r="O2771" s="25"/>
      <c r="P2771" s="25"/>
      <c r="Q2771" s="25"/>
      <c r="R2771" s="25"/>
      <c r="S2771" s="25"/>
      <c r="T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</row>
    <row r="2772" spans="14:41">
      <c r="N2772" s="25"/>
      <c r="O2772" s="25"/>
      <c r="P2772" s="25"/>
      <c r="Q2772" s="25"/>
      <c r="R2772" s="25"/>
      <c r="S2772" s="25"/>
      <c r="T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</row>
    <row r="2773" spans="14:41">
      <c r="N2773" s="25"/>
      <c r="O2773" s="25"/>
      <c r="P2773" s="25"/>
      <c r="Q2773" s="25"/>
      <c r="R2773" s="25"/>
      <c r="S2773" s="25"/>
      <c r="T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</row>
    <row r="2774" spans="14:41">
      <c r="N2774" s="25"/>
      <c r="O2774" s="25"/>
      <c r="P2774" s="25"/>
      <c r="Q2774" s="25"/>
      <c r="R2774" s="25"/>
      <c r="S2774" s="25"/>
      <c r="T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</row>
    <row r="2775" spans="14:41">
      <c r="N2775" s="25"/>
      <c r="O2775" s="25"/>
      <c r="P2775" s="25"/>
      <c r="Q2775" s="25"/>
      <c r="R2775" s="25"/>
      <c r="S2775" s="25"/>
      <c r="T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</row>
    <row r="2776" spans="14:41">
      <c r="N2776" s="25"/>
      <c r="O2776" s="25"/>
      <c r="P2776" s="25"/>
      <c r="Q2776" s="25"/>
      <c r="R2776" s="25"/>
      <c r="S2776" s="25"/>
      <c r="T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</row>
    <row r="2777" spans="14:41">
      <c r="N2777" s="25"/>
      <c r="O2777" s="25"/>
      <c r="P2777" s="25"/>
      <c r="Q2777" s="25"/>
      <c r="R2777" s="25"/>
      <c r="S2777" s="25"/>
      <c r="T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</row>
    <row r="2778" spans="14:41">
      <c r="N2778" s="25"/>
      <c r="O2778" s="25"/>
      <c r="P2778" s="25"/>
      <c r="Q2778" s="25"/>
      <c r="R2778" s="25"/>
      <c r="S2778" s="25"/>
      <c r="T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</row>
    <row r="2779" spans="14:41">
      <c r="N2779" s="25"/>
      <c r="O2779" s="25"/>
      <c r="P2779" s="25"/>
      <c r="Q2779" s="25"/>
      <c r="R2779" s="25"/>
      <c r="S2779" s="25"/>
      <c r="T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</row>
    <row r="2780" spans="14:41">
      <c r="N2780" s="25"/>
      <c r="O2780" s="25"/>
      <c r="P2780" s="25"/>
      <c r="Q2780" s="25"/>
      <c r="R2780" s="25"/>
      <c r="S2780" s="25"/>
      <c r="T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</row>
    <row r="2781" spans="14:41">
      <c r="N2781" s="25"/>
      <c r="O2781" s="25"/>
      <c r="P2781" s="25"/>
      <c r="Q2781" s="25"/>
      <c r="R2781" s="25"/>
      <c r="S2781" s="25"/>
      <c r="T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</row>
    <row r="2782" spans="14:41">
      <c r="N2782" s="25"/>
      <c r="O2782" s="25"/>
      <c r="P2782" s="25"/>
      <c r="Q2782" s="25"/>
      <c r="R2782" s="25"/>
      <c r="S2782" s="25"/>
      <c r="T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</row>
    <row r="2783" spans="14:41">
      <c r="N2783" s="25"/>
      <c r="O2783" s="25"/>
      <c r="P2783" s="25"/>
      <c r="Q2783" s="25"/>
      <c r="R2783" s="25"/>
      <c r="S2783" s="25"/>
      <c r="T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</row>
    <row r="2784" spans="14:41">
      <c r="N2784" s="25"/>
      <c r="O2784" s="25"/>
      <c r="P2784" s="25"/>
      <c r="Q2784" s="25"/>
      <c r="R2784" s="25"/>
      <c r="S2784" s="25"/>
      <c r="T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</row>
    <row r="2785" spans="14:41">
      <c r="N2785" s="25"/>
      <c r="O2785" s="25"/>
      <c r="P2785" s="25"/>
      <c r="Q2785" s="25"/>
      <c r="R2785" s="25"/>
      <c r="S2785" s="25"/>
      <c r="T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</row>
    <row r="2786" spans="14:41">
      <c r="N2786" s="25"/>
      <c r="O2786" s="25"/>
      <c r="P2786" s="25"/>
      <c r="Q2786" s="25"/>
      <c r="R2786" s="25"/>
      <c r="S2786" s="25"/>
      <c r="T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</row>
    <row r="2787" spans="14:41">
      <c r="N2787" s="25"/>
      <c r="O2787" s="25"/>
      <c r="P2787" s="25"/>
      <c r="Q2787" s="25"/>
      <c r="R2787" s="25"/>
      <c r="S2787" s="25"/>
      <c r="T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</row>
    <row r="2788" spans="14:41">
      <c r="N2788" s="25"/>
      <c r="O2788" s="25"/>
      <c r="P2788" s="25"/>
      <c r="Q2788" s="25"/>
      <c r="R2788" s="25"/>
      <c r="S2788" s="25"/>
      <c r="T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</row>
    <row r="2789" spans="14:41">
      <c r="N2789" s="25"/>
      <c r="O2789" s="25"/>
      <c r="P2789" s="25"/>
      <c r="Q2789" s="25"/>
      <c r="R2789" s="25"/>
      <c r="S2789" s="25"/>
      <c r="T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</row>
    <row r="2790" spans="14:41">
      <c r="N2790" s="25"/>
      <c r="O2790" s="25"/>
      <c r="P2790" s="25"/>
      <c r="Q2790" s="25"/>
      <c r="R2790" s="25"/>
      <c r="S2790" s="25"/>
      <c r="T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</row>
    <row r="2791" spans="14:41">
      <c r="N2791" s="25"/>
      <c r="O2791" s="25"/>
      <c r="P2791" s="25"/>
      <c r="Q2791" s="25"/>
      <c r="R2791" s="25"/>
      <c r="S2791" s="25"/>
      <c r="T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</row>
    <row r="2792" spans="14:41">
      <c r="N2792" s="25"/>
      <c r="O2792" s="25"/>
      <c r="P2792" s="25"/>
      <c r="Q2792" s="25"/>
      <c r="R2792" s="25"/>
      <c r="S2792" s="25"/>
      <c r="T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</row>
    <row r="2793" spans="14:41">
      <c r="N2793" s="25"/>
      <c r="O2793" s="25"/>
      <c r="P2793" s="25"/>
      <c r="Q2793" s="25"/>
      <c r="R2793" s="25"/>
      <c r="S2793" s="25"/>
      <c r="T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</row>
    <row r="2794" spans="14:41">
      <c r="N2794" s="25"/>
      <c r="O2794" s="25"/>
      <c r="P2794" s="25"/>
      <c r="Q2794" s="25"/>
      <c r="R2794" s="25"/>
      <c r="S2794" s="25"/>
      <c r="T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</row>
    <row r="2795" spans="14:41">
      <c r="N2795" s="25"/>
      <c r="O2795" s="25"/>
      <c r="P2795" s="25"/>
      <c r="Q2795" s="25"/>
      <c r="R2795" s="25"/>
      <c r="S2795" s="25"/>
      <c r="T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</row>
    <row r="2796" spans="14:41">
      <c r="N2796" s="25"/>
      <c r="O2796" s="25"/>
      <c r="P2796" s="25"/>
      <c r="Q2796" s="25"/>
      <c r="R2796" s="25"/>
      <c r="S2796" s="25"/>
      <c r="T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</row>
    <row r="2797" spans="14:41">
      <c r="N2797" s="25"/>
      <c r="O2797" s="25"/>
      <c r="P2797" s="25"/>
      <c r="Q2797" s="25"/>
      <c r="R2797" s="25"/>
      <c r="S2797" s="25"/>
      <c r="T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</row>
    <row r="2798" spans="14:41">
      <c r="N2798" s="25"/>
      <c r="O2798" s="25"/>
      <c r="P2798" s="25"/>
      <c r="Q2798" s="25"/>
      <c r="R2798" s="25"/>
      <c r="S2798" s="25"/>
      <c r="T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</row>
    <row r="2799" spans="14:41">
      <c r="N2799" s="25"/>
      <c r="O2799" s="25"/>
      <c r="P2799" s="25"/>
      <c r="Q2799" s="25"/>
      <c r="R2799" s="25"/>
      <c r="S2799" s="25"/>
      <c r="T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</row>
    <row r="2800" spans="14:41">
      <c r="N2800" s="25"/>
      <c r="O2800" s="25"/>
      <c r="P2800" s="25"/>
      <c r="Q2800" s="25"/>
      <c r="R2800" s="25"/>
      <c r="S2800" s="25"/>
      <c r="T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</row>
    <row r="2801" spans="14:41">
      <c r="N2801" s="25"/>
      <c r="O2801" s="25"/>
      <c r="P2801" s="25"/>
      <c r="Q2801" s="25"/>
      <c r="R2801" s="25"/>
      <c r="S2801" s="25"/>
      <c r="T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</row>
    <row r="2802" spans="14:41">
      <c r="N2802" s="25"/>
      <c r="O2802" s="25"/>
      <c r="P2802" s="25"/>
      <c r="Q2802" s="25"/>
      <c r="R2802" s="25"/>
      <c r="S2802" s="25"/>
      <c r="T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</row>
    <row r="2803" spans="14:41">
      <c r="N2803" s="25"/>
      <c r="O2803" s="25"/>
      <c r="P2803" s="25"/>
      <c r="Q2803" s="25"/>
      <c r="R2803" s="25"/>
      <c r="S2803" s="25"/>
      <c r="T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</row>
    <row r="2804" spans="14:41">
      <c r="N2804" s="25"/>
      <c r="O2804" s="25"/>
      <c r="P2804" s="25"/>
      <c r="Q2804" s="25"/>
      <c r="R2804" s="25"/>
      <c r="S2804" s="25"/>
      <c r="T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</row>
    <row r="2805" spans="14:41">
      <c r="N2805" s="25"/>
      <c r="O2805" s="25"/>
      <c r="P2805" s="25"/>
      <c r="Q2805" s="25"/>
      <c r="R2805" s="25"/>
      <c r="S2805" s="25"/>
      <c r="T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</row>
    <row r="2806" spans="14:41">
      <c r="N2806" s="25"/>
      <c r="O2806" s="25"/>
      <c r="P2806" s="25"/>
      <c r="Q2806" s="25"/>
      <c r="R2806" s="25"/>
      <c r="S2806" s="25"/>
      <c r="T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</row>
    <row r="2807" spans="14:41">
      <c r="N2807" s="25"/>
      <c r="O2807" s="25"/>
      <c r="P2807" s="25"/>
      <c r="Q2807" s="25"/>
      <c r="R2807" s="25"/>
      <c r="S2807" s="25"/>
      <c r="T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</row>
    <row r="2808" spans="14:41">
      <c r="N2808" s="25"/>
      <c r="O2808" s="25"/>
      <c r="P2808" s="25"/>
      <c r="Q2808" s="25"/>
      <c r="R2808" s="25"/>
      <c r="S2808" s="25"/>
      <c r="T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</row>
    <row r="2809" spans="14:41">
      <c r="N2809" s="25"/>
      <c r="O2809" s="25"/>
      <c r="P2809" s="25"/>
      <c r="Q2809" s="25"/>
      <c r="R2809" s="25"/>
      <c r="S2809" s="25"/>
      <c r="T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</row>
    <row r="2810" spans="14:41">
      <c r="N2810" s="25"/>
      <c r="O2810" s="25"/>
      <c r="P2810" s="25"/>
      <c r="Q2810" s="25"/>
      <c r="R2810" s="25"/>
      <c r="S2810" s="25"/>
      <c r="T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</row>
    <row r="2811" spans="14:41">
      <c r="N2811" s="25"/>
      <c r="O2811" s="25"/>
      <c r="P2811" s="25"/>
      <c r="Q2811" s="25"/>
      <c r="R2811" s="25"/>
      <c r="S2811" s="25"/>
      <c r="T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</row>
    <row r="2812" spans="14:41">
      <c r="N2812" s="25"/>
      <c r="O2812" s="25"/>
      <c r="P2812" s="25"/>
      <c r="Q2812" s="25"/>
      <c r="R2812" s="25"/>
      <c r="S2812" s="25"/>
      <c r="T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</row>
    <row r="2813" spans="14:41">
      <c r="N2813" s="25"/>
      <c r="O2813" s="25"/>
      <c r="P2813" s="25"/>
      <c r="Q2813" s="25"/>
      <c r="R2813" s="25"/>
      <c r="S2813" s="25"/>
      <c r="T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</row>
    <row r="2814" spans="14:41">
      <c r="N2814" s="25"/>
      <c r="O2814" s="25"/>
      <c r="P2814" s="25"/>
      <c r="Q2814" s="25"/>
      <c r="R2814" s="25"/>
      <c r="S2814" s="25"/>
      <c r="T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</row>
    <row r="2815" spans="14:41">
      <c r="N2815" s="25"/>
      <c r="O2815" s="25"/>
      <c r="P2815" s="25"/>
      <c r="Q2815" s="25"/>
      <c r="R2815" s="25"/>
      <c r="S2815" s="25"/>
      <c r="T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</row>
    <row r="2816" spans="14:41">
      <c r="N2816" s="25"/>
      <c r="O2816" s="25"/>
      <c r="P2816" s="25"/>
      <c r="Q2816" s="25"/>
      <c r="R2816" s="25"/>
      <c r="S2816" s="25"/>
      <c r="T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</row>
    <row r="2817" spans="14:41">
      <c r="N2817" s="25"/>
      <c r="O2817" s="25"/>
      <c r="P2817" s="25"/>
      <c r="Q2817" s="25"/>
      <c r="R2817" s="25"/>
      <c r="S2817" s="25"/>
      <c r="T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</row>
    <row r="2818" spans="14:41">
      <c r="N2818" s="25"/>
      <c r="O2818" s="25"/>
      <c r="P2818" s="25"/>
      <c r="Q2818" s="25"/>
      <c r="R2818" s="25"/>
      <c r="S2818" s="25"/>
      <c r="T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</row>
    <row r="2819" spans="14:41">
      <c r="N2819" s="25"/>
      <c r="O2819" s="25"/>
      <c r="P2819" s="25"/>
      <c r="Q2819" s="25"/>
      <c r="R2819" s="25"/>
      <c r="S2819" s="25"/>
      <c r="T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</row>
    <row r="2820" spans="14:41">
      <c r="N2820" s="25"/>
      <c r="O2820" s="25"/>
      <c r="P2820" s="25"/>
      <c r="Q2820" s="25"/>
      <c r="R2820" s="25"/>
      <c r="S2820" s="25"/>
      <c r="T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</row>
    <row r="2821" spans="14:41">
      <c r="N2821" s="25"/>
      <c r="O2821" s="25"/>
      <c r="P2821" s="25"/>
      <c r="Q2821" s="25"/>
      <c r="R2821" s="25"/>
      <c r="S2821" s="25"/>
      <c r="T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</row>
    <row r="2822" spans="14:41">
      <c r="N2822" s="25"/>
      <c r="O2822" s="25"/>
      <c r="P2822" s="25"/>
      <c r="Q2822" s="25"/>
      <c r="R2822" s="25"/>
      <c r="S2822" s="25"/>
      <c r="T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</row>
    <row r="2823" spans="14:41">
      <c r="N2823" s="25"/>
      <c r="O2823" s="25"/>
      <c r="P2823" s="25"/>
      <c r="Q2823" s="25"/>
      <c r="R2823" s="25"/>
      <c r="S2823" s="25"/>
      <c r="T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</row>
    <row r="2824" spans="14:41">
      <c r="N2824" s="25"/>
      <c r="O2824" s="25"/>
      <c r="P2824" s="25"/>
      <c r="Q2824" s="25"/>
      <c r="R2824" s="25"/>
      <c r="S2824" s="25"/>
      <c r="T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</row>
    <row r="2825" spans="14:41">
      <c r="N2825" s="25"/>
      <c r="O2825" s="25"/>
      <c r="P2825" s="25"/>
      <c r="Q2825" s="25"/>
      <c r="R2825" s="25"/>
      <c r="S2825" s="25"/>
      <c r="T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</row>
    <row r="2826" spans="14:41">
      <c r="N2826" s="25"/>
      <c r="O2826" s="25"/>
      <c r="P2826" s="25"/>
      <c r="Q2826" s="25"/>
      <c r="R2826" s="25"/>
      <c r="S2826" s="25"/>
      <c r="T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</row>
    <row r="2827" spans="14:41">
      <c r="N2827" s="25"/>
      <c r="O2827" s="25"/>
      <c r="P2827" s="25"/>
      <c r="Q2827" s="25"/>
      <c r="R2827" s="25"/>
      <c r="S2827" s="25"/>
      <c r="T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</row>
    <row r="2828" spans="14:41">
      <c r="N2828" s="25"/>
      <c r="O2828" s="25"/>
      <c r="P2828" s="25"/>
      <c r="Q2828" s="25"/>
      <c r="R2828" s="25"/>
      <c r="S2828" s="25"/>
      <c r="T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</row>
    <row r="2829" spans="14:41">
      <c r="N2829" s="25"/>
      <c r="O2829" s="25"/>
      <c r="P2829" s="25"/>
      <c r="Q2829" s="25"/>
      <c r="R2829" s="25"/>
      <c r="S2829" s="25"/>
      <c r="T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</row>
    <row r="2830" spans="14:41">
      <c r="N2830" s="25"/>
      <c r="O2830" s="25"/>
      <c r="P2830" s="25"/>
      <c r="Q2830" s="25"/>
      <c r="R2830" s="25"/>
      <c r="S2830" s="25"/>
      <c r="T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</row>
    <row r="2831" spans="14:41">
      <c r="N2831" s="25"/>
      <c r="O2831" s="25"/>
      <c r="P2831" s="25"/>
      <c r="Q2831" s="25"/>
      <c r="R2831" s="25"/>
      <c r="S2831" s="25"/>
      <c r="T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</row>
    <row r="2832" spans="14:41">
      <c r="N2832" s="25"/>
      <c r="O2832" s="25"/>
      <c r="P2832" s="25"/>
      <c r="Q2832" s="25"/>
      <c r="R2832" s="25"/>
      <c r="S2832" s="25"/>
      <c r="T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</row>
    <row r="2833" spans="14:41">
      <c r="N2833" s="25"/>
      <c r="O2833" s="25"/>
      <c r="P2833" s="25"/>
      <c r="Q2833" s="25"/>
      <c r="R2833" s="25"/>
      <c r="S2833" s="25"/>
      <c r="T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</row>
    <row r="2834" spans="14:41">
      <c r="N2834" s="25"/>
      <c r="O2834" s="25"/>
      <c r="P2834" s="25"/>
      <c r="Q2834" s="25"/>
      <c r="R2834" s="25"/>
      <c r="S2834" s="25"/>
      <c r="T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</row>
    <row r="2835" spans="14:41">
      <c r="N2835" s="25"/>
      <c r="O2835" s="25"/>
      <c r="P2835" s="25"/>
      <c r="Q2835" s="25"/>
      <c r="R2835" s="25"/>
      <c r="S2835" s="25"/>
      <c r="T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</row>
    <row r="2836" spans="14:41">
      <c r="N2836" s="25"/>
      <c r="O2836" s="25"/>
      <c r="P2836" s="25"/>
      <c r="Q2836" s="25"/>
      <c r="R2836" s="25"/>
      <c r="S2836" s="25"/>
      <c r="T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</row>
    <row r="2837" spans="14:41">
      <c r="N2837" s="25"/>
      <c r="O2837" s="25"/>
      <c r="P2837" s="25"/>
      <c r="Q2837" s="25"/>
      <c r="R2837" s="25"/>
      <c r="S2837" s="25"/>
      <c r="T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</row>
    <row r="2838" spans="14:41">
      <c r="N2838" s="25"/>
      <c r="O2838" s="25"/>
      <c r="P2838" s="25"/>
      <c r="Q2838" s="25"/>
      <c r="R2838" s="25"/>
      <c r="S2838" s="25"/>
      <c r="T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</row>
    <row r="2839" spans="14:41">
      <c r="N2839" s="25"/>
      <c r="O2839" s="25"/>
      <c r="P2839" s="25"/>
      <c r="Q2839" s="25"/>
      <c r="R2839" s="25"/>
      <c r="S2839" s="25"/>
      <c r="T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</row>
    <row r="2840" spans="14:41">
      <c r="N2840" s="25"/>
      <c r="O2840" s="25"/>
      <c r="P2840" s="25"/>
      <c r="Q2840" s="25"/>
      <c r="R2840" s="25"/>
      <c r="S2840" s="25"/>
      <c r="T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</row>
    <row r="2841" spans="14:41">
      <c r="N2841" s="25"/>
      <c r="O2841" s="25"/>
      <c r="P2841" s="25"/>
      <c r="Q2841" s="25"/>
      <c r="R2841" s="25"/>
      <c r="S2841" s="25"/>
      <c r="T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</row>
    <row r="2842" spans="14:41">
      <c r="N2842" s="25"/>
      <c r="O2842" s="25"/>
      <c r="P2842" s="25"/>
      <c r="Q2842" s="25"/>
      <c r="R2842" s="25"/>
      <c r="S2842" s="25"/>
      <c r="T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</row>
    <row r="2843" spans="14:41">
      <c r="N2843" s="25"/>
      <c r="O2843" s="25"/>
      <c r="P2843" s="25"/>
      <c r="Q2843" s="25"/>
      <c r="R2843" s="25"/>
      <c r="S2843" s="25"/>
      <c r="T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</row>
    <row r="2844" spans="14:41">
      <c r="N2844" s="25"/>
      <c r="O2844" s="25"/>
      <c r="P2844" s="25"/>
      <c r="Q2844" s="25"/>
      <c r="R2844" s="25"/>
      <c r="S2844" s="25"/>
      <c r="T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</row>
    <row r="2845" spans="14:41">
      <c r="N2845" s="25"/>
      <c r="O2845" s="25"/>
      <c r="P2845" s="25"/>
      <c r="Q2845" s="25"/>
      <c r="R2845" s="25"/>
      <c r="S2845" s="25"/>
      <c r="T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</row>
    <row r="2846" spans="14:41">
      <c r="N2846" s="25"/>
      <c r="O2846" s="25"/>
      <c r="P2846" s="25"/>
      <c r="Q2846" s="25"/>
      <c r="R2846" s="25"/>
      <c r="S2846" s="25"/>
      <c r="T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</row>
    <row r="2847" spans="14:41">
      <c r="N2847" s="25"/>
      <c r="O2847" s="25"/>
      <c r="P2847" s="25"/>
      <c r="Q2847" s="25"/>
      <c r="R2847" s="25"/>
      <c r="S2847" s="25"/>
      <c r="T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</row>
    <row r="2848" spans="14:41">
      <c r="N2848" s="25"/>
      <c r="O2848" s="25"/>
      <c r="P2848" s="25"/>
      <c r="Q2848" s="25"/>
      <c r="R2848" s="25"/>
      <c r="S2848" s="25"/>
      <c r="T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</row>
    <row r="2849" spans="14:41">
      <c r="N2849" s="25"/>
      <c r="O2849" s="25"/>
      <c r="P2849" s="25"/>
      <c r="Q2849" s="25"/>
      <c r="R2849" s="25"/>
      <c r="S2849" s="25"/>
      <c r="T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</row>
    <row r="2850" spans="14:41">
      <c r="N2850" s="25"/>
      <c r="O2850" s="25"/>
      <c r="P2850" s="25"/>
      <c r="Q2850" s="25"/>
      <c r="R2850" s="25"/>
      <c r="S2850" s="25"/>
      <c r="T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</row>
    <row r="2851" spans="14:41">
      <c r="N2851" s="25"/>
      <c r="O2851" s="25"/>
      <c r="P2851" s="25"/>
      <c r="Q2851" s="25"/>
      <c r="R2851" s="25"/>
      <c r="S2851" s="25"/>
      <c r="T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</row>
    <row r="2852" spans="14:41">
      <c r="N2852" s="25"/>
      <c r="O2852" s="25"/>
      <c r="P2852" s="25"/>
      <c r="Q2852" s="25"/>
      <c r="R2852" s="25"/>
      <c r="S2852" s="25"/>
      <c r="T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</row>
    <row r="2853" spans="14:41">
      <c r="N2853" s="25"/>
      <c r="O2853" s="25"/>
      <c r="P2853" s="25"/>
      <c r="Q2853" s="25"/>
      <c r="R2853" s="25"/>
      <c r="S2853" s="25"/>
      <c r="T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</row>
    <row r="2854" spans="14:41">
      <c r="N2854" s="25"/>
      <c r="O2854" s="25"/>
      <c r="P2854" s="25"/>
      <c r="Q2854" s="25"/>
      <c r="R2854" s="25"/>
      <c r="S2854" s="25"/>
      <c r="T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</row>
    <row r="2855" spans="14:41">
      <c r="N2855" s="25"/>
      <c r="O2855" s="25"/>
      <c r="P2855" s="25"/>
      <c r="Q2855" s="25"/>
      <c r="R2855" s="25"/>
      <c r="S2855" s="25"/>
      <c r="T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</row>
    <row r="2856" spans="14:41">
      <c r="N2856" s="25"/>
      <c r="O2856" s="25"/>
      <c r="P2856" s="25"/>
      <c r="Q2856" s="25"/>
      <c r="R2856" s="25"/>
      <c r="S2856" s="25"/>
      <c r="T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</row>
    <row r="2857" spans="14:41">
      <c r="N2857" s="25"/>
      <c r="O2857" s="25"/>
      <c r="P2857" s="25"/>
      <c r="Q2857" s="25"/>
      <c r="R2857" s="25"/>
      <c r="S2857" s="25"/>
      <c r="T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</row>
    <row r="2858" spans="14:41">
      <c r="N2858" s="25"/>
      <c r="O2858" s="25"/>
      <c r="P2858" s="25"/>
      <c r="Q2858" s="25"/>
      <c r="R2858" s="25"/>
      <c r="S2858" s="25"/>
      <c r="T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</row>
    <row r="2859" spans="14:41">
      <c r="N2859" s="25"/>
      <c r="O2859" s="25"/>
      <c r="P2859" s="25"/>
      <c r="Q2859" s="25"/>
      <c r="R2859" s="25"/>
      <c r="S2859" s="25"/>
      <c r="T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</row>
    <row r="2860" spans="14:41">
      <c r="N2860" s="25"/>
      <c r="O2860" s="25"/>
      <c r="P2860" s="25"/>
      <c r="Q2860" s="25"/>
      <c r="R2860" s="25"/>
      <c r="S2860" s="25"/>
      <c r="T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</row>
    <row r="2861" spans="14:41">
      <c r="N2861" s="25"/>
      <c r="O2861" s="25"/>
      <c r="P2861" s="25"/>
      <c r="Q2861" s="25"/>
      <c r="R2861" s="25"/>
      <c r="S2861" s="25"/>
      <c r="T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</row>
    <row r="2862" spans="14:41">
      <c r="N2862" s="25"/>
      <c r="O2862" s="25"/>
      <c r="P2862" s="25"/>
      <c r="Q2862" s="25"/>
      <c r="R2862" s="25"/>
      <c r="S2862" s="25"/>
      <c r="T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</row>
    <row r="2863" spans="14:41">
      <c r="N2863" s="25"/>
      <c r="O2863" s="25"/>
      <c r="P2863" s="25"/>
      <c r="Q2863" s="25"/>
      <c r="R2863" s="25"/>
      <c r="S2863" s="25"/>
      <c r="T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</row>
    <row r="2864" spans="14:41">
      <c r="N2864" s="25"/>
      <c r="O2864" s="25"/>
      <c r="P2864" s="25"/>
      <c r="Q2864" s="25"/>
      <c r="R2864" s="25"/>
      <c r="S2864" s="25"/>
      <c r="T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</row>
    <row r="2865" spans="14:41">
      <c r="N2865" s="25"/>
      <c r="O2865" s="25"/>
      <c r="P2865" s="25"/>
      <c r="Q2865" s="25"/>
      <c r="R2865" s="25"/>
      <c r="S2865" s="25"/>
      <c r="T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</row>
    <row r="2866" spans="14:41">
      <c r="N2866" s="25"/>
      <c r="O2866" s="25"/>
      <c r="P2866" s="25"/>
      <c r="Q2866" s="25"/>
      <c r="R2866" s="25"/>
      <c r="S2866" s="25"/>
      <c r="T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</row>
    <row r="2867" spans="14:41">
      <c r="N2867" s="25"/>
      <c r="O2867" s="25"/>
      <c r="P2867" s="25"/>
      <c r="Q2867" s="25"/>
      <c r="R2867" s="25"/>
      <c r="S2867" s="25"/>
      <c r="T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</row>
    <row r="2868" spans="14:41">
      <c r="N2868" s="25"/>
      <c r="O2868" s="25"/>
      <c r="P2868" s="25"/>
      <c r="Q2868" s="25"/>
      <c r="R2868" s="25"/>
      <c r="S2868" s="25"/>
      <c r="T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</row>
    <row r="2869" spans="14:41">
      <c r="N2869" s="25"/>
      <c r="O2869" s="25"/>
      <c r="P2869" s="25"/>
      <c r="Q2869" s="25"/>
      <c r="R2869" s="25"/>
      <c r="S2869" s="25"/>
      <c r="T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</row>
    <row r="2870" spans="14:41">
      <c r="N2870" s="25"/>
      <c r="O2870" s="25"/>
      <c r="P2870" s="25"/>
      <c r="Q2870" s="25"/>
      <c r="R2870" s="25"/>
      <c r="S2870" s="25"/>
      <c r="T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</row>
    <row r="2871" spans="14:41">
      <c r="N2871" s="25"/>
      <c r="O2871" s="25"/>
      <c r="P2871" s="25"/>
      <c r="Q2871" s="25"/>
      <c r="R2871" s="25"/>
      <c r="S2871" s="25"/>
      <c r="T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</row>
    <row r="2872" spans="14:41">
      <c r="N2872" s="25"/>
      <c r="O2872" s="25"/>
      <c r="P2872" s="25"/>
      <c r="Q2872" s="25"/>
      <c r="R2872" s="25"/>
      <c r="S2872" s="25"/>
      <c r="T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</row>
    <row r="2873" spans="14:41">
      <c r="N2873" s="25"/>
      <c r="O2873" s="25"/>
      <c r="P2873" s="25"/>
      <c r="Q2873" s="25"/>
      <c r="R2873" s="25"/>
      <c r="S2873" s="25"/>
      <c r="T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</row>
    <row r="2874" spans="14:41">
      <c r="N2874" s="25"/>
      <c r="O2874" s="25"/>
      <c r="P2874" s="25"/>
      <c r="Q2874" s="25"/>
      <c r="R2874" s="25"/>
      <c r="S2874" s="25"/>
      <c r="T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</row>
    <row r="2875" spans="14:41">
      <c r="N2875" s="25"/>
      <c r="O2875" s="25"/>
      <c r="P2875" s="25"/>
      <c r="Q2875" s="25"/>
      <c r="R2875" s="25"/>
      <c r="S2875" s="25"/>
      <c r="T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</row>
    <row r="2876" spans="14:41">
      <c r="N2876" s="25"/>
      <c r="O2876" s="25"/>
      <c r="P2876" s="25"/>
      <c r="Q2876" s="25"/>
      <c r="R2876" s="25"/>
      <c r="S2876" s="25"/>
      <c r="T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</row>
    <row r="2877" spans="14:41">
      <c r="N2877" s="25"/>
      <c r="O2877" s="25"/>
      <c r="P2877" s="25"/>
      <c r="Q2877" s="25"/>
      <c r="R2877" s="25"/>
      <c r="S2877" s="25"/>
      <c r="T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</row>
    <row r="2878" spans="14:41">
      <c r="N2878" s="25"/>
      <c r="O2878" s="25"/>
      <c r="P2878" s="25"/>
      <c r="Q2878" s="25"/>
      <c r="R2878" s="25"/>
      <c r="S2878" s="25"/>
      <c r="T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</row>
    <row r="2879" spans="14:41">
      <c r="N2879" s="25"/>
      <c r="O2879" s="25"/>
      <c r="P2879" s="25"/>
      <c r="Q2879" s="25"/>
      <c r="R2879" s="25"/>
      <c r="S2879" s="25"/>
      <c r="T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</row>
    <row r="2880" spans="14:41">
      <c r="N2880" s="25"/>
      <c r="O2880" s="25"/>
      <c r="P2880" s="25"/>
      <c r="Q2880" s="25"/>
      <c r="R2880" s="25"/>
      <c r="S2880" s="25"/>
      <c r="T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</row>
    <row r="2881" spans="14:41">
      <c r="N2881" s="25"/>
      <c r="O2881" s="25"/>
      <c r="P2881" s="25"/>
      <c r="Q2881" s="25"/>
      <c r="R2881" s="25"/>
      <c r="S2881" s="25"/>
      <c r="T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</row>
    <row r="2882" spans="14:41">
      <c r="N2882" s="25"/>
      <c r="O2882" s="25"/>
      <c r="P2882" s="25"/>
      <c r="Q2882" s="25"/>
      <c r="R2882" s="25"/>
      <c r="S2882" s="25"/>
      <c r="T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</row>
    <row r="2883" spans="14:41">
      <c r="N2883" s="25"/>
      <c r="O2883" s="25"/>
      <c r="P2883" s="25"/>
      <c r="Q2883" s="25"/>
      <c r="R2883" s="25"/>
      <c r="S2883" s="25"/>
      <c r="T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</row>
    <row r="2884" spans="14:41">
      <c r="N2884" s="25"/>
      <c r="O2884" s="25"/>
      <c r="P2884" s="25"/>
      <c r="Q2884" s="25"/>
      <c r="R2884" s="25"/>
      <c r="S2884" s="25"/>
      <c r="T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</row>
    <row r="2885" spans="14:41">
      <c r="N2885" s="25"/>
      <c r="O2885" s="25"/>
      <c r="P2885" s="25"/>
      <c r="Q2885" s="25"/>
      <c r="R2885" s="25"/>
      <c r="S2885" s="25"/>
      <c r="T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</row>
    <row r="2886" spans="14:41">
      <c r="N2886" s="25"/>
      <c r="O2886" s="25"/>
      <c r="P2886" s="25"/>
      <c r="Q2886" s="25"/>
      <c r="R2886" s="25"/>
      <c r="S2886" s="25"/>
      <c r="T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</row>
    <row r="2887" spans="14:41">
      <c r="N2887" s="25"/>
      <c r="O2887" s="25"/>
      <c r="P2887" s="25"/>
      <c r="Q2887" s="25"/>
      <c r="R2887" s="25"/>
      <c r="S2887" s="25"/>
      <c r="T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</row>
    <row r="2888" spans="14:41">
      <c r="N2888" s="25"/>
      <c r="O2888" s="25"/>
      <c r="P2888" s="25"/>
      <c r="Q2888" s="25"/>
      <c r="R2888" s="25"/>
      <c r="S2888" s="25"/>
      <c r="T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</row>
    <row r="2889" spans="14:41">
      <c r="N2889" s="25"/>
      <c r="O2889" s="25"/>
      <c r="P2889" s="25"/>
      <c r="Q2889" s="25"/>
      <c r="R2889" s="25"/>
      <c r="S2889" s="25"/>
      <c r="T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</row>
    <row r="2890" spans="14:41">
      <c r="N2890" s="25"/>
      <c r="O2890" s="25"/>
      <c r="P2890" s="25"/>
      <c r="Q2890" s="25"/>
      <c r="R2890" s="25"/>
      <c r="S2890" s="25"/>
      <c r="T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</row>
    <row r="2891" spans="14:41">
      <c r="N2891" s="25"/>
      <c r="O2891" s="25"/>
      <c r="P2891" s="25"/>
      <c r="Q2891" s="25"/>
      <c r="R2891" s="25"/>
      <c r="S2891" s="25"/>
      <c r="T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</row>
    <row r="2892" spans="14:41">
      <c r="N2892" s="25"/>
      <c r="O2892" s="25"/>
      <c r="P2892" s="25"/>
      <c r="Q2892" s="25"/>
      <c r="R2892" s="25"/>
      <c r="S2892" s="25"/>
      <c r="T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</row>
    <row r="2893" spans="14:41">
      <c r="N2893" s="25"/>
      <c r="O2893" s="25"/>
      <c r="P2893" s="25"/>
      <c r="Q2893" s="25"/>
      <c r="R2893" s="25"/>
      <c r="S2893" s="25"/>
      <c r="T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</row>
    <row r="2894" spans="14:41">
      <c r="N2894" s="25"/>
      <c r="O2894" s="25"/>
      <c r="P2894" s="25"/>
      <c r="Q2894" s="25"/>
      <c r="R2894" s="25"/>
      <c r="S2894" s="25"/>
      <c r="T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</row>
    <row r="2895" spans="14:41">
      <c r="N2895" s="25"/>
      <c r="O2895" s="25"/>
      <c r="P2895" s="25"/>
      <c r="Q2895" s="25"/>
      <c r="R2895" s="25"/>
      <c r="S2895" s="25"/>
      <c r="T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</row>
    <row r="2896" spans="14:41">
      <c r="N2896" s="25"/>
      <c r="O2896" s="25"/>
      <c r="P2896" s="25"/>
      <c r="Q2896" s="25"/>
      <c r="R2896" s="25"/>
      <c r="S2896" s="25"/>
      <c r="T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</row>
    <row r="2897" spans="14:41">
      <c r="N2897" s="25"/>
      <c r="O2897" s="25"/>
      <c r="P2897" s="25"/>
      <c r="Q2897" s="25"/>
      <c r="R2897" s="25"/>
      <c r="S2897" s="25"/>
      <c r="T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</row>
    <row r="2898" spans="14:41">
      <c r="N2898" s="25"/>
      <c r="O2898" s="25"/>
      <c r="P2898" s="25"/>
      <c r="Q2898" s="25"/>
      <c r="R2898" s="25"/>
      <c r="S2898" s="25"/>
      <c r="T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</row>
    <row r="2899" spans="14:41">
      <c r="N2899" s="25"/>
      <c r="O2899" s="25"/>
      <c r="P2899" s="25"/>
      <c r="Q2899" s="25"/>
      <c r="R2899" s="25"/>
      <c r="S2899" s="25"/>
      <c r="T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</row>
    <row r="2900" spans="14:41">
      <c r="N2900" s="25"/>
      <c r="O2900" s="25"/>
      <c r="P2900" s="25"/>
      <c r="Q2900" s="25"/>
      <c r="R2900" s="25"/>
      <c r="S2900" s="25"/>
      <c r="T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</row>
    <row r="2901" spans="14:41">
      <c r="N2901" s="25"/>
      <c r="O2901" s="25"/>
      <c r="P2901" s="25"/>
      <c r="Q2901" s="25"/>
      <c r="R2901" s="25"/>
      <c r="S2901" s="25"/>
      <c r="T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</row>
    <row r="2902" spans="14:41">
      <c r="N2902" s="25"/>
      <c r="O2902" s="25"/>
      <c r="P2902" s="25"/>
      <c r="Q2902" s="25"/>
      <c r="R2902" s="25"/>
      <c r="S2902" s="25"/>
      <c r="T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</row>
    <row r="2903" spans="14:41">
      <c r="N2903" s="25"/>
      <c r="O2903" s="25"/>
      <c r="P2903" s="25"/>
      <c r="Q2903" s="25"/>
      <c r="R2903" s="25"/>
      <c r="S2903" s="25"/>
      <c r="T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</row>
    <row r="2904" spans="14:41">
      <c r="N2904" s="25"/>
      <c r="O2904" s="25"/>
      <c r="P2904" s="25"/>
      <c r="Q2904" s="25"/>
      <c r="R2904" s="25"/>
      <c r="S2904" s="25"/>
      <c r="T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</row>
    <row r="2905" spans="14:41">
      <c r="N2905" s="25"/>
      <c r="O2905" s="25"/>
      <c r="P2905" s="25"/>
      <c r="Q2905" s="25"/>
      <c r="R2905" s="25"/>
      <c r="S2905" s="25"/>
      <c r="T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</row>
    <row r="2906" spans="14:41">
      <c r="N2906" s="25"/>
      <c r="O2906" s="25"/>
      <c r="P2906" s="25"/>
      <c r="Q2906" s="25"/>
      <c r="R2906" s="25"/>
      <c r="S2906" s="25"/>
      <c r="T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</row>
    <row r="2907" spans="14:41">
      <c r="N2907" s="25"/>
      <c r="O2907" s="25"/>
      <c r="P2907" s="25"/>
      <c r="Q2907" s="25"/>
      <c r="R2907" s="25"/>
      <c r="S2907" s="25"/>
      <c r="T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</row>
    <row r="2908" spans="14:41">
      <c r="N2908" s="25"/>
      <c r="O2908" s="25"/>
      <c r="P2908" s="25"/>
      <c r="Q2908" s="25"/>
      <c r="R2908" s="25"/>
      <c r="S2908" s="25"/>
      <c r="T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</row>
    <row r="2909" spans="14:41">
      <c r="N2909" s="25"/>
      <c r="O2909" s="25"/>
      <c r="P2909" s="25"/>
      <c r="Q2909" s="25"/>
      <c r="R2909" s="25"/>
      <c r="S2909" s="25"/>
      <c r="T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</row>
    <row r="2910" spans="14:41">
      <c r="N2910" s="25"/>
      <c r="O2910" s="25"/>
      <c r="P2910" s="25"/>
      <c r="Q2910" s="25"/>
      <c r="R2910" s="25"/>
      <c r="S2910" s="25"/>
      <c r="T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</row>
    <row r="2911" spans="14:41">
      <c r="N2911" s="25"/>
      <c r="O2911" s="25"/>
      <c r="P2911" s="25"/>
      <c r="Q2911" s="25"/>
      <c r="R2911" s="25"/>
      <c r="S2911" s="25"/>
      <c r="T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</row>
    <row r="2912" spans="14:41">
      <c r="N2912" s="25"/>
      <c r="O2912" s="25"/>
      <c r="P2912" s="25"/>
      <c r="Q2912" s="25"/>
      <c r="R2912" s="25"/>
      <c r="S2912" s="25"/>
      <c r="T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</row>
    <row r="2913" spans="14:41">
      <c r="N2913" s="25"/>
      <c r="O2913" s="25"/>
      <c r="P2913" s="25"/>
      <c r="Q2913" s="25"/>
      <c r="R2913" s="25"/>
      <c r="S2913" s="25"/>
      <c r="T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</row>
    <row r="2914" spans="14:41">
      <c r="N2914" s="25"/>
      <c r="O2914" s="25"/>
      <c r="P2914" s="25"/>
      <c r="Q2914" s="25"/>
      <c r="R2914" s="25"/>
      <c r="S2914" s="25"/>
      <c r="T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</row>
    <row r="2915" spans="14:41">
      <c r="N2915" s="25"/>
      <c r="O2915" s="25"/>
      <c r="P2915" s="25"/>
      <c r="Q2915" s="25"/>
      <c r="R2915" s="25"/>
      <c r="S2915" s="25"/>
      <c r="T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</row>
    <row r="2916" spans="14:41">
      <c r="N2916" s="25"/>
      <c r="O2916" s="25"/>
      <c r="P2916" s="25"/>
      <c r="Q2916" s="25"/>
      <c r="R2916" s="25"/>
      <c r="S2916" s="25"/>
      <c r="T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</row>
    <row r="2917" spans="14:41">
      <c r="N2917" s="25"/>
      <c r="O2917" s="25"/>
      <c r="P2917" s="25"/>
      <c r="Q2917" s="25"/>
      <c r="R2917" s="25"/>
      <c r="S2917" s="25"/>
      <c r="T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</row>
    <row r="2918" spans="14:41">
      <c r="N2918" s="25"/>
      <c r="O2918" s="25"/>
      <c r="P2918" s="25"/>
      <c r="Q2918" s="25"/>
      <c r="R2918" s="25"/>
      <c r="S2918" s="25"/>
      <c r="T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</row>
    <row r="2919" spans="14:41">
      <c r="N2919" s="25"/>
      <c r="O2919" s="25"/>
      <c r="P2919" s="25"/>
      <c r="Q2919" s="25"/>
      <c r="R2919" s="25"/>
      <c r="S2919" s="25"/>
      <c r="T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</row>
    <row r="2920" spans="14:41">
      <c r="N2920" s="25"/>
      <c r="O2920" s="25"/>
      <c r="P2920" s="25"/>
      <c r="Q2920" s="25"/>
      <c r="R2920" s="25"/>
      <c r="S2920" s="25"/>
      <c r="T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</row>
    <row r="2921" spans="14:41">
      <c r="N2921" s="25"/>
      <c r="O2921" s="25"/>
      <c r="P2921" s="25"/>
      <c r="Q2921" s="25"/>
      <c r="R2921" s="25"/>
      <c r="S2921" s="25"/>
      <c r="T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</row>
    <row r="2922" spans="14:41">
      <c r="N2922" s="25"/>
      <c r="O2922" s="25"/>
      <c r="P2922" s="25"/>
      <c r="Q2922" s="25"/>
      <c r="R2922" s="25"/>
      <c r="S2922" s="25"/>
      <c r="T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</row>
    <row r="2923" spans="14:41">
      <c r="N2923" s="25"/>
      <c r="O2923" s="25"/>
      <c r="P2923" s="25"/>
      <c r="Q2923" s="25"/>
      <c r="R2923" s="25"/>
      <c r="S2923" s="25"/>
      <c r="T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</row>
    <row r="2924" spans="14:41">
      <c r="N2924" s="25"/>
      <c r="O2924" s="25"/>
      <c r="P2924" s="25"/>
      <c r="Q2924" s="25"/>
      <c r="R2924" s="25"/>
      <c r="S2924" s="25"/>
      <c r="T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</row>
    <row r="2925" spans="14:41">
      <c r="N2925" s="25"/>
      <c r="O2925" s="25"/>
      <c r="P2925" s="25"/>
      <c r="Q2925" s="25"/>
      <c r="R2925" s="25"/>
      <c r="S2925" s="25"/>
      <c r="T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</row>
    <row r="2926" spans="14:41">
      <c r="N2926" s="25"/>
      <c r="O2926" s="25"/>
      <c r="P2926" s="25"/>
      <c r="Q2926" s="25"/>
      <c r="R2926" s="25"/>
      <c r="S2926" s="25"/>
      <c r="T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</row>
    <row r="2927" spans="14:41">
      <c r="N2927" s="25"/>
      <c r="O2927" s="25"/>
      <c r="P2927" s="25"/>
      <c r="Q2927" s="25"/>
      <c r="R2927" s="25"/>
      <c r="S2927" s="25"/>
      <c r="T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</row>
    <row r="2928" spans="14:41">
      <c r="N2928" s="25"/>
      <c r="O2928" s="25"/>
      <c r="P2928" s="25"/>
      <c r="Q2928" s="25"/>
      <c r="R2928" s="25"/>
      <c r="S2928" s="25"/>
      <c r="T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</row>
    <row r="2929" spans="14:41">
      <c r="N2929" s="25"/>
      <c r="O2929" s="25"/>
      <c r="P2929" s="25"/>
      <c r="Q2929" s="25"/>
      <c r="R2929" s="25"/>
      <c r="S2929" s="25"/>
      <c r="T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</row>
    <row r="2930" spans="14:41">
      <c r="N2930" s="25"/>
      <c r="O2930" s="25"/>
      <c r="P2930" s="25"/>
      <c r="Q2930" s="25"/>
      <c r="R2930" s="25"/>
      <c r="S2930" s="25"/>
      <c r="T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</row>
    <row r="2931" spans="14:41">
      <c r="N2931" s="25"/>
      <c r="O2931" s="25"/>
      <c r="P2931" s="25"/>
      <c r="Q2931" s="25"/>
      <c r="R2931" s="25"/>
      <c r="S2931" s="25"/>
      <c r="T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</row>
    <row r="2932" spans="14:41">
      <c r="N2932" s="25"/>
      <c r="O2932" s="25"/>
      <c r="P2932" s="25"/>
      <c r="Q2932" s="25"/>
      <c r="R2932" s="25"/>
      <c r="S2932" s="25"/>
      <c r="T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</row>
    <row r="2933" spans="14:41">
      <c r="N2933" s="25"/>
      <c r="O2933" s="25"/>
      <c r="P2933" s="25"/>
      <c r="Q2933" s="25"/>
      <c r="R2933" s="25"/>
      <c r="S2933" s="25"/>
      <c r="T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</row>
    <row r="2934" spans="14:41">
      <c r="N2934" s="25"/>
      <c r="O2934" s="25"/>
      <c r="P2934" s="25"/>
      <c r="Q2934" s="25"/>
      <c r="R2934" s="25"/>
      <c r="S2934" s="25"/>
      <c r="T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</row>
    <row r="2935" spans="14:41">
      <c r="N2935" s="25"/>
      <c r="O2935" s="25"/>
      <c r="P2935" s="25"/>
      <c r="Q2935" s="25"/>
      <c r="R2935" s="25"/>
      <c r="S2935" s="25"/>
      <c r="T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</row>
    <row r="2936" spans="14:41">
      <c r="N2936" s="25"/>
      <c r="O2936" s="25"/>
      <c r="P2936" s="25"/>
      <c r="Q2936" s="25"/>
      <c r="R2936" s="25"/>
      <c r="S2936" s="25"/>
      <c r="T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</row>
    <row r="2937" spans="14:41">
      <c r="N2937" s="25"/>
      <c r="O2937" s="25"/>
      <c r="P2937" s="25"/>
      <c r="Q2937" s="25"/>
      <c r="R2937" s="25"/>
      <c r="S2937" s="25"/>
      <c r="T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</row>
    <row r="2938" spans="14:41">
      <c r="N2938" s="25"/>
      <c r="O2938" s="25"/>
      <c r="P2938" s="25"/>
      <c r="Q2938" s="25"/>
      <c r="R2938" s="25"/>
      <c r="S2938" s="25"/>
      <c r="T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</row>
    <row r="2939" spans="14:41">
      <c r="N2939" s="25"/>
      <c r="O2939" s="25"/>
      <c r="P2939" s="25"/>
      <c r="Q2939" s="25"/>
      <c r="R2939" s="25"/>
      <c r="S2939" s="25"/>
      <c r="T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</row>
    <row r="2940" spans="14:41">
      <c r="N2940" s="25"/>
      <c r="O2940" s="25"/>
      <c r="P2940" s="25"/>
      <c r="Q2940" s="25"/>
      <c r="R2940" s="25"/>
      <c r="S2940" s="25"/>
      <c r="T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</row>
    <row r="2941" spans="14:41">
      <c r="N2941" s="25"/>
      <c r="O2941" s="25"/>
      <c r="P2941" s="25"/>
      <c r="Q2941" s="25"/>
      <c r="R2941" s="25"/>
      <c r="S2941" s="25"/>
      <c r="T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</row>
    <row r="2942" spans="14:41">
      <c r="N2942" s="25"/>
      <c r="O2942" s="25"/>
      <c r="P2942" s="25"/>
      <c r="Q2942" s="25"/>
      <c r="R2942" s="25"/>
      <c r="S2942" s="25"/>
      <c r="T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</row>
    <row r="2943" spans="14:41">
      <c r="N2943" s="25"/>
      <c r="O2943" s="25"/>
      <c r="P2943" s="25"/>
      <c r="Q2943" s="25"/>
      <c r="R2943" s="25"/>
      <c r="S2943" s="25"/>
      <c r="T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</row>
    <row r="2944" spans="14:41">
      <c r="N2944" s="25"/>
      <c r="O2944" s="25"/>
      <c r="P2944" s="25"/>
      <c r="Q2944" s="25"/>
      <c r="R2944" s="25"/>
      <c r="S2944" s="25"/>
      <c r="T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</row>
    <row r="2945" spans="14:41">
      <c r="N2945" s="25"/>
      <c r="O2945" s="25"/>
      <c r="P2945" s="25"/>
      <c r="Q2945" s="25"/>
      <c r="R2945" s="25"/>
      <c r="S2945" s="25"/>
      <c r="T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</row>
    <row r="2946" spans="14:41">
      <c r="N2946" s="25"/>
      <c r="O2946" s="25"/>
      <c r="P2946" s="25"/>
      <c r="Q2946" s="25"/>
      <c r="R2946" s="25"/>
      <c r="S2946" s="25"/>
      <c r="T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</row>
    <row r="2947" spans="14:41">
      <c r="N2947" s="25"/>
      <c r="O2947" s="25"/>
      <c r="P2947" s="25"/>
      <c r="Q2947" s="25"/>
      <c r="R2947" s="25"/>
      <c r="S2947" s="25"/>
      <c r="T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</row>
    <row r="2948" spans="14:41">
      <c r="N2948" s="25"/>
      <c r="O2948" s="25"/>
      <c r="P2948" s="25"/>
      <c r="Q2948" s="25"/>
      <c r="R2948" s="25"/>
      <c r="S2948" s="25"/>
      <c r="T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</row>
    <row r="2949" spans="14:41">
      <c r="N2949" s="25"/>
      <c r="O2949" s="25"/>
      <c r="P2949" s="25"/>
      <c r="Q2949" s="25"/>
      <c r="R2949" s="25"/>
      <c r="S2949" s="25"/>
      <c r="T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</row>
    <row r="2950" spans="14:41">
      <c r="N2950" s="25"/>
      <c r="O2950" s="25"/>
      <c r="P2950" s="25"/>
      <c r="Q2950" s="25"/>
      <c r="R2950" s="25"/>
      <c r="S2950" s="25"/>
      <c r="T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</row>
    <row r="2951" spans="14:41">
      <c r="N2951" s="25"/>
      <c r="O2951" s="25"/>
      <c r="P2951" s="25"/>
      <c r="Q2951" s="25"/>
      <c r="R2951" s="25"/>
      <c r="S2951" s="25"/>
      <c r="T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</row>
    <row r="2952" spans="14:41">
      <c r="N2952" s="25"/>
      <c r="O2952" s="25"/>
      <c r="P2952" s="25"/>
      <c r="Q2952" s="25"/>
      <c r="R2952" s="25"/>
      <c r="S2952" s="25"/>
      <c r="T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</row>
    <row r="2953" spans="14:41">
      <c r="N2953" s="25"/>
      <c r="O2953" s="25"/>
      <c r="P2953" s="25"/>
      <c r="Q2953" s="25"/>
      <c r="R2953" s="25"/>
      <c r="S2953" s="25"/>
      <c r="T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</row>
    <row r="2954" spans="14:41">
      <c r="N2954" s="25"/>
      <c r="O2954" s="25"/>
      <c r="P2954" s="25"/>
      <c r="Q2954" s="25"/>
      <c r="R2954" s="25"/>
      <c r="S2954" s="25"/>
      <c r="T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</row>
    <row r="2955" spans="14:41">
      <c r="N2955" s="25"/>
      <c r="O2955" s="25"/>
      <c r="P2955" s="25"/>
      <c r="Q2955" s="25"/>
      <c r="R2955" s="25"/>
      <c r="S2955" s="25"/>
      <c r="T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</row>
    <row r="2956" spans="14:41">
      <c r="N2956" s="25"/>
      <c r="O2956" s="25"/>
      <c r="P2956" s="25"/>
      <c r="Q2956" s="25"/>
      <c r="R2956" s="25"/>
      <c r="S2956" s="25"/>
      <c r="T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</row>
    <row r="2957" spans="14:41">
      <c r="N2957" s="25"/>
      <c r="O2957" s="25"/>
      <c r="P2957" s="25"/>
      <c r="Q2957" s="25"/>
      <c r="R2957" s="25"/>
      <c r="S2957" s="25"/>
      <c r="T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</row>
    <row r="2958" spans="14:41">
      <c r="N2958" s="25"/>
      <c r="O2958" s="25"/>
      <c r="P2958" s="25"/>
      <c r="Q2958" s="25"/>
      <c r="R2958" s="25"/>
      <c r="S2958" s="25"/>
      <c r="T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</row>
    <row r="2959" spans="14:41">
      <c r="N2959" s="25"/>
      <c r="O2959" s="25"/>
      <c r="P2959" s="25"/>
      <c r="Q2959" s="25"/>
      <c r="R2959" s="25"/>
      <c r="S2959" s="25"/>
      <c r="T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</row>
    <row r="2960" spans="14:41">
      <c r="N2960" s="25"/>
      <c r="O2960" s="25"/>
      <c r="P2960" s="25"/>
      <c r="Q2960" s="25"/>
      <c r="R2960" s="25"/>
      <c r="S2960" s="25"/>
      <c r="T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</row>
    <row r="2961" spans="14:41">
      <c r="N2961" s="25"/>
      <c r="O2961" s="25"/>
      <c r="P2961" s="25"/>
      <c r="Q2961" s="25"/>
      <c r="R2961" s="25"/>
      <c r="S2961" s="25"/>
      <c r="T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</row>
    <row r="2962" spans="14:41">
      <c r="N2962" s="25"/>
      <c r="O2962" s="25"/>
      <c r="P2962" s="25"/>
      <c r="Q2962" s="25"/>
      <c r="R2962" s="25"/>
      <c r="S2962" s="25"/>
      <c r="T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</row>
    <row r="2963" spans="14:41">
      <c r="N2963" s="25"/>
      <c r="O2963" s="25"/>
      <c r="P2963" s="25"/>
      <c r="Q2963" s="25"/>
      <c r="R2963" s="25"/>
      <c r="S2963" s="25"/>
      <c r="T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</row>
    <row r="2964" spans="14:41">
      <c r="N2964" s="25"/>
      <c r="O2964" s="25"/>
      <c r="P2964" s="25"/>
      <c r="Q2964" s="25"/>
      <c r="R2964" s="25"/>
      <c r="S2964" s="25"/>
      <c r="T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</row>
    <row r="2965" spans="14:41">
      <c r="N2965" s="25"/>
      <c r="O2965" s="25"/>
      <c r="P2965" s="25"/>
      <c r="Q2965" s="25"/>
      <c r="R2965" s="25"/>
      <c r="S2965" s="25"/>
      <c r="T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</row>
    <row r="2966" spans="14:41">
      <c r="N2966" s="25"/>
      <c r="O2966" s="25"/>
      <c r="P2966" s="25"/>
      <c r="Q2966" s="25"/>
      <c r="R2966" s="25"/>
      <c r="S2966" s="25"/>
      <c r="T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</row>
    <row r="2967" spans="14:41">
      <c r="N2967" s="25"/>
      <c r="O2967" s="25"/>
      <c r="P2967" s="25"/>
      <c r="Q2967" s="25"/>
      <c r="R2967" s="25"/>
      <c r="S2967" s="25"/>
      <c r="T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</row>
    <row r="2968" spans="14:41">
      <c r="N2968" s="25"/>
      <c r="O2968" s="25"/>
      <c r="P2968" s="25"/>
      <c r="Q2968" s="25"/>
      <c r="R2968" s="25"/>
      <c r="S2968" s="25"/>
      <c r="T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</row>
    <row r="2969" spans="14:41">
      <c r="N2969" s="25"/>
      <c r="O2969" s="25"/>
      <c r="P2969" s="25"/>
      <c r="Q2969" s="25"/>
      <c r="R2969" s="25"/>
      <c r="S2969" s="25"/>
      <c r="T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</row>
    <row r="2970" spans="14:41">
      <c r="N2970" s="25"/>
      <c r="O2970" s="25"/>
      <c r="P2970" s="25"/>
      <c r="Q2970" s="25"/>
      <c r="R2970" s="25"/>
      <c r="S2970" s="25"/>
      <c r="T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</row>
    <row r="2971" spans="14:41">
      <c r="N2971" s="25"/>
      <c r="O2971" s="25"/>
      <c r="P2971" s="25"/>
      <c r="Q2971" s="25"/>
      <c r="R2971" s="25"/>
      <c r="S2971" s="25"/>
      <c r="T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</row>
    <row r="2972" spans="14:41">
      <c r="N2972" s="25"/>
      <c r="O2972" s="25"/>
      <c r="P2972" s="25"/>
      <c r="Q2972" s="25"/>
      <c r="R2972" s="25"/>
      <c r="S2972" s="25"/>
      <c r="T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</row>
    <row r="2973" spans="14:41">
      <c r="N2973" s="25"/>
      <c r="O2973" s="25"/>
      <c r="P2973" s="25"/>
      <c r="Q2973" s="25"/>
      <c r="R2973" s="25"/>
      <c r="S2973" s="25"/>
      <c r="T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</row>
    <row r="2974" spans="14:41">
      <c r="N2974" s="25"/>
      <c r="O2974" s="25"/>
      <c r="P2974" s="25"/>
      <c r="Q2974" s="25"/>
      <c r="R2974" s="25"/>
      <c r="S2974" s="25"/>
      <c r="T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</row>
    <row r="2975" spans="14:41">
      <c r="N2975" s="25"/>
      <c r="O2975" s="25"/>
      <c r="P2975" s="25"/>
      <c r="Q2975" s="25"/>
      <c r="R2975" s="25"/>
      <c r="S2975" s="25"/>
      <c r="T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</row>
    <row r="2976" spans="14:41">
      <c r="N2976" s="25"/>
      <c r="O2976" s="25"/>
      <c r="P2976" s="25"/>
      <c r="Q2976" s="25"/>
      <c r="R2976" s="25"/>
      <c r="S2976" s="25"/>
      <c r="T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</row>
    <row r="2977" spans="14:41">
      <c r="N2977" s="25"/>
      <c r="O2977" s="25"/>
      <c r="P2977" s="25"/>
      <c r="Q2977" s="25"/>
      <c r="R2977" s="25"/>
      <c r="S2977" s="25"/>
      <c r="T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</row>
    <row r="2978" spans="14:41">
      <c r="N2978" s="25"/>
      <c r="O2978" s="25"/>
      <c r="P2978" s="25"/>
      <c r="Q2978" s="25"/>
      <c r="R2978" s="25"/>
      <c r="S2978" s="25"/>
      <c r="T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</row>
    <row r="2979" spans="14:41">
      <c r="N2979" s="25"/>
      <c r="O2979" s="25"/>
      <c r="P2979" s="25"/>
      <c r="Q2979" s="25"/>
      <c r="R2979" s="25"/>
      <c r="S2979" s="25"/>
      <c r="T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</row>
    <row r="2980" spans="14:41">
      <c r="N2980" s="25"/>
      <c r="O2980" s="25"/>
      <c r="P2980" s="25"/>
      <c r="Q2980" s="25"/>
      <c r="R2980" s="25"/>
      <c r="S2980" s="25"/>
      <c r="T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</row>
    <row r="2981" spans="14:41">
      <c r="N2981" s="25"/>
      <c r="O2981" s="25"/>
      <c r="P2981" s="25"/>
      <c r="Q2981" s="25"/>
      <c r="R2981" s="25"/>
      <c r="S2981" s="25"/>
      <c r="T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</row>
    <row r="2982" spans="14:41">
      <c r="N2982" s="25"/>
      <c r="O2982" s="25"/>
      <c r="P2982" s="25"/>
      <c r="Q2982" s="25"/>
      <c r="R2982" s="25"/>
      <c r="S2982" s="25"/>
      <c r="T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</row>
    <row r="2983" spans="14:41">
      <c r="N2983" s="25"/>
      <c r="O2983" s="25"/>
      <c r="P2983" s="25"/>
      <c r="Q2983" s="25"/>
      <c r="R2983" s="25"/>
      <c r="S2983" s="25"/>
      <c r="T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</row>
    <row r="2984" spans="14:41">
      <c r="N2984" s="25"/>
      <c r="O2984" s="25"/>
      <c r="P2984" s="25"/>
      <c r="Q2984" s="25"/>
      <c r="R2984" s="25"/>
      <c r="S2984" s="25"/>
      <c r="T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</row>
    <row r="2985" spans="14:41">
      <c r="N2985" s="25"/>
      <c r="O2985" s="25"/>
      <c r="P2985" s="25"/>
      <c r="Q2985" s="25"/>
      <c r="R2985" s="25"/>
      <c r="S2985" s="25"/>
      <c r="T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</row>
    <row r="2986" spans="14:41">
      <c r="N2986" s="25"/>
      <c r="O2986" s="25"/>
      <c r="P2986" s="25"/>
      <c r="Q2986" s="25"/>
      <c r="R2986" s="25"/>
      <c r="S2986" s="25"/>
      <c r="T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</row>
    <row r="2987" spans="14:41">
      <c r="N2987" s="25"/>
      <c r="O2987" s="25"/>
      <c r="P2987" s="25"/>
      <c r="Q2987" s="25"/>
      <c r="R2987" s="25"/>
      <c r="S2987" s="25"/>
      <c r="T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</row>
    <row r="2988" spans="14:41">
      <c r="N2988" s="25"/>
      <c r="O2988" s="25"/>
      <c r="P2988" s="25"/>
      <c r="Q2988" s="25"/>
      <c r="R2988" s="25"/>
      <c r="S2988" s="25"/>
      <c r="T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</row>
    <row r="2989" spans="14:41">
      <c r="N2989" s="25"/>
      <c r="O2989" s="25"/>
      <c r="P2989" s="25"/>
      <c r="Q2989" s="25"/>
      <c r="R2989" s="25"/>
      <c r="S2989" s="25"/>
      <c r="T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</row>
    <row r="2990" spans="14:41">
      <c r="N2990" s="25"/>
      <c r="O2990" s="25"/>
      <c r="P2990" s="25"/>
      <c r="Q2990" s="25"/>
      <c r="R2990" s="25"/>
      <c r="S2990" s="25"/>
      <c r="T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</row>
    <row r="2991" spans="14:41">
      <c r="N2991" s="25"/>
      <c r="O2991" s="25"/>
      <c r="P2991" s="25"/>
      <c r="Q2991" s="25"/>
      <c r="R2991" s="25"/>
      <c r="S2991" s="25"/>
      <c r="T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</row>
    <row r="2992" spans="14:41">
      <c r="N2992" s="25"/>
      <c r="O2992" s="25"/>
      <c r="P2992" s="25"/>
      <c r="Q2992" s="25"/>
      <c r="R2992" s="25"/>
      <c r="S2992" s="25"/>
      <c r="T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</row>
    <row r="2993" spans="14:41">
      <c r="N2993" s="25"/>
      <c r="O2993" s="25"/>
      <c r="P2993" s="25"/>
      <c r="Q2993" s="25"/>
      <c r="R2993" s="25"/>
      <c r="S2993" s="25"/>
      <c r="T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</row>
    <row r="2994" spans="14:41">
      <c r="N2994" s="25"/>
      <c r="O2994" s="25"/>
      <c r="P2994" s="25"/>
      <c r="Q2994" s="25"/>
      <c r="R2994" s="25"/>
      <c r="S2994" s="25"/>
      <c r="T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</row>
    <row r="2995" spans="14:41">
      <c r="N2995" s="25"/>
      <c r="O2995" s="25"/>
      <c r="P2995" s="25"/>
      <c r="Q2995" s="25"/>
      <c r="R2995" s="25"/>
      <c r="S2995" s="25"/>
      <c r="T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</row>
    <row r="2996" spans="14:41">
      <c r="N2996" s="25"/>
      <c r="O2996" s="25"/>
      <c r="P2996" s="25"/>
      <c r="Q2996" s="25"/>
      <c r="R2996" s="25"/>
      <c r="S2996" s="25"/>
      <c r="T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</row>
    <row r="2997" spans="14:41">
      <c r="N2997" s="25"/>
      <c r="O2997" s="25"/>
      <c r="P2997" s="25"/>
      <c r="Q2997" s="25"/>
      <c r="R2997" s="25"/>
      <c r="S2997" s="25"/>
      <c r="T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</row>
    <row r="2998" spans="14:41">
      <c r="N2998" s="25"/>
      <c r="O2998" s="25"/>
      <c r="P2998" s="25"/>
      <c r="Q2998" s="25"/>
      <c r="R2998" s="25"/>
      <c r="S2998" s="25"/>
      <c r="T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</row>
    <row r="2999" spans="14:41">
      <c r="N2999" s="25"/>
      <c r="O2999" s="25"/>
      <c r="P2999" s="25"/>
      <c r="Q2999" s="25"/>
      <c r="R2999" s="25"/>
      <c r="S2999" s="25"/>
      <c r="T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</row>
    <row r="3000" spans="14:41">
      <c r="N3000" s="25"/>
      <c r="O3000" s="25"/>
      <c r="P3000" s="25"/>
      <c r="Q3000" s="25"/>
      <c r="R3000" s="25"/>
      <c r="S3000" s="25"/>
      <c r="T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</row>
    <row r="3001" spans="14:41">
      <c r="N3001" s="25"/>
      <c r="O3001" s="25"/>
      <c r="P3001" s="25"/>
      <c r="Q3001" s="25"/>
      <c r="R3001" s="25"/>
      <c r="S3001" s="25"/>
      <c r="T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</row>
    <row r="3002" spans="14:41">
      <c r="N3002" s="25"/>
      <c r="O3002" s="25"/>
      <c r="P3002" s="25"/>
      <c r="Q3002" s="25"/>
      <c r="R3002" s="25"/>
      <c r="S3002" s="25"/>
      <c r="T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</row>
    <row r="3003" spans="14:41">
      <c r="N3003" s="25"/>
      <c r="O3003" s="25"/>
      <c r="P3003" s="25"/>
      <c r="Q3003" s="25"/>
      <c r="R3003" s="25"/>
      <c r="S3003" s="25"/>
      <c r="T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</row>
    <row r="3004" spans="14:41">
      <c r="N3004" s="25"/>
      <c r="O3004" s="25"/>
      <c r="P3004" s="25"/>
      <c r="Q3004" s="25"/>
      <c r="R3004" s="25"/>
      <c r="S3004" s="25"/>
      <c r="T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</row>
    <row r="3005" spans="14:41">
      <c r="N3005" s="25"/>
      <c r="O3005" s="25"/>
      <c r="P3005" s="25"/>
      <c r="Q3005" s="25"/>
      <c r="R3005" s="25"/>
      <c r="S3005" s="25"/>
      <c r="T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</row>
    <row r="3006" spans="14:41">
      <c r="N3006" s="25"/>
      <c r="O3006" s="25"/>
      <c r="P3006" s="25"/>
      <c r="Q3006" s="25"/>
      <c r="R3006" s="25"/>
      <c r="S3006" s="25"/>
      <c r="T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</row>
    <row r="3007" spans="14:41">
      <c r="N3007" s="25"/>
      <c r="O3007" s="25"/>
      <c r="P3007" s="25"/>
      <c r="Q3007" s="25"/>
      <c r="R3007" s="25"/>
      <c r="S3007" s="25"/>
      <c r="T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</row>
    <row r="3008" spans="14:41">
      <c r="N3008" s="25"/>
      <c r="O3008" s="25"/>
      <c r="P3008" s="25"/>
      <c r="Q3008" s="25"/>
      <c r="R3008" s="25"/>
      <c r="S3008" s="25"/>
      <c r="T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</row>
    <row r="3009" spans="14:41">
      <c r="N3009" s="25"/>
      <c r="O3009" s="25"/>
      <c r="P3009" s="25"/>
      <c r="Q3009" s="25"/>
      <c r="R3009" s="25"/>
      <c r="S3009" s="25"/>
      <c r="T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</row>
    <row r="3010" spans="14:41">
      <c r="N3010" s="25"/>
      <c r="O3010" s="25"/>
      <c r="P3010" s="25"/>
      <c r="Q3010" s="25"/>
      <c r="R3010" s="25"/>
      <c r="S3010" s="25"/>
      <c r="T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</row>
    <row r="3011" spans="14:41">
      <c r="N3011" s="25"/>
      <c r="O3011" s="25"/>
      <c r="P3011" s="25"/>
      <c r="Q3011" s="25"/>
      <c r="R3011" s="25"/>
      <c r="S3011" s="25"/>
      <c r="T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</row>
    <row r="3012" spans="14:41">
      <c r="N3012" s="25"/>
      <c r="O3012" s="25"/>
      <c r="P3012" s="25"/>
      <c r="Q3012" s="25"/>
      <c r="R3012" s="25"/>
      <c r="S3012" s="25"/>
      <c r="T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</row>
    <row r="3013" spans="14:41">
      <c r="N3013" s="25"/>
      <c r="O3013" s="25"/>
      <c r="P3013" s="25"/>
      <c r="Q3013" s="25"/>
      <c r="R3013" s="25"/>
      <c r="S3013" s="25"/>
      <c r="T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</row>
    <row r="3014" spans="14:41">
      <c r="N3014" s="25"/>
      <c r="O3014" s="25"/>
      <c r="P3014" s="25"/>
      <c r="Q3014" s="25"/>
      <c r="R3014" s="25"/>
      <c r="S3014" s="25"/>
      <c r="T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</row>
    <row r="3015" spans="14:41">
      <c r="N3015" s="25"/>
      <c r="O3015" s="25"/>
      <c r="P3015" s="25"/>
      <c r="Q3015" s="25"/>
      <c r="R3015" s="25"/>
      <c r="S3015" s="25"/>
      <c r="T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</row>
    <row r="3016" spans="14:41">
      <c r="N3016" s="25"/>
      <c r="O3016" s="25"/>
      <c r="P3016" s="25"/>
      <c r="Q3016" s="25"/>
      <c r="R3016" s="25"/>
      <c r="S3016" s="25"/>
      <c r="T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</row>
    <row r="3017" spans="14:41">
      <c r="N3017" s="25"/>
      <c r="O3017" s="25"/>
      <c r="P3017" s="25"/>
      <c r="Q3017" s="25"/>
      <c r="R3017" s="25"/>
      <c r="S3017" s="25"/>
      <c r="T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</row>
    <row r="3018" spans="14:41">
      <c r="N3018" s="25"/>
      <c r="O3018" s="25"/>
      <c r="P3018" s="25"/>
      <c r="Q3018" s="25"/>
      <c r="R3018" s="25"/>
      <c r="S3018" s="25"/>
      <c r="T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</row>
    <row r="3019" spans="14:41">
      <c r="N3019" s="25"/>
      <c r="O3019" s="25"/>
      <c r="P3019" s="25"/>
      <c r="Q3019" s="25"/>
      <c r="R3019" s="25"/>
      <c r="S3019" s="25"/>
      <c r="T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</row>
    <row r="3020" spans="14:41">
      <c r="N3020" s="25"/>
      <c r="O3020" s="25"/>
      <c r="P3020" s="25"/>
      <c r="Q3020" s="25"/>
      <c r="R3020" s="25"/>
      <c r="S3020" s="25"/>
      <c r="T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</row>
    <row r="3021" spans="14:41">
      <c r="N3021" s="25"/>
      <c r="O3021" s="25"/>
      <c r="P3021" s="25"/>
      <c r="Q3021" s="25"/>
      <c r="R3021" s="25"/>
      <c r="S3021" s="25"/>
      <c r="T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</row>
    <row r="3022" spans="14:41">
      <c r="N3022" s="25"/>
      <c r="O3022" s="25"/>
      <c r="P3022" s="25"/>
      <c r="Q3022" s="25"/>
      <c r="R3022" s="25"/>
      <c r="S3022" s="25"/>
      <c r="T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</row>
    <row r="3023" spans="14:41">
      <c r="N3023" s="25"/>
      <c r="O3023" s="25"/>
      <c r="P3023" s="25"/>
      <c r="Q3023" s="25"/>
      <c r="R3023" s="25"/>
      <c r="S3023" s="25"/>
      <c r="T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</row>
    <row r="3024" spans="14:41">
      <c r="N3024" s="25"/>
      <c r="O3024" s="25"/>
      <c r="P3024" s="25"/>
      <c r="Q3024" s="25"/>
      <c r="R3024" s="25"/>
      <c r="S3024" s="25"/>
      <c r="T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</row>
    <row r="3025" spans="14:41">
      <c r="N3025" s="25"/>
      <c r="O3025" s="25"/>
      <c r="P3025" s="25"/>
      <c r="Q3025" s="25"/>
      <c r="R3025" s="25"/>
      <c r="S3025" s="25"/>
      <c r="T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</row>
    <row r="3026" spans="14:41">
      <c r="N3026" s="25"/>
      <c r="O3026" s="25"/>
      <c r="P3026" s="25"/>
      <c r="Q3026" s="25"/>
      <c r="R3026" s="25"/>
      <c r="S3026" s="25"/>
      <c r="T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</row>
    <row r="3027" spans="14:41">
      <c r="N3027" s="25"/>
      <c r="O3027" s="25"/>
      <c r="P3027" s="25"/>
      <c r="Q3027" s="25"/>
      <c r="R3027" s="25"/>
      <c r="S3027" s="25"/>
      <c r="T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</row>
    <row r="3028" spans="14:41">
      <c r="N3028" s="25"/>
      <c r="O3028" s="25"/>
      <c r="P3028" s="25"/>
      <c r="Q3028" s="25"/>
      <c r="R3028" s="25"/>
      <c r="S3028" s="25"/>
      <c r="T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</row>
    <row r="3029" spans="14:41">
      <c r="N3029" s="25"/>
      <c r="O3029" s="25"/>
      <c r="P3029" s="25"/>
      <c r="Q3029" s="25"/>
      <c r="R3029" s="25"/>
      <c r="S3029" s="25"/>
      <c r="T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</row>
    <row r="3030" spans="14:41">
      <c r="N3030" s="25"/>
      <c r="O3030" s="25"/>
      <c r="P3030" s="25"/>
      <c r="Q3030" s="25"/>
      <c r="R3030" s="25"/>
      <c r="S3030" s="25"/>
      <c r="T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</row>
    <row r="3031" spans="14:41">
      <c r="N3031" s="25"/>
      <c r="O3031" s="25"/>
      <c r="P3031" s="25"/>
      <c r="Q3031" s="25"/>
      <c r="R3031" s="25"/>
      <c r="S3031" s="25"/>
      <c r="T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</row>
    <row r="3032" spans="14:41">
      <c r="N3032" s="25"/>
      <c r="O3032" s="25"/>
      <c r="P3032" s="25"/>
      <c r="Q3032" s="25"/>
      <c r="R3032" s="25"/>
      <c r="S3032" s="25"/>
      <c r="T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</row>
    <row r="3033" spans="14:41">
      <c r="N3033" s="25"/>
      <c r="O3033" s="25"/>
      <c r="P3033" s="25"/>
      <c r="Q3033" s="25"/>
      <c r="R3033" s="25"/>
      <c r="S3033" s="25"/>
      <c r="T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</row>
    <row r="3034" spans="14:41">
      <c r="N3034" s="25"/>
      <c r="O3034" s="25"/>
      <c r="P3034" s="25"/>
      <c r="Q3034" s="25"/>
      <c r="R3034" s="25"/>
      <c r="S3034" s="25"/>
      <c r="T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</row>
    <row r="3035" spans="14:41">
      <c r="N3035" s="25"/>
      <c r="O3035" s="25"/>
      <c r="P3035" s="25"/>
      <c r="Q3035" s="25"/>
      <c r="R3035" s="25"/>
      <c r="S3035" s="25"/>
      <c r="T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</row>
    <row r="3036" spans="14:41">
      <c r="N3036" s="25"/>
      <c r="O3036" s="25"/>
      <c r="P3036" s="25"/>
      <c r="Q3036" s="25"/>
      <c r="R3036" s="25"/>
      <c r="S3036" s="25"/>
      <c r="T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</row>
    <row r="3037" spans="14:41">
      <c r="N3037" s="25"/>
      <c r="O3037" s="25"/>
      <c r="P3037" s="25"/>
      <c r="Q3037" s="25"/>
      <c r="R3037" s="25"/>
      <c r="S3037" s="25"/>
      <c r="T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</row>
    <row r="3038" spans="14:41">
      <c r="N3038" s="25"/>
      <c r="O3038" s="25"/>
      <c r="P3038" s="25"/>
      <c r="Q3038" s="25"/>
      <c r="R3038" s="25"/>
      <c r="S3038" s="25"/>
      <c r="T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</row>
    <row r="3039" spans="14:41">
      <c r="N3039" s="25"/>
      <c r="O3039" s="25"/>
      <c r="P3039" s="25"/>
      <c r="Q3039" s="25"/>
      <c r="R3039" s="25"/>
      <c r="S3039" s="25"/>
      <c r="T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</row>
    <row r="3040" spans="14:41">
      <c r="N3040" s="25"/>
      <c r="O3040" s="25"/>
      <c r="P3040" s="25"/>
      <c r="Q3040" s="25"/>
      <c r="R3040" s="25"/>
      <c r="S3040" s="25"/>
      <c r="T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</row>
    <row r="3041" spans="14:41">
      <c r="N3041" s="25"/>
      <c r="O3041" s="25"/>
      <c r="P3041" s="25"/>
      <c r="Q3041" s="25"/>
      <c r="R3041" s="25"/>
      <c r="S3041" s="25"/>
      <c r="T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</row>
    <row r="3042" spans="14:41">
      <c r="N3042" s="25"/>
      <c r="O3042" s="25"/>
      <c r="P3042" s="25"/>
      <c r="Q3042" s="25"/>
      <c r="R3042" s="25"/>
      <c r="S3042" s="25"/>
      <c r="T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</row>
    <row r="3043" spans="14:41">
      <c r="N3043" s="25"/>
      <c r="O3043" s="25"/>
      <c r="P3043" s="25"/>
      <c r="Q3043" s="25"/>
      <c r="R3043" s="25"/>
      <c r="S3043" s="25"/>
      <c r="T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</row>
    <row r="3044" spans="14:41">
      <c r="N3044" s="25"/>
      <c r="O3044" s="25"/>
      <c r="P3044" s="25"/>
      <c r="Q3044" s="25"/>
      <c r="R3044" s="25"/>
      <c r="S3044" s="25"/>
      <c r="T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</row>
    <row r="3045" spans="14:41">
      <c r="N3045" s="25"/>
      <c r="O3045" s="25"/>
      <c r="P3045" s="25"/>
      <c r="Q3045" s="25"/>
      <c r="R3045" s="25"/>
      <c r="S3045" s="25"/>
      <c r="T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</row>
    <row r="3046" spans="14:41">
      <c r="N3046" s="25"/>
      <c r="O3046" s="25"/>
      <c r="P3046" s="25"/>
      <c r="Q3046" s="25"/>
      <c r="R3046" s="25"/>
      <c r="S3046" s="25"/>
      <c r="T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</row>
    <row r="3047" spans="14:41">
      <c r="N3047" s="25"/>
      <c r="O3047" s="25"/>
      <c r="P3047" s="25"/>
      <c r="Q3047" s="25"/>
      <c r="R3047" s="25"/>
      <c r="S3047" s="25"/>
      <c r="T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</row>
    <row r="3048" spans="14:41">
      <c r="N3048" s="25"/>
      <c r="O3048" s="25"/>
      <c r="P3048" s="25"/>
      <c r="Q3048" s="25"/>
      <c r="R3048" s="25"/>
      <c r="S3048" s="25"/>
      <c r="T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</row>
    <row r="3049" spans="14:41">
      <c r="N3049" s="25"/>
      <c r="O3049" s="25"/>
      <c r="P3049" s="25"/>
      <c r="Q3049" s="25"/>
      <c r="R3049" s="25"/>
      <c r="S3049" s="25"/>
      <c r="T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</row>
    <row r="3050" spans="14:41">
      <c r="N3050" s="25"/>
      <c r="O3050" s="25"/>
      <c r="P3050" s="25"/>
      <c r="Q3050" s="25"/>
      <c r="R3050" s="25"/>
      <c r="S3050" s="25"/>
      <c r="T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</row>
    <row r="3051" spans="14:41">
      <c r="N3051" s="25"/>
      <c r="O3051" s="25"/>
      <c r="P3051" s="25"/>
      <c r="Q3051" s="25"/>
      <c r="R3051" s="25"/>
      <c r="S3051" s="25"/>
      <c r="T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</row>
    <row r="3052" spans="14:41">
      <c r="N3052" s="25"/>
      <c r="O3052" s="25"/>
      <c r="P3052" s="25"/>
      <c r="Q3052" s="25"/>
      <c r="R3052" s="25"/>
      <c r="S3052" s="25"/>
      <c r="T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</row>
    <row r="3053" spans="14:41">
      <c r="N3053" s="25"/>
      <c r="O3053" s="25"/>
      <c r="P3053" s="25"/>
      <c r="Q3053" s="25"/>
      <c r="R3053" s="25"/>
      <c r="S3053" s="25"/>
      <c r="T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</row>
    <row r="3054" spans="14:41">
      <c r="N3054" s="25"/>
      <c r="O3054" s="25"/>
      <c r="P3054" s="25"/>
      <c r="Q3054" s="25"/>
      <c r="R3054" s="25"/>
      <c r="S3054" s="25"/>
      <c r="T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</row>
    <row r="3055" spans="14:41">
      <c r="N3055" s="25"/>
      <c r="O3055" s="25"/>
      <c r="P3055" s="25"/>
      <c r="Q3055" s="25"/>
      <c r="R3055" s="25"/>
      <c r="S3055" s="25"/>
      <c r="T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</row>
    <row r="3056" spans="14:41">
      <c r="N3056" s="25"/>
      <c r="O3056" s="25"/>
      <c r="P3056" s="25"/>
      <c r="Q3056" s="25"/>
      <c r="R3056" s="25"/>
      <c r="S3056" s="25"/>
      <c r="T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</row>
    <row r="3057" spans="14:41">
      <c r="N3057" s="25"/>
      <c r="O3057" s="25"/>
      <c r="P3057" s="25"/>
      <c r="Q3057" s="25"/>
      <c r="R3057" s="25"/>
      <c r="S3057" s="25"/>
      <c r="T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</row>
    <row r="3058" spans="14:41">
      <c r="N3058" s="25"/>
      <c r="O3058" s="25"/>
      <c r="P3058" s="25"/>
      <c r="Q3058" s="25"/>
      <c r="R3058" s="25"/>
      <c r="S3058" s="25"/>
      <c r="T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</row>
    <row r="3059" spans="14:41">
      <c r="N3059" s="25"/>
      <c r="O3059" s="25"/>
      <c r="P3059" s="25"/>
      <c r="Q3059" s="25"/>
      <c r="R3059" s="25"/>
      <c r="S3059" s="25"/>
      <c r="T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</row>
    <row r="3060" spans="14:41">
      <c r="N3060" s="25"/>
      <c r="O3060" s="25"/>
      <c r="P3060" s="25"/>
      <c r="Q3060" s="25"/>
      <c r="R3060" s="25"/>
      <c r="S3060" s="25"/>
      <c r="T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</row>
    <row r="3061" spans="14:41">
      <c r="N3061" s="25"/>
      <c r="O3061" s="25"/>
      <c r="P3061" s="25"/>
      <c r="Q3061" s="25"/>
      <c r="R3061" s="25"/>
      <c r="S3061" s="25"/>
      <c r="T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</row>
    <row r="3062" spans="14:41">
      <c r="N3062" s="25"/>
      <c r="O3062" s="25"/>
      <c r="P3062" s="25"/>
      <c r="Q3062" s="25"/>
      <c r="R3062" s="25"/>
      <c r="S3062" s="25"/>
      <c r="T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</row>
    <row r="3063" spans="14:41">
      <c r="N3063" s="25"/>
      <c r="O3063" s="25"/>
      <c r="P3063" s="25"/>
      <c r="Q3063" s="25"/>
      <c r="R3063" s="25"/>
      <c r="S3063" s="25"/>
      <c r="T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</row>
    <row r="3064" spans="14:41">
      <c r="N3064" s="25"/>
      <c r="O3064" s="25"/>
      <c r="P3064" s="25"/>
      <c r="Q3064" s="25"/>
      <c r="R3064" s="25"/>
      <c r="S3064" s="25"/>
      <c r="T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</row>
    <row r="3065" spans="14:41">
      <c r="N3065" s="25"/>
      <c r="O3065" s="25"/>
      <c r="P3065" s="25"/>
      <c r="Q3065" s="25"/>
      <c r="R3065" s="25"/>
      <c r="S3065" s="25"/>
      <c r="T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</row>
    <row r="3066" spans="14:41">
      <c r="N3066" s="25"/>
      <c r="O3066" s="25"/>
      <c r="P3066" s="25"/>
      <c r="Q3066" s="25"/>
      <c r="R3066" s="25"/>
      <c r="S3066" s="25"/>
      <c r="T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</row>
    <row r="3067" spans="14:41">
      <c r="N3067" s="25"/>
      <c r="O3067" s="25"/>
      <c r="P3067" s="25"/>
      <c r="Q3067" s="25"/>
      <c r="R3067" s="25"/>
      <c r="S3067" s="25"/>
      <c r="T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</row>
    <row r="3068" spans="14:41">
      <c r="N3068" s="25"/>
      <c r="O3068" s="25"/>
      <c r="P3068" s="25"/>
      <c r="Q3068" s="25"/>
      <c r="R3068" s="25"/>
      <c r="S3068" s="25"/>
      <c r="T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</row>
    <row r="3069" spans="14:41">
      <c r="N3069" s="25"/>
      <c r="O3069" s="25"/>
      <c r="P3069" s="25"/>
      <c r="Q3069" s="25"/>
      <c r="R3069" s="25"/>
      <c r="S3069" s="25"/>
      <c r="T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</row>
    <row r="3070" spans="14:41">
      <c r="N3070" s="25"/>
      <c r="O3070" s="25"/>
      <c r="P3070" s="25"/>
      <c r="Q3070" s="25"/>
      <c r="R3070" s="25"/>
      <c r="S3070" s="25"/>
      <c r="T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</row>
    <row r="3071" spans="14:41">
      <c r="N3071" s="25"/>
      <c r="O3071" s="25"/>
      <c r="P3071" s="25"/>
      <c r="Q3071" s="25"/>
      <c r="R3071" s="25"/>
      <c r="S3071" s="25"/>
      <c r="T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</row>
    <row r="3072" spans="14:41">
      <c r="N3072" s="25"/>
      <c r="O3072" s="25"/>
      <c r="P3072" s="25"/>
      <c r="Q3072" s="25"/>
      <c r="R3072" s="25"/>
      <c r="S3072" s="25"/>
      <c r="T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</row>
    <row r="3073" spans="14:41">
      <c r="N3073" s="25"/>
      <c r="O3073" s="25"/>
      <c r="P3073" s="25"/>
      <c r="Q3073" s="25"/>
      <c r="R3073" s="25"/>
      <c r="S3073" s="25"/>
      <c r="T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</row>
    <row r="3074" spans="14:41">
      <c r="N3074" s="25"/>
      <c r="O3074" s="25"/>
      <c r="P3074" s="25"/>
      <c r="Q3074" s="25"/>
      <c r="R3074" s="25"/>
      <c r="S3074" s="25"/>
      <c r="T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</row>
    <row r="3075" spans="14:41">
      <c r="N3075" s="25"/>
      <c r="O3075" s="25"/>
      <c r="P3075" s="25"/>
      <c r="Q3075" s="25"/>
      <c r="R3075" s="25"/>
      <c r="S3075" s="25"/>
      <c r="T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</row>
    <row r="3076" spans="14:41">
      <c r="N3076" s="25"/>
      <c r="O3076" s="25"/>
      <c r="P3076" s="25"/>
      <c r="Q3076" s="25"/>
      <c r="R3076" s="25"/>
      <c r="S3076" s="25"/>
      <c r="T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</row>
    <row r="3077" spans="14:41">
      <c r="N3077" s="25"/>
      <c r="O3077" s="25"/>
      <c r="P3077" s="25"/>
      <c r="Q3077" s="25"/>
      <c r="R3077" s="25"/>
      <c r="S3077" s="25"/>
      <c r="T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</row>
    <row r="3078" spans="14:41">
      <c r="N3078" s="25"/>
      <c r="O3078" s="25"/>
      <c r="P3078" s="25"/>
      <c r="Q3078" s="25"/>
      <c r="R3078" s="25"/>
      <c r="S3078" s="25"/>
      <c r="T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</row>
    <row r="3079" spans="14:41">
      <c r="N3079" s="25"/>
      <c r="O3079" s="25"/>
      <c r="P3079" s="25"/>
      <c r="Q3079" s="25"/>
      <c r="R3079" s="25"/>
      <c r="S3079" s="25"/>
      <c r="T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</row>
    <row r="3080" spans="14:41">
      <c r="N3080" s="25"/>
      <c r="O3080" s="25"/>
      <c r="P3080" s="25"/>
      <c r="Q3080" s="25"/>
      <c r="R3080" s="25"/>
      <c r="S3080" s="25"/>
      <c r="T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</row>
    <row r="3081" spans="14:41">
      <c r="N3081" s="25"/>
      <c r="O3081" s="25"/>
      <c r="P3081" s="25"/>
      <c r="Q3081" s="25"/>
      <c r="R3081" s="25"/>
      <c r="S3081" s="25"/>
      <c r="T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</row>
    <row r="3082" spans="14:41">
      <c r="N3082" s="25"/>
      <c r="O3082" s="25"/>
      <c r="P3082" s="25"/>
      <c r="Q3082" s="25"/>
      <c r="R3082" s="25"/>
      <c r="S3082" s="25"/>
      <c r="T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</row>
    <row r="3083" spans="14:41">
      <c r="N3083" s="25"/>
      <c r="O3083" s="25"/>
      <c r="P3083" s="25"/>
      <c r="Q3083" s="25"/>
      <c r="R3083" s="25"/>
      <c r="S3083" s="25"/>
      <c r="T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</row>
    <row r="3084" spans="14:41">
      <c r="N3084" s="25"/>
      <c r="O3084" s="25"/>
      <c r="P3084" s="25"/>
      <c r="Q3084" s="25"/>
      <c r="R3084" s="25"/>
      <c r="S3084" s="25"/>
      <c r="T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</row>
    <row r="3085" spans="14:41">
      <c r="N3085" s="25"/>
      <c r="O3085" s="25"/>
      <c r="P3085" s="25"/>
      <c r="Q3085" s="25"/>
      <c r="R3085" s="25"/>
      <c r="S3085" s="25"/>
      <c r="T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</row>
    <row r="3086" spans="14:41">
      <c r="N3086" s="25"/>
      <c r="O3086" s="25"/>
      <c r="P3086" s="25"/>
      <c r="Q3086" s="25"/>
      <c r="R3086" s="25"/>
      <c r="S3086" s="25"/>
      <c r="T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</row>
    <row r="3087" spans="14:41">
      <c r="N3087" s="25"/>
      <c r="O3087" s="25"/>
      <c r="P3087" s="25"/>
      <c r="Q3087" s="25"/>
      <c r="R3087" s="25"/>
      <c r="S3087" s="25"/>
      <c r="T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</row>
    <row r="3088" spans="14:41">
      <c r="N3088" s="25"/>
      <c r="O3088" s="25"/>
      <c r="P3088" s="25"/>
      <c r="Q3088" s="25"/>
      <c r="R3088" s="25"/>
      <c r="S3088" s="25"/>
      <c r="T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</row>
    <row r="3089" spans="14:41">
      <c r="N3089" s="25"/>
      <c r="O3089" s="25"/>
      <c r="P3089" s="25"/>
      <c r="Q3089" s="25"/>
      <c r="R3089" s="25"/>
      <c r="S3089" s="25"/>
      <c r="T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</row>
    <row r="3090" spans="14:41">
      <c r="N3090" s="25"/>
      <c r="O3090" s="25"/>
      <c r="P3090" s="25"/>
      <c r="Q3090" s="25"/>
      <c r="R3090" s="25"/>
      <c r="S3090" s="25"/>
      <c r="T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</row>
    <row r="3091" spans="14:41">
      <c r="N3091" s="25"/>
      <c r="O3091" s="25"/>
      <c r="P3091" s="25"/>
      <c r="Q3091" s="25"/>
      <c r="R3091" s="25"/>
      <c r="S3091" s="25"/>
      <c r="T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</row>
    <row r="3092" spans="14:41">
      <c r="N3092" s="25"/>
      <c r="O3092" s="25"/>
      <c r="P3092" s="25"/>
      <c r="Q3092" s="25"/>
      <c r="R3092" s="25"/>
      <c r="S3092" s="25"/>
      <c r="T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</row>
    <row r="3093" spans="14:41">
      <c r="N3093" s="25"/>
      <c r="O3093" s="25"/>
      <c r="P3093" s="25"/>
      <c r="Q3093" s="25"/>
      <c r="R3093" s="25"/>
      <c r="S3093" s="25"/>
      <c r="T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</row>
    <row r="3094" spans="14:41">
      <c r="N3094" s="25"/>
      <c r="O3094" s="25"/>
      <c r="P3094" s="25"/>
      <c r="Q3094" s="25"/>
      <c r="R3094" s="25"/>
      <c r="S3094" s="25"/>
      <c r="T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</row>
    <row r="3095" spans="14:41">
      <c r="N3095" s="25"/>
      <c r="O3095" s="25"/>
      <c r="P3095" s="25"/>
      <c r="Q3095" s="25"/>
      <c r="R3095" s="25"/>
      <c r="S3095" s="25"/>
      <c r="T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</row>
    <row r="3096" spans="14:41">
      <c r="N3096" s="25"/>
      <c r="O3096" s="25"/>
      <c r="P3096" s="25"/>
      <c r="Q3096" s="25"/>
      <c r="R3096" s="25"/>
      <c r="S3096" s="25"/>
      <c r="T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</row>
    <row r="3097" spans="14:41">
      <c r="N3097" s="25"/>
      <c r="O3097" s="25"/>
      <c r="P3097" s="25"/>
      <c r="Q3097" s="25"/>
      <c r="R3097" s="25"/>
      <c r="S3097" s="25"/>
      <c r="T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</row>
    <row r="3098" spans="14:41">
      <c r="N3098" s="25"/>
      <c r="O3098" s="25"/>
      <c r="P3098" s="25"/>
      <c r="Q3098" s="25"/>
      <c r="R3098" s="25"/>
      <c r="S3098" s="25"/>
      <c r="T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</row>
    <row r="3099" spans="14:41">
      <c r="N3099" s="25"/>
      <c r="O3099" s="25"/>
      <c r="P3099" s="25"/>
      <c r="Q3099" s="25"/>
      <c r="R3099" s="25"/>
      <c r="S3099" s="25"/>
      <c r="T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</row>
    <row r="3100" spans="14:41">
      <c r="N3100" s="25"/>
      <c r="O3100" s="25"/>
      <c r="P3100" s="25"/>
      <c r="Q3100" s="25"/>
      <c r="R3100" s="25"/>
      <c r="S3100" s="25"/>
      <c r="T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</row>
    <row r="3101" spans="14:41">
      <c r="N3101" s="25"/>
      <c r="O3101" s="25"/>
      <c r="P3101" s="25"/>
      <c r="Q3101" s="25"/>
      <c r="R3101" s="25"/>
      <c r="S3101" s="25"/>
      <c r="T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</row>
    <row r="3102" spans="14:41">
      <c r="N3102" s="25"/>
      <c r="O3102" s="25"/>
      <c r="P3102" s="25"/>
      <c r="Q3102" s="25"/>
      <c r="R3102" s="25"/>
      <c r="S3102" s="25"/>
      <c r="T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</row>
    <row r="3103" spans="14:41">
      <c r="N3103" s="25"/>
      <c r="O3103" s="25"/>
      <c r="P3103" s="25"/>
      <c r="Q3103" s="25"/>
      <c r="R3103" s="25"/>
      <c r="S3103" s="25"/>
      <c r="T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</row>
    <row r="3104" spans="14:41">
      <c r="N3104" s="25"/>
      <c r="O3104" s="25"/>
      <c r="P3104" s="25"/>
      <c r="Q3104" s="25"/>
      <c r="R3104" s="25"/>
      <c r="S3104" s="25"/>
      <c r="T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</row>
    <row r="3105" spans="14:41">
      <c r="N3105" s="25"/>
      <c r="O3105" s="25"/>
      <c r="P3105" s="25"/>
      <c r="Q3105" s="25"/>
      <c r="R3105" s="25"/>
      <c r="S3105" s="25"/>
      <c r="T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</row>
    <row r="3106" spans="14:41">
      <c r="N3106" s="25"/>
      <c r="O3106" s="25"/>
      <c r="P3106" s="25"/>
      <c r="Q3106" s="25"/>
      <c r="R3106" s="25"/>
      <c r="S3106" s="25"/>
      <c r="T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</row>
    <row r="3107" spans="14:41">
      <c r="N3107" s="25"/>
      <c r="O3107" s="25"/>
      <c r="P3107" s="25"/>
      <c r="Q3107" s="25"/>
      <c r="R3107" s="25"/>
      <c r="S3107" s="25"/>
      <c r="T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</row>
    <row r="3108" spans="14:41">
      <c r="N3108" s="25"/>
      <c r="O3108" s="25"/>
      <c r="P3108" s="25"/>
      <c r="Q3108" s="25"/>
      <c r="R3108" s="25"/>
      <c r="S3108" s="25"/>
      <c r="T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</row>
    <row r="3109" spans="14:41">
      <c r="N3109" s="25"/>
      <c r="O3109" s="25"/>
      <c r="P3109" s="25"/>
      <c r="Q3109" s="25"/>
      <c r="R3109" s="25"/>
      <c r="S3109" s="25"/>
      <c r="T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</row>
    <row r="3110" spans="14:41">
      <c r="N3110" s="25"/>
      <c r="O3110" s="25"/>
      <c r="P3110" s="25"/>
      <c r="Q3110" s="25"/>
      <c r="R3110" s="25"/>
      <c r="S3110" s="25"/>
      <c r="T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</row>
    <row r="3111" spans="14:41">
      <c r="N3111" s="25"/>
      <c r="O3111" s="25"/>
      <c r="P3111" s="25"/>
      <c r="Q3111" s="25"/>
      <c r="R3111" s="25"/>
      <c r="S3111" s="25"/>
      <c r="T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</row>
    <row r="3112" spans="14:41">
      <c r="N3112" s="25"/>
      <c r="O3112" s="25"/>
      <c r="P3112" s="25"/>
      <c r="Q3112" s="25"/>
      <c r="R3112" s="25"/>
      <c r="S3112" s="25"/>
      <c r="T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</row>
    <row r="3113" spans="14:41">
      <c r="N3113" s="25"/>
      <c r="O3113" s="25"/>
      <c r="P3113" s="25"/>
      <c r="Q3113" s="25"/>
      <c r="R3113" s="25"/>
      <c r="S3113" s="25"/>
      <c r="T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</row>
    <row r="3114" spans="14:41">
      <c r="N3114" s="25"/>
      <c r="O3114" s="25"/>
      <c r="P3114" s="25"/>
      <c r="Q3114" s="25"/>
      <c r="R3114" s="25"/>
      <c r="S3114" s="25"/>
      <c r="T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</row>
    <row r="3115" spans="14:41">
      <c r="N3115" s="25"/>
      <c r="O3115" s="25"/>
      <c r="P3115" s="25"/>
      <c r="Q3115" s="25"/>
      <c r="R3115" s="25"/>
      <c r="S3115" s="25"/>
      <c r="T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</row>
    <row r="3116" spans="14:41">
      <c r="N3116" s="25"/>
      <c r="O3116" s="25"/>
      <c r="P3116" s="25"/>
      <c r="Q3116" s="25"/>
      <c r="R3116" s="25"/>
      <c r="S3116" s="25"/>
      <c r="T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</row>
    <row r="3117" spans="14:41">
      <c r="N3117" s="25"/>
      <c r="O3117" s="25"/>
      <c r="P3117" s="25"/>
      <c r="Q3117" s="25"/>
      <c r="R3117" s="25"/>
      <c r="S3117" s="25"/>
      <c r="T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</row>
    <row r="3118" spans="14:41">
      <c r="N3118" s="25"/>
      <c r="O3118" s="25"/>
      <c r="P3118" s="25"/>
      <c r="Q3118" s="25"/>
      <c r="R3118" s="25"/>
      <c r="S3118" s="25"/>
      <c r="T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</row>
    <row r="3119" spans="14:41">
      <c r="N3119" s="25"/>
      <c r="O3119" s="25"/>
      <c r="P3119" s="25"/>
      <c r="Q3119" s="25"/>
      <c r="R3119" s="25"/>
      <c r="S3119" s="25"/>
      <c r="T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</row>
    <row r="3120" spans="14:41">
      <c r="N3120" s="25"/>
      <c r="O3120" s="25"/>
      <c r="P3120" s="25"/>
      <c r="Q3120" s="25"/>
      <c r="R3120" s="25"/>
      <c r="S3120" s="25"/>
      <c r="T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</row>
    <row r="3121" spans="14:41">
      <c r="N3121" s="25"/>
      <c r="O3121" s="25"/>
      <c r="P3121" s="25"/>
      <c r="Q3121" s="25"/>
      <c r="R3121" s="25"/>
      <c r="S3121" s="25"/>
      <c r="T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</row>
    <row r="3122" spans="14:41">
      <c r="N3122" s="25"/>
      <c r="O3122" s="25"/>
      <c r="P3122" s="25"/>
      <c r="Q3122" s="25"/>
      <c r="R3122" s="25"/>
      <c r="S3122" s="25"/>
      <c r="T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</row>
    <row r="3123" spans="14:41">
      <c r="N3123" s="25"/>
      <c r="O3123" s="25"/>
      <c r="P3123" s="25"/>
      <c r="Q3123" s="25"/>
      <c r="R3123" s="25"/>
      <c r="S3123" s="25"/>
      <c r="T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</row>
    <row r="3124" spans="14:41">
      <c r="N3124" s="25"/>
      <c r="O3124" s="25"/>
      <c r="P3124" s="25"/>
      <c r="Q3124" s="25"/>
      <c r="R3124" s="25"/>
      <c r="S3124" s="25"/>
      <c r="T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</row>
    <row r="3125" spans="14:41">
      <c r="N3125" s="25"/>
      <c r="O3125" s="25"/>
      <c r="P3125" s="25"/>
      <c r="Q3125" s="25"/>
      <c r="R3125" s="25"/>
      <c r="S3125" s="25"/>
      <c r="T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</row>
    <row r="3126" spans="14:41">
      <c r="N3126" s="25"/>
      <c r="O3126" s="25"/>
      <c r="P3126" s="25"/>
      <c r="Q3126" s="25"/>
      <c r="R3126" s="25"/>
      <c r="S3126" s="25"/>
      <c r="T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</row>
    <row r="3127" spans="14:41">
      <c r="N3127" s="25"/>
      <c r="O3127" s="25"/>
      <c r="P3127" s="25"/>
      <c r="Q3127" s="25"/>
      <c r="R3127" s="25"/>
      <c r="S3127" s="25"/>
      <c r="T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</row>
    <row r="3128" spans="14:41">
      <c r="N3128" s="25"/>
      <c r="O3128" s="25"/>
      <c r="P3128" s="25"/>
      <c r="Q3128" s="25"/>
      <c r="R3128" s="25"/>
      <c r="S3128" s="25"/>
      <c r="T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</row>
    <row r="3129" spans="14:41">
      <c r="N3129" s="25"/>
      <c r="O3129" s="25"/>
      <c r="P3129" s="25"/>
      <c r="Q3129" s="25"/>
      <c r="R3129" s="25"/>
      <c r="S3129" s="25"/>
      <c r="T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</row>
    <row r="3130" spans="14:41">
      <c r="N3130" s="25"/>
      <c r="O3130" s="25"/>
      <c r="P3130" s="25"/>
      <c r="Q3130" s="25"/>
      <c r="R3130" s="25"/>
      <c r="S3130" s="25"/>
      <c r="T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</row>
    <row r="3131" spans="14:41">
      <c r="N3131" s="25"/>
      <c r="O3131" s="25"/>
      <c r="P3131" s="25"/>
      <c r="Q3131" s="25"/>
      <c r="R3131" s="25"/>
      <c r="S3131" s="25"/>
      <c r="T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</row>
    <row r="3132" spans="14:41">
      <c r="N3132" s="25"/>
      <c r="O3132" s="25"/>
      <c r="P3132" s="25"/>
      <c r="Q3132" s="25"/>
      <c r="R3132" s="25"/>
      <c r="S3132" s="25"/>
      <c r="T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</row>
    <row r="3133" spans="14:41">
      <c r="N3133" s="25"/>
      <c r="O3133" s="25"/>
      <c r="P3133" s="25"/>
      <c r="Q3133" s="25"/>
      <c r="R3133" s="25"/>
      <c r="S3133" s="25"/>
      <c r="T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</row>
    <row r="3134" spans="14:41">
      <c r="N3134" s="25"/>
      <c r="O3134" s="25"/>
      <c r="P3134" s="25"/>
      <c r="Q3134" s="25"/>
      <c r="R3134" s="25"/>
      <c r="S3134" s="25"/>
      <c r="T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</row>
    <row r="3135" spans="14:41">
      <c r="N3135" s="25"/>
      <c r="O3135" s="25"/>
      <c r="P3135" s="25"/>
      <c r="Q3135" s="25"/>
      <c r="R3135" s="25"/>
      <c r="S3135" s="25"/>
      <c r="T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</row>
    <row r="3136" spans="14:41">
      <c r="N3136" s="25"/>
      <c r="O3136" s="25"/>
      <c r="P3136" s="25"/>
      <c r="Q3136" s="25"/>
      <c r="R3136" s="25"/>
      <c r="S3136" s="25"/>
      <c r="T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</row>
    <row r="3137" spans="14:41">
      <c r="N3137" s="25"/>
      <c r="O3137" s="25"/>
      <c r="P3137" s="25"/>
      <c r="Q3137" s="25"/>
      <c r="R3137" s="25"/>
      <c r="S3137" s="25"/>
      <c r="T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</row>
    <row r="3138" spans="14:41">
      <c r="N3138" s="25"/>
      <c r="O3138" s="25"/>
      <c r="P3138" s="25"/>
      <c r="Q3138" s="25"/>
      <c r="R3138" s="25"/>
      <c r="S3138" s="25"/>
      <c r="T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</row>
    <row r="3139" spans="14:41">
      <c r="N3139" s="25"/>
      <c r="O3139" s="25"/>
      <c r="P3139" s="25"/>
      <c r="Q3139" s="25"/>
      <c r="R3139" s="25"/>
      <c r="S3139" s="25"/>
      <c r="T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</row>
    <row r="3140" spans="14:41">
      <c r="N3140" s="25"/>
      <c r="O3140" s="25"/>
      <c r="P3140" s="25"/>
      <c r="Q3140" s="25"/>
      <c r="R3140" s="25"/>
      <c r="S3140" s="25"/>
      <c r="T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</row>
    <row r="3141" spans="14:41">
      <c r="N3141" s="25"/>
      <c r="O3141" s="25"/>
      <c r="P3141" s="25"/>
      <c r="Q3141" s="25"/>
      <c r="R3141" s="25"/>
      <c r="S3141" s="25"/>
      <c r="T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</row>
    <row r="3142" spans="14:41">
      <c r="N3142" s="25"/>
      <c r="O3142" s="25"/>
      <c r="P3142" s="25"/>
      <c r="Q3142" s="25"/>
      <c r="R3142" s="25"/>
      <c r="S3142" s="25"/>
      <c r="T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</row>
    <row r="3143" spans="14:41">
      <c r="N3143" s="25"/>
      <c r="O3143" s="25"/>
      <c r="P3143" s="25"/>
      <c r="Q3143" s="25"/>
      <c r="R3143" s="25"/>
      <c r="S3143" s="25"/>
      <c r="T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</row>
    <row r="3144" spans="14:41">
      <c r="N3144" s="25"/>
      <c r="O3144" s="25"/>
      <c r="P3144" s="25"/>
      <c r="Q3144" s="25"/>
      <c r="R3144" s="25"/>
      <c r="S3144" s="25"/>
      <c r="T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</row>
    <row r="3145" spans="14:41">
      <c r="N3145" s="25"/>
      <c r="O3145" s="25"/>
      <c r="P3145" s="25"/>
      <c r="Q3145" s="25"/>
      <c r="R3145" s="25"/>
      <c r="S3145" s="25"/>
      <c r="T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</row>
    <row r="3146" spans="14:41">
      <c r="N3146" s="25"/>
      <c r="O3146" s="25"/>
      <c r="P3146" s="25"/>
      <c r="Q3146" s="25"/>
      <c r="R3146" s="25"/>
      <c r="S3146" s="25"/>
      <c r="T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</row>
    <row r="3147" spans="14:41">
      <c r="N3147" s="25"/>
      <c r="O3147" s="25"/>
      <c r="P3147" s="25"/>
      <c r="Q3147" s="25"/>
      <c r="R3147" s="25"/>
      <c r="S3147" s="25"/>
      <c r="T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</row>
    <row r="3148" spans="14:41">
      <c r="N3148" s="25"/>
      <c r="O3148" s="25"/>
      <c r="P3148" s="25"/>
      <c r="Q3148" s="25"/>
      <c r="R3148" s="25"/>
      <c r="S3148" s="25"/>
      <c r="T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</row>
    <row r="3149" spans="14:41">
      <c r="N3149" s="25"/>
      <c r="O3149" s="25"/>
      <c r="P3149" s="25"/>
      <c r="Q3149" s="25"/>
      <c r="R3149" s="25"/>
      <c r="S3149" s="25"/>
      <c r="T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</row>
    <row r="3150" spans="14:41">
      <c r="N3150" s="25"/>
      <c r="O3150" s="25"/>
      <c r="P3150" s="25"/>
      <c r="Q3150" s="25"/>
      <c r="R3150" s="25"/>
      <c r="S3150" s="25"/>
      <c r="T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</row>
    <row r="3151" spans="14:41">
      <c r="N3151" s="25"/>
      <c r="O3151" s="25"/>
      <c r="P3151" s="25"/>
      <c r="Q3151" s="25"/>
      <c r="R3151" s="25"/>
      <c r="S3151" s="25"/>
      <c r="T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</row>
    <row r="3152" spans="14:41">
      <c r="N3152" s="25"/>
      <c r="O3152" s="25"/>
      <c r="P3152" s="25"/>
      <c r="Q3152" s="25"/>
      <c r="R3152" s="25"/>
      <c r="S3152" s="25"/>
      <c r="T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</row>
    <row r="3153" spans="14:41">
      <c r="N3153" s="25"/>
      <c r="O3153" s="25"/>
      <c r="P3153" s="25"/>
      <c r="Q3153" s="25"/>
      <c r="R3153" s="25"/>
      <c r="S3153" s="25"/>
      <c r="T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</row>
    <row r="3154" spans="14:41">
      <c r="N3154" s="25"/>
      <c r="O3154" s="25"/>
      <c r="P3154" s="25"/>
      <c r="Q3154" s="25"/>
      <c r="R3154" s="25"/>
      <c r="S3154" s="25"/>
      <c r="T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</row>
    <row r="3155" spans="14:41">
      <c r="N3155" s="25"/>
      <c r="O3155" s="25"/>
      <c r="P3155" s="25"/>
      <c r="Q3155" s="25"/>
      <c r="R3155" s="25"/>
      <c r="S3155" s="25"/>
      <c r="T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</row>
    <row r="3156" spans="14:41">
      <c r="N3156" s="25"/>
      <c r="O3156" s="25"/>
      <c r="P3156" s="25"/>
      <c r="Q3156" s="25"/>
      <c r="R3156" s="25"/>
      <c r="S3156" s="25"/>
      <c r="T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</row>
    <row r="3157" spans="14:41">
      <c r="N3157" s="25"/>
      <c r="O3157" s="25"/>
      <c r="P3157" s="25"/>
      <c r="Q3157" s="25"/>
      <c r="R3157" s="25"/>
      <c r="S3157" s="25"/>
      <c r="T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</row>
    <row r="3158" spans="14:41">
      <c r="N3158" s="25"/>
      <c r="O3158" s="25"/>
      <c r="P3158" s="25"/>
      <c r="Q3158" s="25"/>
      <c r="R3158" s="25"/>
      <c r="S3158" s="25"/>
      <c r="T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</row>
    <row r="3159" spans="14:41">
      <c r="N3159" s="25"/>
      <c r="O3159" s="25"/>
      <c r="P3159" s="25"/>
      <c r="Q3159" s="25"/>
      <c r="R3159" s="25"/>
      <c r="S3159" s="25"/>
      <c r="T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</row>
    <row r="3160" spans="14:41">
      <c r="N3160" s="25"/>
      <c r="O3160" s="25"/>
      <c r="P3160" s="25"/>
      <c r="Q3160" s="25"/>
      <c r="R3160" s="25"/>
      <c r="S3160" s="25"/>
      <c r="T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</row>
    <row r="3161" spans="14:41">
      <c r="N3161" s="25"/>
      <c r="O3161" s="25"/>
      <c r="P3161" s="25"/>
      <c r="Q3161" s="25"/>
      <c r="R3161" s="25"/>
      <c r="S3161" s="25"/>
      <c r="T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</row>
    <row r="3162" spans="14:41">
      <c r="N3162" s="25"/>
      <c r="O3162" s="25"/>
      <c r="P3162" s="25"/>
      <c r="Q3162" s="25"/>
      <c r="R3162" s="25"/>
      <c r="S3162" s="25"/>
      <c r="T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</row>
    <row r="3163" spans="14:41">
      <c r="N3163" s="25"/>
      <c r="O3163" s="25"/>
      <c r="P3163" s="25"/>
      <c r="Q3163" s="25"/>
      <c r="R3163" s="25"/>
      <c r="S3163" s="25"/>
      <c r="T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</row>
    <row r="3164" spans="14:41">
      <c r="N3164" s="25"/>
      <c r="O3164" s="25"/>
      <c r="P3164" s="25"/>
      <c r="Q3164" s="25"/>
      <c r="R3164" s="25"/>
      <c r="S3164" s="25"/>
      <c r="T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</row>
    <row r="3165" spans="14:41">
      <c r="N3165" s="25"/>
      <c r="O3165" s="25"/>
      <c r="P3165" s="25"/>
      <c r="Q3165" s="25"/>
      <c r="R3165" s="25"/>
      <c r="S3165" s="25"/>
      <c r="T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</row>
    <row r="3166" spans="14:41">
      <c r="N3166" s="25"/>
      <c r="O3166" s="25"/>
      <c r="P3166" s="25"/>
      <c r="Q3166" s="25"/>
      <c r="R3166" s="25"/>
      <c r="S3166" s="25"/>
      <c r="T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</row>
    <row r="3167" spans="14:41">
      <c r="N3167" s="25"/>
      <c r="O3167" s="25"/>
      <c r="P3167" s="25"/>
      <c r="Q3167" s="25"/>
      <c r="R3167" s="25"/>
      <c r="S3167" s="25"/>
      <c r="T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</row>
    <row r="3168" spans="14:41">
      <c r="N3168" s="25"/>
      <c r="O3168" s="25"/>
      <c r="P3168" s="25"/>
      <c r="Q3168" s="25"/>
      <c r="R3168" s="25"/>
      <c r="S3168" s="25"/>
      <c r="T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</row>
    <row r="3169" spans="14:41">
      <c r="N3169" s="25"/>
      <c r="O3169" s="25"/>
      <c r="P3169" s="25"/>
      <c r="Q3169" s="25"/>
      <c r="R3169" s="25"/>
      <c r="S3169" s="25"/>
      <c r="T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</row>
    <row r="3170" spans="14:41">
      <c r="N3170" s="25"/>
      <c r="O3170" s="25"/>
      <c r="P3170" s="25"/>
      <c r="Q3170" s="25"/>
      <c r="R3170" s="25"/>
      <c r="S3170" s="25"/>
      <c r="T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</row>
    <row r="3171" spans="14:41">
      <c r="N3171" s="25"/>
      <c r="O3171" s="25"/>
      <c r="P3171" s="25"/>
      <c r="Q3171" s="25"/>
      <c r="R3171" s="25"/>
      <c r="S3171" s="25"/>
      <c r="T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</row>
    <row r="3172" spans="14:41">
      <c r="N3172" s="25"/>
      <c r="O3172" s="25"/>
      <c r="P3172" s="25"/>
      <c r="Q3172" s="25"/>
      <c r="R3172" s="25"/>
      <c r="S3172" s="25"/>
      <c r="T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</row>
    <row r="3173" spans="14:41">
      <c r="N3173" s="25"/>
      <c r="O3173" s="25"/>
      <c r="P3173" s="25"/>
      <c r="Q3173" s="25"/>
      <c r="R3173" s="25"/>
      <c r="S3173" s="25"/>
      <c r="T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</row>
    <row r="3174" spans="14:41">
      <c r="N3174" s="25"/>
      <c r="O3174" s="25"/>
      <c r="P3174" s="25"/>
      <c r="Q3174" s="25"/>
      <c r="R3174" s="25"/>
      <c r="S3174" s="25"/>
      <c r="T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</row>
    <row r="3175" spans="14:41">
      <c r="N3175" s="25"/>
      <c r="O3175" s="25"/>
      <c r="P3175" s="25"/>
      <c r="Q3175" s="25"/>
      <c r="R3175" s="25"/>
      <c r="S3175" s="25"/>
      <c r="T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</row>
    <row r="3176" spans="14:41">
      <c r="N3176" s="25"/>
      <c r="O3176" s="25"/>
      <c r="P3176" s="25"/>
      <c r="Q3176" s="25"/>
      <c r="R3176" s="25"/>
      <c r="S3176" s="25"/>
      <c r="T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</row>
    <row r="3177" spans="14:41">
      <c r="N3177" s="25"/>
      <c r="O3177" s="25"/>
      <c r="P3177" s="25"/>
      <c r="Q3177" s="25"/>
      <c r="R3177" s="25"/>
      <c r="S3177" s="25"/>
      <c r="T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</row>
    <row r="3178" spans="14:41">
      <c r="N3178" s="25"/>
      <c r="O3178" s="25"/>
      <c r="P3178" s="25"/>
      <c r="Q3178" s="25"/>
      <c r="R3178" s="25"/>
      <c r="S3178" s="25"/>
      <c r="T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</row>
    <row r="3179" spans="14:41">
      <c r="N3179" s="25"/>
      <c r="O3179" s="25"/>
      <c r="P3179" s="25"/>
      <c r="Q3179" s="25"/>
      <c r="R3179" s="25"/>
      <c r="S3179" s="25"/>
      <c r="T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</row>
    <row r="3180" spans="14:41">
      <c r="N3180" s="25"/>
      <c r="O3180" s="25"/>
      <c r="P3180" s="25"/>
      <c r="Q3180" s="25"/>
      <c r="R3180" s="25"/>
      <c r="S3180" s="25"/>
      <c r="T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</row>
    <row r="3181" spans="14:41">
      <c r="N3181" s="25"/>
      <c r="O3181" s="25"/>
      <c r="P3181" s="25"/>
      <c r="Q3181" s="25"/>
      <c r="R3181" s="25"/>
      <c r="S3181" s="25"/>
      <c r="T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</row>
    <row r="3182" spans="14:41">
      <c r="N3182" s="25"/>
      <c r="O3182" s="25"/>
      <c r="P3182" s="25"/>
      <c r="Q3182" s="25"/>
      <c r="R3182" s="25"/>
      <c r="S3182" s="25"/>
      <c r="T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</row>
    <row r="3183" spans="14:41">
      <c r="N3183" s="25"/>
      <c r="O3183" s="25"/>
      <c r="P3183" s="25"/>
      <c r="Q3183" s="25"/>
      <c r="R3183" s="25"/>
      <c r="S3183" s="25"/>
      <c r="T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</row>
    <row r="3184" spans="14:41">
      <c r="N3184" s="25"/>
      <c r="O3184" s="25"/>
      <c r="P3184" s="25"/>
      <c r="Q3184" s="25"/>
      <c r="R3184" s="25"/>
      <c r="S3184" s="25"/>
      <c r="T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</row>
    <row r="3185" spans="14:41">
      <c r="N3185" s="25"/>
      <c r="O3185" s="25"/>
      <c r="P3185" s="25"/>
      <c r="Q3185" s="25"/>
      <c r="R3185" s="25"/>
      <c r="S3185" s="25"/>
      <c r="T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</row>
    <row r="3186" spans="14:41">
      <c r="N3186" s="25"/>
      <c r="O3186" s="25"/>
      <c r="P3186" s="25"/>
      <c r="Q3186" s="25"/>
      <c r="R3186" s="25"/>
      <c r="S3186" s="25"/>
      <c r="T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</row>
    <row r="3187" spans="14:41">
      <c r="N3187" s="25"/>
      <c r="O3187" s="25"/>
      <c r="P3187" s="25"/>
      <c r="Q3187" s="25"/>
      <c r="R3187" s="25"/>
      <c r="S3187" s="25"/>
      <c r="T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</row>
    <row r="3188" spans="14:41">
      <c r="N3188" s="25"/>
      <c r="O3188" s="25"/>
      <c r="P3188" s="25"/>
      <c r="Q3188" s="25"/>
      <c r="R3188" s="25"/>
      <c r="S3188" s="25"/>
      <c r="T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</row>
    <row r="3189" spans="14:41">
      <c r="N3189" s="25"/>
      <c r="O3189" s="25"/>
      <c r="P3189" s="25"/>
      <c r="Q3189" s="25"/>
      <c r="R3189" s="25"/>
      <c r="S3189" s="25"/>
      <c r="T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</row>
    <row r="3190" spans="14:41">
      <c r="N3190" s="25"/>
      <c r="O3190" s="25"/>
      <c r="P3190" s="25"/>
      <c r="Q3190" s="25"/>
      <c r="R3190" s="25"/>
      <c r="S3190" s="25"/>
      <c r="T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</row>
    <row r="3191" spans="14:41">
      <c r="N3191" s="25"/>
      <c r="O3191" s="25"/>
      <c r="P3191" s="25"/>
      <c r="Q3191" s="25"/>
      <c r="R3191" s="25"/>
      <c r="S3191" s="25"/>
      <c r="T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</row>
    <row r="3192" spans="14:41">
      <c r="N3192" s="25"/>
      <c r="O3192" s="25"/>
      <c r="P3192" s="25"/>
      <c r="Q3192" s="25"/>
      <c r="R3192" s="25"/>
      <c r="S3192" s="25"/>
      <c r="T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</row>
    <row r="3193" spans="14:41">
      <c r="N3193" s="25"/>
      <c r="O3193" s="25"/>
      <c r="P3193" s="25"/>
      <c r="Q3193" s="25"/>
      <c r="R3193" s="25"/>
      <c r="S3193" s="25"/>
      <c r="T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</row>
    <row r="3194" spans="14:41">
      <c r="N3194" s="25"/>
      <c r="O3194" s="25"/>
      <c r="P3194" s="25"/>
      <c r="Q3194" s="25"/>
      <c r="R3194" s="25"/>
      <c r="S3194" s="25"/>
      <c r="T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</row>
    <row r="3195" spans="14:41">
      <c r="N3195" s="25"/>
      <c r="O3195" s="25"/>
      <c r="P3195" s="25"/>
      <c r="Q3195" s="25"/>
      <c r="R3195" s="25"/>
      <c r="S3195" s="25"/>
      <c r="T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</row>
    <row r="3196" spans="14:41">
      <c r="N3196" s="25"/>
      <c r="O3196" s="25"/>
      <c r="P3196" s="25"/>
      <c r="Q3196" s="25"/>
      <c r="R3196" s="25"/>
      <c r="S3196" s="25"/>
      <c r="T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</row>
    <row r="3197" spans="14:41">
      <c r="N3197" s="25"/>
      <c r="O3197" s="25"/>
      <c r="P3197" s="25"/>
      <c r="Q3197" s="25"/>
      <c r="R3197" s="25"/>
      <c r="S3197" s="25"/>
      <c r="T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</row>
    <row r="3198" spans="14:41">
      <c r="N3198" s="25"/>
      <c r="O3198" s="25"/>
      <c r="P3198" s="25"/>
      <c r="Q3198" s="25"/>
      <c r="R3198" s="25"/>
      <c r="S3198" s="25"/>
      <c r="T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</row>
    <row r="3199" spans="14:41">
      <c r="N3199" s="25"/>
      <c r="O3199" s="25"/>
      <c r="P3199" s="25"/>
      <c r="Q3199" s="25"/>
      <c r="R3199" s="25"/>
      <c r="S3199" s="25"/>
      <c r="T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</row>
    <row r="3200" spans="14:41">
      <c r="N3200" s="25"/>
      <c r="O3200" s="25"/>
      <c r="P3200" s="25"/>
      <c r="Q3200" s="25"/>
      <c r="R3200" s="25"/>
      <c r="S3200" s="25"/>
      <c r="T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</row>
    <row r="3201" spans="14:41">
      <c r="N3201" s="25"/>
      <c r="O3201" s="25"/>
      <c r="P3201" s="25"/>
      <c r="Q3201" s="25"/>
      <c r="R3201" s="25"/>
      <c r="S3201" s="25"/>
      <c r="T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</row>
    <row r="3202" spans="14:41">
      <c r="N3202" s="25"/>
      <c r="O3202" s="25"/>
      <c r="P3202" s="25"/>
      <c r="Q3202" s="25"/>
      <c r="R3202" s="25"/>
      <c r="S3202" s="25"/>
      <c r="T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</row>
    <row r="3203" spans="14:41">
      <c r="N3203" s="25"/>
      <c r="O3203" s="25"/>
      <c r="P3203" s="25"/>
      <c r="Q3203" s="25"/>
      <c r="R3203" s="25"/>
      <c r="S3203" s="25"/>
      <c r="T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</row>
    <row r="3204" spans="14:41">
      <c r="N3204" s="25"/>
      <c r="O3204" s="25"/>
      <c r="P3204" s="25"/>
      <c r="Q3204" s="25"/>
      <c r="R3204" s="25"/>
      <c r="S3204" s="25"/>
      <c r="T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</row>
    <row r="3205" spans="14:41">
      <c r="N3205" s="25"/>
      <c r="O3205" s="25"/>
      <c r="P3205" s="25"/>
      <c r="Q3205" s="25"/>
      <c r="R3205" s="25"/>
      <c r="S3205" s="25"/>
      <c r="T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</row>
    <row r="3206" spans="14:41">
      <c r="N3206" s="25"/>
      <c r="O3206" s="25"/>
      <c r="P3206" s="25"/>
      <c r="Q3206" s="25"/>
      <c r="R3206" s="25"/>
      <c r="S3206" s="25"/>
      <c r="T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</row>
    <row r="3207" spans="14:41">
      <c r="N3207" s="25"/>
      <c r="O3207" s="25"/>
      <c r="P3207" s="25"/>
      <c r="Q3207" s="25"/>
      <c r="R3207" s="25"/>
      <c r="S3207" s="25"/>
      <c r="T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</row>
    <row r="3208" spans="14:41">
      <c r="N3208" s="25"/>
      <c r="O3208" s="25"/>
      <c r="P3208" s="25"/>
      <c r="Q3208" s="25"/>
      <c r="R3208" s="25"/>
      <c r="S3208" s="25"/>
      <c r="T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</row>
    <row r="3209" spans="14:41">
      <c r="N3209" s="25"/>
      <c r="O3209" s="25"/>
      <c r="P3209" s="25"/>
      <c r="Q3209" s="25"/>
      <c r="R3209" s="25"/>
      <c r="S3209" s="25"/>
      <c r="T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</row>
    <row r="3210" spans="14:41">
      <c r="N3210" s="25"/>
      <c r="O3210" s="25"/>
      <c r="P3210" s="25"/>
      <c r="Q3210" s="25"/>
      <c r="R3210" s="25"/>
      <c r="S3210" s="25"/>
      <c r="T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</row>
    <row r="3211" spans="14:41">
      <c r="N3211" s="25"/>
      <c r="O3211" s="25"/>
      <c r="P3211" s="25"/>
      <c r="Q3211" s="25"/>
      <c r="R3211" s="25"/>
      <c r="S3211" s="25"/>
      <c r="T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</row>
    <row r="3212" spans="14:41">
      <c r="N3212" s="25"/>
      <c r="O3212" s="25"/>
      <c r="P3212" s="25"/>
      <c r="Q3212" s="25"/>
      <c r="R3212" s="25"/>
      <c r="S3212" s="25"/>
      <c r="T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</row>
    <row r="3213" spans="14:41">
      <c r="N3213" s="25"/>
      <c r="O3213" s="25"/>
      <c r="P3213" s="25"/>
      <c r="Q3213" s="25"/>
      <c r="R3213" s="25"/>
      <c r="S3213" s="25"/>
      <c r="T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</row>
    <row r="3214" spans="14:41">
      <c r="N3214" s="25"/>
      <c r="O3214" s="25"/>
      <c r="P3214" s="25"/>
      <c r="Q3214" s="25"/>
      <c r="R3214" s="25"/>
      <c r="S3214" s="25"/>
      <c r="T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</row>
    <row r="3215" spans="14:41">
      <c r="N3215" s="25"/>
      <c r="O3215" s="25"/>
      <c r="P3215" s="25"/>
      <c r="Q3215" s="25"/>
      <c r="R3215" s="25"/>
      <c r="S3215" s="25"/>
      <c r="T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</row>
    <row r="3216" spans="14:41">
      <c r="N3216" s="25"/>
      <c r="O3216" s="25"/>
      <c r="P3216" s="25"/>
      <c r="Q3216" s="25"/>
      <c r="R3216" s="25"/>
      <c r="S3216" s="25"/>
      <c r="T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</row>
    <row r="3217" spans="14:41">
      <c r="N3217" s="25"/>
      <c r="O3217" s="25"/>
      <c r="P3217" s="25"/>
      <c r="Q3217" s="25"/>
      <c r="R3217" s="25"/>
      <c r="S3217" s="25"/>
      <c r="T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</row>
    <row r="3218" spans="14:41">
      <c r="N3218" s="25"/>
      <c r="O3218" s="25"/>
      <c r="P3218" s="25"/>
      <c r="Q3218" s="25"/>
      <c r="R3218" s="25"/>
      <c r="S3218" s="25"/>
      <c r="T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</row>
    <row r="3219" spans="14:41">
      <c r="N3219" s="25"/>
      <c r="O3219" s="25"/>
      <c r="P3219" s="25"/>
      <c r="Q3219" s="25"/>
      <c r="R3219" s="25"/>
      <c r="S3219" s="25"/>
      <c r="T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</row>
    <row r="3220" spans="14:41">
      <c r="N3220" s="25"/>
      <c r="O3220" s="25"/>
      <c r="P3220" s="25"/>
      <c r="Q3220" s="25"/>
      <c r="R3220" s="25"/>
      <c r="S3220" s="25"/>
      <c r="T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</row>
    <row r="3221" spans="14:41">
      <c r="N3221" s="25"/>
      <c r="O3221" s="25"/>
      <c r="P3221" s="25"/>
      <c r="Q3221" s="25"/>
      <c r="R3221" s="25"/>
      <c r="S3221" s="25"/>
      <c r="T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</row>
    <row r="3222" spans="14:41">
      <c r="N3222" s="25"/>
      <c r="O3222" s="25"/>
      <c r="P3222" s="25"/>
      <c r="Q3222" s="25"/>
      <c r="R3222" s="25"/>
      <c r="S3222" s="25"/>
      <c r="T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</row>
    <row r="3223" spans="14:41">
      <c r="N3223" s="25"/>
      <c r="O3223" s="25"/>
      <c r="P3223" s="25"/>
      <c r="Q3223" s="25"/>
      <c r="R3223" s="25"/>
      <c r="S3223" s="25"/>
      <c r="T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</row>
    <row r="3224" spans="14:41">
      <c r="N3224" s="25"/>
      <c r="O3224" s="25"/>
      <c r="P3224" s="25"/>
      <c r="Q3224" s="25"/>
      <c r="R3224" s="25"/>
      <c r="S3224" s="25"/>
      <c r="T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</row>
    <row r="3225" spans="14:41">
      <c r="N3225" s="25"/>
      <c r="O3225" s="25"/>
      <c r="P3225" s="25"/>
      <c r="Q3225" s="25"/>
      <c r="R3225" s="25"/>
      <c r="S3225" s="25"/>
      <c r="T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</row>
    <row r="3226" spans="14:41">
      <c r="N3226" s="25"/>
      <c r="O3226" s="25"/>
      <c r="P3226" s="25"/>
      <c r="Q3226" s="25"/>
      <c r="R3226" s="25"/>
      <c r="S3226" s="25"/>
      <c r="T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</row>
    <row r="3227" spans="14:41">
      <c r="N3227" s="25"/>
      <c r="O3227" s="25"/>
      <c r="P3227" s="25"/>
      <c r="Q3227" s="25"/>
      <c r="R3227" s="25"/>
      <c r="S3227" s="25"/>
      <c r="T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</row>
    <row r="3228" spans="14:41">
      <c r="N3228" s="25"/>
      <c r="O3228" s="25"/>
      <c r="P3228" s="25"/>
      <c r="Q3228" s="25"/>
      <c r="R3228" s="25"/>
      <c r="S3228" s="25"/>
      <c r="T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</row>
    <row r="3229" spans="14:41">
      <c r="N3229" s="25"/>
      <c r="O3229" s="25"/>
      <c r="P3229" s="25"/>
      <c r="Q3229" s="25"/>
      <c r="R3229" s="25"/>
      <c r="S3229" s="25"/>
      <c r="T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</row>
    <row r="3230" spans="14:41">
      <c r="N3230" s="25"/>
      <c r="O3230" s="25"/>
      <c r="P3230" s="25"/>
      <c r="Q3230" s="25"/>
      <c r="R3230" s="25"/>
      <c r="S3230" s="25"/>
      <c r="T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</row>
    <row r="3231" spans="14:41">
      <c r="N3231" s="25"/>
      <c r="O3231" s="25"/>
      <c r="P3231" s="25"/>
      <c r="Q3231" s="25"/>
      <c r="R3231" s="25"/>
      <c r="S3231" s="25"/>
      <c r="T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</row>
    <row r="3232" spans="14:41">
      <c r="N3232" s="25"/>
      <c r="O3232" s="25"/>
      <c r="P3232" s="25"/>
      <c r="Q3232" s="25"/>
      <c r="R3232" s="25"/>
      <c r="S3232" s="25"/>
      <c r="T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</row>
    <row r="3233" spans="14:41">
      <c r="N3233" s="25"/>
      <c r="O3233" s="25"/>
      <c r="P3233" s="25"/>
      <c r="Q3233" s="25"/>
      <c r="R3233" s="25"/>
      <c r="S3233" s="25"/>
      <c r="T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</row>
    <row r="3234" spans="14:41">
      <c r="N3234" s="25"/>
      <c r="O3234" s="25"/>
      <c r="P3234" s="25"/>
      <c r="Q3234" s="25"/>
      <c r="R3234" s="25"/>
      <c r="S3234" s="25"/>
      <c r="T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</row>
    <row r="3235" spans="14:41">
      <c r="N3235" s="25"/>
      <c r="O3235" s="25"/>
      <c r="P3235" s="25"/>
      <c r="Q3235" s="25"/>
      <c r="R3235" s="25"/>
      <c r="S3235" s="25"/>
      <c r="T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</row>
    <row r="3236" spans="14:41">
      <c r="N3236" s="25"/>
      <c r="O3236" s="25"/>
      <c r="P3236" s="25"/>
      <c r="Q3236" s="25"/>
      <c r="R3236" s="25"/>
      <c r="S3236" s="25"/>
      <c r="T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</row>
    <row r="3237" spans="14:41">
      <c r="N3237" s="25"/>
      <c r="O3237" s="25"/>
      <c r="P3237" s="25"/>
      <c r="Q3237" s="25"/>
      <c r="R3237" s="25"/>
      <c r="S3237" s="25"/>
      <c r="T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</row>
    <row r="3238" spans="14:41">
      <c r="N3238" s="25"/>
      <c r="O3238" s="25"/>
      <c r="P3238" s="25"/>
      <c r="Q3238" s="25"/>
      <c r="R3238" s="25"/>
      <c r="S3238" s="25"/>
      <c r="T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</row>
    <row r="3239" spans="14:41">
      <c r="N3239" s="25"/>
      <c r="O3239" s="25"/>
      <c r="P3239" s="25"/>
      <c r="Q3239" s="25"/>
      <c r="R3239" s="25"/>
      <c r="S3239" s="25"/>
      <c r="T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</row>
    <row r="3240" spans="14:41">
      <c r="N3240" s="25"/>
      <c r="O3240" s="25"/>
      <c r="P3240" s="25"/>
      <c r="Q3240" s="25"/>
      <c r="R3240" s="25"/>
      <c r="S3240" s="25"/>
      <c r="T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</row>
    <row r="3241" spans="14:41">
      <c r="N3241" s="25"/>
      <c r="O3241" s="25"/>
      <c r="P3241" s="25"/>
      <c r="Q3241" s="25"/>
      <c r="R3241" s="25"/>
      <c r="S3241" s="25"/>
      <c r="T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</row>
    <row r="3242" spans="14:41">
      <c r="N3242" s="25"/>
      <c r="O3242" s="25"/>
      <c r="P3242" s="25"/>
      <c r="Q3242" s="25"/>
      <c r="R3242" s="25"/>
      <c r="S3242" s="25"/>
      <c r="T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</row>
    <row r="3243" spans="14:41">
      <c r="N3243" s="25"/>
      <c r="O3243" s="25"/>
      <c r="P3243" s="25"/>
      <c r="Q3243" s="25"/>
      <c r="R3243" s="25"/>
      <c r="S3243" s="25"/>
      <c r="T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</row>
    <row r="3244" spans="14:41">
      <c r="N3244" s="25"/>
      <c r="O3244" s="25"/>
      <c r="P3244" s="25"/>
      <c r="Q3244" s="25"/>
      <c r="R3244" s="25"/>
      <c r="S3244" s="25"/>
      <c r="T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</row>
    <row r="3245" spans="14:41">
      <c r="N3245" s="25"/>
      <c r="O3245" s="25"/>
      <c r="P3245" s="25"/>
      <c r="Q3245" s="25"/>
      <c r="R3245" s="25"/>
      <c r="S3245" s="25"/>
      <c r="T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</row>
    <row r="3246" spans="14:41">
      <c r="N3246" s="25"/>
      <c r="O3246" s="25"/>
      <c r="P3246" s="25"/>
      <c r="Q3246" s="25"/>
      <c r="R3246" s="25"/>
      <c r="S3246" s="25"/>
      <c r="T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</row>
    <row r="3247" spans="14:41">
      <c r="N3247" s="25"/>
      <c r="O3247" s="25"/>
      <c r="P3247" s="25"/>
      <c r="Q3247" s="25"/>
      <c r="R3247" s="25"/>
      <c r="S3247" s="25"/>
      <c r="T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</row>
    <row r="3248" spans="14:41">
      <c r="N3248" s="25"/>
      <c r="O3248" s="25"/>
      <c r="P3248" s="25"/>
      <c r="Q3248" s="25"/>
      <c r="R3248" s="25"/>
      <c r="S3248" s="25"/>
      <c r="T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</row>
    <row r="3249" spans="14:41">
      <c r="N3249" s="25"/>
      <c r="O3249" s="25"/>
      <c r="P3249" s="25"/>
      <c r="Q3249" s="25"/>
      <c r="R3249" s="25"/>
      <c r="S3249" s="25"/>
      <c r="T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</row>
    <row r="3250" spans="14:41">
      <c r="N3250" s="25"/>
      <c r="O3250" s="25"/>
      <c r="P3250" s="25"/>
      <c r="Q3250" s="25"/>
      <c r="R3250" s="25"/>
      <c r="S3250" s="25"/>
      <c r="T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</row>
    <row r="3251" spans="14:41">
      <c r="N3251" s="25"/>
      <c r="O3251" s="25"/>
      <c r="P3251" s="25"/>
      <c r="Q3251" s="25"/>
      <c r="R3251" s="25"/>
      <c r="S3251" s="25"/>
      <c r="T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</row>
    <row r="3252" spans="14:41">
      <c r="N3252" s="25"/>
      <c r="O3252" s="25"/>
      <c r="P3252" s="25"/>
      <c r="Q3252" s="25"/>
      <c r="R3252" s="25"/>
      <c r="S3252" s="25"/>
      <c r="T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</row>
    <row r="3253" spans="14:41">
      <c r="N3253" s="25"/>
      <c r="O3253" s="25"/>
      <c r="P3253" s="25"/>
      <c r="Q3253" s="25"/>
      <c r="R3253" s="25"/>
      <c r="S3253" s="25"/>
      <c r="T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</row>
    <row r="3254" spans="14:41">
      <c r="N3254" s="25"/>
      <c r="O3254" s="25"/>
      <c r="P3254" s="25"/>
      <c r="Q3254" s="25"/>
      <c r="R3254" s="25"/>
      <c r="S3254" s="25"/>
      <c r="T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</row>
    <row r="3255" spans="14:41">
      <c r="N3255" s="25"/>
      <c r="O3255" s="25"/>
      <c r="P3255" s="25"/>
      <c r="Q3255" s="25"/>
      <c r="R3255" s="25"/>
      <c r="S3255" s="25"/>
      <c r="T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</row>
    <row r="3256" spans="14:41">
      <c r="N3256" s="25"/>
      <c r="O3256" s="25"/>
      <c r="P3256" s="25"/>
      <c r="Q3256" s="25"/>
      <c r="R3256" s="25"/>
      <c r="S3256" s="25"/>
      <c r="T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</row>
    <row r="3257" spans="14:41">
      <c r="N3257" s="25"/>
      <c r="O3257" s="25"/>
      <c r="P3257" s="25"/>
      <c r="Q3257" s="25"/>
      <c r="R3257" s="25"/>
      <c r="S3257" s="25"/>
      <c r="T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</row>
    <row r="3258" spans="14:41">
      <c r="N3258" s="25"/>
      <c r="O3258" s="25"/>
      <c r="P3258" s="25"/>
      <c r="Q3258" s="25"/>
      <c r="R3258" s="25"/>
      <c r="S3258" s="25"/>
      <c r="T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</row>
    <row r="3259" spans="14:41">
      <c r="N3259" s="25"/>
      <c r="O3259" s="25"/>
      <c r="P3259" s="25"/>
      <c r="Q3259" s="25"/>
      <c r="R3259" s="25"/>
      <c r="S3259" s="25"/>
      <c r="T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</row>
    <row r="3260" spans="14:41">
      <c r="N3260" s="25"/>
      <c r="O3260" s="25"/>
      <c r="P3260" s="25"/>
      <c r="Q3260" s="25"/>
      <c r="R3260" s="25"/>
      <c r="S3260" s="25"/>
      <c r="T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</row>
    <row r="3261" spans="14:41">
      <c r="N3261" s="25"/>
      <c r="O3261" s="25"/>
      <c r="P3261" s="25"/>
      <c r="Q3261" s="25"/>
      <c r="R3261" s="25"/>
      <c r="S3261" s="25"/>
      <c r="T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</row>
    <row r="3262" spans="14:41">
      <c r="N3262" s="25"/>
      <c r="O3262" s="25"/>
      <c r="P3262" s="25"/>
      <c r="Q3262" s="25"/>
      <c r="R3262" s="25"/>
      <c r="S3262" s="25"/>
      <c r="T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</row>
    <row r="3263" spans="14:41">
      <c r="N3263" s="25"/>
      <c r="O3263" s="25"/>
      <c r="P3263" s="25"/>
      <c r="Q3263" s="25"/>
      <c r="R3263" s="25"/>
      <c r="S3263" s="25"/>
      <c r="T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</row>
    <row r="3264" spans="14:41">
      <c r="N3264" s="25"/>
      <c r="O3264" s="25"/>
      <c r="P3264" s="25"/>
      <c r="Q3264" s="25"/>
      <c r="R3264" s="25"/>
      <c r="S3264" s="25"/>
      <c r="T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</row>
    <row r="3265" spans="14:41">
      <c r="N3265" s="25"/>
      <c r="O3265" s="25"/>
      <c r="P3265" s="25"/>
      <c r="Q3265" s="25"/>
      <c r="R3265" s="25"/>
      <c r="S3265" s="25"/>
      <c r="T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</row>
    <row r="3266" spans="14:41">
      <c r="N3266" s="25"/>
      <c r="O3266" s="25"/>
      <c r="P3266" s="25"/>
      <c r="Q3266" s="25"/>
      <c r="R3266" s="25"/>
      <c r="S3266" s="25"/>
      <c r="T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</row>
    <row r="3267" spans="14:41">
      <c r="N3267" s="25"/>
      <c r="O3267" s="25"/>
      <c r="P3267" s="25"/>
      <c r="Q3267" s="25"/>
      <c r="R3267" s="25"/>
      <c r="S3267" s="25"/>
      <c r="T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</row>
    <row r="3268" spans="14:41">
      <c r="N3268" s="25"/>
      <c r="O3268" s="25"/>
      <c r="P3268" s="25"/>
      <c r="Q3268" s="25"/>
      <c r="R3268" s="25"/>
      <c r="S3268" s="25"/>
      <c r="T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</row>
    <row r="3269" spans="14:41">
      <c r="N3269" s="25"/>
      <c r="O3269" s="25"/>
      <c r="P3269" s="25"/>
      <c r="Q3269" s="25"/>
      <c r="R3269" s="25"/>
      <c r="S3269" s="25"/>
      <c r="T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</row>
    <row r="3270" spans="14:41">
      <c r="N3270" s="25"/>
      <c r="O3270" s="25"/>
      <c r="P3270" s="25"/>
      <c r="Q3270" s="25"/>
      <c r="R3270" s="25"/>
      <c r="S3270" s="25"/>
      <c r="T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</row>
    <row r="3271" spans="14:41">
      <c r="N3271" s="25"/>
      <c r="O3271" s="25"/>
      <c r="P3271" s="25"/>
      <c r="Q3271" s="25"/>
      <c r="R3271" s="25"/>
      <c r="S3271" s="25"/>
      <c r="T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</row>
    <row r="3272" spans="14:41">
      <c r="N3272" s="25"/>
      <c r="O3272" s="25"/>
      <c r="P3272" s="25"/>
      <c r="Q3272" s="25"/>
      <c r="R3272" s="25"/>
      <c r="S3272" s="25"/>
      <c r="T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</row>
    <row r="3273" spans="14:41">
      <c r="N3273" s="25"/>
      <c r="O3273" s="25"/>
      <c r="P3273" s="25"/>
      <c r="Q3273" s="25"/>
      <c r="R3273" s="25"/>
      <c r="S3273" s="25"/>
      <c r="T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</row>
    <row r="3274" spans="14:41">
      <c r="N3274" s="25"/>
      <c r="O3274" s="25"/>
      <c r="P3274" s="25"/>
      <c r="Q3274" s="25"/>
      <c r="R3274" s="25"/>
      <c r="S3274" s="25"/>
      <c r="T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</row>
    <row r="3275" spans="14:41">
      <c r="N3275" s="25"/>
      <c r="O3275" s="25"/>
      <c r="P3275" s="25"/>
      <c r="Q3275" s="25"/>
      <c r="R3275" s="25"/>
      <c r="S3275" s="25"/>
      <c r="T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</row>
    <row r="3276" spans="14:41">
      <c r="N3276" s="25"/>
      <c r="O3276" s="25"/>
      <c r="P3276" s="25"/>
      <c r="Q3276" s="25"/>
      <c r="R3276" s="25"/>
      <c r="S3276" s="25"/>
      <c r="T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</row>
    <row r="3277" spans="14:41">
      <c r="N3277" s="25"/>
      <c r="O3277" s="25"/>
      <c r="P3277" s="25"/>
      <c r="Q3277" s="25"/>
      <c r="R3277" s="25"/>
      <c r="S3277" s="25"/>
      <c r="T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</row>
    <row r="3278" spans="14:41">
      <c r="N3278" s="25"/>
      <c r="O3278" s="25"/>
      <c r="P3278" s="25"/>
      <c r="Q3278" s="25"/>
      <c r="R3278" s="25"/>
      <c r="S3278" s="25"/>
      <c r="T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</row>
    <row r="3279" spans="14:41">
      <c r="N3279" s="25"/>
      <c r="O3279" s="25"/>
      <c r="P3279" s="25"/>
      <c r="Q3279" s="25"/>
      <c r="R3279" s="25"/>
      <c r="S3279" s="25"/>
      <c r="T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</row>
    <row r="3280" spans="14:41">
      <c r="N3280" s="25"/>
      <c r="O3280" s="25"/>
      <c r="P3280" s="25"/>
      <c r="Q3280" s="25"/>
      <c r="R3280" s="25"/>
      <c r="S3280" s="25"/>
      <c r="T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</row>
    <row r="3281" spans="14:41">
      <c r="N3281" s="25"/>
      <c r="O3281" s="25"/>
      <c r="P3281" s="25"/>
      <c r="Q3281" s="25"/>
      <c r="R3281" s="25"/>
      <c r="S3281" s="25"/>
      <c r="T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</row>
    <row r="3282" spans="14:41">
      <c r="N3282" s="25"/>
      <c r="O3282" s="25"/>
      <c r="P3282" s="25"/>
      <c r="Q3282" s="25"/>
      <c r="R3282" s="25"/>
      <c r="S3282" s="25"/>
      <c r="T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</row>
    <row r="3283" spans="14:41">
      <c r="N3283" s="25"/>
      <c r="O3283" s="25"/>
      <c r="P3283" s="25"/>
      <c r="Q3283" s="25"/>
      <c r="R3283" s="25"/>
      <c r="S3283" s="25"/>
      <c r="T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</row>
    <row r="3284" spans="14:41">
      <c r="N3284" s="25"/>
      <c r="O3284" s="25"/>
      <c r="P3284" s="25"/>
      <c r="Q3284" s="25"/>
      <c r="R3284" s="25"/>
      <c r="S3284" s="25"/>
      <c r="T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</row>
    <row r="3285" spans="14:41">
      <c r="N3285" s="25"/>
      <c r="O3285" s="25"/>
      <c r="P3285" s="25"/>
      <c r="Q3285" s="25"/>
      <c r="R3285" s="25"/>
      <c r="S3285" s="25"/>
      <c r="T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</row>
    <row r="3286" spans="14:41">
      <c r="N3286" s="25"/>
      <c r="O3286" s="25"/>
      <c r="P3286" s="25"/>
      <c r="Q3286" s="25"/>
      <c r="R3286" s="25"/>
      <c r="S3286" s="25"/>
      <c r="T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</row>
    <row r="3287" spans="14:41">
      <c r="N3287" s="25"/>
      <c r="O3287" s="25"/>
      <c r="P3287" s="25"/>
      <c r="Q3287" s="25"/>
      <c r="R3287" s="25"/>
      <c r="S3287" s="25"/>
      <c r="T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</row>
    <row r="3288" spans="14:41">
      <c r="N3288" s="25"/>
      <c r="O3288" s="25"/>
      <c r="P3288" s="25"/>
      <c r="Q3288" s="25"/>
      <c r="R3288" s="25"/>
      <c r="S3288" s="25"/>
      <c r="T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</row>
    <row r="3289" spans="14:41">
      <c r="N3289" s="25"/>
      <c r="O3289" s="25"/>
      <c r="P3289" s="25"/>
      <c r="Q3289" s="25"/>
      <c r="R3289" s="25"/>
      <c r="S3289" s="25"/>
      <c r="T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</row>
    <row r="3290" spans="14:41">
      <c r="N3290" s="25"/>
      <c r="O3290" s="25"/>
      <c r="P3290" s="25"/>
      <c r="Q3290" s="25"/>
      <c r="R3290" s="25"/>
      <c r="S3290" s="25"/>
      <c r="T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</row>
    <row r="3291" spans="14:41">
      <c r="N3291" s="25"/>
      <c r="O3291" s="25"/>
      <c r="P3291" s="25"/>
      <c r="Q3291" s="25"/>
      <c r="R3291" s="25"/>
      <c r="S3291" s="25"/>
      <c r="T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</row>
    <row r="3292" spans="14:41">
      <c r="N3292" s="25"/>
      <c r="O3292" s="25"/>
      <c r="P3292" s="25"/>
      <c r="Q3292" s="25"/>
      <c r="R3292" s="25"/>
      <c r="S3292" s="25"/>
      <c r="T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</row>
    <row r="3293" spans="14:41">
      <c r="N3293" s="25"/>
      <c r="O3293" s="25"/>
      <c r="P3293" s="25"/>
      <c r="Q3293" s="25"/>
      <c r="R3293" s="25"/>
      <c r="S3293" s="25"/>
      <c r="T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</row>
    <row r="3294" spans="14:41">
      <c r="N3294" s="25"/>
      <c r="O3294" s="25"/>
      <c r="P3294" s="25"/>
      <c r="Q3294" s="25"/>
      <c r="R3294" s="25"/>
      <c r="S3294" s="25"/>
      <c r="T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</row>
    <row r="3295" spans="14:41">
      <c r="N3295" s="25"/>
      <c r="O3295" s="25"/>
      <c r="P3295" s="25"/>
      <c r="Q3295" s="25"/>
      <c r="R3295" s="25"/>
      <c r="S3295" s="25"/>
      <c r="T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</row>
    <row r="3296" spans="14:41">
      <c r="N3296" s="25"/>
      <c r="O3296" s="25"/>
      <c r="P3296" s="25"/>
      <c r="Q3296" s="25"/>
      <c r="R3296" s="25"/>
      <c r="S3296" s="25"/>
      <c r="T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</row>
    <row r="3297" spans="14:41">
      <c r="N3297" s="25"/>
      <c r="O3297" s="25"/>
      <c r="P3297" s="25"/>
      <c r="Q3297" s="25"/>
      <c r="R3297" s="25"/>
      <c r="S3297" s="25"/>
      <c r="T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</row>
    <row r="3298" spans="14:41">
      <c r="N3298" s="25"/>
      <c r="O3298" s="25"/>
      <c r="P3298" s="25"/>
      <c r="Q3298" s="25"/>
      <c r="R3298" s="25"/>
      <c r="S3298" s="25"/>
      <c r="T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</row>
    <row r="3299" spans="14:41">
      <c r="N3299" s="25"/>
      <c r="O3299" s="25"/>
      <c r="P3299" s="25"/>
      <c r="Q3299" s="25"/>
      <c r="R3299" s="25"/>
      <c r="S3299" s="25"/>
      <c r="T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</row>
    <row r="3300" spans="14:41">
      <c r="N3300" s="25"/>
      <c r="O3300" s="25"/>
      <c r="P3300" s="25"/>
      <c r="Q3300" s="25"/>
      <c r="R3300" s="25"/>
      <c r="S3300" s="25"/>
      <c r="T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</row>
    <row r="3301" spans="14:41">
      <c r="N3301" s="25"/>
      <c r="O3301" s="25"/>
      <c r="P3301" s="25"/>
      <c r="Q3301" s="25"/>
      <c r="R3301" s="25"/>
      <c r="S3301" s="25"/>
      <c r="T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</row>
    <row r="3302" spans="14:41">
      <c r="N3302" s="25"/>
      <c r="O3302" s="25"/>
      <c r="P3302" s="25"/>
      <c r="Q3302" s="25"/>
      <c r="R3302" s="25"/>
      <c r="S3302" s="25"/>
      <c r="T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</row>
    <row r="3303" spans="14:41">
      <c r="N3303" s="25"/>
      <c r="O3303" s="25"/>
      <c r="P3303" s="25"/>
      <c r="Q3303" s="25"/>
      <c r="R3303" s="25"/>
      <c r="S3303" s="25"/>
      <c r="T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</row>
    <row r="3304" spans="14:41">
      <c r="N3304" s="25"/>
      <c r="O3304" s="25"/>
      <c r="P3304" s="25"/>
      <c r="Q3304" s="25"/>
      <c r="R3304" s="25"/>
      <c r="S3304" s="25"/>
      <c r="T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</row>
    <row r="3305" spans="14:41">
      <c r="N3305" s="25"/>
      <c r="O3305" s="25"/>
      <c r="P3305" s="25"/>
      <c r="Q3305" s="25"/>
      <c r="R3305" s="25"/>
      <c r="S3305" s="25"/>
      <c r="T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</row>
    <row r="3306" spans="14:41">
      <c r="N3306" s="25"/>
      <c r="O3306" s="25"/>
      <c r="P3306" s="25"/>
      <c r="Q3306" s="25"/>
      <c r="R3306" s="25"/>
      <c r="S3306" s="25"/>
      <c r="T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</row>
    <row r="3307" spans="14:41">
      <c r="N3307" s="25"/>
      <c r="O3307" s="25"/>
      <c r="P3307" s="25"/>
      <c r="Q3307" s="25"/>
      <c r="R3307" s="25"/>
      <c r="S3307" s="25"/>
      <c r="T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</row>
    <row r="3308" spans="14:41">
      <c r="N3308" s="25"/>
      <c r="O3308" s="25"/>
      <c r="P3308" s="25"/>
      <c r="Q3308" s="25"/>
      <c r="R3308" s="25"/>
      <c r="S3308" s="25"/>
      <c r="T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</row>
    <row r="3309" spans="14:41">
      <c r="N3309" s="25"/>
      <c r="O3309" s="25"/>
      <c r="P3309" s="25"/>
      <c r="Q3309" s="25"/>
      <c r="R3309" s="25"/>
      <c r="S3309" s="25"/>
      <c r="T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</row>
    <row r="3310" spans="14:41">
      <c r="N3310" s="25"/>
      <c r="O3310" s="25"/>
      <c r="P3310" s="25"/>
      <c r="Q3310" s="25"/>
      <c r="R3310" s="25"/>
      <c r="S3310" s="25"/>
      <c r="T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</row>
    <row r="3311" spans="14:41">
      <c r="N3311" s="25"/>
      <c r="O3311" s="25"/>
      <c r="P3311" s="25"/>
      <c r="Q3311" s="25"/>
      <c r="R3311" s="25"/>
      <c r="S3311" s="25"/>
      <c r="T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</row>
    <row r="3312" spans="14:41">
      <c r="N3312" s="25"/>
      <c r="O3312" s="25"/>
      <c r="P3312" s="25"/>
      <c r="Q3312" s="25"/>
      <c r="R3312" s="25"/>
      <c r="S3312" s="25"/>
      <c r="T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</row>
    <row r="3313" spans="14:41">
      <c r="N3313" s="25"/>
      <c r="O3313" s="25"/>
      <c r="P3313" s="25"/>
      <c r="Q3313" s="25"/>
      <c r="R3313" s="25"/>
      <c r="S3313" s="25"/>
      <c r="T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</row>
    <row r="3314" spans="14:41">
      <c r="N3314" s="25"/>
      <c r="O3314" s="25"/>
      <c r="P3314" s="25"/>
      <c r="Q3314" s="25"/>
      <c r="R3314" s="25"/>
      <c r="S3314" s="25"/>
      <c r="T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</row>
    <row r="3315" spans="14:41">
      <c r="N3315" s="25"/>
      <c r="O3315" s="25"/>
      <c r="P3315" s="25"/>
      <c r="Q3315" s="25"/>
      <c r="R3315" s="25"/>
      <c r="S3315" s="25"/>
      <c r="T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</row>
    <row r="3316" spans="14:41">
      <c r="N3316" s="25"/>
      <c r="O3316" s="25"/>
      <c r="P3316" s="25"/>
      <c r="Q3316" s="25"/>
      <c r="R3316" s="25"/>
      <c r="S3316" s="25"/>
      <c r="T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</row>
    <row r="3317" spans="14:41">
      <c r="N3317" s="25"/>
      <c r="O3317" s="25"/>
      <c r="P3317" s="25"/>
      <c r="Q3317" s="25"/>
      <c r="R3317" s="25"/>
      <c r="S3317" s="25"/>
      <c r="T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</row>
    <row r="3318" spans="14:41">
      <c r="N3318" s="25"/>
      <c r="O3318" s="25"/>
      <c r="P3318" s="25"/>
      <c r="Q3318" s="25"/>
      <c r="R3318" s="25"/>
      <c r="S3318" s="25"/>
      <c r="T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</row>
    <row r="3319" spans="14:41">
      <c r="N3319" s="25"/>
      <c r="O3319" s="25"/>
      <c r="P3319" s="25"/>
      <c r="Q3319" s="25"/>
      <c r="R3319" s="25"/>
      <c r="S3319" s="25"/>
      <c r="T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</row>
    <row r="3320" spans="14:41">
      <c r="N3320" s="25"/>
      <c r="O3320" s="25"/>
      <c r="P3320" s="25"/>
      <c r="Q3320" s="25"/>
      <c r="R3320" s="25"/>
      <c r="S3320" s="25"/>
      <c r="T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</row>
    <row r="3321" spans="14:41">
      <c r="N3321" s="25"/>
      <c r="O3321" s="25"/>
      <c r="P3321" s="25"/>
      <c r="Q3321" s="25"/>
      <c r="R3321" s="25"/>
      <c r="S3321" s="25"/>
      <c r="T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</row>
    <row r="3322" spans="14:41">
      <c r="N3322" s="25"/>
      <c r="O3322" s="25"/>
      <c r="P3322" s="25"/>
      <c r="Q3322" s="25"/>
      <c r="R3322" s="25"/>
      <c r="S3322" s="25"/>
      <c r="T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</row>
    <row r="3323" spans="14:41">
      <c r="N3323" s="25"/>
      <c r="O3323" s="25"/>
      <c r="P3323" s="25"/>
      <c r="Q3323" s="25"/>
      <c r="R3323" s="25"/>
      <c r="S3323" s="25"/>
      <c r="T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</row>
    <row r="3324" spans="14:41">
      <c r="N3324" s="25"/>
      <c r="O3324" s="25"/>
      <c r="P3324" s="25"/>
      <c r="Q3324" s="25"/>
      <c r="R3324" s="25"/>
      <c r="S3324" s="25"/>
      <c r="T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</row>
    <row r="3325" spans="14:41">
      <c r="N3325" s="25"/>
      <c r="O3325" s="25"/>
      <c r="P3325" s="25"/>
      <c r="Q3325" s="25"/>
      <c r="R3325" s="25"/>
      <c r="S3325" s="25"/>
      <c r="T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</row>
    <row r="3326" spans="14:41">
      <c r="N3326" s="25"/>
      <c r="O3326" s="25"/>
      <c r="P3326" s="25"/>
      <c r="Q3326" s="25"/>
      <c r="R3326" s="25"/>
      <c r="S3326" s="25"/>
      <c r="T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</row>
    <row r="3327" spans="14:41">
      <c r="N3327" s="25"/>
      <c r="O3327" s="25"/>
      <c r="P3327" s="25"/>
      <c r="Q3327" s="25"/>
      <c r="R3327" s="25"/>
      <c r="S3327" s="25"/>
      <c r="T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</row>
    <row r="3328" spans="14:41">
      <c r="N3328" s="25"/>
      <c r="O3328" s="25"/>
      <c r="P3328" s="25"/>
      <c r="Q3328" s="25"/>
      <c r="R3328" s="25"/>
      <c r="S3328" s="25"/>
      <c r="T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</row>
    <row r="3329" spans="14:41">
      <c r="N3329" s="25"/>
      <c r="O3329" s="25"/>
      <c r="P3329" s="25"/>
      <c r="Q3329" s="25"/>
      <c r="R3329" s="25"/>
      <c r="S3329" s="25"/>
      <c r="T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</row>
    <row r="3330" spans="14:41">
      <c r="N3330" s="25"/>
      <c r="O3330" s="25"/>
      <c r="P3330" s="25"/>
      <c r="Q3330" s="25"/>
      <c r="R3330" s="25"/>
      <c r="S3330" s="25"/>
      <c r="T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</row>
    <row r="3331" spans="14:41">
      <c r="N3331" s="25"/>
      <c r="O3331" s="25"/>
      <c r="P3331" s="25"/>
      <c r="Q3331" s="25"/>
      <c r="R3331" s="25"/>
      <c r="S3331" s="25"/>
      <c r="T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</row>
    <row r="3332" spans="14:41">
      <c r="N3332" s="25"/>
      <c r="O3332" s="25"/>
      <c r="P3332" s="25"/>
      <c r="Q3332" s="25"/>
      <c r="R3332" s="25"/>
      <c r="S3332" s="25"/>
      <c r="T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</row>
    <row r="3333" spans="14:41">
      <c r="N3333" s="25"/>
      <c r="O3333" s="25"/>
      <c r="P3333" s="25"/>
      <c r="Q3333" s="25"/>
      <c r="R3333" s="25"/>
      <c r="S3333" s="25"/>
      <c r="T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</row>
    <row r="3334" spans="14:41">
      <c r="N3334" s="25"/>
      <c r="O3334" s="25"/>
      <c r="P3334" s="25"/>
      <c r="Q3334" s="25"/>
      <c r="R3334" s="25"/>
      <c r="S3334" s="25"/>
      <c r="T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</row>
    <row r="3335" spans="14:41">
      <c r="N3335" s="25"/>
      <c r="O3335" s="25"/>
      <c r="P3335" s="25"/>
      <c r="Q3335" s="25"/>
      <c r="R3335" s="25"/>
      <c r="S3335" s="25"/>
      <c r="T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</row>
    <row r="3336" spans="14:41">
      <c r="N3336" s="25"/>
      <c r="O3336" s="25"/>
      <c r="P3336" s="25"/>
      <c r="Q3336" s="25"/>
      <c r="R3336" s="25"/>
      <c r="S3336" s="25"/>
      <c r="T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</row>
    <row r="3337" spans="14:41">
      <c r="N3337" s="25"/>
      <c r="O3337" s="25"/>
      <c r="P3337" s="25"/>
      <c r="Q3337" s="25"/>
      <c r="R3337" s="25"/>
      <c r="S3337" s="25"/>
      <c r="T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</row>
    <row r="3338" spans="14:41">
      <c r="N3338" s="25"/>
      <c r="O3338" s="25"/>
      <c r="P3338" s="25"/>
      <c r="Q3338" s="25"/>
      <c r="R3338" s="25"/>
      <c r="S3338" s="25"/>
      <c r="T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</row>
    <row r="3339" spans="14:41">
      <c r="N3339" s="25"/>
      <c r="O3339" s="25"/>
      <c r="P3339" s="25"/>
      <c r="Q3339" s="25"/>
      <c r="R3339" s="25"/>
      <c r="S3339" s="25"/>
      <c r="T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</row>
    <row r="3340" spans="14:41">
      <c r="N3340" s="25"/>
      <c r="O3340" s="25"/>
      <c r="P3340" s="25"/>
      <c r="Q3340" s="25"/>
      <c r="R3340" s="25"/>
      <c r="S3340" s="25"/>
      <c r="T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</row>
    <row r="3341" spans="14:41">
      <c r="N3341" s="25"/>
      <c r="O3341" s="25"/>
      <c r="P3341" s="25"/>
      <c r="Q3341" s="25"/>
      <c r="R3341" s="25"/>
      <c r="S3341" s="25"/>
      <c r="T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</row>
    <row r="3342" spans="14:41">
      <c r="N3342" s="25"/>
      <c r="O3342" s="25"/>
      <c r="P3342" s="25"/>
      <c r="Q3342" s="25"/>
      <c r="R3342" s="25"/>
      <c r="S3342" s="25"/>
      <c r="T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</row>
    <row r="3343" spans="14:41">
      <c r="N3343" s="25"/>
      <c r="O3343" s="25"/>
      <c r="P3343" s="25"/>
      <c r="Q3343" s="25"/>
      <c r="R3343" s="25"/>
      <c r="S3343" s="25"/>
      <c r="T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</row>
    <row r="3344" spans="14:41">
      <c r="N3344" s="25"/>
      <c r="O3344" s="25"/>
      <c r="P3344" s="25"/>
      <c r="Q3344" s="25"/>
      <c r="R3344" s="25"/>
      <c r="S3344" s="25"/>
      <c r="T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</row>
    <row r="3345" spans="14:41">
      <c r="N3345" s="25"/>
      <c r="O3345" s="25"/>
      <c r="P3345" s="25"/>
      <c r="Q3345" s="25"/>
      <c r="R3345" s="25"/>
      <c r="S3345" s="25"/>
      <c r="T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</row>
    <row r="3346" spans="14:41">
      <c r="N3346" s="25"/>
      <c r="O3346" s="25"/>
      <c r="P3346" s="25"/>
      <c r="Q3346" s="25"/>
      <c r="R3346" s="25"/>
      <c r="S3346" s="25"/>
      <c r="T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</row>
    <row r="3347" spans="14:41">
      <c r="N3347" s="25"/>
      <c r="O3347" s="25"/>
      <c r="P3347" s="25"/>
      <c r="Q3347" s="25"/>
      <c r="R3347" s="25"/>
      <c r="S3347" s="25"/>
      <c r="T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</row>
    <row r="3348" spans="14:41">
      <c r="N3348" s="25"/>
      <c r="O3348" s="25"/>
      <c r="P3348" s="25"/>
      <c r="Q3348" s="25"/>
      <c r="R3348" s="25"/>
      <c r="S3348" s="25"/>
      <c r="T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</row>
    <row r="3349" spans="14:41">
      <c r="N3349" s="25"/>
      <c r="O3349" s="25"/>
      <c r="P3349" s="25"/>
      <c r="Q3349" s="25"/>
      <c r="R3349" s="25"/>
      <c r="S3349" s="25"/>
      <c r="T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</row>
    <row r="3350" spans="14:41">
      <c r="N3350" s="25"/>
      <c r="O3350" s="25"/>
      <c r="P3350" s="25"/>
      <c r="Q3350" s="25"/>
      <c r="R3350" s="25"/>
      <c r="S3350" s="25"/>
      <c r="T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</row>
    <row r="3351" spans="14:41">
      <c r="N3351" s="25"/>
      <c r="O3351" s="25"/>
      <c r="P3351" s="25"/>
      <c r="Q3351" s="25"/>
      <c r="R3351" s="25"/>
      <c r="S3351" s="25"/>
      <c r="T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</row>
    <row r="3352" spans="14:41">
      <c r="N3352" s="25"/>
      <c r="O3352" s="25"/>
      <c r="P3352" s="25"/>
      <c r="Q3352" s="25"/>
      <c r="R3352" s="25"/>
      <c r="S3352" s="25"/>
      <c r="T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</row>
    <row r="3353" spans="14:41">
      <c r="N3353" s="25"/>
      <c r="O3353" s="25"/>
      <c r="P3353" s="25"/>
      <c r="Q3353" s="25"/>
      <c r="R3353" s="25"/>
      <c r="S3353" s="25"/>
      <c r="T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</row>
    <row r="3354" spans="14:41">
      <c r="N3354" s="25"/>
      <c r="O3354" s="25"/>
      <c r="P3354" s="25"/>
      <c r="Q3354" s="25"/>
      <c r="R3354" s="25"/>
      <c r="S3354" s="25"/>
      <c r="T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</row>
    <row r="3355" spans="14:41">
      <c r="N3355" s="25"/>
      <c r="O3355" s="25"/>
      <c r="P3355" s="25"/>
      <c r="Q3355" s="25"/>
      <c r="R3355" s="25"/>
      <c r="S3355" s="25"/>
      <c r="T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</row>
    <row r="3356" spans="14:41">
      <c r="N3356" s="25"/>
      <c r="O3356" s="25"/>
      <c r="P3356" s="25"/>
      <c r="Q3356" s="25"/>
      <c r="R3356" s="25"/>
      <c r="S3356" s="25"/>
      <c r="T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</row>
    <row r="3357" spans="14:41">
      <c r="N3357" s="25"/>
      <c r="O3357" s="25"/>
      <c r="P3357" s="25"/>
      <c r="Q3357" s="25"/>
      <c r="R3357" s="25"/>
      <c r="S3357" s="25"/>
      <c r="T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</row>
    <row r="3358" spans="14:41">
      <c r="N3358" s="25"/>
      <c r="O3358" s="25"/>
      <c r="P3358" s="25"/>
      <c r="Q3358" s="25"/>
      <c r="R3358" s="25"/>
      <c r="S3358" s="25"/>
      <c r="T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</row>
    <row r="3359" spans="14:41">
      <c r="N3359" s="25"/>
      <c r="O3359" s="25"/>
      <c r="P3359" s="25"/>
      <c r="Q3359" s="25"/>
      <c r="R3359" s="25"/>
      <c r="S3359" s="25"/>
      <c r="T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</row>
    <row r="3360" spans="14:41">
      <c r="N3360" s="25"/>
      <c r="O3360" s="25"/>
      <c r="P3360" s="25"/>
      <c r="Q3360" s="25"/>
      <c r="R3360" s="25"/>
      <c r="S3360" s="25"/>
      <c r="T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</row>
    <row r="3361" spans="14:41">
      <c r="N3361" s="25"/>
      <c r="O3361" s="25"/>
      <c r="P3361" s="25"/>
      <c r="Q3361" s="25"/>
      <c r="R3361" s="25"/>
      <c r="S3361" s="25"/>
      <c r="T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</row>
    <row r="3362" spans="14:41">
      <c r="N3362" s="25"/>
      <c r="O3362" s="25"/>
      <c r="P3362" s="25"/>
      <c r="Q3362" s="25"/>
      <c r="R3362" s="25"/>
      <c r="S3362" s="25"/>
      <c r="T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</row>
    <row r="3363" spans="14:41">
      <c r="N3363" s="25"/>
      <c r="O3363" s="25"/>
      <c r="P3363" s="25"/>
      <c r="Q3363" s="25"/>
      <c r="R3363" s="25"/>
      <c r="S3363" s="25"/>
      <c r="T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</row>
    <row r="3364" spans="14:41">
      <c r="N3364" s="25"/>
      <c r="O3364" s="25"/>
      <c r="P3364" s="25"/>
      <c r="Q3364" s="25"/>
      <c r="R3364" s="25"/>
      <c r="S3364" s="25"/>
      <c r="T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</row>
    <row r="3365" spans="14:41">
      <c r="N3365" s="25"/>
      <c r="O3365" s="25"/>
      <c r="P3365" s="25"/>
      <c r="Q3365" s="25"/>
      <c r="R3365" s="25"/>
      <c r="S3365" s="25"/>
      <c r="T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</row>
    <row r="3366" spans="14:41">
      <c r="N3366" s="25"/>
      <c r="O3366" s="25"/>
      <c r="P3366" s="25"/>
      <c r="Q3366" s="25"/>
      <c r="R3366" s="25"/>
      <c r="S3366" s="25"/>
      <c r="T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</row>
    <row r="3367" spans="14:41">
      <c r="N3367" s="25"/>
      <c r="O3367" s="25"/>
      <c r="P3367" s="25"/>
      <c r="Q3367" s="25"/>
      <c r="R3367" s="25"/>
      <c r="S3367" s="25"/>
      <c r="T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</row>
    <row r="3368" spans="14:41">
      <c r="N3368" s="25"/>
      <c r="O3368" s="25"/>
      <c r="P3368" s="25"/>
      <c r="Q3368" s="25"/>
      <c r="R3368" s="25"/>
      <c r="S3368" s="25"/>
      <c r="T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</row>
    <row r="3369" spans="14:41">
      <c r="N3369" s="25"/>
      <c r="O3369" s="25"/>
      <c r="P3369" s="25"/>
      <c r="Q3369" s="25"/>
      <c r="R3369" s="25"/>
      <c r="S3369" s="25"/>
      <c r="T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</row>
    <row r="3370" spans="14:41">
      <c r="N3370" s="25"/>
      <c r="O3370" s="25"/>
      <c r="P3370" s="25"/>
      <c r="Q3370" s="25"/>
      <c r="R3370" s="25"/>
      <c r="S3370" s="25"/>
      <c r="T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</row>
    <row r="3371" spans="14:41">
      <c r="N3371" s="25"/>
      <c r="O3371" s="25"/>
      <c r="P3371" s="25"/>
      <c r="Q3371" s="25"/>
      <c r="R3371" s="25"/>
      <c r="S3371" s="25"/>
      <c r="T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</row>
    <row r="3372" spans="14:41">
      <c r="N3372" s="25"/>
      <c r="O3372" s="25"/>
      <c r="P3372" s="25"/>
      <c r="Q3372" s="25"/>
      <c r="R3372" s="25"/>
      <c r="S3372" s="25"/>
      <c r="T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</row>
    <row r="3373" spans="14:41">
      <c r="N3373" s="25"/>
      <c r="O3373" s="25"/>
      <c r="P3373" s="25"/>
      <c r="Q3373" s="25"/>
      <c r="R3373" s="25"/>
      <c r="S3373" s="25"/>
      <c r="T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</row>
    <row r="3374" spans="14:41">
      <c r="N3374" s="25"/>
      <c r="O3374" s="25"/>
      <c r="P3374" s="25"/>
      <c r="Q3374" s="25"/>
      <c r="R3374" s="25"/>
      <c r="S3374" s="25"/>
      <c r="T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</row>
    <row r="3375" spans="14:41">
      <c r="N3375" s="25"/>
      <c r="O3375" s="25"/>
      <c r="P3375" s="25"/>
      <c r="Q3375" s="25"/>
      <c r="R3375" s="25"/>
      <c r="S3375" s="25"/>
      <c r="T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</row>
    <row r="3376" spans="14:41">
      <c r="N3376" s="25"/>
      <c r="O3376" s="25"/>
      <c r="P3376" s="25"/>
      <c r="Q3376" s="25"/>
      <c r="R3376" s="25"/>
      <c r="S3376" s="25"/>
      <c r="T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</row>
    <row r="3377" spans="14:41">
      <c r="N3377" s="25"/>
      <c r="O3377" s="25"/>
      <c r="P3377" s="25"/>
      <c r="Q3377" s="25"/>
      <c r="R3377" s="25"/>
      <c r="S3377" s="25"/>
      <c r="T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</row>
    <row r="3378" spans="14:41">
      <c r="N3378" s="25"/>
      <c r="O3378" s="25"/>
      <c r="P3378" s="25"/>
      <c r="Q3378" s="25"/>
      <c r="R3378" s="25"/>
      <c r="S3378" s="25"/>
      <c r="T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</row>
    <row r="3379" spans="14:41">
      <c r="N3379" s="25"/>
      <c r="O3379" s="25"/>
      <c r="P3379" s="25"/>
      <c r="Q3379" s="25"/>
      <c r="R3379" s="25"/>
      <c r="S3379" s="25"/>
      <c r="T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</row>
    <row r="3380" spans="14:41">
      <c r="N3380" s="25"/>
      <c r="O3380" s="25"/>
      <c r="P3380" s="25"/>
      <c r="Q3380" s="25"/>
      <c r="R3380" s="25"/>
      <c r="S3380" s="25"/>
      <c r="T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</row>
    <row r="3381" spans="14:41">
      <c r="N3381" s="25"/>
      <c r="O3381" s="25"/>
      <c r="P3381" s="25"/>
      <c r="Q3381" s="25"/>
      <c r="R3381" s="25"/>
      <c r="S3381" s="25"/>
      <c r="T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</row>
    <row r="3382" spans="14:41">
      <c r="N3382" s="25"/>
      <c r="O3382" s="25"/>
      <c r="P3382" s="25"/>
      <c r="Q3382" s="25"/>
      <c r="R3382" s="25"/>
      <c r="S3382" s="25"/>
      <c r="T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</row>
    <row r="3383" spans="14:41">
      <c r="N3383" s="25"/>
      <c r="O3383" s="25"/>
      <c r="P3383" s="25"/>
      <c r="Q3383" s="25"/>
      <c r="R3383" s="25"/>
      <c r="S3383" s="25"/>
      <c r="T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</row>
    <row r="3384" spans="14:41">
      <c r="N3384" s="25"/>
      <c r="O3384" s="25"/>
      <c r="P3384" s="25"/>
      <c r="Q3384" s="25"/>
      <c r="R3384" s="25"/>
      <c r="S3384" s="25"/>
      <c r="T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</row>
    <row r="3385" spans="14:41">
      <c r="N3385" s="25"/>
      <c r="O3385" s="25"/>
      <c r="P3385" s="25"/>
      <c r="Q3385" s="25"/>
      <c r="R3385" s="25"/>
      <c r="S3385" s="25"/>
      <c r="T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</row>
    <row r="3386" spans="14:41">
      <c r="N3386" s="25"/>
      <c r="O3386" s="25"/>
      <c r="P3386" s="25"/>
      <c r="Q3386" s="25"/>
      <c r="R3386" s="25"/>
      <c r="S3386" s="25"/>
      <c r="T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</row>
    <row r="3387" spans="14:41">
      <c r="N3387" s="25"/>
      <c r="O3387" s="25"/>
      <c r="P3387" s="25"/>
      <c r="Q3387" s="25"/>
      <c r="R3387" s="25"/>
      <c r="S3387" s="25"/>
      <c r="T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</row>
    <row r="3388" spans="14:41">
      <c r="N3388" s="25"/>
      <c r="O3388" s="25"/>
      <c r="P3388" s="25"/>
      <c r="Q3388" s="25"/>
      <c r="R3388" s="25"/>
      <c r="S3388" s="25"/>
      <c r="T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</row>
    <row r="3389" spans="14:41">
      <c r="N3389" s="25"/>
      <c r="O3389" s="25"/>
      <c r="P3389" s="25"/>
      <c r="Q3389" s="25"/>
      <c r="R3389" s="25"/>
      <c r="S3389" s="25"/>
      <c r="T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</row>
    <row r="3390" spans="14:41">
      <c r="N3390" s="25"/>
      <c r="O3390" s="25"/>
      <c r="P3390" s="25"/>
      <c r="Q3390" s="25"/>
      <c r="R3390" s="25"/>
      <c r="S3390" s="25"/>
      <c r="T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</row>
    <row r="3391" spans="14:41">
      <c r="N3391" s="25"/>
      <c r="O3391" s="25"/>
      <c r="P3391" s="25"/>
      <c r="Q3391" s="25"/>
      <c r="R3391" s="25"/>
      <c r="S3391" s="25"/>
      <c r="T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</row>
    <row r="3392" spans="14:41">
      <c r="N3392" s="25"/>
      <c r="O3392" s="25"/>
      <c r="P3392" s="25"/>
      <c r="Q3392" s="25"/>
      <c r="R3392" s="25"/>
      <c r="S3392" s="25"/>
      <c r="T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</row>
    <row r="3393" spans="14:41">
      <c r="N3393" s="25"/>
      <c r="O3393" s="25"/>
      <c r="P3393" s="25"/>
      <c r="Q3393" s="25"/>
      <c r="R3393" s="25"/>
      <c r="S3393" s="25"/>
      <c r="T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</row>
    <row r="3394" spans="14:41">
      <c r="N3394" s="25"/>
      <c r="O3394" s="25"/>
      <c r="P3394" s="25"/>
      <c r="Q3394" s="25"/>
      <c r="R3394" s="25"/>
      <c r="S3394" s="25"/>
      <c r="T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</row>
    <row r="3395" spans="14:41">
      <c r="N3395" s="25"/>
      <c r="O3395" s="25"/>
      <c r="P3395" s="25"/>
      <c r="Q3395" s="25"/>
      <c r="R3395" s="25"/>
      <c r="S3395" s="25"/>
      <c r="T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</row>
    <row r="3396" spans="14:41">
      <c r="N3396" s="25"/>
      <c r="O3396" s="25"/>
      <c r="P3396" s="25"/>
      <c r="Q3396" s="25"/>
      <c r="R3396" s="25"/>
      <c r="S3396" s="25"/>
      <c r="T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</row>
    <row r="3397" spans="14:41">
      <c r="N3397" s="25"/>
      <c r="O3397" s="25"/>
      <c r="P3397" s="25"/>
      <c r="Q3397" s="25"/>
      <c r="R3397" s="25"/>
      <c r="S3397" s="25"/>
      <c r="T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</row>
    <row r="3398" spans="14:41">
      <c r="N3398" s="25"/>
      <c r="O3398" s="25"/>
      <c r="P3398" s="25"/>
      <c r="Q3398" s="25"/>
      <c r="R3398" s="25"/>
      <c r="S3398" s="25"/>
      <c r="T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</row>
    <row r="3399" spans="14:41">
      <c r="N3399" s="25"/>
      <c r="O3399" s="25"/>
      <c r="P3399" s="25"/>
      <c r="Q3399" s="25"/>
      <c r="R3399" s="25"/>
      <c r="S3399" s="25"/>
      <c r="T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</row>
    <row r="3400" spans="14:41">
      <c r="N3400" s="25"/>
      <c r="O3400" s="25"/>
      <c r="P3400" s="25"/>
      <c r="Q3400" s="25"/>
      <c r="R3400" s="25"/>
      <c r="S3400" s="25"/>
      <c r="T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</row>
    <row r="3401" spans="14:41">
      <c r="N3401" s="25"/>
      <c r="O3401" s="25"/>
      <c r="P3401" s="25"/>
      <c r="Q3401" s="25"/>
      <c r="R3401" s="25"/>
      <c r="S3401" s="25"/>
      <c r="T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</row>
    <row r="3402" spans="14:41">
      <c r="N3402" s="25"/>
      <c r="O3402" s="25"/>
      <c r="P3402" s="25"/>
      <c r="Q3402" s="25"/>
      <c r="R3402" s="25"/>
      <c r="S3402" s="25"/>
      <c r="T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</row>
    <row r="3403" spans="14:41">
      <c r="N3403" s="25"/>
      <c r="O3403" s="25"/>
      <c r="P3403" s="25"/>
      <c r="Q3403" s="25"/>
      <c r="R3403" s="25"/>
      <c r="S3403" s="25"/>
      <c r="T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</row>
    <row r="3404" spans="14:41">
      <c r="N3404" s="25"/>
      <c r="O3404" s="25"/>
      <c r="P3404" s="25"/>
      <c r="Q3404" s="25"/>
      <c r="R3404" s="25"/>
      <c r="S3404" s="25"/>
      <c r="T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</row>
    <row r="3405" spans="14:41">
      <c r="N3405" s="25"/>
      <c r="O3405" s="25"/>
      <c r="P3405" s="25"/>
      <c r="Q3405" s="25"/>
      <c r="R3405" s="25"/>
      <c r="S3405" s="25"/>
      <c r="T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</row>
    <row r="3406" spans="14:41">
      <c r="N3406" s="25"/>
      <c r="O3406" s="25"/>
      <c r="P3406" s="25"/>
      <c r="Q3406" s="25"/>
      <c r="R3406" s="25"/>
      <c r="S3406" s="25"/>
      <c r="T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</row>
    <row r="3407" spans="14:41">
      <c r="N3407" s="25"/>
      <c r="O3407" s="25"/>
      <c r="P3407" s="25"/>
      <c r="Q3407" s="25"/>
      <c r="R3407" s="25"/>
      <c r="S3407" s="25"/>
      <c r="T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</row>
    <row r="3408" spans="14:41">
      <c r="N3408" s="25"/>
      <c r="O3408" s="25"/>
      <c r="P3408" s="25"/>
      <c r="Q3408" s="25"/>
      <c r="R3408" s="25"/>
      <c r="S3408" s="25"/>
      <c r="T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</row>
    <row r="3409" spans="14:41">
      <c r="N3409" s="25"/>
      <c r="O3409" s="25"/>
      <c r="P3409" s="25"/>
      <c r="Q3409" s="25"/>
      <c r="R3409" s="25"/>
      <c r="S3409" s="25"/>
      <c r="T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</row>
    <row r="3410" spans="14:41">
      <c r="N3410" s="25"/>
      <c r="O3410" s="25"/>
      <c r="P3410" s="25"/>
      <c r="Q3410" s="25"/>
      <c r="R3410" s="25"/>
      <c r="S3410" s="25"/>
      <c r="T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</row>
    <row r="3411" spans="14:41">
      <c r="N3411" s="25"/>
      <c r="O3411" s="25"/>
      <c r="P3411" s="25"/>
      <c r="Q3411" s="25"/>
      <c r="R3411" s="25"/>
      <c r="S3411" s="25"/>
      <c r="T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</row>
    <row r="3412" spans="14:41">
      <c r="N3412" s="25"/>
      <c r="O3412" s="25"/>
      <c r="P3412" s="25"/>
      <c r="Q3412" s="25"/>
      <c r="R3412" s="25"/>
      <c r="S3412" s="25"/>
      <c r="T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</row>
    <row r="3413" spans="14:41">
      <c r="N3413" s="25"/>
      <c r="O3413" s="25"/>
      <c r="P3413" s="25"/>
      <c r="Q3413" s="25"/>
      <c r="R3413" s="25"/>
      <c r="S3413" s="25"/>
      <c r="T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</row>
    <row r="3414" spans="14:41">
      <c r="N3414" s="25"/>
      <c r="O3414" s="25"/>
      <c r="P3414" s="25"/>
      <c r="Q3414" s="25"/>
      <c r="R3414" s="25"/>
      <c r="S3414" s="25"/>
      <c r="T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</row>
    <row r="3415" spans="14:41">
      <c r="N3415" s="25"/>
      <c r="O3415" s="25"/>
      <c r="P3415" s="25"/>
      <c r="Q3415" s="25"/>
      <c r="R3415" s="25"/>
      <c r="S3415" s="25"/>
      <c r="T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</row>
    <row r="3416" spans="14:41">
      <c r="N3416" s="25"/>
      <c r="O3416" s="25"/>
      <c r="P3416" s="25"/>
      <c r="Q3416" s="25"/>
      <c r="R3416" s="25"/>
      <c r="S3416" s="25"/>
      <c r="T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</row>
    <row r="3417" spans="14:41">
      <c r="N3417" s="25"/>
      <c r="O3417" s="25"/>
      <c r="P3417" s="25"/>
      <c r="Q3417" s="25"/>
      <c r="R3417" s="25"/>
      <c r="S3417" s="25"/>
      <c r="T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</row>
    <row r="3418" spans="14:41">
      <c r="N3418" s="25"/>
      <c r="O3418" s="25"/>
      <c r="P3418" s="25"/>
      <c r="Q3418" s="25"/>
      <c r="R3418" s="25"/>
      <c r="S3418" s="25"/>
      <c r="T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</row>
    <row r="3419" spans="14:41">
      <c r="N3419" s="25"/>
      <c r="O3419" s="25"/>
      <c r="P3419" s="25"/>
      <c r="Q3419" s="25"/>
      <c r="R3419" s="25"/>
      <c r="S3419" s="25"/>
      <c r="T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</row>
    <row r="3420" spans="14:41">
      <c r="N3420" s="25"/>
      <c r="O3420" s="25"/>
      <c r="P3420" s="25"/>
      <c r="Q3420" s="25"/>
      <c r="R3420" s="25"/>
      <c r="S3420" s="25"/>
      <c r="T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</row>
    <row r="3421" spans="14:41">
      <c r="N3421" s="25"/>
      <c r="O3421" s="25"/>
      <c r="P3421" s="25"/>
      <c r="Q3421" s="25"/>
      <c r="R3421" s="25"/>
      <c r="S3421" s="25"/>
      <c r="T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</row>
    <row r="3422" spans="14:41">
      <c r="N3422" s="25"/>
      <c r="O3422" s="25"/>
      <c r="P3422" s="25"/>
      <c r="Q3422" s="25"/>
      <c r="R3422" s="25"/>
      <c r="S3422" s="25"/>
      <c r="T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</row>
    <row r="3423" spans="14:41">
      <c r="N3423" s="25"/>
      <c r="O3423" s="25"/>
      <c r="P3423" s="25"/>
      <c r="Q3423" s="25"/>
      <c r="R3423" s="25"/>
      <c r="S3423" s="25"/>
      <c r="T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</row>
    <row r="3424" spans="14:41">
      <c r="N3424" s="25"/>
      <c r="O3424" s="25"/>
      <c r="P3424" s="25"/>
      <c r="Q3424" s="25"/>
      <c r="R3424" s="25"/>
      <c r="S3424" s="25"/>
      <c r="T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</row>
    <row r="3425" spans="14:41">
      <c r="N3425" s="25"/>
      <c r="O3425" s="25"/>
      <c r="P3425" s="25"/>
      <c r="Q3425" s="25"/>
      <c r="R3425" s="25"/>
      <c r="S3425" s="25"/>
      <c r="T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</row>
    <row r="3426" spans="14:41">
      <c r="N3426" s="25"/>
      <c r="O3426" s="25"/>
      <c r="P3426" s="25"/>
      <c r="Q3426" s="25"/>
      <c r="R3426" s="25"/>
      <c r="S3426" s="25"/>
      <c r="T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</row>
    <row r="3427" spans="14:41">
      <c r="N3427" s="25"/>
      <c r="O3427" s="25"/>
      <c r="P3427" s="25"/>
      <c r="Q3427" s="25"/>
      <c r="R3427" s="25"/>
      <c r="S3427" s="25"/>
      <c r="T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</row>
    <row r="3428" spans="14:41">
      <c r="N3428" s="25"/>
      <c r="O3428" s="25"/>
      <c r="P3428" s="25"/>
      <c r="Q3428" s="25"/>
      <c r="R3428" s="25"/>
      <c r="S3428" s="25"/>
      <c r="T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</row>
    <row r="3429" spans="14:41">
      <c r="N3429" s="25"/>
      <c r="O3429" s="25"/>
      <c r="P3429" s="25"/>
      <c r="Q3429" s="25"/>
      <c r="R3429" s="25"/>
      <c r="S3429" s="25"/>
      <c r="T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</row>
    <row r="3430" spans="14:41">
      <c r="N3430" s="25"/>
      <c r="O3430" s="25"/>
      <c r="P3430" s="25"/>
      <c r="Q3430" s="25"/>
      <c r="R3430" s="25"/>
      <c r="S3430" s="25"/>
      <c r="T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</row>
    <row r="3431" spans="14:41">
      <c r="N3431" s="25"/>
      <c r="O3431" s="25"/>
      <c r="P3431" s="25"/>
      <c r="Q3431" s="25"/>
      <c r="R3431" s="25"/>
      <c r="S3431" s="25"/>
      <c r="T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</row>
    <row r="3432" spans="14:41">
      <c r="N3432" s="25"/>
      <c r="O3432" s="25"/>
      <c r="P3432" s="25"/>
      <c r="Q3432" s="25"/>
      <c r="R3432" s="25"/>
      <c r="S3432" s="25"/>
      <c r="T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</row>
    <row r="3433" spans="14:41">
      <c r="N3433" s="25"/>
      <c r="O3433" s="25"/>
      <c r="P3433" s="25"/>
      <c r="Q3433" s="25"/>
      <c r="R3433" s="25"/>
      <c r="S3433" s="25"/>
      <c r="T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</row>
    <row r="3434" spans="14:41">
      <c r="N3434" s="25"/>
      <c r="O3434" s="25"/>
      <c r="P3434" s="25"/>
      <c r="Q3434" s="25"/>
      <c r="R3434" s="25"/>
      <c r="S3434" s="25"/>
      <c r="T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</row>
    <row r="3435" spans="14:41">
      <c r="N3435" s="25"/>
      <c r="O3435" s="25"/>
      <c r="P3435" s="25"/>
      <c r="Q3435" s="25"/>
      <c r="R3435" s="25"/>
      <c r="S3435" s="25"/>
      <c r="T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</row>
    <row r="3436" spans="14:41">
      <c r="N3436" s="25"/>
      <c r="O3436" s="25"/>
      <c r="P3436" s="25"/>
      <c r="Q3436" s="25"/>
      <c r="R3436" s="25"/>
      <c r="S3436" s="25"/>
      <c r="T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</row>
    <row r="3437" spans="14:41">
      <c r="N3437" s="25"/>
      <c r="O3437" s="25"/>
      <c r="P3437" s="25"/>
      <c r="Q3437" s="25"/>
      <c r="R3437" s="25"/>
      <c r="S3437" s="25"/>
      <c r="T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</row>
    <row r="3438" spans="14:41">
      <c r="N3438" s="25"/>
      <c r="O3438" s="25"/>
      <c r="P3438" s="25"/>
      <c r="Q3438" s="25"/>
      <c r="R3438" s="25"/>
      <c r="S3438" s="25"/>
      <c r="T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</row>
    <row r="3439" spans="14:41">
      <c r="N3439" s="25"/>
      <c r="O3439" s="25"/>
      <c r="P3439" s="25"/>
      <c r="Q3439" s="25"/>
      <c r="R3439" s="25"/>
      <c r="S3439" s="25"/>
      <c r="T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</row>
    <row r="3440" spans="14:41">
      <c r="N3440" s="25"/>
      <c r="O3440" s="25"/>
      <c r="P3440" s="25"/>
      <c r="Q3440" s="25"/>
      <c r="R3440" s="25"/>
      <c r="S3440" s="25"/>
      <c r="T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</row>
    <row r="3441" spans="14:41">
      <c r="N3441" s="25"/>
      <c r="O3441" s="25"/>
      <c r="P3441" s="25"/>
      <c r="Q3441" s="25"/>
      <c r="R3441" s="25"/>
      <c r="S3441" s="25"/>
      <c r="T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</row>
    <row r="3442" spans="14:41">
      <c r="N3442" s="25"/>
      <c r="O3442" s="25"/>
      <c r="P3442" s="25"/>
      <c r="Q3442" s="25"/>
      <c r="R3442" s="25"/>
      <c r="S3442" s="25"/>
      <c r="T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</row>
    <row r="3443" spans="14:41">
      <c r="N3443" s="25"/>
      <c r="O3443" s="25"/>
      <c r="P3443" s="25"/>
      <c r="Q3443" s="25"/>
      <c r="R3443" s="25"/>
      <c r="S3443" s="25"/>
      <c r="T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</row>
    <row r="3444" spans="14:41">
      <c r="N3444" s="25"/>
      <c r="O3444" s="25"/>
      <c r="P3444" s="25"/>
      <c r="Q3444" s="25"/>
      <c r="R3444" s="25"/>
      <c r="S3444" s="25"/>
      <c r="T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</row>
    <row r="3445" spans="14:41">
      <c r="N3445" s="25"/>
      <c r="O3445" s="25"/>
      <c r="P3445" s="25"/>
      <c r="Q3445" s="25"/>
      <c r="R3445" s="25"/>
      <c r="S3445" s="25"/>
      <c r="T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</row>
    <row r="3446" spans="14:41">
      <c r="N3446" s="25"/>
      <c r="O3446" s="25"/>
      <c r="P3446" s="25"/>
      <c r="Q3446" s="25"/>
      <c r="R3446" s="25"/>
      <c r="S3446" s="25"/>
      <c r="T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</row>
    <row r="3447" spans="14:41">
      <c r="N3447" s="25"/>
      <c r="O3447" s="25"/>
      <c r="P3447" s="25"/>
      <c r="Q3447" s="25"/>
      <c r="R3447" s="25"/>
      <c r="S3447" s="25"/>
      <c r="T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</row>
    <row r="3448" spans="14:41">
      <c r="N3448" s="25"/>
      <c r="O3448" s="25"/>
      <c r="P3448" s="25"/>
      <c r="Q3448" s="25"/>
      <c r="R3448" s="25"/>
      <c r="S3448" s="25"/>
      <c r="T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</row>
    <row r="3449" spans="14:41">
      <c r="N3449" s="25"/>
      <c r="O3449" s="25"/>
      <c r="P3449" s="25"/>
      <c r="Q3449" s="25"/>
      <c r="R3449" s="25"/>
      <c r="S3449" s="25"/>
      <c r="T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</row>
    <row r="3450" spans="14:41">
      <c r="N3450" s="25"/>
      <c r="O3450" s="25"/>
      <c r="P3450" s="25"/>
      <c r="Q3450" s="25"/>
      <c r="R3450" s="25"/>
      <c r="S3450" s="25"/>
      <c r="T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</row>
    <row r="3451" spans="14:41">
      <c r="N3451" s="25"/>
      <c r="O3451" s="25"/>
      <c r="P3451" s="25"/>
      <c r="Q3451" s="25"/>
      <c r="R3451" s="25"/>
      <c r="S3451" s="25"/>
      <c r="T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</row>
    <row r="3452" spans="14:41">
      <c r="N3452" s="25"/>
      <c r="O3452" s="25"/>
      <c r="P3452" s="25"/>
      <c r="Q3452" s="25"/>
      <c r="R3452" s="25"/>
      <c r="S3452" s="25"/>
      <c r="T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</row>
    <row r="3453" spans="14:41">
      <c r="N3453" s="25"/>
      <c r="O3453" s="25"/>
      <c r="P3453" s="25"/>
      <c r="Q3453" s="25"/>
      <c r="R3453" s="25"/>
      <c r="S3453" s="25"/>
      <c r="T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</row>
    <row r="3454" spans="14:41">
      <c r="N3454" s="25"/>
      <c r="O3454" s="25"/>
      <c r="P3454" s="25"/>
      <c r="Q3454" s="25"/>
      <c r="R3454" s="25"/>
      <c r="S3454" s="25"/>
      <c r="T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</row>
    <row r="3455" spans="14:41">
      <c r="N3455" s="25"/>
      <c r="O3455" s="25"/>
      <c r="P3455" s="25"/>
      <c r="Q3455" s="25"/>
      <c r="R3455" s="25"/>
      <c r="S3455" s="25"/>
      <c r="T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</row>
    <row r="3456" spans="14:41">
      <c r="N3456" s="25"/>
      <c r="O3456" s="25"/>
      <c r="P3456" s="25"/>
      <c r="Q3456" s="25"/>
      <c r="R3456" s="25"/>
      <c r="S3456" s="25"/>
      <c r="T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</row>
    <row r="3457" spans="14:41">
      <c r="N3457" s="25"/>
      <c r="O3457" s="25"/>
      <c r="P3457" s="25"/>
      <c r="Q3457" s="25"/>
      <c r="R3457" s="25"/>
      <c r="S3457" s="25"/>
      <c r="T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</row>
    <row r="3458" spans="14:41">
      <c r="N3458" s="25"/>
      <c r="O3458" s="25"/>
      <c r="P3458" s="25"/>
      <c r="Q3458" s="25"/>
      <c r="R3458" s="25"/>
      <c r="S3458" s="25"/>
      <c r="T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</row>
    <row r="3459" spans="14:41">
      <c r="N3459" s="25"/>
      <c r="O3459" s="25"/>
      <c r="P3459" s="25"/>
      <c r="Q3459" s="25"/>
      <c r="R3459" s="25"/>
      <c r="S3459" s="25"/>
      <c r="T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</row>
    <row r="3460" spans="14:41">
      <c r="N3460" s="25"/>
      <c r="O3460" s="25"/>
      <c r="P3460" s="25"/>
      <c r="Q3460" s="25"/>
      <c r="R3460" s="25"/>
      <c r="S3460" s="25"/>
      <c r="T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</row>
    <row r="3461" spans="14:41">
      <c r="N3461" s="25"/>
      <c r="O3461" s="25"/>
      <c r="P3461" s="25"/>
      <c r="Q3461" s="25"/>
      <c r="R3461" s="25"/>
      <c r="S3461" s="25"/>
      <c r="T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</row>
    <row r="3462" spans="14:41">
      <c r="N3462" s="25"/>
      <c r="O3462" s="25"/>
      <c r="P3462" s="25"/>
      <c r="Q3462" s="25"/>
      <c r="R3462" s="25"/>
      <c r="S3462" s="25"/>
      <c r="T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</row>
    <row r="3463" spans="14:41">
      <c r="N3463" s="25"/>
      <c r="O3463" s="25"/>
      <c r="P3463" s="25"/>
      <c r="Q3463" s="25"/>
      <c r="R3463" s="25"/>
      <c r="S3463" s="25"/>
      <c r="T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</row>
    <row r="3464" spans="14:41">
      <c r="N3464" s="25"/>
      <c r="O3464" s="25"/>
      <c r="P3464" s="25"/>
      <c r="Q3464" s="25"/>
      <c r="R3464" s="25"/>
      <c r="S3464" s="25"/>
      <c r="T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</row>
    <row r="3465" spans="14:41">
      <c r="N3465" s="25"/>
      <c r="O3465" s="25"/>
      <c r="P3465" s="25"/>
      <c r="Q3465" s="25"/>
      <c r="R3465" s="25"/>
      <c r="S3465" s="25"/>
      <c r="T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</row>
    <row r="3466" spans="14:41">
      <c r="N3466" s="25"/>
      <c r="O3466" s="25"/>
      <c r="P3466" s="25"/>
      <c r="Q3466" s="25"/>
      <c r="R3466" s="25"/>
      <c r="S3466" s="25"/>
      <c r="T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</row>
    <row r="3467" spans="14:41">
      <c r="N3467" s="25"/>
      <c r="O3467" s="25"/>
      <c r="P3467" s="25"/>
      <c r="Q3467" s="25"/>
      <c r="R3467" s="25"/>
      <c r="S3467" s="25"/>
      <c r="T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</row>
    <row r="3468" spans="14:41">
      <c r="N3468" s="25"/>
      <c r="O3468" s="25"/>
      <c r="P3468" s="25"/>
      <c r="Q3468" s="25"/>
      <c r="R3468" s="25"/>
      <c r="S3468" s="25"/>
      <c r="T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</row>
    <row r="3469" spans="14:41">
      <c r="N3469" s="25"/>
      <c r="O3469" s="25"/>
      <c r="P3469" s="25"/>
      <c r="Q3469" s="25"/>
      <c r="R3469" s="25"/>
      <c r="S3469" s="25"/>
      <c r="T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</row>
    <row r="3470" spans="14:41">
      <c r="N3470" s="25"/>
      <c r="O3470" s="25"/>
      <c r="P3470" s="25"/>
      <c r="Q3470" s="25"/>
      <c r="R3470" s="25"/>
      <c r="S3470" s="25"/>
      <c r="T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</row>
    <row r="3471" spans="14:41">
      <c r="N3471" s="25"/>
      <c r="O3471" s="25"/>
      <c r="P3471" s="25"/>
      <c r="Q3471" s="25"/>
      <c r="R3471" s="25"/>
      <c r="S3471" s="25"/>
      <c r="T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</row>
    <row r="3472" spans="14:41">
      <c r="N3472" s="25"/>
      <c r="O3472" s="25"/>
      <c r="P3472" s="25"/>
      <c r="Q3472" s="25"/>
      <c r="R3472" s="25"/>
      <c r="S3472" s="25"/>
      <c r="T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</row>
    <row r="3473" spans="14:41">
      <c r="N3473" s="25"/>
      <c r="O3473" s="25"/>
      <c r="P3473" s="25"/>
      <c r="Q3473" s="25"/>
      <c r="R3473" s="25"/>
      <c r="S3473" s="25"/>
      <c r="T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</row>
    <row r="3474" spans="14:41">
      <c r="N3474" s="25"/>
      <c r="O3474" s="25"/>
      <c r="P3474" s="25"/>
      <c r="Q3474" s="25"/>
      <c r="R3474" s="25"/>
      <c r="S3474" s="25"/>
      <c r="T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</row>
    <row r="3475" spans="14:41">
      <c r="N3475" s="25"/>
      <c r="O3475" s="25"/>
      <c r="P3475" s="25"/>
      <c r="Q3475" s="25"/>
      <c r="R3475" s="25"/>
      <c r="S3475" s="25"/>
      <c r="T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</row>
    <row r="3476" spans="14:41">
      <c r="N3476" s="25"/>
      <c r="O3476" s="25"/>
      <c r="P3476" s="25"/>
      <c r="Q3476" s="25"/>
      <c r="R3476" s="25"/>
      <c r="S3476" s="25"/>
      <c r="T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</row>
    <row r="3477" spans="14:41">
      <c r="N3477" s="25"/>
      <c r="O3477" s="25"/>
      <c r="P3477" s="25"/>
      <c r="Q3477" s="25"/>
      <c r="R3477" s="25"/>
      <c r="S3477" s="25"/>
      <c r="T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</row>
    <row r="3478" spans="14:41">
      <c r="N3478" s="25"/>
      <c r="O3478" s="25"/>
      <c r="P3478" s="25"/>
      <c r="Q3478" s="25"/>
      <c r="R3478" s="25"/>
      <c r="S3478" s="25"/>
      <c r="T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</row>
    <row r="3479" spans="14:41">
      <c r="N3479" s="25"/>
      <c r="O3479" s="25"/>
      <c r="P3479" s="25"/>
      <c r="Q3479" s="25"/>
      <c r="R3479" s="25"/>
      <c r="S3479" s="25"/>
      <c r="T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</row>
    <row r="3480" spans="14:41">
      <c r="N3480" s="25"/>
      <c r="O3480" s="25"/>
      <c r="P3480" s="25"/>
      <c r="Q3480" s="25"/>
      <c r="R3480" s="25"/>
      <c r="S3480" s="25"/>
      <c r="T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</row>
    <row r="3481" spans="14:41">
      <c r="N3481" s="25"/>
      <c r="O3481" s="25"/>
      <c r="P3481" s="25"/>
      <c r="Q3481" s="25"/>
      <c r="R3481" s="25"/>
      <c r="S3481" s="25"/>
      <c r="T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</row>
    <row r="3482" spans="14:41">
      <c r="N3482" s="25"/>
      <c r="O3482" s="25"/>
      <c r="P3482" s="25"/>
      <c r="Q3482" s="25"/>
      <c r="R3482" s="25"/>
      <c r="S3482" s="25"/>
      <c r="T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</row>
    <row r="3483" spans="14:41">
      <c r="N3483" s="25"/>
      <c r="O3483" s="25"/>
      <c r="P3483" s="25"/>
      <c r="Q3483" s="25"/>
      <c r="R3483" s="25"/>
      <c r="S3483" s="25"/>
      <c r="T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</row>
    <row r="3484" spans="14:41">
      <c r="N3484" s="25"/>
      <c r="O3484" s="25"/>
      <c r="P3484" s="25"/>
      <c r="Q3484" s="25"/>
      <c r="R3484" s="25"/>
      <c r="S3484" s="25"/>
      <c r="T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</row>
    <row r="3485" spans="14:41">
      <c r="N3485" s="25"/>
      <c r="O3485" s="25"/>
      <c r="P3485" s="25"/>
      <c r="Q3485" s="25"/>
      <c r="R3485" s="25"/>
      <c r="S3485" s="25"/>
      <c r="T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</row>
    <row r="3486" spans="14:41">
      <c r="N3486" s="25"/>
      <c r="O3486" s="25"/>
      <c r="P3486" s="25"/>
      <c r="Q3486" s="25"/>
      <c r="R3486" s="25"/>
      <c r="S3486" s="25"/>
      <c r="T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</row>
    <row r="3487" spans="14:41">
      <c r="N3487" s="25"/>
      <c r="O3487" s="25"/>
      <c r="P3487" s="25"/>
      <c r="Q3487" s="25"/>
      <c r="R3487" s="25"/>
      <c r="S3487" s="25"/>
      <c r="T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</row>
    <row r="3488" spans="14:41">
      <c r="N3488" s="25"/>
      <c r="O3488" s="25"/>
      <c r="P3488" s="25"/>
      <c r="Q3488" s="25"/>
      <c r="R3488" s="25"/>
      <c r="S3488" s="25"/>
      <c r="T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</row>
    <row r="3489" spans="14:41">
      <c r="N3489" s="25"/>
      <c r="O3489" s="25"/>
      <c r="P3489" s="25"/>
      <c r="Q3489" s="25"/>
      <c r="R3489" s="25"/>
      <c r="S3489" s="25"/>
      <c r="T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</row>
    <row r="3490" spans="14:41">
      <c r="N3490" s="25"/>
      <c r="O3490" s="25"/>
      <c r="P3490" s="25"/>
      <c r="Q3490" s="25"/>
      <c r="R3490" s="25"/>
      <c r="S3490" s="25"/>
      <c r="T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</row>
    <row r="3491" spans="14:41">
      <c r="N3491" s="25"/>
      <c r="O3491" s="25"/>
      <c r="P3491" s="25"/>
      <c r="Q3491" s="25"/>
      <c r="R3491" s="25"/>
      <c r="S3491" s="25"/>
      <c r="T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</row>
    <row r="3492" spans="14:41">
      <c r="N3492" s="25"/>
      <c r="O3492" s="25"/>
      <c r="P3492" s="25"/>
      <c r="Q3492" s="25"/>
      <c r="R3492" s="25"/>
      <c r="S3492" s="25"/>
      <c r="T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</row>
    <row r="3493" spans="14:41">
      <c r="N3493" s="25"/>
      <c r="O3493" s="25"/>
      <c r="P3493" s="25"/>
      <c r="Q3493" s="25"/>
      <c r="R3493" s="25"/>
      <c r="S3493" s="25"/>
      <c r="T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</row>
    <row r="3494" spans="14:41">
      <c r="N3494" s="25"/>
      <c r="O3494" s="25"/>
      <c r="P3494" s="25"/>
      <c r="Q3494" s="25"/>
      <c r="R3494" s="25"/>
      <c r="S3494" s="25"/>
      <c r="T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</row>
    <row r="3495" spans="14:41">
      <c r="N3495" s="25"/>
      <c r="O3495" s="25"/>
      <c r="P3495" s="25"/>
      <c r="Q3495" s="25"/>
      <c r="R3495" s="25"/>
      <c r="S3495" s="25"/>
      <c r="T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</row>
    <row r="3496" spans="14:41">
      <c r="N3496" s="25"/>
      <c r="O3496" s="25"/>
      <c r="P3496" s="25"/>
      <c r="Q3496" s="25"/>
      <c r="R3496" s="25"/>
      <c r="S3496" s="25"/>
      <c r="T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</row>
    <row r="3497" spans="14:41">
      <c r="N3497" s="25"/>
      <c r="O3497" s="25"/>
      <c r="P3497" s="25"/>
      <c r="Q3497" s="25"/>
      <c r="R3497" s="25"/>
      <c r="S3497" s="25"/>
      <c r="T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</row>
    <row r="3498" spans="14:41">
      <c r="N3498" s="25"/>
      <c r="O3498" s="25"/>
      <c r="P3498" s="25"/>
      <c r="Q3498" s="25"/>
      <c r="R3498" s="25"/>
      <c r="S3498" s="25"/>
      <c r="T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</row>
    <row r="3499" spans="14:41">
      <c r="N3499" s="25"/>
      <c r="O3499" s="25"/>
      <c r="P3499" s="25"/>
      <c r="Q3499" s="25"/>
      <c r="R3499" s="25"/>
      <c r="S3499" s="25"/>
      <c r="T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</row>
    <row r="3500" spans="14:41">
      <c r="N3500" s="25"/>
      <c r="O3500" s="25"/>
      <c r="P3500" s="25"/>
      <c r="Q3500" s="25"/>
      <c r="R3500" s="25"/>
      <c r="S3500" s="25"/>
      <c r="T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</row>
    <row r="3501" spans="14:41">
      <c r="N3501" s="25"/>
      <c r="O3501" s="25"/>
      <c r="P3501" s="25"/>
      <c r="Q3501" s="25"/>
      <c r="R3501" s="25"/>
      <c r="S3501" s="25"/>
      <c r="T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</row>
    <row r="3502" spans="14:41">
      <c r="N3502" s="25"/>
      <c r="O3502" s="25"/>
      <c r="P3502" s="25"/>
      <c r="Q3502" s="25"/>
      <c r="R3502" s="25"/>
      <c r="S3502" s="25"/>
      <c r="T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</row>
    <row r="3503" spans="14:41">
      <c r="N3503" s="25"/>
      <c r="O3503" s="25"/>
      <c r="P3503" s="25"/>
      <c r="Q3503" s="25"/>
      <c r="R3503" s="25"/>
      <c r="S3503" s="25"/>
      <c r="T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</row>
    <row r="3504" spans="14:41">
      <c r="N3504" s="25"/>
      <c r="O3504" s="25"/>
      <c r="P3504" s="25"/>
      <c r="Q3504" s="25"/>
      <c r="R3504" s="25"/>
      <c r="S3504" s="25"/>
      <c r="T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</row>
    <row r="3505" spans="14:41">
      <c r="N3505" s="25"/>
      <c r="O3505" s="25"/>
      <c r="P3505" s="25"/>
      <c r="Q3505" s="25"/>
      <c r="R3505" s="25"/>
      <c r="S3505" s="25"/>
      <c r="T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</row>
    <row r="3506" spans="14:41">
      <c r="N3506" s="25"/>
      <c r="O3506" s="25"/>
      <c r="P3506" s="25"/>
      <c r="Q3506" s="25"/>
      <c r="R3506" s="25"/>
      <c r="S3506" s="25"/>
      <c r="T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</row>
    <row r="3507" spans="14:41">
      <c r="N3507" s="25"/>
      <c r="O3507" s="25"/>
      <c r="P3507" s="25"/>
      <c r="Q3507" s="25"/>
      <c r="R3507" s="25"/>
      <c r="S3507" s="25"/>
      <c r="T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</row>
    <row r="3508" spans="14:41">
      <c r="N3508" s="25"/>
      <c r="O3508" s="25"/>
      <c r="P3508" s="25"/>
      <c r="Q3508" s="25"/>
      <c r="R3508" s="25"/>
      <c r="S3508" s="25"/>
      <c r="T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</row>
    <row r="3509" spans="14:41">
      <c r="N3509" s="25"/>
      <c r="O3509" s="25"/>
      <c r="P3509" s="25"/>
      <c r="Q3509" s="25"/>
      <c r="R3509" s="25"/>
      <c r="S3509" s="25"/>
      <c r="T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</row>
    <row r="3510" spans="14:41">
      <c r="N3510" s="25"/>
      <c r="O3510" s="25"/>
      <c r="P3510" s="25"/>
      <c r="Q3510" s="25"/>
      <c r="R3510" s="25"/>
      <c r="S3510" s="25"/>
      <c r="T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</row>
    <row r="3511" spans="14:41">
      <c r="N3511" s="25"/>
      <c r="O3511" s="25"/>
      <c r="P3511" s="25"/>
      <c r="Q3511" s="25"/>
      <c r="R3511" s="25"/>
      <c r="S3511" s="25"/>
      <c r="T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</row>
    <row r="3512" spans="14:41">
      <c r="N3512" s="25"/>
      <c r="O3512" s="25"/>
      <c r="P3512" s="25"/>
      <c r="Q3512" s="25"/>
      <c r="R3512" s="25"/>
      <c r="S3512" s="25"/>
      <c r="T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</row>
    <row r="3513" spans="14:41">
      <c r="N3513" s="25"/>
      <c r="O3513" s="25"/>
      <c r="P3513" s="25"/>
      <c r="Q3513" s="25"/>
      <c r="R3513" s="25"/>
      <c r="S3513" s="25"/>
      <c r="T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</row>
    <row r="3514" spans="14:41">
      <c r="N3514" s="25"/>
      <c r="O3514" s="25"/>
      <c r="P3514" s="25"/>
      <c r="Q3514" s="25"/>
      <c r="R3514" s="25"/>
      <c r="S3514" s="25"/>
      <c r="T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</row>
    <row r="3515" spans="14:41">
      <c r="N3515" s="25"/>
      <c r="O3515" s="25"/>
      <c r="P3515" s="25"/>
      <c r="Q3515" s="25"/>
      <c r="R3515" s="25"/>
      <c r="S3515" s="25"/>
      <c r="T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</row>
    <row r="3516" spans="14:41">
      <c r="N3516" s="25"/>
      <c r="O3516" s="25"/>
      <c r="P3516" s="25"/>
      <c r="Q3516" s="25"/>
      <c r="R3516" s="25"/>
      <c r="S3516" s="25"/>
      <c r="T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</row>
    <row r="3517" spans="14:41">
      <c r="N3517" s="25"/>
      <c r="O3517" s="25"/>
      <c r="P3517" s="25"/>
      <c r="Q3517" s="25"/>
      <c r="R3517" s="25"/>
      <c r="S3517" s="25"/>
      <c r="T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</row>
    <row r="3518" spans="14:41">
      <c r="N3518" s="25"/>
      <c r="O3518" s="25"/>
      <c r="P3518" s="25"/>
      <c r="Q3518" s="25"/>
      <c r="R3518" s="25"/>
      <c r="S3518" s="25"/>
      <c r="T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</row>
    <row r="3519" spans="14:41">
      <c r="N3519" s="25"/>
      <c r="O3519" s="25"/>
      <c r="P3519" s="25"/>
      <c r="Q3519" s="25"/>
      <c r="R3519" s="25"/>
      <c r="S3519" s="25"/>
      <c r="T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</row>
    <row r="3520" spans="14:41">
      <c r="N3520" s="25"/>
      <c r="O3520" s="25"/>
      <c r="P3520" s="25"/>
      <c r="Q3520" s="25"/>
      <c r="R3520" s="25"/>
      <c r="S3520" s="25"/>
      <c r="T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</row>
    <row r="3521" spans="14:41">
      <c r="N3521" s="25"/>
      <c r="O3521" s="25"/>
      <c r="P3521" s="25"/>
      <c r="Q3521" s="25"/>
      <c r="R3521" s="25"/>
      <c r="S3521" s="25"/>
      <c r="T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</row>
    <row r="3522" spans="14:41">
      <c r="N3522" s="25"/>
      <c r="O3522" s="25"/>
      <c r="P3522" s="25"/>
      <c r="Q3522" s="25"/>
      <c r="R3522" s="25"/>
      <c r="S3522" s="25"/>
      <c r="T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</row>
    <row r="3523" spans="14:41">
      <c r="N3523" s="25"/>
      <c r="O3523" s="25"/>
      <c r="P3523" s="25"/>
      <c r="Q3523" s="25"/>
      <c r="R3523" s="25"/>
      <c r="S3523" s="25"/>
      <c r="T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</row>
    <row r="3524" spans="14:41">
      <c r="N3524" s="25"/>
      <c r="O3524" s="25"/>
      <c r="P3524" s="25"/>
      <c r="Q3524" s="25"/>
      <c r="R3524" s="25"/>
      <c r="S3524" s="25"/>
      <c r="T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</row>
    <row r="3525" spans="14:41">
      <c r="N3525" s="25"/>
      <c r="O3525" s="25"/>
      <c r="P3525" s="25"/>
      <c r="Q3525" s="25"/>
      <c r="R3525" s="25"/>
      <c r="S3525" s="25"/>
      <c r="T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</row>
    <row r="3526" spans="14:41">
      <c r="N3526" s="25"/>
      <c r="O3526" s="25"/>
      <c r="P3526" s="25"/>
      <c r="Q3526" s="25"/>
      <c r="R3526" s="25"/>
      <c r="S3526" s="25"/>
      <c r="T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</row>
    <row r="3527" spans="14:41">
      <c r="N3527" s="25"/>
      <c r="O3527" s="25"/>
      <c r="P3527" s="25"/>
      <c r="Q3527" s="25"/>
      <c r="R3527" s="25"/>
      <c r="S3527" s="25"/>
      <c r="T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</row>
    <row r="3528" spans="14:41">
      <c r="N3528" s="25"/>
      <c r="O3528" s="25"/>
      <c r="P3528" s="25"/>
      <c r="Q3528" s="25"/>
      <c r="R3528" s="25"/>
      <c r="S3528" s="25"/>
      <c r="T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</row>
    <row r="3529" spans="14:41">
      <c r="N3529" s="25"/>
      <c r="O3529" s="25"/>
      <c r="P3529" s="25"/>
      <c r="Q3529" s="25"/>
      <c r="R3529" s="25"/>
      <c r="S3529" s="25"/>
      <c r="T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</row>
    <row r="3530" spans="14:41">
      <c r="N3530" s="25"/>
      <c r="O3530" s="25"/>
      <c r="P3530" s="25"/>
      <c r="Q3530" s="25"/>
      <c r="R3530" s="25"/>
      <c r="S3530" s="25"/>
      <c r="T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</row>
    <row r="3531" spans="14:41">
      <c r="N3531" s="25"/>
      <c r="O3531" s="25"/>
      <c r="P3531" s="25"/>
      <c r="Q3531" s="25"/>
      <c r="R3531" s="25"/>
      <c r="S3531" s="25"/>
      <c r="T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</row>
    <row r="3532" spans="14:41">
      <c r="N3532" s="25"/>
      <c r="O3532" s="25"/>
      <c r="P3532" s="25"/>
      <c r="Q3532" s="25"/>
      <c r="R3532" s="25"/>
      <c r="S3532" s="25"/>
      <c r="T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</row>
    <row r="3533" spans="14:41">
      <c r="N3533" s="25"/>
      <c r="O3533" s="25"/>
      <c r="P3533" s="25"/>
      <c r="Q3533" s="25"/>
      <c r="R3533" s="25"/>
      <c r="S3533" s="25"/>
      <c r="T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</row>
    <row r="3534" spans="14:41">
      <c r="N3534" s="25"/>
      <c r="O3534" s="25"/>
      <c r="P3534" s="25"/>
      <c r="Q3534" s="25"/>
      <c r="R3534" s="25"/>
      <c r="S3534" s="25"/>
      <c r="T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</row>
    <row r="3535" spans="14:41">
      <c r="N3535" s="25"/>
      <c r="O3535" s="25"/>
      <c r="P3535" s="25"/>
      <c r="Q3535" s="25"/>
      <c r="R3535" s="25"/>
      <c r="S3535" s="25"/>
      <c r="T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</row>
    <row r="3536" spans="14:41">
      <c r="N3536" s="25"/>
      <c r="O3536" s="25"/>
      <c r="P3536" s="25"/>
      <c r="Q3536" s="25"/>
      <c r="R3536" s="25"/>
      <c r="S3536" s="25"/>
      <c r="T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</row>
    <row r="3537" spans="14:41">
      <c r="N3537" s="25"/>
      <c r="O3537" s="25"/>
      <c r="P3537" s="25"/>
      <c r="Q3537" s="25"/>
      <c r="R3537" s="25"/>
      <c r="S3537" s="25"/>
      <c r="T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</row>
    <row r="3538" spans="14:41">
      <c r="N3538" s="25"/>
      <c r="O3538" s="25"/>
      <c r="P3538" s="25"/>
      <c r="Q3538" s="25"/>
      <c r="R3538" s="25"/>
      <c r="S3538" s="25"/>
      <c r="T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</row>
    <row r="3539" spans="14:41">
      <c r="N3539" s="25"/>
      <c r="O3539" s="25"/>
      <c r="P3539" s="25"/>
      <c r="Q3539" s="25"/>
      <c r="R3539" s="25"/>
      <c r="S3539" s="25"/>
      <c r="T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</row>
    <row r="3540" spans="14:41">
      <c r="N3540" s="25"/>
      <c r="O3540" s="25"/>
      <c r="P3540" s="25"/>
      <c r="Q3540" s="25"/>
      <c r="R3540" s="25"/>
      <c r="S3540" s="25"/>
      <c r="T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</row>
    <row r="3541" spans="14:41">
      <c r="N3541" s="25"/>
      <c r="O3541" s="25"/>
      <c r="P3541" s="25"/>
      <c r="Q3541" s="25"/>
      <c r="R3541" s="25"/>
      <c r="S3541" s="25"/>
      <c r="T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</row>
    <row r="3542" spans="14:41">
      <c r="N3542" s="25"/>
      <c r="O3542" s="25"/>
      <c r="P3542" s="25"/>
      <c r="Q3542" s="25"/>
      <c r="R3542" s="25"/>
      <c r="S3542" s="25"/>
      <c r="T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</row>
    <row r="3543" spans="14:41">
      <c r="N3543" s="25"/>
      <c r="O3543" s="25"/>
      <c r="P3543" s="25"/>
      <c r="Q3543" s="25"/>
      <c r="R3543" s="25"/>
      <c r="S3543" s="25"/>
      <c r="T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</row>
    <row r="3544" spans="14:41">
      <c r="N3544" s="25"/>
      <c r="O3544" s="25"/>
      <c r="P3544" s="25"/>
      <c r="Q3544" s="25"/>
      <c r="R3544" s="25"/>
      <c r="S3544" s="25"/>
      <c r="T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</row>
    <row r="3545" spans="14:41">
      <c r="N3545" s="25"/>
      <c r="O3545" s="25"/>
      <c r="P3545" s="25"/>
      <c r="Q3545" s="25"/>
      <c r="R3545" s="25"/>
      <c r="S3545" s="25"/>
      <c r="T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</row>
    <row r="3546" spans="14:41">
      <c r="N3546" s="25"/>
      <c r="O3546" s="25"/>
      <c r="P3546" s="25"/>
      <c r="Q3546" s="25"/>
      <c r="R3546" s="25"/>
      <c r="S3546" s="25"/>
      <c r="T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</row>
    <row r="3547" spans="14:41">
      <c r="N3547" s="25"/>
      <c r="O3547" s="25"/>
      <c r="P3547" s="25"/>
      <c r="Q3547" s="25"/>
      <c r="R3547" s="25"/>
      <c r="S3547" s="25"/>
      <c r="T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</row>
    <row r="3548" spans="14:41">
      <c r="N3548" s="25"/>
      <c r="O3548" s="25"/>
      <c r="P3548" s="25"/>
      <c r="Q3548" s="25"/>
      <c r="R3548" s="25"/>
      <c r="S3548" s="25"/>
      <c r="T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</row>
    <row r="3549" spans="14:41">
      <c r="N3549" s="25"/>
      <c r="O3549" s="25"/>
      <c r="P3549" s="25"/>
      <c r="Q3549" s="25"/>
      <c r="R3549" s="25"/>
      <c r="S3549" s="25"/>
      <c r="T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</row>
    <row r="3550" spans="14:41">
      <c r="N3550" s="25"/>
      <c r="O3550" s="25"/>
      <c r="P3550" s="25"/>
      <c r="Q3550" s="25"/>
      <c r="R3550" s="25"/>
      <c r="S3550" s="25"/>
      <c r="T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</row>
    <row r="3551" spans="14:41">
      <c r="N3551" s="25"/>
      <c r="O3551" s="25"/>
      <c r="P3551" s="25"/>
      <c r="Q3551" s="25"/>
      <c r="R3551" s="25"/>
      <c r="S3551" s="25"/>
      <c r="T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</row>
    <row r="3552" spans="14:41">
      <c r="N3552" s="25"/>
      <c r="O3552" s="25"/>
      <c r="P3552" s="25"/>
      <c r="Q3552" s="25"/>
      <c r="R3552" s="25"/>
      <c r="S3552" s="25"/>
      <c r="T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</row>
    <row r="3553" spans="14:41">
      <c r="N3553" s="25"/>
      <c r="O3553" s="25"/>
      <c r="P3553" s="25"/>
      <c r="Q3553" s="25"/>
      <c r="R3553" s="25"/>
      <c r="S3553" s="25"/>
      <c r="T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</row>
    <row r="3554" spans="14:41">
      <c r="N3554" s="25"/>
      <c r="O3554" s="25"/>
      <c r="P3554" s="25"/>
      <c r="Q3554" s="25"/>
      <c r="R3554" s="25"/>
      <c r="S3554" s="25"/>
      <c r="T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</row>
    <row r="3555" spans="14:41">
      <c r="N3555" s="25"/>
      <c r="O3555" s="25"/>
      <c r="P3555" s="25"/>
      <c r="Q3555" s="25"/>
      <c r="R3555" s="25"/>
      <c r="S3555" s="25"/>
      <c r="T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</row>
    <row r="3556" spans="14:41">
      <c r="N3556" s="25"/>
      <c r="O3556" s="25"/>
      <c r="P3556" s="25"/>
      <c r="Q3556" s="25"/>
      <c r="R3556" s="25"/>
      <c r="S3556" s="25"/>
      <c r="T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</row>
    <row r="3557" spans="14:41">
      <c r="N3557" s="25"/>
      <c r="O3557" s="25"/>
      <c r="P3557" s="25"/>
      <c r="Q3557" s="25"/>
      <c r="R3557" s="25"/>
      <c r="S3557" s="25"/>
      <c r="T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</row>
    <row r="3558" spans="14:41">
      <c r="N3558" s="25"/>
      <c r="O3558" s="25"/>
      <c r="P3558" s="25"/>
      <c r="Q3558" s="25"/>
      <c r="R3558" s="25"/>
      <c r="S3558" s="25"/>
      <c r="T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</row>
    <row r="3559" spans="14:41">
      <c r="N3559" s="25"/>
      <c r="O3559" s="25"/>
      <c r="P3559" s="25"/>
      <c r="Q3559" s="25"/>
      <c r="R3559" s="25"/>
      <c r="S3559" s="25"/>
      <c r="T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</row>
    <row r="3560" spans="14:41">
      <c r="N3560" s="25"/>
      <c r="O3560" s="25"/>
      <c r="P3560" s="25"/>
      <c r="Q3560" s="25"/>
      <c r="R3560" s="25"/>
      <c r="S3560" s="25"/>
      <c r="T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</row>
    <row r="3561" spans="14:41">
      <c r="N3561" s="25"/>
      <c r="O3561" s="25"/>
      <c r="P3561" s="25"/>
      <c r="Q3561" s="25"/>
      <c r="R3561" s="25"/>
      <c r="S3561" s="25"/>
      <c r="T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</row>
    <row r="3562" spans="14:41">
      <c r="N3562" s="25"/>
      <c r="O3562" s="25"/>
      <c r="P3562" s="25"/>
      <c r="Q3562" s="25"/>
      <c r="R3562" s="25"/>
      <c r="S3562" s="25"/>
      <c r="T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</row>
    <row r="3563" spans="14:41">
      <c r="N3563" s="25"/>
      <c r="O3563" s="25"/>
      <c r="P3563" s="25"/>
      <c r="Q3563" s="25"/>
      <c r="R3563" s="25"/>
      <c r="S3563" s="25"/>
      <c r="T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</row>
    <row r="3564" spans="14:41">
      <c r="N3564" s="25"/>
      <c r="O3564" s="25"/>
      <c r="P3564" s="25"/>
      <c r="Q3564" s="25"/>
      <c r="R3564" s="25"/>
      <c r="S3564" s="25"/>
      <c r="T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</row>
    <row r="3565" spans="14:41">
      <c r="N3565" s="25"/>
      <c r="O3565" s="25"/>
      <c r="P3565" s="25"/>
      <c r="Q3565" s="25"/>
      <c r="R3565" s="25"/>
      <c r="S3565" s="25"/>
      <c r="T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</row>
    <row r="3566" spans="14:41">
      <c r="N3566" s="25"/>
      <c r="O3566" s="25"/>
      <c r="P3566" s="25"/>
      <c r="Q3566" s="25"/>
      <c r="R3566" s="25"/>
      <c r="S3566" s="25"/>
      <c r="T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</row>
    <row r="3567" spans="14:41">
      <c r="N3567" s="25"/>
      <c r="O3567" s="25"/>
      <c r="P3567" s="25"/>
      <c r="Q3567" s="25"/>
      <c r="R3567" s="25"/>
      <c r="S3567" s="25"/>
      <c r="T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</row>
    <row r="3568" spans="14:41">
      <c r="N3568" s="25"/>
      <c r="O3568" s="25"/>
      <c r="P3568" s="25"/>
      <c r="Q3568" s="25"/>
      <c r="R3568" s="25"/>
      <c r="S3568" s="25"/>
      <c r="T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</row>
    <row r="3569" spans="14:41">
      <c r="N3569" s="25"/>
      <c r="O3569" s="25"/>
      <c r="P3569" s="25"/>
      <c r="Q3569" s="25"/>
      <c r="R3569" s="25"/>
      <c r="S3569" s="25"/>
      <c r="T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</row>
    <row r="3570" spans="14:41">
      <c r="N3570" s="25"/>
      <c r="O3570" s="25"/>
      <c r="P3570" s="25"/>
      <c r="Q3570" s="25"/>
      <c r="R3570" s="25"/>
      <c r="S3570" s="25"/>
      <c r="T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</row>
    <row r="3571" spans="14:41">
      <c r="N3571" s="25"/>
      <c r="O3571" s="25"/>
      <c r="P3571" s="25"/>
      <c r="Q3571" s="25"/>
      <c r="R3571" s="25"/>
      <c r="S3571" s="25"/>
      <c r="T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</row>
    <row r="3572" spans="14:41">
      <c r="N3572" s="25"/>
      <c r="O3572" s="25"/>
      <c r="P3572" s="25"/>
      <c r="Q3572" s="25"/>
      <c r="R3572" s="25"/>
      <c r="S3572" s="25"/>
      <c r="T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</row>
    <row r="3573" spans="14:41">
      <c r="N3573" s="25"/>
      <c r="O3573" s="25"/>
      <c r="P3573" s="25"/>
      <c r="Q3573" s="25"/>
      <c r="R3573" s="25"/>
      <c r="S3573" s="25"/>
      <c r="T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</row>
    <row r="3574" spans="14:41">
      <c r="N3574" s="25"/>
      <c r="O3574" s="25"/>
      <c r="P3574" s="25"/>
      <c r="Q3574" s="25"/>
      <c r="R3574" s="25"/>
      <c r="S3574" s="25"/>
      <c r="T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</row>
    <row r="3575" spans="14:41">
      <c r="N3575" s="25"/>
      <c r="O3575" s="25"/>
      <c r="P3575" s="25"/>
      <c r="Q3575" s="25"/>
      <c r="R3575" s="25"/>
      <c r="S3575" s="25"/>
      <c r="T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</row>
    <row r="3576" spans="14:41">
      <c r="N3576" s="25"/>
      <c r="O3576" s="25"/>
      <c r="P3576" s="25"/>
      <c r="Q3576" s="25"/>
      <c r="R3576" s="25"/>
      <c r="S3576" s="25"/>
      <c r="T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</row>
    <row r="3577" spans="14:41">
      <c r="N3577" s="25"/>
      <c r="O3577" s="25"/>
      <c r="P3577" s="25"/>
      <c r="Q3577" s="25"/>
      <c r="R3577" s="25"/>
      <c r="S3577" s="25"/>
      <c r="T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</row>
    <row r="3578" spans="14:41">
      <c r="N3578" s="25"/>
      <c r="O3578" s="25"/>
      <c r="P3578" s="25"/>
      <c r="Q3578" s="25"/>
      <c r="R3578" s="25"/>
      <c r="S3578" s="25"/>
      <c r="T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</row>
    <row r="3579" spans="14:41">
      <c r="N3579" s="25"/>
      <c r="O3579" s="25"/>
      <c r="P3579" s="25"/>
      <c r="Q3579" s="25"/>
      <c r="R3579" s="25"/>
      <c r="S3579" s="25"/>
      <c r="T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</row>
    <row r="3580" spans="14:41">
      <c r="N3580" s="25"/>
      <c r="O3580" s="25"/>
      <c r="P3580" s="25"/>
      <c r="Q3580" s="25"/>
      <c r="R3580" s="25"/>
      <c r="S3580" s="25"/>
      <c r="T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</row>
    <row r="3581" spans="14:41">
      <c r="N3581" s="25"/>
      <c r="O3581" s="25"/>
      <c r="P3581" s="25"/>
      <c r="Q3581" s="25"/>
      <c r="R3581" s="25"/>
      <c r="S3581" s="25"/>
      <c r="T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</row>
    <row r="3582" spans="14:41">
      <c r="N3582" s="25"/>
      <c r="O3582" s="25"/>
      <c r="P3582" s="25"/>
      <c r="Q3582" s="25"/>
      <c r="R3582" s="25"/>
      <c r="S3582" s="25"/>
      <c r="T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</row>
    <row r="3583" spans="14:41">
      <c r="N3583" s="25"/>
      <c r="O3583" s="25"/>
      <c r="P3583" s="25"/>
      <c r="Q3583" s="25"/>
      <c r="R3583" s="25"/>
      <c r="S3583" s="25"/>
      <c r="T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</row>
    <row r="3584" spans="14:41">
      <c r="N3584" s="25"/>
      <c r="O3584" s="25"/>
      <c r="P3584" s="25"/>
      <c r="Q3584" s="25"/>
      <c r="R3584" s="25"/>
      <c r="S3584" s="25"/>
      <c r="T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</row>
    <row r="3585" spans="14:41">
      <c r="N3585" s="25"/>
      <c r="O3585" s="25"/>
      <c r="P3585" s="25"/>
      <c r="Q3585" s="25"/>
      <c r="R3585" s="25"/>
      <c r="S3585" s="25"/>
      <c r="T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</row>
    <row r="3586" spans="14:41">
      <c r="N3586" s="25"/>
      <c r="O3586" s="25"/>
      <c r="P3586" s="25"/>
      <c r="Q3586" s="25"/>
      <c r="R3586" s="25"/>
      <c r="S3586" s="25"/>
      <c r="T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</row>
    <row r="3587" spans="14:41">
      <c r="N3587" s="25"/>
      <c r="O3587" s="25"/>
      <c r="P3587" s="25"/>
      <c r="Q3587" s="25"/>
      <c r="R3587" s="25"/>
      <c r="S3587" s="25"/>
      <c r="T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</row>
    <row r="3588" spans="14:41">
      <c r="N3588" s="25"/>
      <c r="O3588" s="25"/>
      <c r="P3588" s="25"/>
      <c r="Q3588" s="25"/>
      <c r="R3588" s="25"/>
      <c r="S3588" s="25"/>
      <c r="T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</row>
    <row r="3589" spans="14:41">
      <c r="N3589" s="25"/>
      <c r="O3589" s="25"/>
      <c r="P3589" s="25"/>
      <c r="Q3589" s="25"/>
      <c r="R3589" s="25"/>
      <c r="S3589" s="25"/>
      <c r="T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</row>
    <row r="3590" spans="14:41">
      <c r="N3590" s="25"/>
      <c r="O3590" s="25"/>
      <c r="P3590" s="25"/>
      <c r="Q3590" s="25"/>
      <c r="R3590" s="25"/>
      <c r="S3590" s="25"/>
      <c r="T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</row>
    <row r="3591" spans="14:41">
      <c r="N3591" s="25"/>
      <c r="O3591" s="25"/>
      <c r="P3591" s="25"/>
      <c r="Q3591" s="25"/>
      <c r="R3591" s="25"/>
      <c r="S3591" s="25"/>
      <c r="T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</row>
    <row r="3592" spans="14:41">
      <c r="N3592" s="25"/>
      <c r="O3592" s="25"/>
      <c r="P3592" s="25"/>
      <c r="Q3592" s="25"/>
      <c r="R3592" s="25"/>
      <c r="S3592" s="25"/>
      <c r="T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</row>
    <row r="3593" spans="14:41">
      <c r="N3593" s="25"/>
      <c r="O3593" s="25"/>
      <c r="P3593" s="25"/>
      <c r="Q3593" s="25"/>
      <c r="R3593" s="25"/>
      <c r="S3593" s="25"/>
      <c r="T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</row>
    <row r="3594" spans="14:41">
      <c r="N3594" s="25"/>
      <c r="O3594" s="25"/>
      <c r="P3594" s="25"/>
      <c r="Q3594" s="25"/>
      <c r="R3594" s="25"/>
      <c r="S3594" s="25"/>
      <c r="T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</row>
    <row r="3595" spans="14:41">
      <c r="N3595" s="25"/>
      <c r="O3595" s="25"/>
      <c r="P3595" s="25"/>
      <c r="Q3595" s="25"/>
      <c r="R3595" s="25"/>
      <c r="S3595" s="25"/>
      <c r="T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</row>
    <row r="3596" spans="14:41">
      <c r="N3596" s="25"/>
      <c r="O3596" s="25"/>
      <c r="P3596" s="25"/>
      <c r="Q3596" s="25"/>
      <c r="R3596" s="25"/>
      <c r="S3596" s="25"/>
      <c r="T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</row>
    <row r="3597" spans="14:41">
      <c r="N3597" s="25"/>
      <c r="O3597" s="25"/>
      <c r="P3597" s="25"/>
      <c r="Q3597" s="25"/>
      <c r="R3597" s="25"/>
      <c r="S3597" s="25"/>
      <c r="T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</row>
    <row r="3598" spans="14:41">
      <c r="N3598" s="25"/>
      <c r="O3598" s="25"/>
      <c r="P3598" s="25"/>
      <c r="Q3598" s="25"/>
      <c r="R3598" s="25"/>
      <c r="S3598" s="25"/>
      <c r="T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</row>
    <row r="3599" spans="14:41">
      <c r="N3599" s="25"/>
      <c r="O3599" s="25"/>
      <c r="P3599" s="25"/>
      <c r="Q3599" s="25"/>
      <c r="R3599" s="25"/>
      <c r="S3599" s="25"/>
      <c r="T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</row>
    <row r="3600" spans="14:41">
      <c r="N3600" s="25"/>
      <c r="O3600" s="25"/>
      <c r="P3600" s="25"/>
      <c r="Q3600" s="25"/>
      <c r="R3600" s="25"/>
      <c r="S3600" s="25"/>
      <c r="T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</row>
    <row r="3601" spans="14:41">
      <c r="N3601" s="25"/>
      <c r="O3601" s="25"/>
      <c r="P3601" s="25"/>
      <c r="Q3601" s="25"/>
      <c r="R3601" s="25"/>
      <c r="S3601" s="25"/>
      <c r="T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</row>
    <row r="3602" spans="14:41">
      <c r="N3602" s="25"/>
      <c r="O3602" s="25"/>
      <c r="P3602" s="25"/>
      <c r="Q3602" s="25"/>
      <c r="R3602" s="25"/>
      <c r="S3602" s="25"/>
      <c r="T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</row>
    <row r="3603" spans="14:41">
      <c r="N3603" s="25"/>
      <c r="O3603" s="25"/>
      <c r="P3603" s="25"/>
      <c r="Q3603" s="25"/>
      <c r="R3603" s="25"/>
      <c r="S3603" s="25"/>
      <c r="T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</row>
    <row r="3604" spans="14:41">
      <c r="N3604" s="25"/>
      <c r="O3604" s="25"/>
      <c r="P3604" s="25"/>
      <c r="Q3604" s="25"/>
      <c r="R3604" s="25"/>
      <c r="S3604" s="25"/>
      <c r="T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</row>
    <row r="3605" spans="14:41">
      <c r="N3605" s="25"/>
      <c r="O3605" s="25"/>
      <c r="P3605" s="25"/>
      <c r="Q3605" s="25"/>
      <c r="R3605" s="25"/>
      <c r="S3605" s="25"/>
      <c r="T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</row>
    <row r="3606" spans="14:41">
      <c r="N3606" s="25"/>
      <c r="O3606" s="25"/>
      <c r="P3606" s="25"/>
      <c r="Q3606" s="25"/>
      <c r="R3606" s="25"/>
      <c r="S3606" s="25"/>
      <c r="T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</row>
    <row r="3607" spans="14:41">
      <c r="N3607" s="25"/>
      <c r="O3607" s="25"/>
      <c r="P3607" s="25"/>
      <c r="Q3607" s="25"/>
      <c r="R3607" s="25"/>
      <c r="S3607" s="25"/>
      <c r="T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</row>
    <row r="3608" spans="14:41">
      <c r="N3608" s="25"/>
      <c r="O3608" s="25"/>
      <c r="P3608" s="25"/>
      <c r="Q3608" s="25"/>
      <c r="R3608" s="25"/>
      <c r="S3608" s="25"/>
      <c r="T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</row>
    <row r="3609" spans="14:41">
      <c r="N3609" s="25"/>
      <c r="O3609" s="25"/>
      <c r="P3609" s="25"/>
      <c r="Q3609" s="25"/>
      <c r="R3609" s="25"/>
      <c r="S3609" s="25"/>
      <c r="T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</row>
    <row r="3610" spans="14:41">
      <c r="N3610" s="25"/>
      <c r="O3610" s="25"/>
      <c r="P3610" s="25"/>
      <c r="Q3610" s="25"/>
      <c r="R3610" s="25"/>
      <c r="S3610" s="25"/>
      <c r="T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</row>
    <row r="3611" spans="14:41">
      <c r="N3611" s="25"/>
      <c r="O3611" s="25"/>
      <c r="P3611" s="25"/>
      <c r="Q3611" s="25"/>
      <c r="R3611" s="25"/>
      <c r="S3611" s="25"/>
      <c r="T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</row>
    <row r="3612" spans="14:41">
      <c r="N3612" s="25"/>
      <c r="O3612" s="25"/>
      <c r="P3612" s="25"/>
      <c r="Q3612" s="25"/>
      <c r="R3612" s="25"/>
      <c r="S3612" s="25"/>
      <c r="T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</row>
    <row r="3613" spans="14:41">
      <c r="N3613" s="25"/>
      <c r="O3613" s="25"/>
      <c r="P3613" s="25"/>
      <c r="Q3613" s="25"/>
      <c r="R3613" s="25"/>
      <c r="S3613" s="25"/>
      <c r="T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</row>
    <row r="3614" spans="14:41">
      <c r="N3614" s="25"/>
      <c r="O3614" s="25"/>
      <c r="P3614" s="25"/>
      <c r="Q3614" s="25"/>
      <c r="R3614" s="25"/>
      <c r="S3614" s="25"/>
      <c r="T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</row>
    <row r="3615" spans="14:41">
      <c r="N3615" s="25"/>
      <c r="O3615" s="25"/>
      <c r="P3615" s="25"/>
      <c r="Q3615" s="25"/>
      <c r="R3615" s="25"/>
      <c r="S3615" s="25"/>
      <c r="T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</row>
    <row r="3616" spans="14:41">
      <c r="N3616" s="25"/>
      <c r="O3616" s="25"/>
      <c r="P3616" s="25"/>
      <c r="Q3616" s="25"/>
      <c r="R3616" s="25"/>
      <c r="S3616" s="25"/>
      <c r="T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</row>
    <row r="3617" spans="14:41">
      <c r="N3617" s="25"/>
      <c r="O3617" s="25"/>
      <c r="P3617" s="25"/>
      <c r="Q3617" s="25"/>
      <c r="R3617" s="25"/>
      <c r="S3617" s="25"/>
      <c r="T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</row>
    <row r="3618" spans="14:41">
      <c r="N3618" s="25"/>
      <c r="O3618" s="25"/>
      <c r="P3618" s="25"/>
      <c r="Q3618" s="25"/>
      <c r="R3618" s="25"/>
      <c r="S3618" s="25"/>
      <c r="T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</row>
    <row r="3619" spans="14:41">
      <c r="N3619" s="25"/>
      <c r="O3619" s="25"/>
      <c r="P3619" s="25"/>
      <c r="Q3619" s="25"/>
      <c r="R3619" s="25"/>
      <c r="S3619" s="25"/>
      <c r="T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</row>
    <row r="3620" spans="14:41">
      <c r="N3620" s="25"/>
      <c r="O3620" s="25"/>
      <c r="P3620" s="25"/>
      <c r="Q3620" s="25"/>
      <c r="R3620" s="25"/>
      <c r="S3620" s="25"/>
      <c r="T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</row>
    <row r="3621" spans="14:41">
      <c r="N3621" s="25"/>
      <c r="O3621" s="25"/>
      <c r="P3621" s="25"/>
      <c r="Q3621" s="25"/>
      <c r="R3621" s="25"/>
      <c r="S3621" s="25"/>
      <c r="T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</row>
    <row r="3622" spans="14:41">
      <c r="N3622" s="25"/>
      <c r="O3622" s="25"/>
      <c r="P3622" s="25"/>
      <c r="Q3622" s="25"/>
      <c r="R3622" s="25"/>
      <c r="S3622" s="25"/>
      <c r="T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</row>
    <row r="3623" spans="14:41">
      <c r="N3623" s="25"/>
      <c r="O3623" s="25"/>
      <c r="P3623" s="25"/>
      <c r="Q3623" s="25"/>
      <c r="R3623" s="25"/>
      <c r="S3623" s="25"/>
      <c r="T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</row>
    <row r="3624" spans="14:41">
      <c r="N3624" s="25"/>
      <c r="O3624" s="25"/>
      <c r="P3624" s="25"/>
      <c r="Q3624" s="25"/>
      <c r="R3624" s="25"/>
      <c r="S3624" s="25"/>
      <c r="T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</row>
    <row r="3625" spans="14:41">
      <c r="N3625" s="25"/>
      <c r="O3625" s="25"/>
      <c r="P3625" s="25"/>
      <c r="Q3625" s="25"/>
      <c r="R3625" s="25"/>
      <c r="S3625" s="25"/>
      <c r="T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</row>
    <row r="3626" spans="14:41">
      <c r="N3626" s="25"/>
      <c r="O3626" s="25"/>
      <c r="P3626" s="25"/>
      <c r="Q3626" s="25"/>
      <c r="R3626" s="25"/>
      <c r="S3626" s="25"/>
      <c r="T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</row>
    <row r="3627" spans="14:41">
      <c r="N3627" s="25"/>
      <c r="O3627" s="25"/>
      <c r="P3627" s="25"/>
      <c r="Q3627" s="25"/>
      <c r="R3627" s="25"/>
      <c r="S3627" s="25"/>
      <c r="T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</row>
    <row r="3628" spans="14:41">
      <c r="N3628" s="25"/>
      <c r="O3628" s="25"/>
      <c r="P3628" s="25"/>
      <c r="Q3628" s="25"/>
      <c r="R3628" s="25"/>
      <c r="S3628" s="25"/>
      <c r="T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</row>
    <row r="3629" spans="14:41">
      <c r="N3629" s="25"/>
      <c r="O3629" s="25"/>
      <c r="P3629" s="25"/>
      <c r="Q3629" s="25"/>
      <c r="R3629" s="25"/>
      <c r="S3629" s="25"/>
      <c r="T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</row>
    <row r="3630" spans="14:41">
      <c r="N3630" s="25"/>
      <c r="O3630" s="25"/>
      <c r="P3630" s="25"/>
      <c r="Q3630" s="25"/>
      <c r="R3630" s="25"/>
      <c r="S3630" s="25"/>
      <c r="T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</row>
    <row r="3631" spans="14:41">
      <c r="N3631" s="25"/>
      <c r="O3631" s="25"/>
      <c r="P3631" s="25"/>
      <c r="Q3631" s="25"/>
      <c r="R3631" s="25"/>
      <c r="S3631" s="25"/>
      <c r="T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</row>
    <row r="3632" spans="14:41">
      <c r="N3632" s="25"/>
      <c r="O3632" s="25"/>
      <c r="P3632" s="25"/>
      <c r="Q3632" s="25"/>
      <c r="R3632" s="25"/>
      <c r="S3632" s="25"/>
      <c r="T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</row>
    <row r="3633" spans="14:41">
      <c r="N3633" s="25"/>
      <c r="O3633" s="25"/>
      <c r="P3633" s="25"/>
      <c r="Q3633" s="25"/>
      <c r="R3633" s="25"/>
      <c r="S3633" s="25"/>
      <c r="T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</row>
    <row r="3634" spans="14:41">
      <c r="N3634" s="25"/>
      <c r="O3634" s="25"/>
      <c r="P3634" s="25"/>
      <c r="Q3634" s="25"/>
      <c r="R3634" s="25"/>
      <c r="S3634" s="25"/>
      <c r="T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</row>
    <row r="3635" spans="14:41">
      <c r="N3635" s="25"/>
      <c r="O3635" s="25"/>
      <c r="P3635" s="25"/>
      <c r="Q3635" s="25"/>
      <c r="R3635" s="25"/>
      <c r="S3635" s="25"/>
      <c r="T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</row>
    <row r="3636" spans="14:41">
      <c r="N3636" s="25"/>
      <c r="O3636" s="25"/>
      <c r="P3636" s="25"/>
      <c r="Q3636" s="25"/>
      <c r="R3636" s="25"/>
      <c r="S3636" s="25"/>
      <c r="T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</row>
    <row r="3637" spans="14:41">
      <c r="N3637" s="25"/>
      <c r="O3637" s="25"/>
      <c r="P3637" s="25"/>
      <c r="Q3637" s="25"/>
      <c r="R3637" s="25"/>
      <c r="S3637" s="25"/>
      <c r="T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</row>
    <row r="3638" spans="14:41">
      <c r="N3638" s="25"/>
      <c r="O3638" s="25"/>
      <c r="P3638" s="25"/>
      <c r="Q3638" s="25"/>
      <c r="R3638" s="25"/>
      <c r="S3638" s="25"/>
      <c r="T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</row>
    <row r="3639" spans="14:41">
      <c r="N3639" s="25"/>
      <c r="O3639" s="25"/>
      <c r="P3639" s="25"/>
      <c r="Q3639" s="25"/>
      <c r="R3639" s="25"/>
      <c r="S3639" s="25"/>
      <c r="T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</row>
    <row r="3640" spans="14:41">
      <c r="N3640" s="25"/>
      <c r="O3640" s="25"/>
      <c r="P3640" s="25"/>
      <c r="Q3640" s="25"/>
      <c r="R3640" s="25"/>
      <c r="S3640" s="25"/>
      <c r="T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</row>
    <row r="3641" spans="14:41">
      <c r="N3641" s="25"/>
      <c r="O3641" s="25"/>
      <c r="P3641" s="25"/>
      <c r="Q3641" s="25"/>
      <c r="R3641" s="25"/>
      <c r="S3641" s="25"/>
      <c r="T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</row>
    <row r="3642" spans="14:41">
      <c r="N3642" s="25"/>
      <c r="O3642" s="25"/>
      <c r="P3642" s="25"/>
      <c r="Q3642" s="25"/>
      <c r="R3642" s="25"/>
      <c r="S3642" s="25"/>
      <c r="T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</row>
    <row r="3643" spans="14:41">
      <c r="N3643" s="25"/>
      <c r="O3643" s="25"/>
      <c r="P3643" s="25"/>
      <c r="Q3643" s="25"/>
      <c r="R3643" s="25"/>
      <c r="S3643" s="25"/>
      <c r="T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</row>
    <row r="3644" spans="14:41">
      <c r="N3644" s="25"/>
      <c r="O3644" s="25"/>
      <c r="P3644" s="25"/>
      <c r="Q3644" s="25"/>
      <c r="R3644" s="25"/>
      <c r="S3644" s="25"/>
      <c r="T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</row>
    <row r="3645" spans="14:41">
      <c r="N3645" s="25"/>
      <c r="O3645" s="25"/>
      <c r="P3645" s="25"/>
      <c r="Q3645" s="25"/>
      <c r="R3645" s="25"/>
      <c r="S3645" s="25"/>
      <c r="T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</row>
    <row r="3646" spans="14:41">
      <c r="N3646" s="25"/>
      <c r="O3646" s="25"/>
      <c r="P3646" s="25"/>
      <c r="Q3646" s="25"/>
      <c r="R3646" s="25"/>
      <c r="S3646" s="25"/>
      <c r="T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</row>
    <row r="3647" spans="14:41">
      <c r="N3647" s="25"/>
      <c r="O3647" s="25"/>
      <c r="P3647" s="25"/>
      <c r="Q3647" s="25"/>
      <c r="R3647" s="25"/>
      <c r="S3647" s="25"/>
      <c r="T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</row>
    <row r="3648" spans="14:41">
      <c r="N3648" s="25"/>
      <c r="O3648" s="25"/>
      <c r="P3648" s="25"/>
      <c r="Q3648" s="25"/>
      <c r="R3648" s="25"/>
      <c r="S3648" s="25"/>
      <c r="T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</row>
    <row r="3649" spans="14:41">
      <c r="N3649" s="25"/>
      <c r="O3649" s="25"/>
      <c r="P3649" s="25"/>
      <c r="Q3649" s="25"/>
      <c r="R3649" s="25"/>
      <c r="S3649" s="25"/>
      <c r="T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</row>
    <row r="3650" spans="14:41">
      <c r="N3650" s="25"/>
      <c r="O3650" s="25"/>
      <c r="P3650" s="25"/>
      <c r="Q3650" s="25"/>
      <c r="R3650" s="25"/>
      <c r="S3650" s="25"/>
      <c r="T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</row>
    <row r="3651" spans="14:41">
      <c r="N3651" s="25"/>
      <c r="O3651" s="25"/>
      <c r="P3651" s="25"/>
      <c r="Q3651" s="25"/>
      <c r="R3651" s="25"/>
      <c r="S3651" s="25"/>
      <c r="T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</row>
    <row r="3652" spans="14:41">
      <c r="N3652" s="25"/>
      <c r="O3652" s="25"/>
      <c r="P3652" s="25"/>
      <c r="Q3652" s="25"/>
      <c r="R3652" s="25"/>
      <c r="S3652" s="25"/>
      <c r="T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</row>
    <row r="3653" spans="14:41">
      <c r="N3653" s="25"/>
      <c r="O3653" s="25"/>
      <c r="P3653" s="25"/>
      <c r="Q3653" s="25"/>
      <c r="R3653" s="25"/>
      <c r="S3653" s="25"/>
      <c r="T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</row>
    <row r="3654" spans="14:41">
      <c r="N3654" s="25"/>
      <c r="O3654" s="25"/>
      <c r="P3654" s="25"/>
      <c r="Q3654" s="25"/>
      <c r="R3654" s="25"/>
      <c r="S3654" s="25"/>
      <c r="T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</row>
    <row r="3655" spans="14:41">
      <c r="N3655" s="25"/>
      <c r="O3655" s="25"/>
      <c r="P3655" s="25"/>
      <c r="Q3655" s="25"/>
      <c r="R3655" s="25"/>
      <c r="S3655" s="25"/>
      <c r="T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</row>
    <row r="3656" spans="14:41">
      <c r="N3656" s="25"/>
      <c r="O3656" s="25"/>
      <c r="P3656" s="25"/>
      <c r="Q3656" s="25"/>
      <c r="R3656" s="25"/>
      <c r="S3656" s="25"/>
      <c r="T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</row>
    <row r="3657" spans="14:41">
      <c r="N3657" s="25"/>
      <c r="O3657" s="25"/>
      <c r="P3657" s="25"/>
      <c r="Q3657" s="25"/>
      <c r="R3657" s="25"/>
      <c r="S3657" s="25"/>
      <c r="T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</row>
    <row r="3658" spans="14:41">
      <c r="N3658" s="25"/>
      <c r="O3658" s="25"/>
      <c r="P3658" s="25"/>
      <c r="Q3658" s="25"/>
      <c r="R3658" s="25"/>
      <c r="S3658" s="25"/>
      <c r="T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</row>
    <row r="3659" spans="14:41">
      <c r="N3659" s="25"/>
      <c r="O3659" s="25"/>
      <c r="P3659" s="25"/>
      <c r="Q3659" s="25"/>
      <c r="R3659" s="25"/>
      <c r="S3659" s="25"/>
      <c r="T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</row>
    <row r="3660" spans="14:41">
      <c r="N3660" s="25"/>
      <c r="O3660" s="25"/>
      <c r="P3660" s="25"/>
      <c r="Q3660" s="25"/>
      <c r="R3660" s="25"/>
      <c r="S3660" s="25"/>
      <c r="T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</row>
    <row r="3661" spans="14:41">
      <c r="N3661" s="25"/>
      <c r="O3661" s="25"/>
      <c r="P3661" s="25"/>
      <c r="Q3661" s="25"/>
      <c r="R3661" s="25"/>
      <c r="S3661" s="25"/>
      <c r="T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</row>
    <row r="3662" spans="14:41">
      <c r="N3662" s="25"/>
      <c r="O3662" s="25"/>
      <c r="P3662" s="25"/>
      <c r="Q3662" s="25"/>
      <c r="R3662" s="25"/>
      <c r="S3662" s="25"/>
      <c r="T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</row>
    <row r="3663" spans="14:41">
      <c r="N3663" s="25"/>
      <c r="O3663" s="25"/>
      <c r="P3663" s="25"/>
      <c r="Q3663" s="25"/>
      <c r="R3663" s="25"/>
      <c r="S3663" s="25"/>
      <c r="T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</row>
    <row r="3664" spans="14:41">
      <c r="N3664" s="25"/>
      <c r="O3664" s="25"/>
      <c r="P3664" s="25"/>
      <c r="Q3664" s="25"/>
      <c r="R3664" s="25"/>
      <c r="S3664" s="25"/>
      <c r="T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</row>
    <row r="3665" spans="14:41">
      <c r="N3665" s="25"/>
      <c r="O3665" s="25"/>
      <c r="P3665" s="25"/>
      <c r="Q3665" s="25"/>
      <c r="R3665" s="25"/>
      <c r="S3665" s="25"/>
      <c r="T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</row>
    <row r="3666" spans="14:41">
      <c r="N3666" s="25"/>
      <c r="O3666" s="25"/>
      <c r="P3666" s="25"/>
      <c r="Q3666" s="25"/>
      <c r="R3666" s="25"/>
      <c r="S3666" s="25"/>
      <c r="T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</row>
    <row r="3667" spans="14:41">
      <c r="N3667" s="25"/>
      <c r="O3667" s="25"/>
      <c r="P3667" s="25"/>
      <c r="Q3667" s="25"/>
      <c r="R3667" s="25"/>
      <c r="S3667" s="25"/>
      <c r="T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</row>
    <row r="3668" spans="14:41">
      <c r="N3668" s="25"/>
      <c r="O3668" s="25"/>
      <c r="P3668" s="25"/>
      <c r="Q3668" s="25"/>
      <c r="R3668" s="25"/>
      <c r="S3668" s="25"/>
      <c r="T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</row>
    <row r="3669" spans="14:41">
      <c r="N3669" s="25"/>
      <c r="O3669" s="25"/>
      <c r="P3669" s="25"/>
      <c r="Q3669" s="25"/>
      <c r="R3669" s="25"/>
      <c r="S3669" s="25"/>
      <c r="T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</row>
    <row r="3670" spans="14:41">
      <c r="N3670" s="25"/>
      <c r="O3670" s="25"/>
      <c r="P3670" s="25"/>
      <c r="Q3670" s="25"/>
      <c r="R3670" s="25"/>
      <c r="S3670" s="25"/>
      <c r="T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</row>
    <row r="3671" spans="14:41">
      <c r="N3671" s="25"/>
      <c r="O3671" s="25"/>
      <c r="P3671" s="25"/>
      <c r="Q3671" s="25"/>
      <c r="R3671" s="25"/>
      <c r="S3671" s="25"/>
      <c r="T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</row>
    <row r="3672" spans="14:41">
      <c r="N3672" s="25"/>
      <c r="O3672" s="25"/>
      <c r="P3672" s="25"/>
      <c r="Q3672" s="25"/>
      <c r="R3672" s="25"/>
      <c r="S3672" s="25"/>
      <c r="T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</row>
    <row r="3673" spans="14:41">
      <c r="N3673" s="25"/>
      <c r="O3673" s="25"/>
      <c r="P3673" s="25"/>
      <c r="Q3673" s="25"/>
      <c r="R3673" s="25"/>
      <c r="S3673" s="25"/>
      <c r="T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</row>
    <row r="3674" spans="14:41">
      <c r="N3674" s="25"/>
      <c r="O3674" s="25"/>
      <c r="P3674" s="25"/>
      <c r="Q3674" s="25"/>
      <c r="R3674" s="25"/>
      <c r="S3674" s="25"/>
      <c r="T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</row>
    <row r="3675" spans="14:41">
      <c r="N3675" s="25"/>
      <c r="O3675" s="25"/>
      <c r="P3675" s="25"/>
      <c r="Q3675" s="25"/>
      <c r="R3675" s="25"/>
      <c r="S3675" s="25"/>
      <c r="T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</row>
    <row r="3676" spans="14:41">
      <c r="N3676" s="25"/>
      <c r="O3676" s="25"/>
      <c r="P3676" s="25"/>
      <c r="Q3676" s="25"/>
      <c r="R3676" s="25"/>
      <c r="S3676" s="25"/>
      <c r="T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</row>
    <row r="3677" spans="14:41">
      <c r="N3677" s="25"/>
      <c r="O3677" s="25"/>
      <c r="P3677" s="25"/>
      <c r="Q3677" s="25"/>
      <c r="R3677" s="25"/>
      <c r="S3677" s="25"/>
      <c r="T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</row>
    <row r="3678" spans="14:41">
      <c r="N3678" s="25"/>
      <c r="O3678" s="25"/>
      <c r="P3678" s="25"/>
      <c r="Q3678" s="25"/>
      <c r="R3678" s="25"/>
      <c r="S3678" s="25"/>
      <c r="T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</row>
    <row r="3679" spans="14:41">
      <c r="N3679" s="25"/>
      <c r="O3679" s="25"/>
      <c r="P3679" s="25"/>
      <c r="Q3679" s="25"/>
      <c r="R3679" s="25"/>
      <c r="S3679" s="25"/>
      <c r="T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</row>
    <row r="3680" spans="14:41">
      <c r="N3680" s="25"/>
      <c r="O3680" s="25"/>
      <c r="P3680" s="25"/>
      <c r="Q3680" s="25"/>
      <c r="R3680" s="25"/>
      <c r="S3680" s="25"/>
      <c r="T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</row>
    <row r="3681" spans="14:41">
      <c r="N3681" s="25"/>
      <c r="O3681" s="25"/>
      <c r="P3681" s="25"/>
      <c r="Q3681" s="25"/>
      <c r="R3681" s="25"/>
      <c r="S3681" s="25"/>
      <c r="T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</row>
    <row r="3682" spans="14:41">
      <c r="N3682" s="25"/>
      <c r="O3682" s="25"/>
      <c r="P3682" s="25"/>
      <c r="Q3682" s="25"/>
      <c r="R3682" s="25"/>
      <c r="S3682" s="25"/>
      <c r="T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</row>
    <row r="3683" spans="14:41">
      <c r="N3683" s="25"/>
      <c r="O3683" s="25"/>
      <c r="P3683" s="25"/>
      <c r="Q3683" s="25"/>
      <c r="R3683" s="25"/>
      <c r="S3683" s="25"/>
      <c r="T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</row>
    <row r="3684" spans="14:41">
      <c r="N3684" s="25"/>
      <c r="O3684" s="25"/>
      <c r="P3684" s="25"/>
      <c r="Q3684" s="25"/>
      <c r="R3684" s="25"/>
      <c r="S3684" s="25"/>
      <c r="T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</row>
    <row r="3685" spans="14:41">
      <c r="N3685" s="25"/>
      <c r="O3685" s="25"/>
      <c r="P3685" s="25"/>
      <c r="Q3685" s="25"/>
      <c r="R3685" s="25"/>
      <c r="S3685" s="25"/>
      <c r="T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</row>
    <row r="3686" spans="14:41">
      <c r="N3686" s="25"/>
      <c r="O3686" s="25"/>
      <c r="P3686" s="25"/>
      <c r="Q3686" s="25"/>
      <c r="R3686" s="25"/>
      <c r="S3686" s="25"/>
      <c r="T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</row>
    <row r="3687" spans="14:41">
      <c r="N3687" s="25"/>
      <c r="O3687" s="25"/>
      <c r="P3687" s="25"/>
      <c r="Q3687" s="25"/>
      <c r="R3687" s="25"/>
      <c r="S3687" s="25"/>
      <c r="T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</row>
    <row r="3688" spans="14:41">
      <c r="N3688" s="25"/>
      <c r="O3688" s="25"/>
      <c r="P3688" s="25"/>
      <c r="Q3688" s="25"/>
      <c r="R3688" s="25"/>
      <c r="S3688" s="25"/>
      <c r="T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</row>
    <row r="3689" spans="14:41">
      <c r="N3689" s="25"/>
      <c r="O3689" s="25"/>
      <c r="P3689" s="25"/>
      <c r="Q3689" s="25"/>
      <c r="R3689" s="25"/>
      <c r="S3689" s="25"/>
      <c r="T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</row>
    <row r="3690" spans="14:41">
      <c r="N3690" s="25"/>
      <c r="O3690" s="25"/>
      <c r="P3690" s="25"/>
      <c r="Q3690" s="25"/>
      <c r="R3690" s="25"/>
      <c r="S3690" s="25"/>
      <c r="T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</row>
    <row r="3691" spans="14:41">
      <c r="N3691" s="25"/>
      <c r="O3691" s="25"/>
      <c r="P3691" s="25"/>
      <c r="Q3691" s="25"/>
      <c r="R3691" s="25"/>
      <c r="S3691" s="25"/>
      <c r="T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</row>
    <row r="3692" spans="14:41">
      <c r="N3692" s="25"/>
      <c r="O3692" s="25"/>
      <c r="P3692" s="25"/>
      <c r="Q3692" s="25"/>
      <c r="R3692" s="25"/>
      <c r="S3692" s="25"/>
      <c r="T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</row>
    <row r="3693" spans="14:41">
      <c r="N3693" s="25"/>
      <c r="O3693" s="25"/>
      <c r="P3693" s="25"/>
      <c r="Q3693" s="25"/>
      <c r="R3693" s="25"/>
      <c r="S3693" s="25"/>
      <c r="T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</row>
    <row r="3694" spans="14:41">
      <c r="N3694" s="25"/>
      <c r="O3694" s="25"/>
      <c r="P3694" s="25"/>
      <c r="Q3694" s="25"/>
      <c r="R3694" s="25"/>
      <c r="S3694" s="25"/>
      <c r="T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</row>
    <row r="3695" spans="14:41">
      <c r="N3695" s="25"/>
      <c r="O3695" s="25"/>
      <c r="P3695" s="25"/>
      <c r="Q3695" s="25"/>
      <c r="R3695" s="25"/>
      <c r="S3695" s="25"/>
      <c r="T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</row>
    <row r="3696" spans="14:41">
      <c r="N3696" s="25"/>
      <c r="O3696" s="25"/>
      <c r="P3696" s="25"/>
      <c r="Q3696" s="25"/>
      <c r="R3696" s="25"/>
      <c r="S3696" s="25"/>
      <c r="T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</row>
    <row r="3697" spans="14:41">
      <c r="N3697" s="25"/>
      <c r="O3697" s="25"/>
      <c r="P3697" s="25"/>
      <c r="Q3697" s="25"/>
      <c r="R3697" s="25"/>
      <c r="S3697" s="25"/>
      <c r="T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</row>
    <row r="3698" spans="14:41">
      <c r="N3698" s="25"/>
      <c r="O3698" s="25"/>
      <c r="P3698" s="25"/>
      <c r="Q3698" s="25"/>
      <c r="R3698" s="25"/>
      <c r="S3698" s="25"/>
      <c r="T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</row>
    <row r="3699" spans="14:41">
      <c r="N3699" s="25"/>
      <c r="O3699" s="25"/>
      <c r="P3699" s="25"/>
      <c r="Q3699" s="25"/>
      <c r="R3699" s="25"/>
      <c r="S3699" s="25"/>
      <c r="T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</row>
    <row r="3700" spans="14:41">
      <c r="N3700" s="25"/>
      <c r="O3700" s="25"/>
      <c r="P3700" s="25"/>
      <c r="Q3700" s="25"/>
      <c r="R3700" s="25"/>
      <c r="S3700" s="25"/>
      <c r="T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</row>
    <row r="3701" spans="14:41">
      <c r="N3701" s="25"/>
      <c r="O3701" s="25"/>
      <c r="P3701" s="25"/>
      <c r="Q3701" s="25"/>
      <c r="R3701" s="25"/>
      <c r="S3701" s="25"/>
      <c r="T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</row>
    <row r="3702" spans="14:41">
      <c r="N3702" s="25"/>
      <c r="O3702" s="25"/>
      <c r="P3702" s="25"/>
      <c r="Q3702" s="25"/>
      <c r="R3702" s="25"/>
      <c r="S3702" s="25"/>
      <c r="T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</row>
    <row r="3703" spans="14:41">
      <c r="N3703" s="25"/>
      <c r="O3703" s="25"/>
      <c r="P3703" s="25"/>
      <c r="Q3703" s="25"/>
      <c r="R3703" s="25"/>
      <c r="S3703" s="25"/>
      <c r="T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</row>
    <row r="3704" spans="14:41">
      <c r="N3704" s="25"/>
      <c r="O3704" s="25"/>
      <c r="P3704" s="25"/>
      <c r="Q3704" s="25"/>
      <c r="R3704" s="25"/>
      <c r="S3704" s="25"/>
      <c r="T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</row>
    <row r="3705" spans="14:41">
      <c r="N3705" s="25"/>
      <c r="O3705" s="25"/>
      <c r="P3705" s="25"/>
      <c r="Q3705" s="25"/>
      <c r="R3705" s="25"/>
      <c r="S3705" s="25"/>
      <c r="T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</row>
    <row r="3706" spans="14:41">
      <c r="N3706" s="25"/>
      <c r="O3706" s="25"/>
      <c r="P3706" s="25"/>
      <c r="Q3706" s="25"/>
      <c r="R3706" s="25"/>
      <c r="S3706" s="25"/>
      <c r="T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</row>
    <row r="3707" spans="14:41">
      <c r="N3707" s="25"/>
      <c r="O3707" s="25"/>
      <c r="P3707" s="25"/>
      <c r="Q3707" s="25"/>
      <c r="R3707" s="25"/>
      <c r="S3707" s="25"/>
      <c r="T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</row>
    <row r="3708" spans="14:41">
      <c r="N3708" s="25"/>
      <c r="O3708" s="25"/>
      <c r="P3708" s="25"/>
      <c r="Q3708" s="25"/>
      <c r="R3708" s="25"/>
      <c r="S3708" s="25"/>
      <c r="T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</row>
    <row r="3709" spans="14:41">
      <c r="N3709" s="25"/>
      <c r="O3709" s="25"/>
      <c r="P3709" s="25"/>
      <c r="Q3709" s="25"/>
      <c r="R3709" s="25"/>
      <c r="S3709" s="25"/>
      <c r="T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</row>
    <row r="3710" spans="14:41">
      <c r="N3710" s="25"/>
      <c r="O3710" s="25"/>
      <c r="P3710" s="25"/>
      <c r="Q3710" s="25"/>
      <c r="R3710" s="25"/>
      <c r="S3710" s="25"/>
      <c r="T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</row>
    <row r="3711" spans="14:41">
      <c r="N3711" s="25"/>
      <c r="O3711" s="25"/>
      <c r="P3711" s="25"/>
      <c r="Q3711" s="25"/>
      <c r="R3711" s="25"/>
      <c r="S3711" s="25"/>
      <c r="T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</row>
    <row r="3712" spans="14:41">
      <c r="N3712" s="25"/>
      <c r="O3712" s="25"/>
      <c r="P3712" s="25"/>
      <c r="Q3712" s="25"/>
      <c r="R3712" s="25"/>
      <c r="S3712" s="25"/>
      <c r="T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</row>
    <row r="3713" spans="14:41">
      <c r="N3713" s="25"/>
      <c r="O3713" s="25"/>
      <c r="P3713" s="25"/>
      <c r="Q3713" s="25"/>
      <c r="R3713" s="25"/>
      <c r="S3713" s="25"/>
      <c r="T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</row>
    <row r="3714" spans="14:41">
      <c r="N3714" s="25"/>
      <c r="O3714" s="25"/>
      <c r="P3714" s="25"/>
      <c r="Q3714" s="25"/>
      <c r="R3714" s="25"/>
      <c r="S3714" s="25"/>
      <c r="T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</row>
    <row r="3715" spans="14:41">
      <c r="N3715" s="25"/>
      <c r="O3715" s="25"/>
      <c r="P3715" s="25"/>
      <c r="Q3715" s="25"/>
      <c r="R3715" s="25"/>
      <c r="S3715" s="25"/>
      <c r="T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</row>
    <row r="3716" spans="14:41">
      <c r="N3716" s="25"/>
      <c r="O3716" s="25"/>
      <c r="P3716" s="25"/>
      <c r="Q3716" s="25"/>
      <c r="R3716" s="25"/>
      <c r="S3716" s="25"/>
      <c r="T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</row>
    <row r="3717" spans="14:41">
      <c r="N3717" s="25"/>
      <c r="O3717" s="25"/>
      <c r="P3717" s="25"/>
      <c r="Q3717" s="25"/>
      <c r="R3717" s="25"/>
      <c r="S3717" s="25"/>
      <c r="T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</row>
    <row r="3718" spans="14:41">
      <c r="N3718" s="25"/>
      <c r="O3718" s="25"/>
      <c r="P3718" s="25"/>
      <c r="Q3718" s="25"/>
      <c r="R3718" s="25"/>
      <c r="S3718" s="25"/>
      <c r="T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</row>
    <row r="3719" spans="14:41">
      <c r="N3719" s="25"/>
      <c r="O3719" s="25"/>
      <c r="P3719" s="25"/>
      <c r="Q3719" s="25"/>
      <c r="R3719" s="25"/>
      <c r="S3719" s="25"/>
      <c r="T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</row>
    <row r="3720" spans="14:41">
      <c r="N3720" s="25"/>
      <c r="O3720" s="25"/>
      <c r="P3720" s="25"/>
      <c r="Q3720" s="25"/>
      <c r="R3720" s="25"/>
      <c r="S3720" s="25"/>
      <c r="T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</row>
    <row r="3721" spans="14:41">
      <c r="N3721" s="25"/>
      <c r="O3721" s="25"/>
      <c r="P3721" s="25"/>
      <c r="Q3721" s="25"/>
      <c r="R3721" s="25"/>
      <c r="S3721" s="25"/>
      <c r="T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</row>
    <row r="3722" spans="14:41">
      <c r="N3722" s="25"/>
      <c r="O3722" s="25"/>
      <c r="P3722" s="25"/>
      <c r="Q3722" s="25"/>
      <c r="R3722" s="25"/>
      <c r="S3722" s="25"/>
      <c r="T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</row>
    <row r="3723" spans="14:41">
      <c r="N3723" s="25"/>
      <c r="O3723" s="25"/>
      <c r="P3723" s="25"/>
      <c r="Q3723" s="25"/>
      <c r="R3723" s="25"/>
      <c r="S3723" s="25"/>
      <c r="T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</row>
    <row r="3724" spans="14:41">
      <c r="N3724" s="25"/>
      <c r="O3724" s="25"/>
      <c r="P3724" s="25"/>
      <c r="Q3724" s="25"/>
      <c r="R3724" s="25"/>
      <c r="S3724" s="25"/>
      <c r="T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</row>
    <row r="3725" spans="14:41">
      <c r="N3725" s="25"/>
      <c r="O3725" s="25"/>
      <c r="P3725" s="25"/>
      <c r="Q3725" s="25"/>
      <c r="R3725" s="25"/>
      <c r="S3725" s="25"/>
      <c r="T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</row>
    <row r="3726" spans="14:41">
      <c r="N3726" s="25"/>
      <c r="O3726" s="25"/>
      <c r="P3726" s="25"/>
      <c r="Q3726" s="25"/>
      <c r="R3726" s="25"/>
      <c r="S3726" s="25"/>
      <c r="T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</row>
    <row r="3727" spans="14:41">
      <c r="N3727" s="25"/>
      <c r="O3727" s="25"/>
      <c r="P3727" s="25"/>
      <c r="Q3727" s="25"/>
      <c r="R3727" s="25"/>
      <c r="S3727" s="25"/>
      <c r="T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</row>
    <row r="3728" spans="14:41">
      <c r="N3728" s="25"/>
      <c r="O3728" s="25"/>
      <c r="P3728" s="25"/>
      <c r="Q3728" s="25"/>
      <c r="R3728" s="25"/>
      <c r="S3728" s="25"/>
      <c r="T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</row>
    <row r="3729" spans="14:41">
      <c r="N3729" s="25"/>
      <c r="O3729" s="25"/>
      <c r="P3729" s="25"/>
      <c r="Q3729" s="25"/>
      <c r="R3729" s="25"/>
      <c r="S3729" s="25"/>
      <c r="T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</row>
    <row r="3730" spans="14:41">
      <c r="N3730" s="25"/>
      <c r="O3730" s="25"/>
      <c r="P3730" s="25"/>
      <c r="Q3730" s="25"/>
      <c r="R3730" s="25"/>
      <c r="S3730" s="25"/>
      <c r="T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</row>
    <row r="3731" spans="14:41">
      <c r="N3731" s="25"/>
      <c r="O3731" s="25"/>
      <c r="P3731" s="25"/>
      <c r="Q3731" s="25"/>
      <c r="R3731" s="25"/>
      <c r="S3731" s="25"/>
      <c r="T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</row>
    <row r="3732" spans="14:41">
      <c r="N3732" s="25"/>
      <c r="O3732" s="25"/>
      <c r="P3732" s="25"/>
      <c r="Q3732" s="25"/>
      <c r="R3732" s="25"/>
      <c r="S3732" s="25"/>
      <c r="T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</row>
    <row r="3733" spans="14:41">
      <c r="N3733" s="25"/>
      <c r="O3733" s="25"/>
      <c r="P3733" s="25"/>
      <c r="Q3733" s="25"/>
      <c r="R3733" s="25"/>
      <c r="S3733" s="25"/>
      <c r="T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</row>
    <row r="3734" spans="14:41">
      <c r="N3734" s="25"/>
      <c r="O3734" s="25"/>
      <c r="P3734" s="25"/>
      <c r="Q3734" s="25"/>
      <c r="R3734" s="25"/>
      <c r="S3734" s="25"/>
      <c r="T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</row>
    <row r="3735" spans="14:41">
      <c r="N3735" s="25"/>
      <c r="O3735" s="25"/>
      <c r="P3735" s="25"/>
      <c r="Q3735" s="25"/>
      <c r="R3735" s="25"/>
      <c r="S3735" s="25"/>
      <c r="T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</row>
    <row r="3736" spans="14:41">
      <c r="N3736" s="25"/>
      <c r="O3736" s="25"/>
      <c r="P3736" s="25"/>
      <c r="Q3736" s="25"/>
      <c r="R3736" s="25"/>
      <c r="S3736" s="25"/>
      <c r="T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</row>
    <row r="3737" spans="14:41">
      <c r="N3737" s="25"/>
      <c r="O3737" s="25"/>
      <c r="P3737" s="25"/>
      <c r="Q3737" s="25"/>
      <c r="R3737" s="25"/>
      <c r="S3737" s="25"/>
      <c r="T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</row>
    <row r="3738" spans="14:41">
      <c r="N3738" s="25"/>
      <c r="O3738" s="25"/>
      <c r="P3738" s="25"/>
      <c r="Q3738" s="25"/>
      <c r="R3738" s="25"/>
      <c r="S3738" s="25"/>
      <c r="T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</row>
    <row r="3739" spans="14:41">
      <c r="N3739" s="25"/>
      <c r="O3739" s="25"/>
      <c r="P3739" s="25"/>
      <c r="Q3739" s="25"/>
      <c r="R3739" s="25"/>
      <c r="S3739" s="25"/>
      <c r="T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</row>
    <row r="3740" spans="14:41">
      <c r="N3740" s="25"/>
      <c r="O3740" s="25"/>
      <c r="P3740" s="25"/>
      <c r="Q3740" s="25"/>
      <c r="R3740" s="25"/>
      <c r="S3740" s="25"/>
      <c r="T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</row>
    <row r="3741" spans="14:41">
      <c r="N3741" s="25"/>
      <c r="O3741" s="25"/>
      <c r="P3741" s="25"/>
      <c r="Q3741" s="25"/>
      <c r="R3741" s="25"/>
      <c r="S3741" s="25"/>
      <c r="T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</row>
    <row r="3742" spans="14:41">
      <c r="N3742" s="25"/>
      <c r="O3742" s="25"/>
      <c r="P3742" s="25"/>
      <c r="Q3742" s="25"/>
      <c r="R3742" s="25"/>
      <c r="S3742" s="25"/>
      <c r="T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</row>
    <row r="3743" spans="14:41">
      <c r="N3743" s="25"/>
      <c r="O3743" s="25"/>
      <c r="P3743" s="25"/>
      <c r="Q3743" s="25"/>
      <c r="R3743" s="25"/>
      <c r="S3743" s="25"/>
      <c r="T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</row>
    <row r="3744" spans="14:41">
      <c r="N3744" s="25"/>
      <c r="O3744" s="25"/>
      <c r="P3744" s="25"/>
      <c r="Q3744" s="25"/>
      <c r="R3744" s="25"/>
      <c r="S3744" s="25"/>
      <c r="T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</row>
    <row r="3745" spans="14:41">
      <c r="N3745" s="25"/>
      <c r="O3745" s="25"/>
      <c r="P3745" s="25"/>
      <c r="Q3745" s="25"/>
      <c r="R3745" s="25"/>
      <c r="S3745" s="25"/>
      <c r="T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</row>
    <row r="3746" spans="14:41">
      <c r="N3746" s="25"/>
      <c r="O3746" s="25"/>
      <c r="P3746" s="25"/>
      <c r="Q3746" s="25"/>
      <c r="R3746" s="25"/>
      <c r="S3746" s="25"/>
      <c r="T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</row>
    <row r="3747" spans="14:41">
      <c r="N3747" s="25"/>
      <c r="O3747" s="25"/>
      <c r="P3747" s="25"/>
      <c r="Q3747" s="25"/>
      <c r="R3747" s="25"/>
      <c r="S3747" s="25"/>
      <c r="T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</row>
    <row r="3748" spans="14:41">
      <c r="N3748" s="25"/>
      <c r="O3748" s="25"/>
      <c r="P3748" s="25"/>
      <c r="Q3748" s="25"/>
      <c r="R3748" s="25"/>
      <c r="S3748" s="25"/>
      <c r="T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</row>
    <row r="3749" spans="14:41">
      <c r="N3749" s="25"/>
      <c r="O3749" s="25"/>
      <c r="P3749" s="25"/>
      <c r="Q3749" s="25"/>
      <c r="R3749" s="25"/>
      <c r="S3749" s="25"/>
      <c r="T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</row>
    <row r="3750" spans="14:41">
      <c r="N3750" s="25"/>
      <c r="O3750" s="25"/>
      <c r="P3750" s="25"/>
      <c r="Q3750" s="25"/>
      <c r="R3750" s="25"/>
      <c r="S3750" s="25"/>
      <c r="T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</row>
    <row r="3751" spans="14:41">
      <c r="N3751" s="25"/>
      <c r="O3751" s="25"/>
      <c r="P3751" s="25"/>
      <c r="Q3751" s="25"/>
      <c r="R3751" s="25"/>
      <c r="S3751" s="25"/>
      <c r="T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</row>
    <row r="3752" spans="14:41">
      <c r="N3752" s="25"/>
      <c r="O3752" s="25"/>
      <c r="P3752" s="25"/>
      <c r="Q3752" s="25"/>
      <c r="R3752" s="25"/>
      <c r="S3752" s="25"/>
      <c r="T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</row>
    <row r="3753" spans="14:41">
      <c r="N3753" s="25"/>
      <c r="O3753" s="25"/>
      <c r="P3753" s="25"/>
      <c r="Q3753" s="25"/>
      <c r="R3753" s="25"/>
      <c r="S3753" s="25"/>
      <c r="T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</row>
    <row r="3754" spans="14:41">
      <c r="N3754" s="25"/>
      <c r="O3754" s="25"/>
      <c r="P3754" s="25"/>
      <c r="Q3754" s="25"/>
      <c r="R3754" s="25"/>
      <c r="S3754" s="25"/>
      <c r="T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</row>
    <row r="3755" spans="14:41">
      <c r="N3755" s="25"/>
      <c r="O3755" s="25"/>
      <c r="P3755" s="25"/>
      <c r="Q3755" s="25"/>
      <c r="R3755" s="25"/>
      <c r="S3755" s="25"/>
      <c r="T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</row>
    <row r="3756" spans="14:41">
      <c r="N3756" s="25"/>
      <c r="O3756" s="25"/>
      <c r="P3756" s="25"/>
      <c r="Q3756" s="25"/>
      <c r="R3756" s="25"/>
      <c r="S3756" s="25"/>
      <c r="T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</row>
    <row r="3757" spans="14:41">
      <c r="N3757" s="25"/>
      <c r="O3757" s="25"/>
      <c r="P3757" s="25"/>
      <c r="Q3757" s="25"/>
      <c r="R3757" s="25"/>
      <c r="S3757" s="25"/>
      <c r="T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</row>
    <row r="3758" spans="14:41">
      <c r="N3758" s="25"/>
      <c r="O3758" s="25"/>
      <c r="P3758" s="25"/>
      <c r="Q3758" s="25"/>
      <c r="R3758" s="25"/>
      <c r="S3758" s="25"/>
      <c r="T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</row>
    <row r="3759" spans="14:41">
      <c r="N3759" s="25"/>
      <c r="O3759" s="25"/>
      <c r="P3759" s="25"/>
      <c r="Q3759" s="25"/>
      <c r="R3759" s="25"/>
      <c r="S3759" s="25"/>
      <c r="T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</row>
    <row r="3760" spans="14:41">
      <c r="N3760" s="25"/>
      <c r="O3760" s="25"/>
      <c r="P3760" s="25"/>
      <c r="Q3760" s="25"/>
      <c r="R3760" s="25"/>
      <c r="S3760" s="25"/>
      <c r="T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</row>
    <row r="3761" spans="14:41">
      <c r="N3761" s="25"/>
      <c r="O3761" s="25"/>
      <c r="P3761" s="25"/>
      <c r="Q3761" s="25"/>
      <c r="R3761" s="25"/>
      <c r="S3761" s="25"/>
      <c r="T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</row>
    <row r="3762" spans="14:41">
      <c r="N3762" s="25"/>
      <c r="O3762" s="25"/>
      <c r="P3762" s="25"/>
      <c r="Q3762" s="25"/>
      <c r="R3762" s="25"/>
      <c r="S3762" s="25"/>
      <c r="T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</row>
    <row r="3763" spans="14:41">
      <c r="N3763" s="25"/>
      <c r="O3763" s="25"/>
      <c r="P3763" s="25"/>
      <c r="Q3763" s="25"/>
      <c r="R3763" s="25"/>
      <c r="S3763" s="25"/>
      <c r="T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</row>
    <row r="3764" spans="14:41">
      <c r="N3764" s="25"/>
      <c r="O3764" s="25"/>
      <c r="P3764" s="25"/>
      <c r="Q3764" s="25"/>
      <c r="R3764" s="25"/>
      <c r="S3764" s="25"/>
      <c r="T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</row>
    <row r="3765" spans="14:41">
      <c r="N3765" s="25"/>
      <c r="O3765" s="25"/>
      <c r="P3765" s="25"/>
      <c r="Q3765" s="25"/>
      <c r="R3765" s="25"/>
      <c r="S3765" s="25"/>
      <c r="T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</row>
    <row r="3766" spans="14:41">
      <c r="N3766" s="25"/>
      <c r="O3766" s="25"/>
      <c r="P3766" s="25"/>
      <c r="Q3766" s="25"/>
      <c r="R3766" s="25"/>
      <c r="S3766" s="25"/>
      <c r="T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</row>
    <row r="3767" spans="14:41">
      <c r="N3767" s="25"/>
      <c r="O3767" s="25"/>
      <c r="P3767" s="25"/>
      <c r="Q3767" s="25"/>
      <c r="R3767" s="25"/>
      <c r="S3767" s="25"/>
      <c r="T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</row>
    <row r="3768" spans="14:41">
      <c r="N3768" s="25"/>
      <c r="O3768" s="25"/>
      <c r="P3768" s="25"/>
      <c r="Q3768" s="25"/>
      <c r="R3768" s="25"/>
      <c r="S3768" s="25"/>
      <c r="T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</row>
    <row r="3769" spans="14:41">
      <c r="N3769" s="25"/>
      <c r="O3769" s="25"/>
      <c r="P3769" s="25"/>
      <c r="Q3769" s="25"/>
      <c r="R3769" s="25"/>
      <c r="S3769" s="25"/>
      <c r="T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</row>
    <row r="3770" spans="14:41">
      <c r="N3770" s="25"/>
      <c r="O3770" s="25"/>
      <c r="P3770" s="25"/>
      <c r="Q3770" s="25"/>
      <c r="R3770" s="25"/>
      <c r="S3770" s="25"/>
      <c r="T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</row>
    <row r="3771" spans="14:41">
      <c r="N3771" s="25"/>
      <c r="O3771" s="25"/>
      <c r="P3771" s="25"/>
      <c r="Q3771" s="25"/>
      <c r="R3771" s="25"/>
      <c r="S3771" s="25"/>
      <c r="T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</row>
    <row r="3772" spans="14:41">
      <c r="N3772" s="25"/>
      <c r="O3772" s="25"/>
      <c r="P3772" s="25"/>
      <c r="Q3772" s="25"/>
      <c r="R3772" s="25"/>
      <c r="S3772" s="25"/>
      <c r="T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</row>
    <row r="3773" spans="14:41">
      <c r="N3773" s="25"/>
      <c r="O3773" s="25"/>
      <c r="P3773" s="25"/>
      <c r="Q3773" s="25"/>
      <c r="R3773" s="25"/>
      <c r="S3773" s="25"/>
      <c r="T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</row>
    <row r="3774" spans="14:41">
      <c r="N3774" s="25"/>
      <c r="O3774" s="25"/>
      <c r="P3774" s="25"/>
      <c r="Q3774" s="25"/>
      <c r="R3774" s="25"/>
      <c r="S3774" s="25"/>
      <c r="T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</row>
    <row r="3775" spans="14:41">
      <c r="N3775" s="25"/>
      <c r="O3775" s="25"/>
      <c r="P3775" s="25"/>
      <c r="Q3775" s="25"/>
      <c r="R3775" s="25"/>
      <c r="S3775" s="25"/>
      <c r="T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</row>
    <row r="3776" spans="14:41">
      <c r="N3776" s="25"/>
      <c r="O3776" s="25"/>
      <c r="P3776" s="25"/>
      <c r="Q3776" s="25"/>
      <c r="R3776" s="25"/>
      <c r="S3776" s="25"/>
      <c r="T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</row>
    <row r="3777" spans="14:41">
      <c r="N3777" s="25"/>
      <c r="O3777" s="25"/>
      <c r="P3777" s="25"/>
      <c r="Q3777" s="25"/>
      <c r="R3777" s="25"/>
      <c r="S3777" s="25"/>
      <c r="T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</row>
    <row r="3778" spans="14:41">
      <c r="N3778" s="25"/>
      <c r="O3778" s="25"/>
      <c r="P3778" s="25"/>
      <c r="Q3778" s="25"/>
      <c r="R3778" s="25"/>
      <c r="S3778" s="25"/>
      <c r="T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</row>
    <row r="3779" spans="14:41">
      <c r="N3779" s="25"/>
      <c r="O3779" s="25"/>
      <c r="P3779" s="25"/>
      <c r="Q3779" s="25"/>
      <c r="R3779" s="25"/>
      <c r="S3779" s="25"/>
      <c r="T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</row>
    <row r="3780" spans="14:41">
      <c r="N3780" s="25"/>
      <c r="O3780" s="25"/>
      <c r="P3780" s="25"/>
      <c r="Q3780" s="25"/>
      <c r="R3780" s="25"/>
      <c r="S3780" s="25"/>
      <c r="T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</row>
    <row r="3781" spans="14:41">
      <c r="N3781" s="25"/>
      <c r="O3781" s="25"/>
      <c r="P3781" s="25"/>
      <c r="Q3781" s="25"/>
      <c r="R3781" s="25"/>
      <c r="S3781" s="25"/>
      <c r="T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</row>
    <row r="3782" spans="14:41">
      <c r="N3782" s="25"/>
      <c r="O3782" s="25"/>
      <c r="P3782" s="25"/>
      <c r="Q3782" s="25"/>
      <c r="R3782" s="25"/>
      <c r="S3782" s="25"/>
      <c r="T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</row>
    <row r="3783" spans="14:41">
      <c r="N3783" s="25"/>
      <c r="O3783" s="25"/>
      <c r="P3783" s="25"/>
      <c r="Q3783" s="25"/>
      <c r="R3783" s="25"/>
      <c r="S3783" s="25"/>
      <c r="T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</row>
    <row r="3784" spans="14:41">
      <c r="N3784" s="25"/>
      <c r="O3784" s="25"/>
      <c r="P3784" s="25"/>
      <c r="Q3784" s="25"/>
      <c r="R3784" s="25"/>
      <c r="S3784" s="25"/>
      <c r="T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</row>
    <row r="3785" spans="14:41">
      <c r="N3785" s="25"/>
      <c r="O3785" s="25"/>
      <c r="P3785" s="25"/>
      <c r="Q3785" s="25"/>
      <c r="R3785" s="25"/>
      <c r="S3785" s="25"/>
      <c r="T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</row>
    <row r="3786" spans="14:41">
      <c r="N3786" s="25"/>
      <c r="O3786" s="25"/>
      <c r="P3786" s="25"/>
      <c r="Q3786" s="25"/>
      <c r="R3786" s="25"/>
      <c r="S3786" s="25"/>
      <c r="T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</row>
    <row r="3787" spans="14:41">
      <c r="N3787" s="25"/>
      <c r="O3787" s="25"/>
      <c r="P3787" s="25"/>
      <c r="Q3787" s="25"/>
      <c r="R3787" s="25"/>
      <c r="S3787" s="25"/>
      <c r="T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</row>
    <row r="3788" spans="14:41">
      <c r="N3788" s="25"/>
      <c r="O3788" s="25"/>
      <c r="P3788" s="25"/>
      <c r="Q3788" s="25"/>
      <c r="R3788" s="25"/>
      <c r="S3788" s="25"/>
      <c r="T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</row>
    <row r="3789" spans="14:41">
      <c r="N3789" s="25"/>
      <c r="O3789" s="25"/>
      <c r="P3789" s="25"/>
      <c r="Q3789" s="25"/>
      <c r="R3789" s="25"/>
      <c r="S3789" s="25"/>
      <c r="T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</row>
    <row r="3790" spans="14:41">
      <c r="N3790" s="25"/>
      <c r="O3790" s="25"/>
      <c r="P3790" s="25"/>
      <c r="Q3790" s="25"/>
      <c r="R3790" s="25"/>
      <c r="S3790" s="25"/>
      <c r="T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</row>
    <row r="3791" spans="14:41">
      <c r="N3791" s="25"/>
      <c r="O3791" s="25"/>
      <c r="P3791" s="25"/>
      <c r="Q3791" s="25"/>
      <c r="R3791" s="25"/>
      <c r="S3791" s="25"/>
      <c r="T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</row>
    <row r="3792" spans="14:41">
      <c r="N3792" s="25"/>
      <c r="O3792" s="25"/>
      <c r="P3792" s="25"/>
      <c r="Q3792" s="25"/>
      <c r="R3792" s="25"/>
      <c r="S3792" s="25"/>
      <c r="T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</row>
    <row r="3793" spans="14:41">
      <c r="N3793" s="25"/>
      <c r="O3793" s="25"/>
      <c r="P3793" s="25"/>
      <c r="Q3793" s="25"/>
      <c r="R3793" s="25"/>
      <c r="S3793" s="25"/>
      <c r="T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</row>
    <row r="3794" spans="14:41">
      <c r="N3794" s="25"/>
      <c r="O3794" s="25"/>
      <c r="P3794" s="25"/>
      <c r="Q3794" s="25"/>
      <c r="R3794" s="25"/>
      <c r="S3794" s="25"/>
      <c r="T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</row>
    <row r="3795" spans="14:41">
      <c r="N3795" s="25"/>
      <c r="O3795" s="25"/>
      <c r="P3795" s="25"/>
      <c r="Q3795" s="25"/>
      <c r="R3795" s="25"/>
      <c r="S3795" s="25"/>
      <c r="T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</row>
    <row r="3796" spans="14:41">
      <c r="N3796" s="25"/>
      <c r="O3796" s="25"/>
      <c r="P3796" s="25"/>
      <c r="Q3796" s="25"/>
      <c r="R3796" s="25"/>
      <c r="S3796" s="25"/>
      <c r="T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</row>
    <row r="3797" spans="14:41">
      <c r="N3797" s="25"/>
      <c r="O3797" s="25"/>
      <c r="P3797" s="25"/>
      <c r="Q3797" s="25"/>
      <c r="R3797" s="25"/>
      <c r="S3797" s="25"/>
      <c r="T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</row>
    <row r="3798" spans="14:41">
      <c r="N3798" s="25"/>
      <c r="O3798" s="25"/>
      <c r="P3798" s="25"/>
      <c r="Q3798" s="25"/>
      <c r="R3798" s="25"/>
      <c r="S3798" s="25"/>
      <c r="T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</row>
    <row r="3799" spans="14:41">
      <c r="N3799" s="25"/>
      <c r="O3799" s="25"/>
      <c r="P3799" s="25"/>
      <c r="Q3799" s="25"/>
      <c r="R3799" s="25"/>
      <c r="S3799" s="25"/>
      <c r="T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</row>
    <row r="3800" spans="14:41">
      <c r="N3800" s="25"/>
      <c r="O3800" s="25"/>
      <c r="P3800" s="25"/>
      <c r="Q3800" s="25"/>
      <c r="R3800" s="25"/>
      <c r="S3800" s="25"/>
      <c r="T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</row>
    <row r="3801" spans="14:41">
      <c r="N3801" s="25"/>
      <c r="O3801" s="25"/>
      <c r="P3801" s="25"/>
      <c r="Q3801" s="25"/>
      <c r="R3801" s="25"/>
      <c r="S3801" s="25"/>
      <c r="T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</row>
    <row r="3802" spans="14:41">
      <c r="N3802" s="25"/>
      <c r="O3802" s="25"/>
      <c r="P3802" s="25"/>
      <c r="Q3802" s="25"/>
      <c r="R3802" s="25"/>
      <c r="S3802" s="25"/>
      <c r="T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</row>
    <row r="3803" spans="14:41">
      <c r="N3803" s="25"/>
      <c r="O3803" s="25"/>
      <c r="P3803" s="25"/>
      <c r="Q3803" s="25"/>
      <c r="R3803" s="25"/>
      <c r="S3803" s="25"/>
      <c r="T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</row>
    <row r="3804" spans="14:41">
      <c r="N3804" s="25"/>
      <c r="O3804" s="25"/>
      <c r="P3804" s="25"/>
      <c r="Q3804" s="25"/>
      <c r="R3804" s="25"/>
      <c r="S3804" s="25"/>
      <c r="T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</row>
    <row r="3805" spans="14:41">
      <c r="N3805" s="25"/>
      <c r="O3805" s="25"/>
      <c r="P3805" s="25"/>
      <c r="Q3805" s="25"/>
      <c r="R3805" s="25"/>
      <c r="S3805" s="25"/>
      <c r="T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</row>
    <row r="3806" spans="14:41">
      <c r="N3806" s="25"/>
      <c r="O3806" s="25"/>
      <c r="P3806" s="25"/>
      <c r="Q3806" s="25"/>
      <c r="R3806" s="25"/>
      <c r="S3806" s="25"/>
      <c r="T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</row>
    <row r="3807" spans="14:41">
      <c r="N3807" s="25"/>
      <c r="O3807" s="25"/>
      <c r="P3807" s="25"/>
      <c r="Q3807" s="25"/>
      <c r="R3807" s="25"/>
      <c r="S3807" s="25"/>
      <c r="T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</row>
    <row r="3808" spans="14:41">
      <c r="N3808" s="25"/>
      <c r="O3808" s="25"/>
      <c r="P3808" s="25"/>
      <c r="Q3808" s="25"/>
      <c r="R3808" s="25"/>
      <c r="S3808" s="25"/>
      <c r="T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</row>
    <row r="3809" spans="14:41">
      <c r="N3809" s="25"/>
      <c r="O3809" s="25"/>
      <c r="P3809" s="25"/>
      <c r="Q3809" s="25"/>
      <c r="R3809" s="25"/>
      <c r="S3809" s="25"/>
      <c r="T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</row>
    <row r="3810" spans="14:41">
      <c r="N3810" s="25"/>
      <c r="O3810" s="25"/>
      <c r="P3810" s="25"/>
      <c r="Q3810" s="25"/>
      <c r="R3810" s="25"/>
      <c r="S3810" s="25"/>
      <c r="T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</row>
    <row r="3811" spans="14:41">
      <c r="N3811" s="25"/>
      <c r="O3811" s="25"/>
      <c r="P3811" s="25"/>
      <c r="Q3811" s="25"/>
      <c r="R3811" s="25"/>
      <c r="S3811" s="25"/>
      <c r="T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</row>
    <row r="3812" spans="14:41">
      <c r="N3812" s="25"/>
      <c r="O3812" s="25"/>
      <c r="P3812" s="25"/>
      <c r="Q3812" s="25"/>
      <c r="R3812" s="25"/>
      <c r="S3812" s="25"/>
      <c r="T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</row>
    <row r="3813" spans="14:41">
      <c r="N3813" s="25"/>
      <c r="O3813" s="25"/>
      <c r="P3813" s="25"/>
      <c r="Q3813" s="25"/>
      <c r="R3813" s="25"/>
      <c r="S3813" s="25"/>
      <c r="T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</row>
    <row r="3814" spans="14:41">
      <c r="N3814" s="25"/>
      <c r="O3814" s="25"/>
      <c r="P3814" s="25"/>
      <c r="Q3814" s="25"/>
      <c r="R3814" s="25"/>
      <c r="S3814" s="25"/>
      <c r="T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</row>
    <row r="3815" spans="14:41">
      <c r="N3815" s="25"/>
      <c r="O3815" s="25"/>
      <c r="P3815" s="25"/>
      <c r="Q3815" s="25"/>
      <c r="R3815" s="25"/>
      <c r="S3815" s="25"/>
      <c r="T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</row>
    <row r="3816" spans="14:41">
      <c r="N3816" s="25"/>
      <c r="O3816" s="25"/>
      <c r="P3816" s="25"/>
      <c r="Q3816" s="25"/>
      <c r="R3816" s="25"/>
      <c r="S3816" s="25"/>
      <c r="T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</row>
    <row r="3817" spans="14:41">
      <c r="N3817" s="25"/>
      <c r="O3817" s="25"/>
      <c r="P3817" s="25"/>
      <c r="Q3817" s="25"/>
      <c r="R3817" s="25"/>
      <c r="S3817" s="25"/>
      <c r="T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</row>
    <row r="3818" spans="14:41">
      <c r="N3818" s="25"/>
      <c r="O3818" s="25"/>
      <c r="P3818" s="25"/>
      <c r="Q3818" s="25"/>
      <c r="R3818" s="25"/>
      <c r="S3818" s="25"/>
      <c r="T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</row>
    <row r="3819" spans="14:41">
      <c r="N3819" s="25"/>
      <c r="O3819" s="25"/>
      <c r="P3819" s="25"/>
      <c r="Q3819" s="25"/>
      <c r="R3819" s="25"/>
      <c r="S3819" s="25"/>
      <c r="T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</row>
    <row r="3820" spans="14:41">
      <c r="N3820" s="25"/>
      <c r="O3820" s="25"/>
      <c r="P3820" s="25"/>
      <c r="Q3820" s="25"/>
      <c r="R3820" s="25"/>
      <c r="S3820" s="25"/>
      <c r="T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</row>
    <row r="3821" spans="14:41">
      <c r="N3821" s="25"/>
      <c r="O3821" s="25"/>
      <c r="P3821" s="25"/>
      <c r="Q3821" s="25"/>
      <c r="R3821" s="25"/>
      <c r="S3821" s="25"/>
      <c r="T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</row>
    <row r="3822" spans="14:41">
      <c r="N3822" s="25"/>
      <c r="O3822" s="25"/>
      <c r="P3822" s="25"/>
      <c r="Q3822" s="25"/>
      <c r="R3822" s="25"/>
      <c r="S3822" s="25"/>
      <c r="T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</row>
    <row r="3823" spans="14:41">
      <c r="N3823" s="25"/>
      <c r="O3823" s="25"/>
      <c r="P3823" s="25"/>
      <c r="Q3823" s="25"/>
      <c r="R3823" s="25"/>
      <c r="S3823" s="25"/>
      <c r="T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</row>
    <row r="3824" spans="14:41">
      <c r="N3824" s="25"/>
      <c r="O3824" s="25"/>
      <c r="P3824" s="25"/>
      <c r="Q3824" s="25"/>
      <c r="R3824" s="25"/>
      <c r="S3824" s="25"/>
      <c r="T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</row>
    <row r="3825" spans="14:41">
      <c r="N3825" s="25"/>
      <c r="O3825" s="25"/>
      <c r="P3825" s="25"/>
      <c r="Q3825" s="25"/>
      <c r="R3825" s="25"/>
      <c r="S3825" s="25"/>
      <c r="T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</row>
    <row r="3826" spans="14:41">
      <c r="N3826" s="25"/>
      <c r="O3826" s="25"/>
      <c r="P3826" s="25"/>
      <c r="Q3826" s="25"/>
      <c r="R3826" s="25"/>
      <c r="S3826" s="25"/>
      <c r="T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</row>
    <row r="3827" spans="14:41">
      <c r="N3827" s="25"/>
      <c r="O3827" s="25"/>
      <c r="P3827" s="25"/>
      <c r="Q3827" s="25"/>
      <c r="R3827" s="25"/>
      <c r="S3827" s="25"/>
      <c r="T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</row>
    <row r="3828" spans="14:41">
      <c r="N3828" s="25"/>
      <c r="O3828" s="25"/>
      <c r="P3828" s="25"/>
      <c r="Q3828" s="25"/>
      <c r="R3828" s="25"/>
      <c r="S3828" s="25"/>
      <c r="T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</row>
    <row r="3829" spans="14:41">
      <c r="N3829" s="25"/>
      <c r="O3829" s="25"/>
      <c r="P3829" s="25"/>
      <c r="Q3829" s="25"/>
      <c r="R3829" s="25"/>
      <c r="S3829" s="25"/>
      <c r="T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</row>
    <row r="3830" spans="14:41">
      <c r="N3830" s="25"/>
      <c r="O3830" s="25"/>
      <c r="P3830" s="25"/>
      <c r="Q3830" s="25"/>
      <c r="R3830" s="25"/>
      <c r="S3830" s="25"/>
      <c r="T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</row>
    <row r="3831" spans="14:41">
      <c r="N3831" s="25"/>
      <c r="O3831" s="25"/>
      <c r="P3831" s="25"/>
      <c r="Q3831" s="25"/>
      <c r="R3831" s="25"/>
      <c r="S3831" s="25"/>
      <c r="T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</row>
    <row r="3832" spans="14:41">
      <c r="N3832" s="25"/>
      <c r="O3832" s="25"/>
      <c r="P3832" s="25"/>
      <c r="Q3832" s="25"/>
      <c r="R3832" s="25"/>
      <c r="S3832" s="25"/>
      <c r="T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</row>
    <row r="3833" spans="14:41">
      <c r="N3833" s="25"/>
      <c r="O3833" s="25"/>
      <c r="P3833" s="25"/>
      <c r="Q3833" s="25"/>
      <c r="R3833" s="25"/>
      <c r="S3833" s="25"/>
      <c r="T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</row>
    <row r="3834" spans="14:41">
      <c r="N3834" s="25"/>
      <c r="O3834" s="25"/>
      <c r="P3834" s="25"/>
      <c r="Q3834" s="25"/>
      <c r="R3834" s="25"/>
      <c r="S3834" s="25"/>
      <c r="T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</row>
    <row r="3835" spans="14:41">
      <c r="N3835" s="25"/>
      <c r="O3835" s="25"/>
      <c r="P3835" s="25"/>
      <c r="Q3835" s="25"/>
      <c r="R3835" s="25"/>
      <c r="S3835" s="25"/>
      <c r="T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</row>
    <row r="3836" spans="14:41">
      <c r="N3836" s="25"/>
      <c r="O3836" s="25"/>
      <c r="P3836" s="25"/>
      <c r="Q3836" s="25"/>
      <c r="R3836" s="25"/>
      <c r="S3836" s="25"/>
      <c r="T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</row>
    <row r="3837" spans="14:41">
      <c r="N3837" s="25"/>
      <c r="O3837" s="25"/>
      <c r="P3837" s="25"/>
      <c r="Q3837" s="25"/>
      <c r="R3837" s="25"/>
      <c r="S3837" s="25"/>
      <c r="T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</row>
    <row r="3838" spans="14:41">
      <c r="N3838" s="25"/>
      <c r="O3838" s="25"/>
      <c r="P3838" s="25"/>
      <c r="Q3838" s="25"/>
      <c r="R3838" s="25"/>
      <c r="S3838" s="25"/>
      <c r="T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</row>
    <row r="3839" spans="14:41">
      <c r="N3839" s="25"/>
      <c r="O3839" s="25"/>
      <c r="P3839" s="25"/>
      <c r="Q3839" s="25"/>
      <c r="R3839" s="25"/>
      <c r="S3839" s="25"/>
      <c r="T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</row>
    <row r="3840" spans="14:41">
      <c r="N3840" s="25"/>
      <c r="O3840" s="25"/>
      <c r="P3840" s="25"/>
      <c r="Q3840" s="25"/>
      <c r="R3840" s="25"/>
      <c r="S3840" s="25"/>
      <c r="T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</row>
    <row r="3841" spans="14:41">
      <c r="N3841" s="25"/>
      <c r="O3841" s="25"/>
      <c r="P3841" s="25"/>
      <c r="Q3841" s="25"/>
      <c r="R3841" s="25"/>
      <c r="S3841" s="25"/>
      <c r="T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</row>
    <row r="3842" spans="14:41">
      <c r="N3842" s="25"/>
      <c r="O3842" s="25"/>
      <c r="P3842" s="25"/>
      <c r="Q3842" s="25"/>
      <c r="R3842" s="25"/>
      <c r="S3842" s="25"/>
      <c r="T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</row>
    <row r="3843" spans="14:41">
      <c r="N3843" s="25"/>
      <c r="O3843" s="25"/>
      <c r="P3843" s="25"/>
      <c r="Q3843" s="25"/>
      <c r="R3843" s="25"/>
      <c r="S3843" s="25"/>
      <c r="T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</row>
    <row r="3844" spans="14:41">
      <c r="N3844" s="25"/>
      <c r="O3844" s="25"/>
      <c r="P3844" s="25"/>
      <c r="Q3844" s="25"/>
      <c r="R3844" s="25"/>
      <c r="S3844" s="25"/>
      <c r="T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</row>
    <row r="3845" spans="14:41">
      <c r="N3845" s="25"/>
      <c r="O3845" s="25"/>
      <c r="P3845" s="25"/>
      <c r="Q3845" s="25"/>
      <c r="R3845" s="25"/>
      <c r="S3845" s="25"/>
      <c r="T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</row>
    <row r="3846" spans="14:41">
      <c r="N3846" s="25"/>
      <c r="O3846" s="25"/>
      <c r="P3846" s="25"/>
      <c r="Q3846" s="25"/>
      <c r="R3846" s="25"/>
      <c r="S3846" s="25"/>
      <c r="T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</row>
    <row r="3847" spans="14:41">
      <c r="N3847" s="25"/>
      <c r="O3847" s="25"/>
      <c r="P3847" s="25"/>
      <c r="Q3847" s="25"/>
      <c r="R3847" s="25"/>
      <c r="S3847" s="25"/>
      <c r="T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</row>
    <row r="3848" spans="14:41">
      <c r="N3848" s="25"/>
      <c r="O3848" s="25"/>
      <c r="P3848" s="25"/>
      <c r="Q3848" s="25"/>
      <c r="R3848" s="25"/>
      <c r="S3848" s="25"/>
      <c r="T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</row>
    <row r="3849" spans="14:41">
      <c r="N3849" s="25"/>
      <c r="O3849" s="25"/>
      <c r="P3849" s="25"/>
      <c r="Q3849" s="25"/>
      <c r="R3849" s="25"/>
      <c r="S3849" s="25"/>
      <c r="T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</row>
    <row r="3850" spans="14:41">
      <c r="N3850" s="25"/>
      <c r="O3850" s="25"/>
      <c r="P3850" s="25"/>
      <c r="Q3850" s="25"/>
      <c r="R3850" s="25"/>
      <c r="S3850" s="25"/>
      <c r="T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</row>
    <row r="3851" spans="14:41">
      <c r="N3851" s="25"/>
      <c r="O3851" s="25"/>
      <c r="P3851" s="25"/>
      <c r="Q3851" s="25"/>
      <c r="R3851" s="25"/>
      <c r="S3851" s="25"/>
      <c r="T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</row>
    <row r="3852" spans="14:41">
      <c r="N3852" s="25"/>
      <c r="O3852" s="25"/>
      <c r="P3852" s="25"/>
      <c r="Q3852" s="25"/>
      <c r="R3852" s="25"/>
      <c r="S3852" s="25"/>
      <c r="T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</row>
    <row r="3853" spans="14:41">
      <c r="N3853" s="25"/>
      <c r="O3853" s="25"/>
      <c r="P3853" s="25"/>
      <c r="Q3853" s="25"/>
      <c r="R3853" s="25"/>
      <c r="S3853" s="25"/>
      <c r="T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</row>
    <row r="3854" spans="14:41">
      <c r="N3854" s="25"/>
      <c r="O3854" s="25"/>
      <c r="P3854" s="25"/>
      <c r="Q3854" s="25"/>
      <c r="R3854" s="25"/>
      <c r="S3854" s="25"/>
      <c r="T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</row>
    <row r="3855" spans="14:41">
      <c r="N3855" s="25"/>
      <c r="O3855" s="25"/>
      <c r="P3855" s="25"/>
      <c r="Q3855" s="25"/>
      <c r="R3855" s="25"/>
      <c r="S3855" s="25"/>
      <c r="T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</row>
    <row r="3856" spans="14:41">
      <c r="N3856" s="25"/>
      <c r="O3856" s="25"/>
      <c r="P3856" s="25"/>
      <c r="Q3856" s="25"/>
      <c r="R3856" s="25"/>
      <c r="S3856" s="25"/>
      <c r="T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</row>
    <row r="3857" spans="14:41">
      <c r="N3857" s="25"/>
      <c r="O3857" s="25"/>
      <c r="P3857" s="25"/>
      <c r="Q3857" s="25"/>
      <c r="R3857" s="25"/>
      <c r="S3857" s="25"/>
      <c r="T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</row>
    <row r="3858" spans="14:41">
      <c r="N3858" s="25"/>
      <c r="O3858" s="25"/>
      <c r="P3858" s="25"/>
      <c r="Q3858" s="25"/>
      <c r="R3858" s="25"/>
      <c r="S3858" s="25"/>
      <c r="T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</row>
    <row r="3859" spans="14:41">
      <c r="N3859" s="25"/>
      <c r="O3859" s="25"/>
      <c r="P3859" s="25"/>
      <c r="Q3859" s="25"/>
      <c r="R3859" s="25"/>
      <c r="S3859" s="25"/>
      <c r="T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</row>
    <row r="3860" spans="14:41">
      <c r="N3860" s="25"/>
      <c r="O3860" s="25"/>
      <c r="P3860" s="25"/>
      <c r="Q3860" s="25"/>
      <c r="R3860" s="25"/>
      <c r="S3860" s="25"/>
      <c r="T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</row>
    <row r="3861" spans="14:41">
      <c r="N3861" s="25"/>
      <c r="O3861" s="25"/>
      <c r="P3861" s="25"/>
      <c r="Q3861" s="25"/>
      <c r="R3861" s="25"/>
      <c r="S3861" s="25"/>
      <c r="T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</row>
    <row r="3862" spans="14:41">
      <c r="N3862" s="25"/>
      <c r="O3862" s="25"/>
      <c r="P3862" s="25"/>
      <c r="Q3862" s="25"/>
      <c r="R3862" s="25"/>
      <c r="S3862" s="25"/>
      <c r="T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</row>
    <row r="3863" spans="14:41">
      <c r="N3863" s="25"/>
      <c r="O3863" s="25"/>
      <c r="P3863" s="25"/>
      <c r="Q3863" s="25"/>
      <c r="R3863" s="25"/>
      <c r="S3863" s="25"/>
      <c r="T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</row>
    <row r="3864" spans="14:41">
      <c r="N3864" s="25"/>
      <c r="O3864" s="25"/>
      <c r="P3864" s="25"/>
      <c r="Q3864" s="25"/>
      <c r="R3864" s="25"/>
      <c r="S3864" s="25"/>
      <c r="T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</row>
    <row r="3865" spans="14:41">
      <c r="N3865" s="25"/>
      <c r="O3865" s="25"/>
      <c r="P3865" s="25"/>
      <c r="Q3865" s="25"/>
      <c r="R3865" s="25"/>
      <c r="S3865" s="25"/>
      <c r="T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</row>
    <row r="3866" spans="14:41">
      <c r="N3866" s="25"/>
      <c r="O3866" s="25"/>
      <c r="P3866" s="25"/>
      <c r="Q3866" s="25"/>
      <c r="R3866" s="25"/>
      <c r="S3866" s="25"/>
      <c r="T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</row>
    <row r="3867" spans="14:41">
      <c r="N3867" s="25"/>
      <c r="O3867" s="25"/>
      <c r="P3867" s="25"/>
      <c r="Q3867" s="25"/>
      <c r="R3867" s="25"/>
      <c r="S3867" s="25"/>
      <c r="T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</row>
    <row r="3868" spans="14:41">
      <c r="N3868" s="25"/>
      <c r="O3868" s="25"/>
      <c r="P3868" s="25"/>
      <c r="Q3868" s="25"/>
      <c r="R3868" s="25"/>
      <c r="S3868" s="25"/>
      <c r="T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</row>
    <row r="3869" spans="14:41">
      <c r="N3869" s="25"/>
      <c r="O3869" s="25"/>
      <c r="P3869" s="25"/>
      <c r="Q3869" s="25"/>
      <c r="R3869" s="25"/>
      <c r="S3869" s="25"/>
      <c r="T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</row>
    <row r="3870" spans="14:41">
      <c r="N3870" s="25"/>
      <c r="O3870" s="25"/>
      <c r="P3870" s="25"/>
      <c r="Q3870" s="25"/>
      <c r="R3870" s="25"/>
      <c r="S3870" s="25"/>
      <c r="T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</row>
    <row r="3871" spans="14:41">
      <c r="N3871" s="25"/>
      <c r="O3871" s="25"/>
      <c r="P3871" s="25"/>
      <c r="Q3871" s="25"/>
      <c r="R3871" s="25"/>
      <c r="S3871" s="25"/>
      <c r="T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</row>
    <row r="3872" spans="14:41">
      <c r="N3872" s="25"/>
      <c r="O3872" s="25"/>
      <c r="P3872" s="25"/>
      <c r="Q3872" s="25"/>
      <c r="R3872" s="25"/>
      <c r="S3872" s="25"/>
      <c r="T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</row>
    <row r="3873" spans="14:41">
      <c r="N3873" s="25"/>
      <c r="O3873" s="25"/>
      <c r="P3873" s="25"/>
      <c r="Q3873" s="25"/>
      <c r="R3873" s="25"/>
      <c r="S3873" s="25"/>
      <c r="T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</row>
    <row r="3874" spans="14:41">
      <c r="N3874" s="25"/>
      <c r="O3874" s="25"/>
      <c r="P3874" s="25"/>
      <c r="Q3874" s="25"/>
      <c r="R3874" s="25"/>
      <c r="S3874" s="25"/>
      <c r="T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</row>
    <row r="3875" spans="14:41">
      <c r="N3875" s="25"/>
      <c r="O3875" s="25"/>
      <c r="P3875" s="25"/>
      <c r="Q3875" s="25"/>
      <c r="R3875" s="25"/>
      <c r="S3875" s="25"/>
      <c r="T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</row>
    <row r="3876" spans="14:41">
      <c r="N3876" s="25"/>
      <c r="O3876" s="25"/>
      <c r="P3876" s="25"/>
      <c r="Q3876" s="25"/>
      <c r="R3876" s="25"/>
      <c r="S3876" s="25"/>
      <c r="T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</row>
    <row r="3877" spans="14:41">
      <c r="N3877" s="25"/>
      <c r="O3877" s="25"/>
      <c r="P3877" s="25"/>
      <c r="Q3877" s="25"/>
      <c r="R3877" s="25"/>
      <c r="S3877" s="25"/>
      <c r="T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</row>
    <row r="3878" spans="14:41">
      <c r="N3878" s="25"/>
      <c r="O3878" s="25"/>
      <c r="P3878" s="25"/>
      <c r="Q3878" s="25"/>
      <c r="R3878" s="25"/>
      <c r="S3878" s="25"/>
      <c r="T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</row>
    <row r="3879" spans="14:41">
      <c r="N3879" s="25"/>
      <c r="O3879" s="25"/>
      <c r="P3879" s="25"/>
      <c r="Q3879" s="25"/>
      <c r="R3879" s="25"/>
      <c r="S3879" s="25"/>
      <c r="T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</row>
    <row r="3880" spans="14:41">
      <c r="N3880" s="25"/>
      <c r="O3880" s="25"/>
      <c r="P3880" s="25"/>
      <c r="Q3880" s="25"/>
      <c r="R3880" s="25"/>
      <c r="S3880" s="25"/>
      <c r="T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</row>
    <row r="3881" spans="14:41">
      <c r="N3881" s="25"/>
      <c r="O3881" s="25"/>
      <c r="P3881" s="25"/>
      <c r="Q3881" s="25"/>
      <c r="R3881" s="25"/>
      <c r="S3881" s="25"/>
      <c r="T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</row>
    <row r="3882" spans="14:41">
      <c r="N3882" s="25"/>
      <c r="O3882" s="25"/>
      <c r="P3882" s="25"/>
      <c r="Q3882" s="25"/>
      <c r="R3882" s="25"/>
      <c r="S3882" s="25"/>
      <c r="T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</row>
    <row r="3883" spans="14:41">
      <c r="N3883" s="25"/>
      <c r="O3883" s="25"/>
      <c r="P3883" s="25"/>
      <c r="Q3883" s="25"/>
      <c r="R3883" s="25"/>
      <c r="S3883" s="25"/>
      <c r="T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</row>
    <row r="3884" spans="14:41">
      <c r="N3884" s="25"/>
      <c r="O3884" s="25"/>
      <c r="P3884" s="25"/>
      <c r="Q3884" s="25"/>
      <c r="R3884" s="25"/>
      <c r="S3884" s="25"/>
      <c r="T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</row>
    <row r="3885" spans="14:41">
      <c r="N3885" s="25"/>
      <c r="O3885" s="25"/>
      <c r="P3885" s="25"/>
      <c r="Q3885" s="25"/>
      <c r="R3885" s="25"/>
      <c r="S3885" s="25"/>
      <c r="T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</row>
    <row r="3886" spans="14:41">
      <c r="N3886" s="25"/>
      <c r="O3886" s="25"/>
      <c r="P3886" s="25"/>
      <c r="Q3886" s="25"/>
      <c r="R3886" s="25"/>
      <c r="S3886" s="25"/>
      <c r="T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</row>
    <row r="3887" spans="14:41">
      <c r="N3887" s="25"/>
      <c r="O3887" s="25"/>
      <c r="P3887" s="25"/>
      <c r="Q3887" s="25"/>
      <c r="R3887" s="25"/>
      <c r="S3887" s="25"/>
      <c r="T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</row>
    <row r="3888" spans="14:41">
      <c r="N3888" s="25"/>
      <c r="O3888" s="25"/>
      <c r="P3888" s="25"/>
      <c r="Q3888" s="25"/>
      <c r="R3888" s="25"/>
      <c r="S3888" s="25"/>
      <c r="T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</row>
    <row r="3889" spans="14:41">
      <c r="N3889" s="25"/>
      <c r="O3889" s="25"/>
      <c r="P3889" s="25"/>
      <c r="Q3889" s="25"/>
      <c r="R3889" s="25"/>
      <c r="S3889" s="25"/>
      <c r="T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</row>
    <row r="3890" spans="14:41">
      <c r="N3890" s="25"/>
      <c r="O3890" s="25"/>
      <c r="P3890" s="25"/>
      <c r="Q3890" s="25"/>
      <c r="R3890" s="25"/>
      <c r="S3890" s="25"/>
      <c r="T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</row>
    <row r="3891" spans="14:41">
      <c r="N3891" s="25"/>
      <c r="O3891" s="25"/>
      <c r="P3891" s="25"/>
      <c r="Q3891" s="25"/>
      <c r="R3891" s="25"/>
      <c r="S3891" s="25"/>
      <c r="T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</row>
    <row r="3892" spans="14:41">
      <c r="N3892" s="25"/>
      <c r="O3892" s="25"/>
      <c r="P3892" s="25"/>
      <c r="Q3892" s="25"/>
      <c r="R3892" s="25"/>
      <c r="S3892" s="25"/>
      <c r="T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</row>
    <row r="3893" spans="14:41">
      <c r="N3893" s="25"/>
      <c r="O3893" s="25"/>
      <c r="P3893" s="25"/>
      <c r="Q3893" s="25"/>
      <c r="R3893" s="25"/>
      <c r="S3893" s="25"/>
      <c r="T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</row>
    <row r="3894" spans="14:41">
      <c r="N3894" s="25"/>
      <c r="O3894" s="25"/>
      <c r="P3894" s="25"/>
      <c r="Q3894" s="25"/>
      <c r="R3894" s="25"/>
      <c r="S3894" s="25"/>
      <c r="T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</row>
    <row r="3895" spans="14:41">
      <c r="N3895" s="25"/>
      <c r="O3895" s="25"/>
      <c r="P3895" s="25"/>
      <c r="Q3895" s="25"/>
      <c r="R3895" s="25"/>
      <c r="S3895" s="25"/>
      <c r="T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</row>
    <row r="3896" spans="14:41">
      <c r="N3896" s="25"/>
      <c r="O3896" s="25"/>
      <c r="P3896" s="25"/>
      <c r="Q3896" s="25"/>
      <c r="R3896" s="25"/>
      <c r="S3896" s="25"/>
      <c r="T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</row>
    <row r="3897" spans="14:41">
      <c r="N3897" s="25"/>
      <c r="O3897" s="25"/>
      <c r="P3897" s="25"/>
      <c r="Q3897" s="25"/>
      <c r="R3897" s="25"/>
      <c r="S3897" s="25"/>
      <c r="T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</row>
    <row r="3898" spans="14:41">
      <c r="N3898" s="25"/>
      <c r="O3898" s="25"/>
      <c r="P3898" s="25"/>
      <c r="Q3898" s="25"/>
      <c r="R3898" s="25"/>
      <c r="S3898" s="25"/>
      <c r="T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</row>
    <row r="3899" spans="14:41">
      <c r="N3899" s="25"/>
      <c r="O3899" s="25"/>
      <c r="P3899" s="25"/>
      <c r="Q3899" s="25"/>
      <c r="R3899" s="25"/>
      <c r="S3899" s="25"/>
      <c r="T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</row>
    <row r="3900" spans="14:41">
      <c r="N3900" s="25"/>
      <c r="O3900" s="25"/>
      <c r="P3900" s="25"/>
      <c r="Q3900" s="25"/>
      <c r="R3900" s="25"/>
      <c r="S3900" s="25"/>
      <c r="T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</row>
    <row r="3901" spans="14:41">
      <c r="N3901" s="25"/>
      <c r="O3901" s="25"/>
      <c r="P3901" s="25"/>
      <c r="Q3901" s="25"/>
      <c r="R3901" s="25"/>
      <c r="S3901" s="25"/>
      <c r="T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</row>
    <row r="3902" spans="14:41">
      <c r="N3902" s="25"/>
      <c r="O3902" s="25"/>
      <c r="P3902" s="25"/>
      <c r="Q3902" s="25"/>
      <c r="R3902" s="25"/>
      <c r="S3902" s="25"/>
      <c r="T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</row>
    <row r="3903" spans="14:41">
      <c r="N3903" s="25"/>
      <c r="O3903" s="25"/>
      <c r="P3903" s="25"/>
      <c r="Q3903" s="25"/>
      <c r="R3903" s="25"/>
      <c r="S3903" s="25"/>
      <c r="T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</row>
    <row r="3904" spans="14:41">
      <c r="N3904" s="25"/>
      <c r="O3904" s="25"/>
      <c r="P3904" s="25"/>
      <c r="Q3904" s="25"/>
      <c r="R3904" s="25"/>
      <c r="S3904" s="25"/>
      <c r="T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</row>
    <row r="3905" spans="14:41">
      <c r="N3905" s="25"/>
      <c r="O3905" s="25"/>
      <c r="P3905" s="25"/>
      <c r="Q3905" s="25"/>
      <c r="R3905" s="25"/>
      <c r="S3905" s="25"/>
      <c r="T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</row>
    <row r="3906" spans="14:41">
      <c r="N3906" s="25"/>
      <c r="O3906" s="25"/>
      <c r="P3906" s="25"/>
      <c r="Q3906" s="25"/>
      <c r="R3906" s="25"/>
      <c r="S3906" s="25"/>
      <c r="T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</row>
    <row r="3907" spans="14:41">
      <c r="N3907" s="25"/>
      <c r="O3907" s="25"/>
      <c r="P3907" s="25"/>
      <c r="Q3907" s="25"/>
      <c r="R3907" s="25"/>
      <c r="S3907" s="25"/>
      <c r="T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</row>
    <row r="3908" spans="14:41">
      <c r="N3908" s="25"/>
      <c r="O3908" s="25"/>
      <c r="P3908" s="25"/>
      <c r="Q3908" s="25"/>
      <c r="R3908" s="25"/>
      <c r="S3908" s="25"/>
      <c r="T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</row>
    <row r="3909" spans="14:41">
      <c r="N3909" s="25"/>
      <c r="O3909" s="25"/>
      <c r="P3909" s="25"/>
      <c r="Q3909" s="25"/>
      <c r="R3909" s="25"/>
      <c r="S3909" s="25"/>
      <c r="T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</row>
    <row r="3910" spans="14:41">
      <c r="N3910" s="25"/>
      <c r="O3910" s="25"/>
      <c r="P3910" s="25"/>
      <c r="Q3910" s="25"/>
      <c r="R3910" s="25"/>
      <c r="S3910" s="25"/>
      <c r="T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</row>
    <row r="3911" spans="14:41">
      <c r="N3911" s="25"/>
      <c r="O3911" s="25"/>
      <c r="P3911" s="25"/>
      <c r="Q3911" s="25"/>
      <c r="R3911" s="25"/>
      <c r="S3911" s="25"/>
      <c r="T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</row>
    <row r="3912" spans="14:41">
      <c r="N3912" s="25"/>
      <c r="O3912" s="25"/>
      <c r="P3912" s="25"/>
      <c r="Q3912" s="25"/>
      <c r="R3912" s="25"/>
      <c r="S3912" s="25"/>
      <c r="T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</row>
    <row r="3913" spans="14:41">
      <c r="N3913" s="25"/>
      <c r="O3913" s="25"/>
      <c r="P3913" s="25"/>
      <c r="Q3913" s="25"/>
      <c r="R3913" s="25"/>
      <c r="S3913" s="25"/>
      <c r="T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</row>
    <row r="3914" spans="14:41">
      <c r="N3914" s="25"/>
      <c r="O3914" s="25"/>
      <c r="P3914" s="25"/>
      <c r="Q3914" s="25"/>
      <c r="R3914" s="25"/>
      <c r="S3914" s="25"/>
      <c r="T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</row>
    <row r="3915" spans="14:41">
      <c r="N3915" s="25"/>
      <c r="O3915" s="25"/>
      <c r="P3915" s="25"/>
      <c r="Q3915" s="25"/>
      <c r="R3915" s="25"/>
      <c r="S3915" s="25"/>
      <c r="T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</row>
    <row r="3916" spans="14:41">
      <c r="N3916" s="25"/>
      <c r="O3916" s="25"/>
      <c r="P3916" s="25"/>
      <c r="Q3916" s="25"/>
      <c r="R3916" s="25"/>
      <c r="S3916" s="25"/>
      <c r="T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</row>
    <row r="3917" spans="14:41">
      <c r="N3917" s="25"/>
      <c r="O3917" s="25"/>
      <c r="P3917" s="25"/>
      <c r="Q3917" s="25"/>
      <c r="R3917" s="25"/>
      <c r="S3917" s="25"/>
      <c r="T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</row>
    <row r="3918" spans="14:41">
      <c r="N3918" s="25"/>
      <c r="O3918" s="25"/>
      <c r="P3918" s="25"/>
      <c r="Q3918" s="25"/>
      <c r="R3918" s="25"/>
      <c r="S3918" s="25"/>
      <c r="T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</row>
    <row r="3919" spans="14:41">
      <c r="N3919" s="25"/>
      <c r="O3919" s="25"/>
      <c r="P3919" s="25"/>
      <c r="Q3919" s="25"/>
      <c r="R3919" s="25"/>
      <c r="S3919" s="25"/>
      <c r="T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</row>
    <row r="3920" spans="14:41">
      <c r="N3920" s="25"/>
      <c r="O3920" s="25"/>
      <c r="P3920" s="25"/>
      <c r="Q3920" s="25"/>
      <c r="R3920" s="25"/>
      <c r="S3920" s="25"/>
      <c r="T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</row>
    <row r="3921" spans="14:41">
      <c r="N3921" s="25"/>
      <c r="O3921" s="25"/>
      <c r="P3921" s="25"/>
      <c r="Q3921" s="25"/>
      <c r="R3921" s="25"/>
      <c r="S3921" s="25"/>
      <c r="T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</row>
    <row r="3922" spans="14:41">
      <c r="N3922" s="25"/>
      <c r="O3922" s="25"/>
      <c r="P3922" s="25"/>
      <c r="Q3922" s="25"/>
      <c r="R3922" s="25"/>
      <c r="S3922" s="25"/>
      <c r="T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</row>
    <row r="3923" spans="14:41">
      <c r="N3923" s="25"/>
      <c r="O3923" s="25"/>
      <c r="P3923" s="25"/>
      <c r="Q3923" s="25"/>
      <c r="R3923" s="25"/>
      <c r="S3923" s="25"/>
      <c r="T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</row>
    <row r="3924" spans="14:41">
      <c r="N3924" s="25"/>
      <c r="O3924" s="25"/>
      <c r="P3924" s="25"/>
      <c r="Q3924" s="25"/>
      <c r="R3924" s="25"/>
      <c r="S3924" s="25"/>
      <c r="T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</row>
    <row r="3925" spans="14:41">
      <c r="N3925" s="25"/>
      <c r="O3925" s="25"/>
      <c r="P3925" s="25"/>
      <c r="Q3925" s="25"/>
      <c r="R3925" s="25"/>
      <c r="S3925" s="25"/>
      <c r="T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</row>
    <row r="3926" spans="14:41">
      <c r="N3926" s="25"/>
      <c r="O3926" s="25"/>
      <c r="P3926" s="25"/>
      <c r="Q3926" s="25"/>
      <c r="R3926" s="25"/>
      <c r="S3926" s="25"/>
      <c r="T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</row>
    <row r="3927" spans="14:41">
      <c r="N3927" s="25"/>
      <c r="O3927" s="25"/>
      <c r="P3927" s="25"/>
      <c r="Q3927" s="25"/>
      <c r="R3927" s="25"/>
      <c r="S3927" s="25"/>
      <c r="T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</row>
    <row r="3928" spans="14:41">
      <c r="N3928" s="25"/>
      <c r="O3928" s="25"/>
      <c r="P3928" s="25"/>
      <c r="Q3928" s="25"/>
      <c r="R3928" s="25"/>
      <c r="S3928" s="25"/>
      <c r="T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</row>
    <row r="3929" spans="14:41">
      <c r="N3929" s="25"/>
      <c r="O3929" s="25"/>
      <c r="P3929" s="25"/>
      <c r="Q3929" s="25"/>
      <c r="R3929" s="25"/>
      <c r="S3929" s="25"/>
      <c r="T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</row>
    <row r="3930" spans="14:41">
      <c r="N3930" s="25"/>
      <c r="O3930" s="25"/>
      <c r="P3930" s="25"/>
      <c r="Q3930" s="25"/>
      <c r="R3930" s="25"/>
      <c r="S3930" s="25"/>
      <c r="T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</row>
    <row r="3931" spans="14:41">
      <c r="N3931" s="25"/>
      <c r="O3931" s="25"/>
      <c r="P3931" s="25"/>
      <c r="Q3931" s="25"/>
      <c r="R3931" s="25"/>
      <c r="S3931" s="25"/>
      <c r="T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</row>
    <row r="3932" spans="14:41">
      <c r="N3932" s="25"/>
      <c r="O3932" s="25"/>
      <c r="P3932" s="25"/>
      <c r="Q3932" s="25"/>
      <c r="R3932" s="25"/>
      <c r="S3932" s="25"/>
      <c r="T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</row>
    <row r="3933" spans="14:41">
      <c r="N3933" s="25"/>
      <c r="O3933" s="25"/>
      <c r="P3933" s="25"/>
      <c r="Q3933" s="25"/>
      <c r="R3933" s="25"/>
      <c r="S3933" s="25"/>
      <c r="T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</row>
    <row r="3934" spans="14:41">
      <c r="N3934" s="25"/>
      <c r="O3934" s="25"/>
      <c r="P3934" s="25"/>
      <c r="Q3934" s="25"/>
      <c r="R3934" s="25"/>
      <c r="S3934" s="25"/>
      <c r="T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</row>
    <row r="3935" spans="14:41">
      <c r="N3935" s="25"/>
      <c r="O3935" s="25"/>
      <c r="P3935" s="25"/>
      <c r="Q3935" s="25"/>
      <c r="R3935" s="25"/>
      <c r="S3935" s="25"/>
      <c r="T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</row>
    <row r="3936" spans="14:41">
      <c r="N3936" s="25"/>
      <c r="O3936" s="25"/>
      <c r="P3936" s="25"/>
      <c r="Q3936" s="25"/>
      <c r="R3936" s="25"/>
      <c r="S3936" s="25"/>
      <c r="T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</row>
    <row r="3937" spans="14:41">
      <c r="N3937" s="25"/>
      <c r="O3937" s="25"/>
      <c r="P3937" s="25"/>
      <c r="Q3937" s="25"/>
      <c r="R3937" s="25"/>
      <c r="S3937" s="25"/>
      <c r="T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</row>
    <row r="3938" spans="14:41">
      <c r="N3938" s="25"/>
      <c r="O3938" s="25"/>
      <c r="P3938" s="25"/>
      <c r="Q3938" s="25"/>
      <c r="R3938" s="25"/>
      <c r="S3938" s="25"/>
      <c r="T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</row>
    <row r="3939" spans="14:41">
      <c r="N3939" s="25"/>
      <c r="O3939" s="25"/>
      <c r="P3939" s="25"/>
      <c r="Q3939" s="25"/>
      <c r="R3939" s="25"/>
      <c r="S3939" s="25"/>
      <c r="T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</row>
    <row r="3940" spans="14:41">
      <c r="N3940" s="25"/>
      <c r="O3940" s="25"/>
      <c r="P3940" s="25"/>
      <c r="Q3940" s="25"/>
      <c r="R3940" s="25"/>
      <c r="S3940" s="25"/>
      <c r="T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</row>
    <row r="3941" spans="14:41">
      <c r="N3941" s="25"/>
      <c r="O3941" s="25"/>
      <c r="P3941" s="25"/>
      <c r="Q3941" s="25"/>
      <c r="R3941" s="25"/>
      <c r="S3941" s="25"/>
      <c r="T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</row>
    <row r="3942" spans="14:41">
      <c r="N3942" s="25"/>
      <c r="O3942" s="25"/>
      <c r="P3942" s="25"/>
      <c r="Q3942" s="25"/>
      <c r="R3942" s="25"/>
      <c r="S3942" s="25"/>
      <c r="T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</row>
    <row r="3943" spans="14:41">
      <c r="N3943" s="25"/>
      <c r="O3943" s="25"/>
      <c r="P3943" s="25"/>
      <c r="Q3943" s="25"/>
      <c r="R3943" s="25"/>
      <c r="S3943" s="25"/>
      <c r="T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</row>
    <row r="3944" spans="14:41">
      <c r="N3944" s="25"/>
      <c r="O3944" s="25"/>
      <c r="P3944" s="25"/>
      <c r="Q3944" s="25"/>
      <c r="R3944" s="25"/>
      <c r="S3944" s="25"/>
      <c r="T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</row>
    <row r="3945" spans="14:41">
      <c r="N3945" s="25"/>
      <c r="O3945" s="25"/>
      <c r="P3945" s="25"/>
      <c r="Q3945" s="25"/>
      <c r="R3945" s="25"/>
      <c r="S3945" s="25"/>
      <c r="T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</row>
    <row r="3946" spans="14:41">
      <c r="N3946" s="25"/>
      <c r="O3946" s="25"/>
      <c r="P3946" s="25"/>
      <c r="Q3946" s="25"/>
      <c r="R3946" s="25"/>
      <c r="S3946" s="25"/>
      <c r="T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</row>
    <row r="3947" spans="14:41">
      <c r="N3947" s="25"/>
      <c r="O3947" s="25"/>
      <c r="P3947" s="25"/>
      <c r="Q3947" s="25"/>
      <c r="R3947" s="25"/>
      <c r="S3947" s="25"/>
      <c r="T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</row>
    <row r="3948" spans="14:41">
      <c r="N3948" s="25"/>
      <c r="O3948" s="25"/>
      <c r="P3948" s="25"/>
      <c r="Q3948" s="25"/>
      <c r="R3948" s="25"/>
      <c r="S3948" s="25"/>
      <c r="T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</row>
    <row r="3949" spans="14:41">
      <c r="N3949" s="25"/>
      <c r="O3949" s="25"/>
      <c r="P3949" s="25"/>
      <c r="Q3949" s="25"/>
      <c r="R3949" s="25"/>
      <c r="S3949" s="25"/>
      <c r="T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</row>
    <row r="3950" spans="14:41">
      <c r="N3950" s="25"/>
      <c r="O3950" s="25"/>
      <c r="P3950" s="25"/>
      <c r="Q3950" s="25"/>
      <c r="R3950" s="25"/>
      <c r="S3950" s="25"/>
      <c r="T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</row>
    <row r="3951" spans="14:41">
      <c r="N3951" s="25"/>
      <c r="O3951" s="25"/>
      <c r="P3951" s="25"/>
      <c r="Q3951" s="25"/>
      <c r="R3951" s="25"/>
      <c r="S3951" s="25"/>
      <c r="T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</row>
    <row r="3952" spans="14:41">
      <c r="N3952" s="25"/>
      <c r="O3952" s="25"/>
      <c r="P3952" s="25"/>
      <c r="Q3952" s="25"/>
      <c r="R3952" s="25"/>
      <c r="S3952" s="25"/>
      <c r="T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</row>
    <row r="3953" spans="14:41">
      <c r="N3953" s="25"/>
      <c r="O3953" s="25"/>
      <c r="P3953" s="25"/>
      <c r="Q3953" s="25"/>
      <c r="R3953" s="25"/>
      <c r="S3953" s="25"/>
      <c r="T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</row>
    <row r="3954" spans="14:41">
      <c r="N3954" s="25"/>
      <c r="O3954" s="25"/>
      <c r="P3954" s="25"/>
      <c r="Q3954" s="25"/>
      <c r="R3954" s="25"/>
      <c r="S3954" s="25"/>
      <c r="T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</row>
    <row r="3955" spans="14:41">
      <c r="N3955" s="25"/>
      <c r="O3955" s="25"/>
      <c r="P3955" s="25"/>
      <c r="Q3955" s="25"/>
      <c r="R3955" s="25"/>
      <c r="S3955" s="25"/>
      <c r="T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</row>
    <row r="3956" spans="14:41">
      <c r="N3956" s="25"/>
      <c r="O3956" s="25"/>
      <c r="P3956" s="25"/>
      <c r="Q3956" s="25"/>
      <c r="R3956" s="25"/>
      <c r="S3956" s="25"/>
      <c r="T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</row>
    <row r="3957" spans="14:41">
      <c r="N3957" s="25"/>
      <c r="O3957" s="25"/>
      <c r="P3957" s="25"/>
      <c r="Q3957" s="25"/>
      <c r="R3957" s="25"/>
      <c r="S3957" s="25"/>
      <c r="T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</row>
    <row r="3958" spans="14:41">
      <c r="N3958" s="25"/>
      <c r="O3958" s="25"/>
      <c r="P3958" s="25"/>
      <c r="Q3958" s="25"/>
      <c r="R3958" s="25"/>
      <c r="S3958" s="25"/>
      <c r="T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</row>
    <row r="3959" spans="14:41">
      <c r="N3959" s="25"/>
      <c r="O3959" s="25"/>
      <c r="P3959" s="25"/>
      <c r="Q3959" s="25"/>
      <c r="R3959" s="25"/>
      <c r="S3959" s="25"/>
      <c r="T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</row>
    <row r="3960" spans="14:41">
      <c r="N3960" s="25"/>
      <c r="O3960" s="25"/>
      <c r="P3960" s="25"/>
      <c r="Q3960" s="25"/>
      <c r="R3960" s="25"/>
      <c r="S3960" s="25"/>
      <c r="T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</row>
    <row r="3961" spans="14:41">
      <c r="N3961" s="25"/>
      <c r="O3961" s="25"/>
      <c r="P3961" s="25"/>
      <c r="Q3961" s="25"/>
      <c r="R3961" s="25"/>
      <c r="S3961" s="25"/>
      <c r="T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</row>
    <row r="3962" spans="14:41">
      <c r="N3962" s="25"/>
      <c r="O3962" s="25"/>
      <c r="P3962" s="25"/>
      <c r="Q3962" s="25"/>
      <c r="R3962" s="25"/>
      <c r="S3962" s="25"/>
      <c r="T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</row>
    <row r="3963" spans="14:41">
      <c r="N3963" s="25"/>
      <c r="O3963" s="25"/>
      <c r="P3963" s="25"/>
      <c r="Q3963" s="25"/>
      <c r="R3963" s="25"/>
      <c r="S3963" s="25"/>
      <c r="T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</row>
    <row r="3964" spans="14:41">
      <c r="N3964" s="25"/>
      <c r="O3964" s="25"/>
      <c r="P3964" s="25"/>
      <c r="Q3964" s="25"/>
      <c r="R3964" s="25"/>
      <c r="S3964" s="25"/>
      <c r="T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</row>
    <row r="3965" spans="14:41">
      <c r="N3965" s="25"/>
      <c r="O3965" s="25"/>
      <c r="P3965" s="25"/>
      <c r="Q3965" s="25"/>
      <c r="R3965" s="25"/>
      <c r="S3965" s="25"/>
      <c r="T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</row>
    <row r="3966" spans="14:41">
      <c r="N3966" s="25"/>
      <c r="O3966" s="25"/>
      <c r="P3966" s="25"/>
      <c r="Q3966" s="25"/>
      <c r="R3966" s="25"/>
      <c r="S3966" s="25"/>
      <c r="T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</row>
    <row r="3967" spans="14:41">
      <c r="N3967" s="25"/>
      <c r="O3967" s="25"/>
      <c r="P3967" s="25"/>
      <c r="Q3967" s="25"/>
      <c r="R3967" s="25"/>
      <c r="S3967" s="25"/>
      <c r="T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</row>
    <row r="3968" spans="14:41">
      <c r="N3968" s="25"/>
      <c r="O3968" s="25"/>
      <c r="P3968" s="25"/>
      <c r="Q3968" s="25"/>
      <c r="R3968" s="25"/>
      <c r="S3968" s="25"/>
      <c r="T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</row>
    <row r="3969" spans="14:41">
      <c r="N3969" s="25"/>
      <c r="O3969" s="25"/>
      <c r="P3969" s="25"/>
      <c r="Q3969" s="25"/>
      <c r="R3969" s="25"/>
      <c r="S3969" s="25"/>
      <c r="T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</row>
    <row r="3970" spans="14:41">
      <c r="N3970" s="25"/>
      <c r="O3970" s="25"/>
      <c r="P3970" s="25"/>
      <c r="Q3970" s="25"/>
      <c r="R3970" s="25"/>
      <c r="S3970" s="25"/>
      <c r="T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</row>
    <row r="3971" spans="14:41">
      <c r="N3971" s="25"/>
      <c r="O3971" s="25"/>
      <c r="P3971" s="25"/>
      <c r="Q3971" s="25"/>
      <c r="R3971" s="25"/>
      <c r="S3971" s="25"/>
      <c r="T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</row>
    <row r="3972" spans="14:41">
      <c r="N3972" s="25"/>
      <c r="O3972" s="25"/>
      <c r="P3972" s="25"/>
      <c r="Q3972" s="25"/>
      <c r="R3972" s="25"/>
      <c r="S3972" s="25"/>
      <c r="T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</row>
    <row r="3973" spans="14:41">
      <c r="N3973" s="25"/>
      <c r="O3973" s="25"/>
      <c r="P3973" s="25"/>
      <c r="Q3973" s="25"/>
      <c r="R3973" s="25"/>
      <c r="S3973" s="25"/>
      <c r="T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</row>
    <row r="3974" spans="14:41">
      <c r="N3974" s="25"/>
      <c r="O3974" s="25"/>
      <c r="P3974" s="25"/>
      <c r="Q3974" s="25"/>
      <c r="R3974" s="25"/>
      <c r="S3974" s="25"/>
      <c r="T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</row>
    <row r="3975" spans="14:41">
      <c r="N3975" s="25"/>
      <c r="O3975" s="25"/>
      <c r="P3975" s="25"/>
      <c r="Q3975" s="25"/>
      <c r="R3975" s="25"/>
      <c r="S3975" s="25"/>
      <c r="T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</row>
    <row r="3976" spans="14:41">
      <c r="N3976" s="25"/>
      <c r="O3976" s="25"/>
      <c r="P3976" s="25"/>
      <c r="Q3976" s="25"/>
      <c r="R3976" s="25"/>
      <c r="S3976" s="25"/>
      <c r="T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</row>
    <row r="3977" spans="14:41">
      <c r="N3977" s="25"/>
      <c r="O3977" s="25"/>
      <c r="P3977" s="25"/>
      <c r="Q3977" s="25"/>
      <c r="R3977" s="25"/>
      <c r="S3977" s="25"/>
      <c r="T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</row>
    <row r="3978" spans="14:41">
      <c r="N3978" s="25"/>
      <c r="O3978" s="25"/>
      <c r="P3978" s="25"/>
      <c r="Q3978" s="25"/>
      <c r="R3978" s="25"/>
      <c r="S3978" s="25"/>
      <c r="T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</row>
    <row r="3979" spans="14:41">
      <c r="N3979" s="25"/>
      <c r="O3979" s="25"/>
      <c r="P3979" s="25"/>
      <c r="Q3979" s="25"/>
      <c r="R3979" s="25"/>
      <c r="S3979" s="25"/>
      <c r="T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</row>
    <row r="3980" spans="14:41">
      <c r="N3980" s="25"/>
      <c r="O3980" s="25"/>
      <c r="P3980" s="25"/>
      <c r="Q3980" s="25"/>
      <c r="R3980" s="25"/>
      <c r="S3980" s="25"/>
      <c r="T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</row>
    <row r="3981" spans="14:41">
      <c r="N3981" s="25"/>
      <c r="O3981" s="25"/>
      <c r="P3981" s="25"/>
      <c r="Q3981" s="25"/>
      <c r="R3981" s="25"/>
      <c r="S3981" s="25"/>
      <c r="T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</row>
    <row r="3982" spans="14:41">
      <c r="N3982" s="25"/>
      <c r="O3982" s="25"/>
      <c r="P3982" s="25"/>
      <c r="Q3982" s="25"/>
      <c r="R3982" s="25"/>
      <c r="S3982" s="25"/>
      <c r="T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</row>
    <row r="3983" spans="14:41">
      <c r="N3983" s="25"/>
      <c r="O3983" s="25"/>
      <c r="P3983" s="25"/>
      <c r="Q3983" s="25"/>
      <c r="R3983" s="25"/>
      <c r="S3983" s="25"/>
      <c r="T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</row>
    <row r="3984" spans="14:41">
      <c r="N3984" s="25"/>
      <c r="O3984" s="25"/>
      <c r="P3984" s="25"/>
      <c r="Q3984" s="25"/>
      <c r="R3984" s="25"/>
      <c r="S3984" s="25"/>
      <c r="T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</row>
    <row r="3985" spans="14:41">
      <c r="N3985" s="25"/>
      <c r="O3985" s="25"/>
      <c r="P3985" s="25"/>
      <c r="Q3985" s="25"/>
      <c r="R3985" s="25"/>
      <c r="S3985" s="25"/>
      <c r="T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</row>
    <row r="3986" spans="14:41">
      <c r="N3986" s="25"/>
      <c r="O3986" s="25"/>
      <c r="P3986" s="25"/>
      <c r="Q3986" s="25"/>
      <c r="R3986" s="25"/>
      <c r="S3986" s="25"/>
      <c r="T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</row>
    <row r="3987" spans="14:41">
      <c r="N3987" s="25"/>
      <c r="O3987" s="25"/>
      <c r="P3987" s="25"/>
      <c r="Q3987" s="25"/>
      <c r="R3987" s="25"/>
      <c r="S3987" s="25"/>
      <c r="T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</row>
    <row r="3988" spans="14:41">
      <c r="N3988" s="25"/>
      <c r="O3988" s="25"/>
      <c r="P3988" s="25"/>
      <c r="Q3988" s="25"/>
      <c r="R3988" s="25"/>
      <c r="S3988" s="25"/>
      <c r="T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</row>
    <row r="3989" spans="14:41">
      <c r="N3989" s="25"/>
      <c r="O3989" s="25"/>
      <c r="P3989" s="25"/>
      <c r="Q3989" s="25"/>
      <c r="R3989" s="25"/>
      <c r="S3989" s="25"/>
      <c r="T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</row>
    <row r="3990" spans="14:41">
      <c r="N3990" s="25"/>
      <c r="O3990" s="25"/>
      <c r="P3990" s="25"/>
      <c r="Q3990" s="25"/>
      <c r="R3990" s="25"/>
      <c r="S3990" s="25"/>
      <c r="T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</row>
    <row r="3991" spans="14:41">
      <c r="N3991" s="25"/>
      <c r="O3991" s="25"/>
      <c r="P3991" s="25"/>
      <c r="Q3991" s="25"/>
      <c r="R3991" s="25"/>
      <c r="S3991" s="25"/>
      <c r="T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</row>
    <row r="3992" spans="14:41">
      <c r="N3992" s="25"/>
      <c r="O3992" s="25"/>
      <c r="P3992" s="25"/>
      <c r="Q3992" s="25"/>
      <c r="R3992" s="25"/>
      <c r="S3992" s="25"/>
      <c r="T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</row>
    <row r="3993" spans="14:41">
      <c r="N3993" s="25"/>
      <c r="O3993" s="25"/>
      <c r="P3993" s="25"/>
      <c r="Q3993" s="25"/>
      <c r="R3993" s="25"/>
      <c r="S3993" s="25"/>
      <c r="T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</row>
    <row r="3994" spans="14:41">
      <c r="N3994" s="25"/>
      <c r="O3994" s="25"/>
      <c r="P3994" s="25"/>
      <c r="Q3994" s="25"/>
      <c r="R3994" s="25"/>
      <c r="S3994" s="25"/>
      <c r="T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</row>
    <row r="3995" spans="14:41">
      <c r="N3995" s="25"/>
      <c r="O3995" s="25"/>
      <c r="P3995" s="25"/>
      <c r="Q3995" s="25"/>
      <c r="R3995" s="25"/>
      <c r="S3995" s="25"/>
      <c r="T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</row>
    <row r="3996" spans="14:41">
      <c r="N3996" s="25"/>
      <c r="O3996" s="25"/>
      <c r="P3996" s="25"/>
      <c r="Q3996" s="25"/>
      <c r="R3996" s="25"/>
      <c r="S3996" s="25"/>
      <c r="T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</row>
    <row r="3997" spans="14:41">
      <c r="N3997" s="25"/>
      <c r="O3997" s="25"/>
      <c r="P3997" s="25"/>
      <c r="Q3997" s="25"/>
      <c r="R3997" s="25"/>
      <c r="S3997" s="25"/>
      <c r="T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</row>
    <row r="3998" spans="14:41">
      <c r="N3998" s="25"/>
      <c r="O3998" s="25"/>
      <c r="P3998" s="25"/>
      <c r="Q3998" s="25"/>
      <c r="R3998" s="25"/>
      <c r="S3998" s="25"/>
      <c r="T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</row>
    <row r="3999" spans="14:41">
      <c r="N3999" s="25"/>
      <c r="O3999" s="25"/>
      <c r="P3999" s="25"/>
      <c r="Q3999" s="25"/>
      <c r="R3999" s="25"/>
      <c r="S3999" s="25"/>
      <c r="T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</row>
    <row r="4000" spans="14:41">
      <c r="N4000" s="25"/>
      <c r="O4000" s="25"/>
      <c r="P4000" s="25"/>
      <c r="Q4000" s="25"/>
      <c r="R4000" s="25"/>
      <c r="S4000" s="25"/>
      <c r="T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</row>
    <row r="4001" spans="14:41">
      <c r="N4001" s="25"/>
      <c r="O4001" s="25"/>
      <c r="P4001" s="25"/>
      <c r="Q4001" s="25"/>
      <c r="R4001" s="25"/>
      <c r="S4001" s="25"/>
      <c r="T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</row>
    <row r="4002" spans="14:41">
      <c r="N4002" s="25"/>
      <c r="O4002" s="25"/>
      <c r="P4002" s="25"/>
      <c r="Q4002" s="25"/>
      <c r="R4002" s="25"/>
      <c r="S4002" s="25"/>
      <c r="T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</row>
    <row r="4003" spans="14:41">
      <c r="N4003" s="25"/>
      <c r="O4003" s="25"/>
      <c r="P4003" s="25"/>
      <c r="Q4003" s="25"/>
      <c r="R4003" s="25"/>
      <c r="S4003" s="25"/>
      <c r="T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</row>
    <row r="4004" spans="14:41">
      <c r="N4004" s="25"/>
      <c r="O4004" s="25"/>
      <c r="P4004" s="25"/>
      <c r="Q4004" s="25"/>
      <c r="R4004" s="25"/>
      <c r="S4004" s="25"/>
      <c r="T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</row>
    <row r="4005" spans="14:41">
      <c r="N4005" s="25"/>
      <c r="O4005" s="25"/>
      <c r="P4005" s="25"/>
      <c r="Q4005" s="25"/>
      <c r="R4005" s="25"/>
      <c r="S4005" s="25"/>
      <c r="T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</row>
    <row r="4006" spans="14:41">
      <c r="N4006" s="25"/>
      <c r="O4006" s="25"/>
      <c r="P4006" s="25"/>
      <c r="Q4006" s="25"/>
      <c r="R4006" s="25"/>
      <c r="S4006" s="25"/>
      <c r="T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</row>
    <row r="4007" spans="14:41">
      <c r="N4007" s="25"/>
      <c r="O4007" s="25"/>
      <c r="P4007" s="25"/>
      <c r="Q4007" s="25"/>
      <c r="R4007" s="25"/>
      <c r="S4007" s="25"/>
      <c r="T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</row>
    <row r="4008" spans="14:41">
      <c r="N4008" s="25"/>
      <c r="O4008" s="25"/>
      <c r="P4008" s="25"/>
      <c r="Q4008" s="25"/>
      <c r="R4008" s="25"/>
      <c r="S4008" s="25"/>
      <c r="T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</row>
    <row r="4009" spans="14:41">
      <c r="N4009" s="25"/>
      <c r="O4009" s="25"/>
      <c r="P4009" s="25"/>
      <c r="Q4009" s="25"/>
      <c r="R4009" s="25"/>
      <c r="S4009" s="25"/>
      <c r="T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</row>
    <row r="4010" spans="14:41">
      <c r="N4010" s="25"/>
      <c r="O4010" s="25"/>
      <c r="P4010" s="25"/>
      <c r="Q4010" s="25"/>
      <c r="R4010" s="25"/>
      <c r="S4010" s="25"/>
      <c r="T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</row>
    <row r="4011" spans="14:41">
      <c r="N4011" s="25"/>
      <c r="O4011" s="25"/>
      <c r="P4011" s="25"/>
      <c r="Q4011" s="25"/>
      <c r="R4011" s="25"/>
      <c r="S4011" s="25"/>
      <c r="T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</row>
    <row r="4012" spans="14:41">
      <c r="N4012" s="25"/>
      <c r="O4012" s="25"/>
      <c r="P4012" s="25"/>
      <c r="Q4012" s="25"/>
      <c r="R4012" s="25"/>
      <c r="S4012" s="25"/>
      <c r="T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</row>
    <row r="4013" spans="14:41">
      <c r="N4013" s="25"/>
      <c r="O4013" s="25"/>
      <c r="P4013" s="25"/>
      <c r="Q4013" s="25"/>
      <c r="R4013" s="25"/>
      <c r="S4013" s="25"/>
      <c r="T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</row>
    <row r="4014" spans="14:41">
      <c r="N4014" s="25"/>
      <c r="O4014" s="25"/>
      <c r="P4014" s="25"/>
      <c r="Q4014" s="25"/>
      <c r="R4014" s="25"/>
      <c r="S4014" s="25"/>
      <c r="T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</row>
    <row r="4015" spans="14:41">
      <c r="N4015" s="25"/>
      <c r="O4015" s="25"/>
      <c r="P4015" s="25"/>
      <c r="Q4015" s="25"/>
      <c r="R4015" s="25"/>
      <c r="S4015" s="25"/>
      <c r="T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</row>
    <row r="4016" spans="14:41">
      <c r="N4016" s="25"/>
      <c r="O4016" s="25"/>
      <c r="P4016" s="25"/>
      <c r="Q4016" s="25"/>
      <c r="R4016" s="25"/>
      <c r="S4016" s="25"/>
      <c r="T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</row>
    <row r="4017" spans="14:41">
      <c r="N4017" s="25"/>
      <c r="O4017" s="25"/>
      <c r="P4017" s="25"/>
      <c r="Q4017" s="25"/>
      <c r="R4017" s="25"/>
      <c r="S4017" s="25"/>
      <c r="T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</row>
    <row r="4018" spans="14:41">
      <c r="N4018" s="25"/>
      <c r="O4018" s="25"/>
      <c r="P4018" s="25"/>
      <c r="Q4018" s="25"/>
      <c r="R4018" s="25"/>
      <c r="S4018" s="25"/>
      <c r="T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</row>
    <row r="4019" spans="14:41">
      <c r="N4019" s="25"/>
      <c r="O4019" s="25"/>
      <c r="P4019" s="25"/>
      <c r="Q4019" s="25"/>
      <c r="R4019" s="25"/>
      <c r="S4019" s="25"/>
      <c r="T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</row>
    <row r="4020" spans="14:41">
      <c r="N4020" s="25"/>
      <c r="O4020" s="25"/>
      <c r="P4020" s="25"/>
      <c r="Q4020" s="25"/>
      <c r="R4020" s="25"/>
      <c r="S4020" s="25"/>
      <c r="T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</row>
    <row r="4021" spans="14:41">
      <c r="N4021" s="25"/>
      <c r="O4021" s="25"/>
      <c r="P4021" s="25"/>
      <c r="Q4021" s="25"/>
      <c r="R4021" s="25"/>
      <c r="S4021" s="25"/>
      <c r="T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</row>
    <row r="4022" spans="14:41">
      <c r="N4022" s="25"/>
      <c r="O4022" s="25"/>
      <c r="P4022" s="25"/>
      <c r="Q4022" s="25"/>
      <c r="R4022" s="25"/>
      <c r="S4022" s="25"/>
      <c r="T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</row>
    <row r="4023" spans="14:41">
      <c r="N4023" s="25"/>
      <c r="O4023" s="25"/>
      <c r="P4023" s="25"/>
      <c r="Q4023" s="25"/>
      <c r="R4023" s="25"/>
      <c r="S4023" s="25"/>
      <c r="T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</row>
    <row r="4024" spans="14:41">
      <c r="N4024" s="25"/>
      <c r="O4024" s="25"/>
      <c r="P4024" s="25"/>
      <c r="Q4024" s="25"/>
      <c r="R4024" s="25"/>
      <c r="S4024" s="25"/>
      <c r="T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</row>
    <row r="4025" spans="14:41">
      <c r="N4025" s="25"/>
      <c r="O4025" s="25"/>
      <c r="P4025" s="25"/>
      <c r="Q4025" s="25"/>
      <c r="R4025" s="25"/>
      <c r="S4025" s="25"/>
      <c r="T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</row>
    <row r="4026" spans="14:41">
      <c r="N4026" s="25"/>
      <c r="O4026" s="25"/>
      <c r="P4026" s="25"/>
      <c r="Q4026" s="25"/>
      <c r="R4026" s="25"/>
      <c r="S4026" s="25"/>
      <c r="T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</row>
    <row r="4027" spans="14:41">
      <c r="N4027" s="25"/>
      <c r="O4027" s="25"/>
      <c r="P4027" s="25"/>
      <c r="Q4027" s="25"/>
      <c r="R4027" s="25"/>
      <c r="S4027" s="25"/>
      <c r="T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</row>
    <row r="4028" spans="14:41">
      <c r="N4028" s="25"/>
      <c r="O4028" s="25"/>
      <c r="P4028" s="25"/>
      <c r="Q4028" s="25"/>
      <c r="R4028" s="25"/>
      <c r="S4028" s="25"/>
      <c r="T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</row>
    <row r="4029" spans="14:41">
      <c r="N4029" s="25"/>
      <c r="O4029" s="25"/>
      <c r="P4029" s="25"/>
      <c r="Q4029" s="25"/>
      <c r="R4029" s="25"/>
      <c r="S4029" s="25"/>
      <c r="T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</row>
    <row r="4030" spans="14:41">
      <c r="N4030" s="25"/>
      <c r="O4030" s="25"/>
      <c r="P4030" s="25"/>
      <c r="Q4030" s="25"/>
      <c r="R4030" s="25"/>
      <c r="S4030" s="25"/>
      <c r="T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</row>
    <row r="4031" spans="14:41">
      <c r="N4031" s="25"/>
      <c r="O4031" s="25"/>
      <c r="P4031" s="25"/>
      <c r="Q4031" s="25"/>
      <c r="R4031" s="25"/>
      <c r="S4031" s="25"/>
      <c r="T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</row>
    <row r="4032" spans="14:41">
      <c r="N4032" s="25"/>
      <c r="O4032" s="25"/>
      <c r="P4032" s="25"/>
      <c r="Q4032" s="25"/>
      <c r="R4032" s="25"/>
      <c r="S4032" s="25"/>
      <c r="T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</row>
    <row r="4033" spans="14:41">
      <c r="N4033" s="25"/>
      <c r="O4033" s="25"/>
      <c r="P4033" s="25"/>
      <c r="Q4033" s="25"/>
      <c r="R4033" s="25"/>
      <c r="S4033" s="25"/>
      <c r="T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</row>
    <row r="4034" spans="14:41">
      <c r="N4034" s="25"/>
      <c r="O4034" s="25"/>
      <c r="P4034" s="25"/>
      <c r="Q4034" s="25"/>
      <c r="R4034" s="25"/>
      <c r="S4034" s="25"/>
      <c r="T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</row>
    <row r="4035" spans="14:41">
      <c r="N4035" s="25"/>
      <c r="O4035" s="25"/>
      <c r="P4035" s="25"/>
      <c r="Q4035" s="25"/>
      <c r="R4035" s="25"/>
      <c r="S4035" s="25"/>
      <c r="T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</row>
    <row r="4036" spans="14:41">
      <c r="N4036" s="25"/>
      <c r="O4036" s="25"/>
      <c r="P4036" s="25"/>
      <c r="Q4036" s="25"/>
      <c r="R4036" s="25"/>
      <c r="S4036" s="25"/>
      <c r="T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</row>
    <row r="4037" spans="14:41">
      <c r="N4037" s="25"/>
      <c r="O4037" s="25"/>
      <c r="P4037" s="25"/>
      <c r="Q4037" s="25"/>
      <c r="R4037" s="25"/>
      <c r="S4037" s="25"/>
      <c r="T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</row>
    <row r="4038" spans="14:41">
      <c r="N4038" s="25"/>
      <c r="O4038" s="25"/>
      <c r="P4038" s="25"/>
      <c r="Q4038" s="25"/>
      <c r="R4038" s="25"/>
      <c r="S4038" s="25"/>
      <c r="T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</row>
    <row r="4039" spans="14:41">
      <c r="N4039" s="25"/>
      <c r="O4039" s="25"/>
      <c r="P4039" s="25"/>
      <c r="Q4039" s="25"/>
      <c r="R4039" s="25"/>
      <c r="S4039" s="25"/>
      <c r="T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</row>
    <row r="4040" spans="14:41">
      <c r="N4040" s="25"/>
      <c r="O4040" s="25"/>
      <c r="P4040" s="25"/>
      <c r="Q4040" s="25"/>
      <c r="R4040" s="25"/>
      <c r="S4040" s="25"/>
      <c r="T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</row>
    <row r="4041" spans="14:41">
      <c r="N4041" s="25"/>
      <c r="O4041" s="25"/>
      <c r="P4041" s="25"/>
      <c r="Q4041" s="25"/>
      <c r="R4041" s="25"/>
      <c r="S4041" s="25"/>
      <c r="T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</row>
    <row r="4042" spans="14:41">
      <c r="N4042" s="25"/>
      <c r="O4042" s="25"/>
      <c r="P4042" s="25"/>
      <c r="Q4042" s="25"/>
      <c r="R4042" s="25"/>
      <c r="S4042" s="25"/>
      <c r="T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</row>
    <row r="4043" spans="14:41">
      <c r="N4043" s="25"/>
      <c r="O4043" s="25"/>
      <c r="P4043" s="25"/>
      <c r="Q4043" s="25"/>
      <c r="R4043" s="25"/>
      <c r="S4043" s="25"/>
      <c r="T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</row>
    <row r="4044" spans="14:41">
      <c r="N4044" s="25"/>
      <c r="O4044" s="25"/>
      <c r="P4044" s="25"/>
      <c r="Q4044" s="25"/>
      <c r="R4044" s="25"/>
      <c r="S4044" s="25"/>
      <c r="T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</row>
    <row r="4045" spans="14:41">
      <c r="N4045" s="25"/>
      <c r="O4045" s="25"/>
      <c r="P4045" s="25"/>
      <c r="Q4045" s="25"/>
      <c r="R4045" s="25"/>
      <c r="S4045" s="25"/>
      <c r="T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</row>
    <row r="4046" spans="14:41">
      <c r="N4046" s="25"/>
      <c r="O4046" s="25"/>
      <c r="P4046" s="25"/>
      <c r="Q4046" s="25"/>
      <c r="R4046" s="25"/>
      <c r="S4046" s="25"/>
      <c r="T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</row>
    <row r="4047" spans="14:41">
      <c r="N4047" s="25"/>
      <c r="O4047" s="25"/>
      <c r="P4047" s="25"/>
      <c r="Q4047" s="25"/>
      <c r="R4047" s="25"/>
      <c r="S4047" s="25"/>
      <c r="T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</row>
    <row r="4048" spans="14:41">
      <c r="N4048" s="25"/>
      <c r="O4048" s="25"/>
      <c r="P4048" s="25"/>
      <c r="Q4048" s="25"/>
      <c r="R4048" s="25"/>
      <c r="S4048" s="25"/>
      <c r="T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</row>
    <row r="4049" spans="14:41">
      <c r="N4049" s="25"/>
      <c r="O4049" s="25"/>
      <c r="P4049" s="25"/>
      <c r="Q4049" s="25"/>
      <c r="R4049" s="25"/>
      <c r="S4049" s="25"/>
      <c r="T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</row>
    <row r="4050" spans="14:41">
      <c r="N4050" s="25"/>
      <c r="O4050" s="25"/>
      <c r="P4050" s="25"/>
      <c r="Q4050" s="25"/>
      <c r="R4050" s="25"/>
      <c r="S4050" s="25"/>
      <c r="T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</row>
    <row r="4051" spans="14:41">
      <c r="N4051" s="25"/>
      <c r="O4051" s="25"/>
      <c r="P4051" s="25"/>
      <c r="Q4051" s="25"/>
      <c r="R4051" s="25"/>
      <c r="S4051" s="25"/>
      <c r="T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</row>
    <row r="4052" spans="14:41">
      <c r="N4052" s="25"/>
      <c r="O4052" s="25"/>
      <c r="P4052" s="25"/>
      <c r="Q4052" s="25"/>
      <c r="R4052" s="25"/>
      <c r="S4052" s="25"/>
      <c r="T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</row>
    <row r="4053" spans="14:41">
      <c r="N4053" s="25"/>
      <c r="O4053" s="25"/>
      <c r="P4053" s="25"/>
      <c r="Q4053" s="25"/>
      <c r="R4053" s="25"/>
      <c r="S4053" s="25"/>
      <c r="T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</row>
    <row r="4054" spans="14:41">
      <c r="N4054" s="25"/>
      <c r="O4054" s="25"/>
      <c r="P4054" s="25"/>
      <c r="Q4054" s="25"/>
      <c r="R4054" s="25"/>
      <c r="S4054" s="25"/>
      <c r="T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</row>
    <row r="4055" spans="14:41">
      <c r="N4055" s="25"/>
      <c r="O4055" s="25"/>
      <c r="P4055" s="25"/>
      <c r="Q4055" s="25"/>
      <c r="R4055" s="25"/>
      <c r="S4055" s="25"/>
      <c r="T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</row>
    <row r="4056" spans="14:41">
      <c r="N4056" s="25"/>
      <c r="O4056" s="25"/>
      <c r="P4056" s="25"/>
      <c r="Q4056" s="25"/>
      <c r="R4056" s="25"/>
      <c r="S4056" s="25"/>
      <c r="T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</row>
    <row r="4057" spans="14:41">
      <c r="N4057" s="25"/>
      <c r="O4057" s="25"/>
      <c r="P4057" s="25"/>
      <c r="Q4057" s="25"/>
      <c r="R4057" s="25"/>
      <c r="S4057" s="25"/>
      <c r="T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</row>
    <row r="4058" spans="14:41">
      <c r="N4058" s="25"/>
      <c r="O4058" s="25"/>
      <c r="P4058" s="25"/>
      <c r="Q4058" s="25"/>
      <c r="R4058" s="25"/>
      <c r="S4058" s="25"/>
      <c r="T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</row>
    <row r="4059" spans="14:41">
      <c r="N4059" s="25"/>
      <c r="O4059" s="25"/>
      <c r="P4059" s="25"/>
      <c r="Q4059" s="25"/>
      <c r="R4059" s="25"/>
      <c r="S4059" s="25"/>
      <c r="T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</row>
    <row r="4060" spans="14:41">
      <c r="N4060" s="25"/>
      <c r="O4060" s="25"/>
      <c r="P4060" s="25"/>
      <c r="Q4060" s="25"/>
      <c r="R4060" s="25"/>
      <c r="S4060" s="25"/>
      <c r="T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</row>
    <row r="4061" spans="14:41">
      <c r="N4061" s="25"/>
      <c r="O4061" s="25"/>
      <c r="P4061" s="25"/>
      <c r="Q4061" s="25"/>
      <c r="R4061" s="25"/>
      <c r="S4061" s="25"/>
      <c r="T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</row>
    <row r="4062" spans="14:41">
      <c r="N4062" s="25"/>
      <c r="O4062" s="25"/>
      <c r="P4062" s="25"/>
      <c r="Q4062" s="25"/>
      <c r="R4062" s="25"/>
      <c r="S4062" s="25"/>
      <c r="T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</row>
    <row r="4063" spans="14:41">
      <c r="N4063" s="25"/>
      <c r="O4063" s="25"/>
      <c r="P4063" s="25"/>
      <c r="Q4063" s="25"/>
      <c r="R4063" s="25"/>
      <c r="S4063" s="25"/>
      <c r="T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</row>
    <row r="4064" spans="14:41">
      <c r="N4064" s="25"/>
      <c r="O4064" s="25"/>
      <c r="P4064" s="25"/>
      <c r="Q4064" s="25"/>
      <c r="R4064" s="25"/>
      <c r="S4064" s="25"/>
      <c r="T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</row>
    <row r="4065" spans="14:41">
      <c r="N4065" s="25"/>
      <c r="O4065" s="25"/>
      <c r="P4065" s="25"/>
      <c r="Q4065" s="25"/>
      <c r="R4065" s="25"/>
      <c r="S4065" s="25"/>
      <c r="T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</row>
    <row r="4066" spans="14:41">
      <c r="N4066" s="25"/>
      <c r="O4066" s="25"/>
      <c r="P4066" s="25"/>
      <c r="Q4066" s="25"/>
      <c r="R4066" s="25"/>
      <c r="S4066" s="25"/>
      <c r="T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</row>
    <row r="4067" spans="14:41">
      <c r="N4067" s="25"/>
      <c r="O4067" s="25"/>
      <c r="P4067" s="25"/>
      <c r="Q4067" s="25"/>
      <c r="R4067" s="25"/>
      <c r="S4067" s="25"/>
      <c r="T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</row>
    <row r="4068" spans="14:41">
      <c r="N4068" s="25"/>
      <c r="O4068" s="25"/>
      <c r="P4068" s="25"/>
      <c r="Q4068" s="25"/>
      <c r="R4068" s="25"/>
      <c r="S4068" s="25"/>
      <c r="T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</row>
    <row r="4069" spans="14:41">
      <c r="N4069" s="25"/>
      <c r="O4069" s="25"/>
      <c r="P4069" s="25"/>
      <c r="Q4069" s="25"/>
      <c r="R4069" s="25"/>
      <c r="S4069" s="25"/>
      <c r="T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</row>
    <row r="4070" spans="14:41">
      <c r="N4070" s="25"/>
      <c r="O4070" s="25"/>
      <c r="P4070" s="25"/>
      <c r="Q4070" s="25"/>
      <c r="R4070" s="25"/>
      <c r="S4070" s="25"/>
      <c r="T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</row>
    <row r="4071" spans="14:41">
      <c r="N4071" s="25"/>
      <c r="O4071" s="25"/>
      <c r="P4071" s="25"/>
      <c r="Q4071" s="25"/>
      <c r="R4071" s="25"/>
      <c r="S4071" s="25"/>
      <c r="T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</row>
    <row r="4072" spans="14:41">
      <c r="N4072" s="25"/>
      <c r="O4072" s="25"/>
      <c r="P4072" s="25"/>
      <c r="Q4072" s="25"/>
      <c r="R4072" s="25"/>
      <c r="S4072" s="25"/>
      <c r="T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</row>
    <row r="4073" spans="14:41">
      <c r="N4073" s="25"/>
      <c r="O4073" s="25"/>
      <c r="P4073" s="25"/>
      <c r="Q4073" s="25"/>
      <c r="R4073" s="25"/>
      <c r="S4073" s="25"/>
      <c r="T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</row>
    <row r="4074" spans="14:41">
      <c r="N4074" s="25"/>
      <c r="O4074" s="25"/>
      <c r="P4074" s="25"/>
      <c r="Q4074" s="25"/>
      <c r="R4074" s="25"/>
      <c r="S4074" s="25"/>
      <c r="T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</row>
    <row r="4075" spans="14:41">
      <c r="N4075" s="25"/>
      <c r="O4075" s="25"/>
      <c r="P4075" s="25"/>
      <c r="Q4075" s="25"/>
      <c r="R4075" s="25"/>
      <c r="S4075" s="25"/>
      <c r="T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</row>
    <row r="4076" spans="14:41">
      <c r="N4076" s="25"/>
      <c r="O4076" s="25"/>
      <c r="P4076" s="25"/>
      <c r="Q4076" s="25"/>
      <c r="R4076" s="25"/>
      <c r="S4076" s="25"/>
      <c r="T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</row>
    <row r="4077" spans="14:41">
      <c r="N4077" s="25"/>
      <c r="O4077" s="25"/>
      <c r="P4077" s="25"/>
      <c r="Q4077" s="25"/>
      <c r="R4077" s="25"/>
      <c r="S4077" s="25"/>
      <c r="T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</row>
    <row r="4078" spans="14:41">
      <c r="N4078" s="25"/>
      <c r="O4078" s="25"/>
      <c r="P4078" s="25"/>
      <c r="Q4078" s="25"/>
      <c r="R4078" s="25"/>
      <c r="S4078" s="25"/>
      <c r="T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</row>
    <row r="4079" spans="14:41">
      <c r="N4079" s="25"/>
      <c r="O4079" s="25"/>
      <c r="P4079" s="25"/>
      <c r="Q4079" s="25"/>
      <c r="R4079" s="25"/>
      <c r="S4079" s="25"/>
      <c r="T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</row>
    <row r="4080" spans="14:41">
      <c r="N4080" s="25"/>
      <c r="O4080" s="25"/>
      <c r="P4080" s="25"/>
      <c r="Q4080" s="25"/>
      <c r="R4080" s="25"/>
      <c r="S4080" s="25"/>
      <c r="T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</row>
    <row r="4081" spans="14:41">
      <c r="N4081" s="25"/>
      <c r="O4081" s="25"/>
      <c r="P4081" s="25"/>
      <c r="Q4081" s="25"/>
      <c r="R4081" s="25"/>
      <c r="S4081" s="25"/>
      <c r="T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</row>
    <row r="4082" spans="14:41">
      <c r="N4082" s="25"/>
      <c r="O4082" s="25"/>
      <c r="P4082" s="25"/>
      <c r="Q4082" s="25"/>
      <c r="R4082" s="25"/>
      <c r="S4082" s="25"/>
      <c r="T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</row>
    <row r="4083" spans="14:41">
      <c r="N4083" s="25"/>
      <c r="O4083" s="25"/>
      <c r="P4083" s="25"/>
      <c r="Q4083" s="25"/>
      <c r="R4083" s="25"/>
      <c r="S4083" s="25"/>
      <c r="T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</row>
    <row r="4084" spans="14:41">
      <c r="N4084" s="25"/>
      <c r="O4084" s="25"/>
      <c r="P4084" s="25"/>
      <c r="Q4084" s="25"/>
      <c r="R4084" s="25"/>
      <c r="S4084" s="25"/>
      <c r="T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</row>
    <row r="4085" spans="14:41">
      <c r="N4085" s="25"/>
      <c r="O4085" s="25"/>
      <c r="P4085" s="25"/>
      <c r="Q4085" s="25"/>
      <c r="R4085" s="25"/>
      <c r="S4085" s="25"/>
      <c r="T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</row>
    <row r="4086" spans="14:41">
      <c r="N4086" s="25"/>
      <c r="O4086" s="25"/>
      <c r="P4086" s="25"/>
      <c r="Q4086" s="25"/>
      <c r="R4086" s="25"/>
      <c r="S4086" s="25"/>
      <c r="T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</row>
    <row r="4087" spans="14:41">
      <c r="N4087" s="25"/>
      <c r="O4087" s="25"/>
      <c r="P4087" s="25"/>
      <c r="Q4087" s="25"/>
      <c r="R4087" s="25"/>
      <c r="S4087" s="25"/>
      <c r="T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</row>
    <row r="4088" spans="14:41">
      <c r="N4088" s="25"/>
      <c r="O4088" s="25"/>
      <c r="P4088" s="25"/>
      <c r="Q4088" s="25"/>
      <c r="R4088" s="25"/>
      <c r="S4088" s="25"/>
      <c r="T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</row>
    <row r="4089" spans="14:41">
      <c r="N4089" s="25"/>
      <c r="O4089" s="25"/>
      <c r="P4089" s="25"/>
      <c r="Q4089" s="25"/>
      <c r="R4089" s="25"/>
      <c r="S4089" s="25"/>
      <c r="T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</row>
    <row r="4090" spans="14:41">
      <c r="N4090" s="25"/>
      <c r="O4090" s="25"/>
      <c r="P4090" s="25"/>
      <c r="Q4090" s="25"/>
      <c r="R4090" s="25"/>
      <c r="S4090" s="25"/>
      <c r="T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</row>
    <row r="4091" spans="14:41">
      <c r="N4091" s="25"/>
      <c r="O4091" s="25"/>
      <c r="P4091" s="25"/>
      <c r="Q4091" s="25"/>
      <c r="R4091" s="25"/>
      <c r="S4091" s="25"/>
      <c r="T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</row>
    <row r="4092" spans="14:41">
      <c r="N4092" s="25"/>
      <c r="O4092" s="25"/>
      <c r="P4092" s="25"/>
      <c r="Q4092" s="25"/>
      <c r="R4092" s="25"/>
      <c r="S4092" s="25"/>
      <c r="T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</row>
    <row r="4093" spans="14:41">
      <c r="N4093" s="25"/>
      <c r="O4093" s="25"/>
      <c r="P4093" s="25"/>
      <c r="Q4093" s="25"/>
      <c r="R4093" s="25"/>
      <c r="S4093" s="25"/>
      <c r="T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</row>
    <row r="4094" spans="14:41">
      <c r="N4094" s="25"/>
      <c r="O4094" s="25"/>
      <c r="P4094" s="25"/>
      <c r="Q4094" s="25"/>
      <c r="R4094" s="25"/>
      <c r="S4094" s="25"/>
      <c r="T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</row>
    <row r="4095" spans="14:41">
      <c r="N4095" s="25"/>
      <c r="O4095" s="25"/>
      <c r="P4095" s="25"/>
      <c r="Q4095" s="25"/>
      <c r="R4095" s="25"/>
      <c r="S4095" s="25"/>
      <c r="T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</row>
    <row r="4096" spans="14:41">
      <c r="N4096" s="25"/>
      <c r="O4096" s="25"/>
      <c r="P4096" s="25"/>
      <c r="Q4096" s="25"/>
      <c r="R4096" s="25"/>
      <c r="S4096" s="25"/>
      <c r="T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</row>
    <row r="4097" spans="14:41">
      <c r="N4097" s="25"/>
      <c r="O4097" s="25"/>
      <c r="P4097" s="25"/>
      <c r="Q4097" s="25"/>
      <c r="R4097" s="25"/>
      <c r="S4097" s="25"/>
      <c r="T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</row>
    <row r="4098" spans="14:41">
      <c r="N4098" s="25"/>
      <c r="O4098" s="25"/>
      <c r="P4098" s="25"/>
      <c r="Q4098" s="25"/>
      <c r="R4098" s="25"/>
      <c r="S4098" s="25"/>
      <c r="T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</row>
    <row r="4099" spans="14:41">
      <c r="N4099" s="25"/>
      <c r="O4099" s="25"/>
      <c r="P4099" s="25"/>
      <c r="Q4099" s="25"/>
      <c r="R4099" s="25"/>
      <c r="S4099" s="25"/>
      <c r="T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</row>
    <row r="4100" spans="14:41">
      <c r="N4100" s="25"/>
      <c r="O4100" s="25"/>
      <c r="P4100" s="25"/>
      <c r="Q4100" s="25"/>
      <c r="R4100" s="25"/>
      <c r="S4100" s="25"/>
      <c r="T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</row>
    <row r="4101" spans="14:41">
      <c r="N4101" s="25"/>
      <c r="O4101" s="25"/>
      <c r="P4101" s="25"/>
      <c r="Q4101" s="25"/>
      <c r="R4101" s="25"/>
      <c r="S4101" s="25"/>
      <c r="T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</row>
    <row r="4102" spans="14:41">
      <c r="N4102" s="25"/>
      <c r="O4102" s="25"/>
      <c r="P4102" s="25"/>
      <c r="Q4102" s="25"/>
      <c r="R4102" s="25"/>
      <c r="S4102" s="25"/>
      <c r="T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</row>
    <row r="4103" spans="14:41">
      <c r="N4103" s="25"/>
      <c r="O4103" s="25"/>
      <c r="P4103" s="25"/>
      <c r="Q4103" s="25"/>
      <c r="R4103" s="25"/>
      <c r="S4103" s="25"/>
      <c r="T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</row>
    <row r="4104" spans="14:41">
      <c r="N4104" s="25"/>
      <c r="O4104" s="25"/>
      <c r="P4104" s="25"/>
      <c r="Q4104" s="25"/>
      <c r="R4104" s="25"/>
      <c r="S4104" s="25"/>
      <c r="T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</row>
    <row r="4105" spans="14:41">
      <c r="N4105" s="25"/>
      <c r="O4105" s="25"/>
      <c r="P4105" s="25"/>
      <c r="Q4105" s="25"/>
      <c r="R4105" s="25"/>
      <c r="S4105" s="25"/>
      <c r="T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</row>
    <row r="4106" spans="14:41">
      <c r="N4106" s="25"/>
      <c r="O4106" s="25"/>
      <c r="P4106" s="25"/>
      <c r="Q4106" s="25"/>
      <c r="R4106" s="25"/>
      <c r="S4106" s="25"/>
      <c r="T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</row>
    <row r="4107" spans="14:41">
      <c r="N4107" s="25"/>
      <c r="O4107" s="25"/>
      <c r="P4107" s="25"/>
      <c r="Q4107" s="25"/>
      <c r="R4107" s="25"/>
      <c r="S4107" s="25"/>
      <c r="T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</row>
    <row r="4108" spans="14:41">
      <c r="N4108" s="25"/>
      <c r="O4108" s="25"/>
      <c r="P4108" s="25"/>
      <c r="Q4108" s="25"/>
      <c r="R4108" s="25"/>
      <c r="S4108" s="25"/>
      <c r="T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</row>
    <row r="4109" spans="14:41">
      <c r="N4109" s="25"/>
      <c r="O4109" s="25"/>
      <c r="P4109" s="25"/>
      <c r="Q4109" s="25"/>
      <c r="R4109" s="25"/>
      <c r="S4109" s="25"/>
      <c r="T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</row>
    <row r="4110" spans="14:41">
      <c r="N4110" s="25"/>
      <c r="O4110" s="25"/>
      <c r="P4110" s="25"/>
      <c r="Q4110" s="25"/>
      <c r="R4110" s="25"/>
      <c r="S4110" s="25"/>
      <c r="T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</row>
    <row r="4111" spans="14:41">
      <c r="N4111" s="25"/>
      <c r="O4111" s="25"/>
      <c r="P4111" s="25"/>
      <c r="Q4111" s="25"/>
      <c r="R4111" s="25"/>
      <c r="S4111" s="25"/>
      <c r="T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</row>
    <row r="4112" spans="14:41">
      <c r="N4112" s="25"/>
      <c r="O4112" s="25"/>
      <c r="P4112" s="25"/>
      <c r="Q4112" s="25"/>
      <c r="R4112" s="25"/>
      <c r="S4112" s="25"/>
      <c r="T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</row>
    <row r="4113" spans="14:41">
      <c r="N4113" s="25"/>
      <c r="O4113" s="25"/>
      <c r="P4113" s="25"/>
      <c r="Q4113" s="25"/>
      <c r="R4113" s="25"/>
      <c r="S4113" s="25"/>
      <c r="T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</row>
    <row r="4114" spans="14:41">
      <c r="N4114" s="25"/>
      <c r="O4114" s="25"/>
      <c r="P4114" s="25"/>
      <c r="Q4114" s="25"/>
      <c r="R4114" s="25"/>
      <c r="S4114" s="25"/>
      <c r="T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</row>
    <row r="4115" spans="14:41">
      <c r="N4115" s="25"/>
      <c r="O4115" s="25"/>
      <c r="P4115" s="25"/>
      <c r="Q4115" s="25"/>
      <c r="R4115" s="25"/>
      <c r="S4115" s="25"/>
      <c r="T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</row>
    <row r="4116" spans="14:41">
      <c r="N4116" s="25"/>
      <c r="O4116" s="25"/>
      <c r="P4116" s="25"/>
      <c r="Q4116" s="25"/>
      <c r="R4116" s="25"/>
      <c r="S4116" s="25"/>
      <c r="T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</row>
    <row r="4117" spans="14:41">
      <c r="N4117" s="25"/>
      <c r="O4117" s="25"/>
      <c r="P4117" s="25"/>
      <c r="Q4117" s="25"/>
      <c r="R4117" s="25"/>
      <c r="S4117" s="25"/>
      <c r="T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</row>
    <row r="4118" spans="14:41">
      <c r="N4118" s="25"/>
      <c r="O4118" s="25"/>
      <c r="P4118" s="25"/>
      <c r="Q4118" s="25"/>
      <c r="R4118" s="25"/>
      <c r="S4118" s="25"/>
      <c r="T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</row>
    <row r="4119" spans="14:41">
      <c r="N4119" s="25"/>
      <c r="O4119" s="25"/>
      <c r="P4119" s="25"/>
      <c r="Q4119" s="25"/>
      <c r="R4119" s="25"/>
      <c r="S4119" s="25"/>
      <c r="T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</row>
    <row r="4120" spans="14:41">
      <c r="N4120" s="25"/>
      <c r="O4120" s="25"/>
      <c r="P4120" s="25"/>
      <c r="Q4120" s="25"/>
      <c r="R4120" s="25"/>
      <c r="S4120" s="25"/>
      <c r="T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</row>
    <row r="4121" spans="14:41">
      <c r="N4121" s="25"/>
      <c r="O4121" s="25"/>
      <c r="P4121" s="25"/>
      <c r="Q4121" s="25"/>
      <c r="R4121" s="25"/>
      <c r="S4121" s="25"/>
      <c r="T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</row>
    <row r="4122" spans="14:41">
      <c r="N4122" s="25"/>
      <c r="O4122" s="25"/>
      <c r="P4122" s="25"/>
      <c r="Q4122" s="25"/>
      <c r="R4122" s="25"/>
      <c r="S4122" s="25"/>
      <c r="T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</row>
    <row r="4123" spans="14:41">
      <c r="N4123" s="25"/>
      <c r="O4123" s="25"/>
      <c r="P4123" s="25"/>
      <c r="Q4123" s="25"/>
      <c r="R4123" s="25"/>
      <c r="S4123" s="25"/>
      <c r="T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</row>
    <row r="4124" spans="14:41">
      <c r="N4124" s="25"/>
      <c r="O4124" s="25"/>
      <c r="P4124" s="25"/>
      <c r="Q4124" s="25"/>
      <c r="R4124" s="25"/>
      <c r="S4124" s="25"/>
      <c r="T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</row>
    <row r="4125" spans="14:41">
      <c r="N4125" s="25"/>
      <c r="O4125" s="25"/>
      <c r="P4125" s="25"/>
      <c r="Q4125" s="25"/>
      <c r="R4125" s="25"/>
      <c r="S4125" s="25"/>
      <c r="T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</row>
    <row r="4126" spans="14:41">
      <c r="N4126" s="25"/>
      <c r="O4126" s="25"/>
      <c r="P4126" s="25"/>
      <c r="Q4126" s="25"/>
      <c r="R4126" s="25"/>
      <c r="S4126" s="25"/>
      <c r="T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</row>
    <row r="4127" spans="14:41">
      <c r="N4127" s="25"/>
      <c r="O4127" s="25"/>
      <c r="P4127" s="25"/>
      <c r="Q4127" s="25"/>
      <c r="R4127" s="25"/>
      <c r="S4127" s="25"/>
      <c r="T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</row>
    <row r="4128" spans="14:41">
      <c r="N4128" s="25"/>
      <c r="O4128" s="25"/>
      <c r="P4128" s="25"/>
      <c r="Q4128" s="25"/>
      <c r="R4128" s="25"/>
      <c r="S4128" s="25"/>
      <c r="T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</row>
    <row r="4129" spans="14:41">
      <c r="N4129" s="25"/>
      <c r="O4129" s="25"/>
      <c r="P4129" s="25"/>
      <c r="Q4129" s="25"/>
      <c r="R4129" s="25"/>
      <c r="S4129" s="25"/>
      <c r="T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</row>
    <row r="4130" spans="14:41">
      <c r="N4130" s="25"/>
      <c r="O4130" s="25"/>
      <c r="P4130" s="25"/>
      <c r="Q4130" s="25"/>
      <c r="R4130" s="25"/>
      <c r="S4130" s="25"/>
      <c r="T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</row>
    <row r="4131" spans="14:41">
      <c r="N4131" s="25"/>
      <c r="O4131" s="25"/>
      <c r="P4131" s="25"/>
      <c r="Q4131" s="25"/>
      <c r="R4131" s="25"/>
      <c r="S4131" s="25"/>
      <c r="T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</row>
    <row r="4132" spans="14:41">
      <c r="N4132" s="25"/>
      <c r="O4132" s="25"/>
      <c r="P4132" s="25"/>
      <c r="Q4132" s="25"/>
      <c r="R4132" s="25"/>
      <c r="S4132" s="25"/>
      <c r="T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</row>
    <row r="4133" spans="14:41">
      <c r="N4133" s="25"/>
      <c r="O4133" s="25"/>
      <c r="P4133" s="25"/>
      <c r="Q4133" s="25"/>
      <c r="R4133" s="25"/>
      <c r="S4133" s="25"/>
      <c r="T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</row>
    <row r="4134" spans="14:41">
      <c r="N4134" s="25"/>
      <c r="O4134" s="25"/>
      <c r="P4134" s="25"/>
      <c r="Q4134" s="25"/>
      <c r="R4134" s="25"/>
      <c r="S4134" s="25"/>
      <c r="T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</row>
    <row r="4135" spans="14:41">
      <c r="N4135" s="25"/>
      <c r="O4135" s="25"/>
      <c r="P4135" s="25"/>
      <c r="Q4135" s="25"/>
      <c r="R4135" s="25"/>
      <c r="S4135" s="25"/>
      <c r="T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</row>
    <row r="4136" spans="14:41">
      <c r="N4136" s="25"/>
      <c r="O4136" s="25"/>
      <c r="P4136" s="25"/>
      <c r="Q4136" s="25"/>
      <c r="R4136" s="25"/>
      <c r="S4136" s="25"/>
      <c r="T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</row>
    <row r="4137" spans="14:41">
      <c r="N4137" s="25"/>
      <c r="O4137" s="25"/>
      <c r="P4137" s="25"/>
      <c r="Q4137" s="25"/>
      <c r="R4137" s="25"/>
      <c r="S4137" s="25"/>
      <c r="T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</row>
    <row r="4138" spans="14:41">
      <c r="N4138" s="25"/>
      <c r="O4138" s="25"/>
      <c r="P4138" s="25"/>
      <c r="Q4138" s="25"/>
      <c r="R4138" s="25"/>
      <c r="S4138" s="25"/>
      <c r="T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</row>
    <row r="4139" spans="14:41">
      <c r="N4139" s="25"/>
      <c r="O4139" s="25"/>
      <c r="P4139" s="25"/>
      <c r="Q4139" s="25"/>
      <c r="R4139" s="25"/>
      <c r="S4139" s="25"/>
      <c r="T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</row>
    <row r="4140" spans="14:41">
      <c r="N4140" s="25"/>
      <c r="O4140" s="25"/>
      <c r="P4140" s="25"/>
      <c r="Q4140" s="25"/>
      <c r="R4140" s="25"/>
      <c r="S4140" s="25"/>
      <c r="T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</row>
    <row r="4141" spans="14:41">
      <c r="N4141" s="25"/>
      <c r="O4141" s="25"/>
      <c r="P4141" s="25"/>
      <c r="Q4141" s="25"/>
      <c r="R4141" s="25"/>
      <c r="S4141" s="25"/>
      <c r="T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</row>
    <row r="4142" spans="14:41">
      <c r="N4142" s="25"/>
      <c r="O4142" s="25"/>
      <c r="P4142" s="25"/>
      <c r="Q4142" s="25"/>
      <c r="R4142" s="25"/>
      <c r="S4142" s="25"/>
      <c r="T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</row>
    <row r="4143" spans="14:41">
      <c r="N4143" s="25"/>
      <c r="O4143" s="25"/>
      <c r="P4143" s="25"/>
      <c r="Q4143" s="25"/>
      <c r="R4143" s="25"/>
      <c r="S4143" s="25"/>
      <c r="T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</row>
    <row r="4144" spans="14:41">
      <c r="N4144" s="25"/>
      <c r="O4144" s="25"/>
      <c r="P4144" s="25"/>
      <c r="Q4144" s="25"/>
      <c r="R4144" s="25"/>
      <c r="S4144" s="25"/>
      <c r="T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</row>
    <row r="4145" spans="14:41">
      <c r="N4145" s="25"/>
      <c r="O4145" s="25"/>
      <c r="P4145" s="25"/>
      <c r="Q4145" s="25"/>
      <c r="R4145" s="25"/>
      <c r="S4145" s="25"/>
      <c r="T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</row>
    <row r="4146" spans="14:41">
      <c r="N4146" s="25"/>
      <c r="O4146" s="25"/>
      <c r="P4146" s="25"/>
      <c r="Q4146" s="25"/>
      <c r="R4146" s="25"/>
      <c r="S4146" s="25"/>
      <c r="T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</row>
    <row r="4147" spans="14:41">
      <c r="N4147" s="25"/>
      <c r="O4147" s="25"/>
      <c r="P4147" s="25"/>
      <c r="Q4147" s="25"/>
      <c r="R4147" s="25"/>
      <c r="S4147" s="25"/>
      <c r="T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</row>
    <row r="4148" spans="14:41">
      <c r="N4148" s="25"/>
      <c r="O4148" s="25"/>
      <c r="P4148" s="25"/>
      <c r="Q4148" s="25"/>
      <c r="R4148" s="25"/>
      <c r="S4148" s="25"/>
      <c r="T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</row>
    <row r="4149" spans="14:41">
      <c r="N4149" s="25"/>
      <c r="O4149" s="25"/>
      <c r="P4149" s="25"/>
      <c r="Q4149" s="25"/>
      <c r="R4149" s="25"/>
      <c r="S4149" s="25"/>
      <c r="T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</row>
    <row r="4150" spans="14:41">
      <c r="N4150" s="25"/>
      <c r="O4150" s="25"/>
      <c r="P4150" s="25"/>
      <c r="Q4150" s="25"/>
      <c r="R4150" s="25"/>
      <c r="S4150" s="25"/>
      <c r="T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</row>
    <row r="4151" spans="14:41">
      <c r="N4151" s="25"/>
      <c r="O4151" s="25"/>
      <c r="P4151" s="25"/>
      <c r="Q4151" s="25"/>
      <c r="R4151" s="25"/>
      <c r="S4151" s="25"/>
      <c r="T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</row>
    <row r="4152" spans="14:41">
      <c r="N4152" s="25"/>
      <c r="O4152" s="25"/>
      <c r="P4152" s="25"/>
      <c r="Q4152" s="25"/>
      <c r="R4152" s="25"/>
      <c r="S4152" s="25"/>
      <c r="T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</row>
    <row r="4153" spans="14:41">
      <c r="N4153" s="25"/>
      <c r="O4153" s="25"/>
      <c r="P4153" s="25"/>
      <c r="Q4153" s="25"/>
      <c r="R4153" s="25"/>
      <c r="S4153" s="25"/>
      <c r="T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</row>
    <row r="4154" spans="14:41">
      <c r="N4154" s="25"/>
      <c r="O4154" s="25"/>
      <c r="P4154" s="25"/>
      <c r="Q4154" s="25"/>
      <c r="R4154" s="25"/>
      <c r="S4154" s="25"/>
      <c r="T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</row>
    <row r="4155" spans="14:41">
      <c r="N4155" s="25"/>
      <c r="O4155" s="25"/>
      <c r="P4155" s="25"/>
      <c r="Q4155" s="25"/>
      <c r="R4155" s="25"/>
      <c r="S4155" s="25"/>
      <c r="T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</row>
    <row r="4156" spans="14:41">
      <c r="N4156" s="25"/>
      <c r="O4156" s="25"/>
      <c r="P4156" s="25"/>
      <c r="Q4156" s="25"/>
      <c r="R4156" s="25"/>
      <c r="S4156" s="25"/>
      <c r="T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</row>
    <row r="4157" spans="14:41">
      <c r="N4157" s="25"/>
      <c r="O4157" s="25"/>
      <c r="P4157" s="25"/>
      <c r="Q4157" s="25"/>
      <c r="R4157" s="25"/>
      <c r="S4157" s="25"/>
      <c r="T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</row>
    <row r="4158" spans="14:41">
      <c r="N4158" s="25"/>
      <c r="O4158" s="25"/>
      <c r="P4158" s="25"/>
      <c r="Q4158" s="25"/>
      <c r="R4158" s="25"/>
      <c r="S4158" s="25"/>
      <c r="T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</row>
    <row r="4159" spans="14:41">
      <c r="N4159" s="25"/>
      <c r="O4159" s="25"/>
      <c r="P4159" s="25"/>
      <c r="Q4159" s="25"/>
      <c r="R4159" s="25"/>
      <c r="S4159" s="25"/>
      <c r="T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</row>
    <row r="4160" spans="14:41">
      <c r="N4160" s="25"/>
      <c r="O4160" s="25"/>
      <c r="P4160" s="25"/>
      <c r="Q4160" s="25"/>
      <c r="R4160" s="25"/>
      <c r="S4160" s="25"/>
      <c r="T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</row>
    <row r="4161" spans="14:41">
      <c r="N4161" s="25"/>
      <c r="O4161" s="25"/>
      <c r="P4161" s="25"/>
      <c r="Q4161" s="25"/>
      <c r="R4161" s="25"/>
      <c r="S4161" s="25"/>
      <c r="T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</row>
    <row r="4162" spans="14:41">
      <c r="N4162" s="25"/>
      <c r="O4162" s="25"/>
      <c r="P4162" s="25"/>
      <c r="Q4162" s="25"/>
      <c r="R4162" s="25"/>
      <c r="S4162" s="25"/>
      <c r="T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</row>
    <row r="4163" spans="14:41">
      <c r="N4163" s="25"/>
      <c r="O4163" s="25"/>
      <c r="P4163" s="25"/>
      <c r="Q4163" s="25"/>
      <c r="R4163" s="25"/>
      <c r="S4163" s="25"/>
      <c r="T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</row>
    <row r="4164" spans="14:41">
      <c r="N4164" s="25"/>
      <c r="O4164" s="25"/>
      <c r="P4164" s="25"/>
      <c r="Q4164" s="25"/>
      <c r="R4164" s="25"/>
      <c r="S4164" s="25"/>
      <c r="T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</row>
    <row r="4165" spans="14:41">
      <c r="N4165" s="25"/>
      <c r="O4165" s="25"/>
      <c r="P4165" s="25"/>
      <c r="Q4165" s="25"/>
      <c r="R4165" s="25"/>
      <c r="S4165" s="25"/>
      <c r="T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</row>
    <row r="4166" spans="14:41">
      <c r="N4166" s="25"/>
      <c r="O4166" s="25"/>
      <c r="P4166" s="25"/>
      <c r="Q4166" s="25"/>
      <c r="R4166" s="25"/>
      <c r="S4166" s="25"/>
      <c r="T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</row>
    <row r="4167" spans="14:41">
      <c r="N4167" s="25"/>
      <c r="O4167" s="25"/>
      <c r="P4167" s="25"/>
      <c r="Q4167" s="25"/>
      <c r="R4167" s="25"/>
      <c r="S4167" s="25"/>
      <c r="T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</row>
    <row r="4168" spans="14:41">
      <c r="N4168" s="25"/>
      <c r="O4168" s="25"/>
      <c r="P4168" s="25"/>
      <c r="Q4168" s="25"/>
      <c r="R4168" s="25"/>
      <c r="S4168" s="25"/>
      <c r="T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</row>
    <row r="4169" spans="14:41">
      <c r="N4169" s="25"/>
      <c r="O4169" s="25"/>
      <c r="P4169" s="25"/>
      <c r="Q4169" s="25"/>
      <c r="R4169" s="25"/>
      <c r="S4169" s="25"/>
      <c r="T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</row>
    <row r="4170" spans="14:41">
      <c r="N4170" s="25"/>
      <c r="O4170" s="25"/>
      <c r="P4170" s="25"/>
      <c r="Q4170" s="25"/>
      <c r="R4170" s="25"/>
      <c r="S4170" s="25"/>
      <c r="T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</row>
    <row r="4171" spans="14:41">
      <c r="N4171" s="25"/>
      <c r="O4171" s="25"/>
      <c r="P4171" s="25"/>
      <c r="Q4171" s="25"/>
      <c r="R4171" s="25"/>
      <c r="S4171" s="25"/>
      <c r="T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</row>
    <row r="4172" spans="14:41">
      <c r="N4172" s="25"/>
      <c r="O4172" s="25"/>
      <c r="P4172" s="25"/>
      <c r="Q4172" s="25"/>
      <c r="R4172" s="25"/>
      <c r="S4172" s="25"/>
      <c r="T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</row>
    <row r="4173" spans="14:41">
      <c r="N4173" s="25"/>
      <c r="O4173" s="25"/>
      <c r="P4173" s="25"/>
      <c r="Q4173" s="25"/>
      <c r="R4173" s="25"/>
      <c r="S4173" s="25"/>
      <c r="T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</row>
    <row r="4174" spans="14:41">
      <c r="N4174" s="25"/>
      <c r="O4174" s="25"/>
      <c r="P4174" s="25"/>
      <c r="Q4174" s="25"/>
      <c r="R4174" s="25"/>
      <c r="S4174" s="25"/>
      <c r="T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</row>
    <row r="4175" spans="14:41">
      <c r="N4175" s="25"/>
      <c r="O4175" s="25"/>
      <c r="P4175" s="25"/>
      <c r="Q4175" s="25"/>
      <c r="R4175" s="25"/>
      <c r="S4175" s="25"/>
      <c r="T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</row>
    <row r="4176" spans="14:41">
      <c r="N4176" s="25"/>
      <c r="O4176" s="25"/>
      <c r="P4176" s="25"/>
      <c r="Q4176" s="25"/>
      <c r="R4176" s="25"/>
      <c r="S4176" s="25"/>
      <c r="T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</row>
    <row r="4177" spans="14:41">
      <c r="N4177" s="25"/>
      <c r="O4177" s="25"/>
      <c r="P4177" s="25"/>
      <c r="Q4177" s="25"/>
      <c r="R4177" s="25"/>
      <c r="S4177" s="25"/>
      <c r="T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</row>
    <row r="4178" spans="14:41">
      <c r="N4178" s="25"/>
      <c r="O4178" s="25"/>
      <c r="P4178" s="25"/>
      <c r="Q4178" s="25"/>
      <c r="R4178" s="25"/>
      <c r="S4178" s="25"/>
      <c r="T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</row>
    <row r="4179" spans="14:41">
      <c r="N4179" s="25"/>
      <c r="O4179" s="25"/>
      <c r="P4179" s="25"/>
      <c r="Q4179" s="25"/>
      <c r="R4179" s="25"/>
      <c r="S4179" s="25"/>
      <c r="T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</row>
    <row r="4180" spans="14:41">
      <c r="N4180" s="25"/>
      <c r="O4180" s="25"/>
      <c r="P4180" s="25"/>
      <c r="Q4180" s="25"/>
      <c r="R4180" s="25"/>
      <c r="S4180" s="25"/>
      <c r="T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</row>
    <row r="4181" spans="14:41">
      <c r="N4181" s="25"/>
      <c r="O4181" s="25"/>
      <c r="P4181" s="25"/>
      <c r="Q4181" s="25"/>
      <c r="R4181" s="25"/>
      <c r="S4181" s="25"/>
      <c r="T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</row>
    <row r="4182" spans="14:41">
      <c r="N4182" s="25"/>
      <c r="O4182" s="25"/>
      <c r="P4182" s="25"/>
      <c r="Q4182" s="25"/>
      <c r="R4182" s="25"/>
      <c r="S4182" s="25"/>
      <c r="T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</row>
    <row r="4183" spans="14:41">
      <c r="N4183" s="25"/>
      <c r="O4183" s="25"/>
      <c r="P4183" s="25"/>
      <c r="Q4183" s="25"/>
      <c r="R4183" s="25"/>
      <c r="S4183" s="25"/>
      <c r="T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</row>
    <row r="4184" spans="14:41">
      <c r="N4184" s="25"/>
      <c r="O4184" s="25"/>
      <c r="P4184" s="25"/>
      <c r="Q4184" s="25"/>
      <c r="R4184" s="25"/>
      <c r="S4184" s="25"/>
      <c r="T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</row>
    <row r="4185" spans="14:41">
      <c r="N4185" s="25"/>
      <c r="O4185" s="25"/>
      <c r="P4185" s="25"/>
      <c r="Q4185" s="25"/>
      <c r="R4185" s="25"/>
      <c r="S4185" s="25"/>
      <c r="T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</row>
    <row r="4186" spans="14:41">
      <c r="N4186" s="25"/>
      <c r="O4186" s="25"/>
      <c r="P4186" s="25"/>
      <c r="Q4186" s="25"/>
      <c r="R4186" s="25"/>
      <c r="S4186" s="25"/>
      <c r="T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</row>
    <row r="4187" spans="14:41">
      <c r="N4187" s="25"/>
      <c r="O4187" s="25"/>
      <c r="P4187" s="25"/>
      <c r="Q4187" s="25"/>
      <c r="R4187" s="25"/>
      <c r="S4187" s="25"/>
      <c r="T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</row>
    <row r="4188" spans="14:41">
      <c r="N4188" s="25"/>
      <c r="O4188" s="25"/>
      <c r="P4188" s="25"/>
      <c r="Q4188" s="25"/>
      <c r="R4188" s="25"/>
      <c r="S4188" s="25"/>
      <c r="T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</row>
    <row r="4189" spans="14:41">
      <c r="N4189" s="25"/>
      <c r="O4189" s="25"/>
      <c r="P4189" s="25"/>
      <c r="Q4189" s="25"/>
      <c r="R4189" s="25"/>
      <c r="S4189" s="25"/>
      <c r="T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</row>
    <row r="4190" spans="14:41">
      <c r="N4190" s="25"/>
      <c r="O4190" s="25"/>
      <c r="P4190" s="25"/>
      <c r="Q4190" s="25"/>
      <c r="R4190" s="25"/>
      <c r="S4190" s="25"/>
      <c r="T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</row>
    <row r="4191" spans="14:41">
      <c r="N4191" s="25"/>
      <c r="O4191" s="25"/>
      <c r="P4191" s="25"/>
      <c r="Q4191" s="25"/>
      <c r="R4191" s="25"/>
      <c r="S4191" s="25"/>
      <c r="T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</row>
    <row r="4192" spans="14:41">
      <c r="N4192" s="25"/>
      <c r="O4192" s="25"/>
      <c r="P4192" s="25"/>
      <c r="Q4192" s="25"/>
      <c r="R4192" s="25"/>
      <c r="S4192" s="25"/>
      <c r="T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</row>
    <row r="4193" spans="14:41">
      <c r="N4193" s="25"/>
      <c r="O4193" s="25"/>
      <c r="P4193" s="25"/>
      <c r="Q4193" s="25"/>
      <c r="R4193" s="25"/>
      <c r="S4193" s="25"/>
      <c r="T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</row>
    <row r="4194" spans="14:41">
      <c r="N4194" s="25"/>
      <c r="O4194" s="25"/>
      <c r="P4194" s="25"/>
      <c r="Q4194" s="25"/>
      <c r="R4194" s="25"/>
      <c r="S4194" s="25"/>
      <c r="T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</row>
    <row r="4195" spans="14:41">
      <c r="N4195" s="25"/>
      <c r="O4195" s="25"/>
      <c r="P4195" s="25"/>
      <c r="Q4195" s="25"/>
      <c r="R4195" s="25"/>
      <c r="S4195" s="25"/>
      <c r="T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</row>
    <row r="4196" spans="14:41">
      <c r="N4196" s="25"/>
      <c r="O4196" s="25"/>
      <c r="P4196" s="25"/>
      <c r="Q4196" s="25"/>
      <c r="R4196" s="25"/>
      <c r="S4196" s="25"/>
      <c r="T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</row>
    <row r="4197" spans="14:41">
      <c r="N4197" s="25"/>
      <c r="O4197" s="25"/>
      <c r="P4197" s="25"/>
      <c r="Q4197" s="25"/>
      <c r="R4197" s="25"/>
      <c r="S4197" s="25"/>
      <c r="T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</row>
    <row r="4198" spans="14:41">
      <c r="N4198" s="25"/>
      <c r="O4198" s="25"/>
      <c r="P4198" s="25"/>
      <c r="Q4198" s="25"/>
      <c r="R4198" s="25"/>
      <c r="S4198" s="25"/>
      <c r="T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</row>
    <row r="4199" spans="14:41">
      <c r="N4199" s="25"/>
      <c r="O4199" s="25"/>
      <c r="P4199" s="25"/>
      <c r="Q4199" s="25"/>
      <c r="R4199" s="25"/>
      <c r="S4199" s="25"/>
      <c r="T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</row>
    <row r="4200" spans="14:41">
      <c r="N4200" s="25"/>
      <c r="O4200" s="25"/>
      <c r="P4200" s="25"/>
      <c r="Q4200" s="25"/>
      <c r="R4200" s="25"/>
      <c r="S4200" s="25"/>
      <c r="T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</row>
    <row r="4201" spans="14:41">
      <c r="N4201" s="25"/>
      <c r="O4201" s="25"/>
      <c r="P4201" s="25"/>
      <c r="Q4201" s="25"/>
      <c r="R4201" s="25"/>
      <c r="S4201" s="25"/>
      <c r="T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</row>
    <row r="4202" spans="14:41">
      <c r="N4202" s="25"/>
      <c r="O4202" s="25"/>
      <c r="P4202" s="25"/>
      <c r="Q4202" s="25"/>
      <c r="R4202" s="25"/>
      <c r="S4202" s="25"/>
      <c r="T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</row>
    <row r="4203" spans="14:41">
      <c r="N4203" s="25"/>
      <c r="O4203" s="25"/>
      <c r="P4203" s="25"/>
      <c r="Q4203" s="25"/>
      <c r="R4203" s="25"/>
      <c r="S4203" s="25"/>
      <c r="T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</row>
    <row r="4204" spans="14:41">
      <c r="N4204" s="25"/>
      <c r="O4204" s="25"/>
      <c r="P4204" s="25"/>
      <c r="Q4204" s="25"/>
      <c r="R4204" s="25"/>
      <c r="S4204" s="25"/>
      <c r="T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</row>
    <row r="4205" spans="14:41">
      <c r="N4205" s="25"/>
      <c r="O4205" s="25"/>
      <c r="P4205" s="25"/>
      <c r="Q4205" s="25"/>
      <c r="R4205" s="25"/>
      <c r="S4205" s="25"/>
      <c r="T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</row>
    <row r="4206" spans="14:41">
      <c r="N4206" s="25"/>
      <c r="O4206" s="25"/>
      <c r="P4206" s="25"/>
      <c r="Q4206" s="25"/>
      <c r="R4206" s="25"/>
      <c r="S4206" s="25"/>
      <c r="T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</row>
    <row r="4207" spans="14:41">
      <c r="N4207" s="25"/>
      <c r="O4207" s="25"/>
      <c r="P4207" s="25"/>
      <c r="Q4207" s="25"/>
      <c r="R4207" s="25"/>
      <c r="S4207" s="25"/>
      <c r="T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</row>
    <row r="4208" spans="14:41">
      <c r="N4208" s="25"/>
      <c r="O4208" s="25"/>
      <c r="P4208" s="25"/>
      <c r="Q4208" s="25"/>
      <c r="R4208" s="25"/>
      <c r="S4208" s="25"/>
      <c r="T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</row>
    <row r="4209" spans="14:41">
      <c r="N4209" s="25"/>
      <c r="O4209" s="25"/>
      <c r="P4209" s="25"/>
      <c r="Q4209" s="25"/>
      <c r="R4209" s="25"/>
      <c r="S4209" s="25"/>
      <c r="T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</row>
    <row r="4210" spans="14:41">
      <c r="N4210" s="25"/>
      <c r="O4210" s="25"/>
      <c r="P4210" s="25"/>
      <c r="Q4210" s="25"/>
      <c r="R4210" s="25"/>
      <c r="S4210" s="25"/>
      <c r="T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</row>
    <row r="4211" spans="14:41">
      <c r="N4211" s="25"/>
      <c r="O4211" s="25"/>
      <c r="P4211" s="25"/>
      <c r="Q4211" s="25"/>
      <c r="R4211" s="25"/>
      <c r="S4211" s="25"/>
      <c r="T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</row>
    <row r="4212" spans="14:41">
      <c r="N4212" s="25"/>
      <c r="O4212" s="25"/>
      <c r="P4212" s="25"/>
      <c r="Q4212" s="25"/>
      <c r="R4212" s="25"/>
      <c r="S4212" s="25"/>
      <c r="T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</row>
    <row r="4213" spans="14:41">
      <c r="N4213" s="25"/>
      <c r="O4213" s="25"/>
      <c r="P4213" s="25"/>
      <c r="Q4213" s="25"/>
      <c r="R4213" s="25"/>
      <c r="S4213" s="25"/>
      <c r="T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</row>
    <row r="4214" spans="14:41">
      <c r="N4214" s="25"/>
      <c r="O4214" s="25"/>
      <c r="P4214" s="25"/>
      <c r="Q4214" s="25"/>
      <c r="R4214" s="25"/>
      <c r="S4214" s="25"/>
      <c r="T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</row>
    <row r="4215" spans="14:41">
      <c r="N4215" s="25"/>
      <c r="O4215" s="25"/>
      <c r="P4215" s="25"/>
      <c r="Q4215" s="25"/>
      <c r="R4215" s="25"/>
      <c r="S4215" s="25"/>
      <c r="T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</row>
    <row r="4216" spans="14:41">
      <c r="N4216" s="25"/>
      <c r="O4216" s="25"/>
      <c r="P4216" s="25"/>
      <c r="Q4216" s="25"/>
      <c r="R4216" s="25"/>
      <c r="S4216" s="25"/>
      <c r="T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</row>
    <row r="4217" spans="14:41">
      <c r="N4217" s="25"/>
      <c r="O4217" s="25"/>
      <c r="P4217" s="25"/>
      <c r="Q4217" s="25"/>
      <c r="R4217" s="25"/>
      <c r="S4217" s="25"/>
      <c r="T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</row>
    <row r="4218" spans="14:41">
      <c r="N4218" s="25"/>
      <c r="O4218" s="25"/>
      <c r="P4218" s="25"/>
      <c r="Q4218" s="25"/>
      <c r="R4218" s="25"/>
      <c r="S4218" s="25"/>
      <c r="T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</row>
    <row r="4219" spans="14:41">
      <c r="N4219" s="25"/>
      <c r="O4219" s="25"/>
      <c r="P4219" s="25"/>
      <c r="Q4219" s="25"/>
      <c r="R4219" s="25"/>
      <c r="S4219" s="25"/>
      <c r="T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</row>
    <row r="4220" spans="14:41">
      <c r="N4220" s="25"/>
      <c r="O4220" s="25"/>
      <c r="P4220" s="25"/>
      <c r="Q4220" s="25"/>
      <c r="R4220" s="25"/>
      <c r="S4220" s="25"/>
      <c r="T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</row>
    <row r="4221" spans="14:41">
      <c r="N4221" s="25"/>
      <c r="O4221" s="25"/>
      <c r="P4221" s="25"/>
      <c r="Q4221" s="25"/>
      <c r="R4221" s="25"/>
      <c r="S4221" s="25"/>
      <c r="T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</row>
    <row r="4222" spans="14:41">
      <c r="N4222" s="25"/>
      <c r="O4222" s="25"/>
      <c r="P4222" s="25"/>
      <c r="Q4222" s="25"/>
      <c r="R4222" s="25"/>
      <c r="S4222" s="25"/>
      <c r="T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</row>
    <row r="4223" spans="14:41">
      <c r="N4223" s="25"/>
      <c r="O4223" s="25"/>
      <c r="P4223" s="25"/>
      <c r="Q4223" s="25"/>
      <c r="R4223" s="25"/>
      <c r="S4223" s="25"/>
      <c r="T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</row>
    <row r="4224" spans="14:41">
      <c r="N4224" s="25"/>
      <c r="O4224" s="25"/>
      <c r="P4224" s="25"/>
      <c r="Q4224" s="25"/>
      <c r="R4224" s="25"/>
      <c r="S4224" s="25"/>
      <c r="T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</row>
    <row r="4225" spans="14:41">
      <c r="N4225" s="25"/>
      <c r="O4225" s="25"/>
      <c r="P4225" s="25"/>
      <c r="Q4225" s="25"/>
      <c r="R4225" s="25"/>
      <c r="S4225" s="25"/>
      <c r="T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</row>
    <row r="4226" spans="14:41">
      <c r="N4226" s="25"/>
      <c r="O4226" s="25"/>
      <c r="P4226" s="25"/>
      <c r="Q4226" s="25"/>
      <c r="R4226" s="25"/>
      <c r="S4226" s="25"/>
      <c r="T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</row>
    <row r="4227" spans="14:41">
      <c r="N4227" s="25"/>
      <c r="O4227" s="25"/>
      <c r="P4227" s="25"/>
      <c r="Q4227" s="25"/>
      <c r="R4227" s="25"/>
      <c r="S4227" s="25"/>
      <c r="T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</row>
    <row r="4228" spans="14:41">
      <c r="N4228" s="25"/>
      <c r="O4228" s="25"/>
      <c r="P4228" s="25"/>
      <c r="Q4228" s="25"/>
      <c r="R4228" s="25"/>
      <c r="S4228" s="25"/>
      <c r="T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</row>
    <row r="4229" spans="14:41">
      <c r="N4229" s="25"/>
      <c r="O4229" s="25"/>
      <c r="P4229" s="25"/>
      <c r="Q4229" s="25"/>
      <c r="R4229" s="25"/>
      <c r="S4229" s="25"/>
      <c r="T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</row>
    <row r="4230" spans="14:41">
      <c r="N4230" s="25"/>
      <c r="O4230" s="25"/>
      <c r="P4230" s="25"/>
      <c r="Q4230" s="25"/>
      <c r="R4230" s="25"/>
      <c r="S4230" s="25"/>
      <c r="T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</row>
    <row r="4231" spans="14:41">
      <c r="N4231" s="25"/>
      <c r="O4231" s="25"/>
      <c r="P4231" s="25"/>
      <c r="Q4231" s="25"/>
      <c r="R4231" s="25"/>
      <c r="S4231" s="25"/>
      <c r="T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</row>
    <row r="4232" spans="14:41">
      <c r="N4232" s="25"/>
      <c r="O4232" s="25"/>
      <c r="P4232" s="25"/>
      <c r="Q4232" s="25"/>
      <c r="R4232" s="25"/>
      <c r="S4232" s="25"/>
      <c r="T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</row>
    <row r="4233" spans="14:41">
      <c r="N4233" s="25"/>
      <c r="O4233" s="25"/>
      <c r="P4233" s="25"/>
      <c r="Q4233" s="25"/>
      <c r="R4233" s="25"/>
      <c r="S4233" s="25"/>
      <c r="T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</row>
    <row r="4234" spans="14:41">
      <c r="N4234" s="25"/>
      <c r="O4234" s="25"/>
      <c r="P4234" s="25"/>
      <c r="Q4234" s="25"/>
      <c r="R4234" s="25"/>
      <c r="S4234" s="25"/>
      <c r="T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</row>
    <row r="4235" spans="14:41">
      <c r="N4235" s="25"/>
      <c r="O4235" s="25"/>
      <c r="P4235" s="25"/>
      <c r="Q4235" s="25"/>
      <c r="R4235" s="25"/>
      <c r="S4235" s="25"/>
      <c r="T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</row>
    <row r="4236" spans="14:41">
      <c r="N4236" s="25"/>
      <c r="O4236" s="25"/>
      <c r="P4236" s="25"/>
      <c r="Q4236" s="25"/>
      <c r="R4236" s="25"/>
      <c r="S4236" s="25"/>
      <c r="T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</row>
    <row r="4237" spans="14:41">
      <c r="N4237" s="25"/>
      <c r="O4237" s="25"/>
      <c r="P4237" s="25"/>
      <c r="Q4237" s="25"/>
      <c r="R4237" s="25"/>
      <c r="S4237" s="25"/>
      <c r="T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</row>
    <row r="4238" spans="14:41">
      <c r="N4238" s="25"/>
      <c r="O4238" s="25"/>
      <c r="P4238" s="25"/>
      <c r="Q4238" s="25"/>
      <c r="R4238" s="25"/>
      <c r="S4238" s="25"/>
      <c r="T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</row>
    <row r="4239" spans="14:41">
      <c r="N4239" s="25"/>
      <c r="O4239" s="25"/>
      <c r="P4239" s="25"/>
      <c r="Q4239" s="25"/>
      <c r="R4239" s="25"/>
      <c r="S4239" s="25"/>
      <c r="T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</row>
    <row r="4240" spans="14:41">
      <c r="N4240" s="25"/>
      <c r="O4240" s="25"/>
      <c r="P4240" s="25"/>
      <c r="Q4240" s="25"/>
      <c r="R4240" s="25"/>
      <c r="S4240" s="25"/>
      <c r="T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</row>
    <row r="4241" spans="14:41">
      <c r="N4241" s="25"/>
      <c r="O4241" s="25"/>
      <c r="P4241" s="25"/>
      <c r="Q4241" s="25"/>
      <c r="R4241" s="25"/>
      <c r="S4241" s="25"/>
      <c r="T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</row>
    <row r="4242" spans="14:41">
      <c r="N4242" s="25"/>
      <c r="O4242" s="25"/>
      <c r="P4242" s="25"/>
      <c r="Q4242" s="25"/>
      <c r="R4242" s="25"/>
      <c r="S4242" s="25"/>
      <c r="T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</row>
    <row r="4243" spans="14:41">
      <c r="N4243" s="25"/>
      <c r="O4243" s="25"/>
      <c r="P4243" s="25"/>
      <c r="Q4243" s="25"/>
      <c r="R4243" s="25"/>
      <c r="S4243" s="25"/>
      <c r="T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</row>
    <row r="4244" spans="14:41">
      <c r="N4244" s="25"/>
      <c r="O4244" s="25"/>
      <c r="P4244" s="25"/>
      <c r="Q4244" s="25"/>
      <c r="R4244" s="25"/>
      <c r="S4244" s="25"/>
      <c r="T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</row>
    <row r="4245" spans="14:41">
      <c r="N4245" s="25"/>
      <c r="O4245" s="25"/>
      <c r="P4245" s="25"/>
      <c r="Q4245" s="25"/>
      <c r="R4245" s="25"/>
      <c r="S4245" s="25"/>
      <c r="T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</row>
    <row r="4246" spans="14:41">
      <c r="N4246" s="25"/>
      <c r="O4246" s="25"/>
      <c r="P4246" s="25"/>
      <c r="Q4246" s="25"/>
      <c r="R4246" s="25"/>
      <c r="S4246" s="25"/>
      <c r="T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</row>
    <row r="4247" spans="14:41">
      <c r="N4247" s="25"/>
      <c r="O4247" s="25"/>
      <c r="P4247" s="25"/>
      <c r="Q4247" s="25"/>
      <c r="R4247" s="25"/>
      <c r="S4247" s="25"/>
      <c r="T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</row>
    <row r="4248" spans="14:41">
      <c r="N4248" s="25"/>
      <c r="O4248" s="25"/>
      <c r="P4248" s="25"/>
      <c r="Q4248" s="25"/>
      <c r="R4248" s="25"/>
      <c r="S4248" s="25"/>
      <c r="T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</row>
    <row r="4249" spans="14:41">
      <c r="N4249" s="25"/>
      <c r="O4249" s="25"/>
      <c r="P4249" s="25"/>
      <c r="Q4249" s="25"/>
      <c r="R4249" s="25"/>
      <c r="S4249" s="25"/>
      <c r="T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</row>
    <row r="4250" spans="14:41">
      <c r="N4250" s="25"/>
      <c r="O4250" s="25"/>
      <c r="P4250" s="25"/>
      <c r="Q4250" s="25"/>
      <c r="R4250" s="25"/>
      <c r="S4250" s="25"/>
      <c r="T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</row>
    <row r="4251" spans="14:41">
      <c r="N4251" s="25"/>
      <c r="O4251" s="25"/>
      <c r="P4251" s="25"/>
      <c r="Q4251" s="25"/>
      <c r="R4251" s="25"/>
      <c r="S4251" s="25"/>
      <c r="T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</row>
    <row r="4252" spans="14:41">
      <c r="N4252" s="25"/>
      <c r="O4252" s="25"/>
      <c r="P4252" s="25"/>
      <c r="Q4252" s="25"/>
      <c r="R4252" s="25"/>
      <c r="S4252" s="25"/>
      <c r="T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</row>
    <row r="4253" spans="14:41">
      <c r="N4253" s="25"/>
      <c r="O4253" s="25"/>
      <c r="P4253" s="25"/>
      <c r="Q4253" s="25"/>
      <c r="R4253" s="25"/>
      <c r="S4253" s="25"/>
      <c r="T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</row>
    <row r="4254" spans="14:41">
      <c r="N4254" s="25"/>
      <c r="O4254" s="25"/>
      <c r="P4254" s="25"/>
      <c r="Q4254" s="25"/>
      <c r="R4254" s="25"/>
      <c r="S4254" s="25"/>
      <c r="T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</row>
    <row r="4255" spans="14:41">
      <c r="N4255" s="25"/>
      <c r="O4255" s="25"/>
      <c r="P4255" s="25"/>
      <c r="Q4255" s="25"/>
      <c r="R4255" s="25"/>
      <c r="S4255" s="25"/>
      <c r="T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</row>
    <row r="4256" spans="14:41">
      <c r="N4256" s="25"/>
      <c r="O4256" s="25"/>
      <c r="P4256" s="25"/>
      <c r="Q4256" s="25"/>
      <c r="R4256" s="25"/>
      <c r="S4256" s="25"/>
      <c r="T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</row>
    <row r="4257" spans="14:41">
      <c r="N4257" s="25"/>
      <c r="O4257" s="25"/>
      <c r="P4257" s="25"/>
      <c r="Q4257" s="25"/>
      <c r="R4257" s="25"/>
      <c r="S4257" s="25"/>
      <c r="T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</row>
    <row r="4258" spans="14:41">
      <c r="N4258" s="25"/>
      <c r="O4258" s="25"/>
      <c r="P4258" s="25"/>
      <c r="Q4258" s="25"/>
      <c r="R4258" s="25"/>
      <c r="S4258" s="25"/>
      <c r="T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</row>
    <row r="4259" spans="14:41">
      <c r="N4259" s="25"/>
      <c r="O4259" s="25"/>
      <c r="P4259" s="25"/>
      <c r="Q4259" s="25"/>
      <c r="R4259" s="25"/>
      <c r="S4259" s="25"/>
      <c r="T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</row>
    <row r="4260" spans="14:41">
      <c r="N4260" s="25"/>
      <c r="O4260" s="25"/>
      <c r="P4260" s="25"/>
      <c r="Q4260" s="25"/>
      <c r="R4260" s="25"/>
      <c r="S4260" s="25"/>
      <c r="T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</row>
    <row r="4261" spans="14:41">
      <c r="N4261" s="25"/>
      <c r="O4261" s="25"/>
      <c r="P4261" s="25"/>
      <c r="Q4261" s="25"/>
      <c r="R4261" s="25"/>
      <c r="S4261" s="25"/>
      <c r="T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</row>
    <row r="4262" spans="14:41">
      <c r="N4262" s="25"/>
      <c r="O4262" s="25"/>
      <c r="P4262" s="25"/>
      <c r="Q4262" s="25"/>
      <c r="R4262" s="25"/>
      <c r="S4262" s="25"/>
      <c r="T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</row>
    <row r="4263" spans="14:41">
      <c r="N4263" s="25"/>
      <c r="O4263" s="25"/>
      <c r="P4263" s="25"/>
      <c r="Q4263" s="25"/>
      <c r="R4263" s="25"/>
      <c r="S4263" s="25"/>
      <c r="T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</row>
    <row r="4264" spans="14:41">
      <c r="N4264" s="25"/>
      <c r="O4264" s="25"/>
      <c r="P4264" s="25"/>
      <c r="Q4264" s="25"/>
      <c r="R4264" s="25"/>
      <c r="S4264" s="25"/>
      <c r="T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</row>
    <row r="4265" spans="14:41">
      <c r="N4265" s="25"/>
      <c r="O4265" s="25"/>
      <c r="P4265" s="25"/>
      <c r="Q4265" s="25"/>
      <c r="R4265" s="25"/>
      <c r="S4265" s="25"/>
      <c r="T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</row>
    <row r="4266" spans="14:41">
      <c r="N4266" s="25"/>
      <c r="O4266" s="25"/>
      <c r="P4266" s="25"/>
      <c r="Q4266" s="25"/>
      <c r="R4266" s="25"/>
      <c r="S4266" s="25"/>
      <c r="T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</row>
    <row r="4267" spans="14:41">
      <c r="N4267" s="25"/>
      <c r="O4267" s="25"/>
      <c r="P4267" s="25"/>
      <c r="Q4267" s="25"/>
      <c r="R4267" s="25"/>
      <c r="S4267" s="25"/>
      <c r="T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</row>
    <row r="4268" spans="14:41">
      <c r="N4268" s="25"/>
      <c r="O4268" s="25"/>
      <c r="P4268" s="25"/>
      <c r="Q4268" s="25"/>
      <c r="R4268" s="25"/>
      <c r="S4268" s="25"/>
      <c r="T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</row>
    <row r="4269" spans="14:41">
      <c r="N4269" s="25"/>
      <c r="O4269" s="25"/>
      <c r="P4269" s="25"/>
      <c r="Q4269" s="25"/>
      <c r="R4269" s="25"/>
      <c r="S4269" s="25"/>
      <c r="T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</row>
    <row r="4270" spans="14:41">
      <c r="N4270" s="25"/>
      <c r="O4270" s="25"/>
      <c r="P4270" s="25"/>
      <c r="Q4270" s="25"/>
      <c r="R4270" s="25"/>
      <c r="S4270" s="25"/>
      <c r="T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</row>
    <row r="4271" spans="14:41">
      <c r="N4271" s="25"/>
      <c r="O4271" s="25"/>
      <c r="P4271" s="25"/>
      <c r="Q4271" s="25"/>
      <c r="R4271" s="25"/>
      <c r="S4271" s="25"/>
      <c r="T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</row>
    <row r="4272" spans="14:41">
      <c r="N4272" s="25"/>
      <c r="O4272" s="25"/>
      <c r="P4272" s="25"/>
      <c r="Q4272" s="25"/>
      <c r="R4272" s="25"/>
      <c r="S4272" s="25"/>
      <c r="T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</row>
    <row r="4273" spans="14:41">
      <c r="N4273" s="25"/>
      <c r="O4273" s="25"/>
      <c r="P4273" s="25"/>
      <c r="Q4273" s="25"/>
      <c r="R4273" s="25"/>
      <c r="S4273" s="25"/>
      <c r="T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</row>
    <row r="4274" spans="14:41">
      <c r="N4274" s="25"/>
      <c r="O4274" s="25"/>
      <c r="P4274" s="25"/>
      <c r="Q4274" s="25"/>
      <c r="R4274" s="25"/>
      <c r="S4274" s="25"/>
      <c r="T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</row>
    <row r="4275" spans="14:41">
      <c r="N4275" s="25"/>
      <c r="O4275" s="25"/>
      <c r="P4275" s="25"/>
      <c r="Q4275" s="25"/>
      <c r="R4275" s="25"/>
      <c r="S4275" s="25"/>
      <c r="T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</row>
    <row r="4276" spans="14:41">
      <c r="N4276" s="25"/>
      <c r="O4276" s="25"/>
      <c r="P4276" s="25"/>
      <c r="Q4276" s="25"/>
      <c r="R4276" s="25"/>
      <c r="S4276" s="25"/>
      <c r="T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</row>
    <row r="4277" spans="14:41">
      <c r="N4277" s="25"/>
      <c r="O4277" s="25"/>
      <c r="P4277" s="25"/>
      <c r="Q4277" s="25"/>
      <c r="R4277" s="25"/>
      <c r="S4277" s="25"/>
      <c r="T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</row>
    <row r="4278" spans="14:41">
      <c r="N4278" s="25"/>
      <c r="O4278" s="25"/>
      <c r="P4278" s="25"/>
      <c r="Q4278" s="25"/>
      <c r="R4278" s="25"/>
      <c r="S4278" s="25"/>
      <c r="T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</row>
    <row r="4279" spans="14:41">
      <c r="N4279" s="25"/>
      <c r="O4279" s="25"/>
      <c r="P4279" s="25"/>
      <c r="Q4279" s="25"/>
      <c r="R4279" s="25"/>
      <c r="S4279" s="25"/>
      <c r="T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</row>
    <row r="4280" spans="14:41">
      <c r="N4280" s="25"/>
      <c r="O4280" s="25"/>
      <c r="P4280" s="25"/>
      <c r="Q4280" s="25"/>
      <c r="R4280" s="25"/>
      <c r="S4280" s="25"/>
      <c r="T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</row>
    <row r="4281" spans="14:41">
      <c r="N4281" s="25"/>
      <c r="O4281" s="25"/>
      <c r="P4281" s="25"/>
      <c r="Q4281" s="25"/>
      <c r="R4281" s="25"/>
      <c r="S4281" s="25"/>
      <c r="T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</row>
    <row r="4282" spans="14:41">
      <c r="N4282" s="25"/>
      <c r="O4282" s="25"/>
      <c r="P4282" s="25"/>
      <c r="Q4282" s="25"/>
      <c r="R4282" s="25"/>
      <c r="S4282" s="25"/>
      <c r="T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</row>
    <row r="4283" spans="14:41">
      <c r="N4283" s="25"/>
      <c r="O4283" s="25"/>
      <c r="P4283" s="25"/>
      <c r="Q4283" s="25"/>
      <c r="R4283" s="25"/>
      <c r="S4283" s="25"/>
      <c r="T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</row>
    <row r="4284" spans="14:41">
      <c r="N4284" s="25"/>
      <c r="O4284" s="25"/>
      <c r="P4284" s="25"/>
      <c r="Q4284" s="25"/>
      <c r="R4284" s="25"/>
      <c r="S4284" s="25"/>
      <c r="T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</row>
    <row r="4285" spans="14:41">
      <c r="N4285" s="25"/>
      <c r="O4285" s="25"/>
      <c r="P4285" s="25"/>
      <c r="Q4285" s="25"/>
      <c r="R4285" s="25"/>
      <c r="S4285" s="25"/>
      <c r="T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</row>
    <row r="4286" spans="14:41">
      <c r="N4286" s="25"/>
      <c r="O4286" s="25"/>
      <c r="P4286" s="25"/>
      <c r="Q4286" s="25"/>
      <c r="R4286" s="25"/>
      <c r="S4286" s="25"/>
      <c r="T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</row>
    <row r="4287" spans="14:41">
      <c r="N4287" s="25"/>
      <c r="O4287" s="25"/>
      <c r="P4287" s="25"/>
      <c r="Q4287" s="25"/>
      <c r="R4287" s="25"/>
      <c r="S4287" s="25"/>
      <c r="T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</row>
    <row r="4288" spans="14:41">
      <c r="N4288" s="25"/>
      <c r="O4288" s="25"/>
      <c r="P4288" s="25"/>
      <c r="Q4288" s="25"/>
      <c r="R4288" s="25"/>
      <c r="S4288" s="25"/>
      <c r="T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</row>
    <row r="4289" spans="14:41">
      <c r="N4289" s="25"/>
      <c r="O4289" s="25"/>
      <c r="P4289" s="25"/>
      <c r="Q4289" s="25"/>
      <c r="R4289" s="25"/>
      <c r="S4289" s="25"/>
      <c r="T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</row>
    <row r="4290" spans="14:41">
      <c r="N4290" s="25"/>
      <c r="O4290" s="25"/>
      <c r="P4290" s="25"/>
      <c r="Q4290" s="25"/>
      <c r="R4290" s="25"/>
      <c r="S4290" s="25"/>
      <c r="T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</row>
    <row r="4291" spans="14:41">
      <c r="N4291" s="25"/>
      <c r="O4291" s="25"/>
      <c r="P4291" s="25"/>
      <c r="Q4291" s="25"/>
      <c r="R4291" s="25"/>
      <c r="S4291" s="25"/>
      <c r="T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</row>
    <row r="4292" spans="14:41">
      <c r="N4292" s="25"/>
      <c r="O4292" s="25"/>
      <c r="P4292" s="25"/>
      <c r="Q4292" s="25"/>
      <c r="R4292" s="25"/>
      <c r="S4292" s="25"/>
      <c r="T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</row>
    <row r="4293" spans="14:41">
      <c r="N4293" s="25"/>
      <c r="O4293" s="25"/>
      <c r="P4293" s="25"/>
      <c r="Q4293" s="25"/>
      <c r="R4293" s="25"/>
      <c r="S4293" s="25"/>
      <c r="T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</row>
    <row r="4294" spans="14:41">
      <c r="N4294" s="25"/>
      <c r="O4294" s="25"/>
      <c r="P4294" s="25"/>
      <c r="Q4294" s="25"/>
      <c r="R4294" s="25"/>
      <c r="S4294" s="25"/>
      <c r="T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</row>
    <row r="4295" spans="14:41">
      <c r="N4295" s="25"/>
      <c r="O4295" s="25"/>
      <c r="P4295" s="25"/>
      <c r="Q4295" s="25"/>
      <c r="R4295" s="25"/>
      <c r="S4295" s="25"/>
      <c r="T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</row>
    <row r="4296" spans="14:41">
      <c r="N4296" s="25"/>
      <c r="O4296" s="25"/>
      <c r="P4296" s="25"/>
      <c r="Q4296" s="25"/>
      <c r="R4296" s="25"/>
      <c r="S4296" s="25"/>
      <c r="T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</row>
    <row r="4297" spans="14:41">
      <c r="N4297" s="25"/>
      <c r="O4297" s="25"/>
      <c r="P4297" s="25"/>
      <c r="Q4297" s="25"/>
      <c r="R4297" s="25"/>
      <c r="S4297" s="25"/>
      <c r="T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</row>
    <row r="4298" spans="14:41">
      <c r="N4298" s="25"/>
      <c r="O4298" s="25"/>
      <c r="P4298" s="25"/>
      <c r="Q4298" s="25"/>
      <c r="R4298" s="25"/>
      <c r="S4298" s="25"/>
      <c r="T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</row>
    <row r="4299" spans="14:41">
      <c r="N4299" s="25"/>
      <c r="O4299" s="25"/>
      <c r="P4299" s="25"/>
      <c r="Q4299" s="25"/>
      <c r="R4299" s="25"/>
      <c r="S4299" s="25"/>
      <c r="T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</row>
    <row r="4300" spans="14:41">
      <c r="N4300" s="25"/>
      <c r="O4300" s="25"/>
      <c r="P4300" s="25"/>
      <c r="Q4300" s="25"/>
      <c r="R4300" s="25"/>
      <c r="S4300" s="25"/>
      <c r="T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</row>
    <row r="4301" spans="14:41">
      <c r="N4301" s="25"/>
      <c r="O4301" s="25"/>
      <c r="P4301" s="25"/>
      <c r="Q4301" s="25"/>
      <c r="R4301" s="25"/>
      <c r="S4301" s="25"/>
      <c r="T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</row>
    <row r="4302" spans="14:41">
      <c r="N4302" s="25"/>
      <c r="O4302" s="25"/>
      <c r="P4302" s="25"/>
      <c r="Q4302" s="25"/>
      <c r="R4302" s="25"/>
      <c r="S4302" s="25"/>
      <c r="T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</row>
    <row r="4303" spans="14:41">
      <c r="N4303" s="25"/>
      <c r="O4303" s="25"/>
      <c r="P4303" s="25"/>
      <c r="Q4303" s="25"/>
      <c r="R4303" s="25"/>
      <c r="S4303" s="25"/>
      <c r="T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</row>
    <row r="4304" spans="14:41">
      <c r="N4304" s="25"/>
      <c r="O4304" s="25"/>
      <c r="P4304" s="25"/>
      <c r="Q4304" s="25"/>
      <c r="R4304" s="25"/>
      <c r="S4304" s="25"/>
      <c r="T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</row>
    <row r="4305" spans="14:41">
      <c r="N4305" s="25"/>
      <c r="O4305" s="25"/>
      <c r="P4305" s="25"/>
      <c r="Q4305" s="25"/>
      <c r="R4305" s="25"/>
      <c r="S4305" s="25"/>
      <c r="T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</row>
    <row r="4306" spans="14:41">
      <c r="N4306" s="25"/>
      <c r="O4306" s="25"/>
      <c r="P4306" s="25"/>
      <c r="Q4306" s="25"/>
      <c r="R4306" s="25"/>
      <c r="S4306" s="25"/>
      <c r="T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</row>
    <row r="4307" spans="14:41">
      <c r="N4307" s="25"/>
      <c r="O4307" s="25"/>
      <c r="P4307" s="25"/>
      <c r="Q4307" s="25"/>
      <c r="R4307" s="25"/>
      <c r="S4307" s="25"/>
      <c r="T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</row>
    <row r="4308" spans="14:41">
      <c r="N4308" s="25"/>
      <c r="O4308" s="25"/>
      <c r="P4308" s="25"/>
      <c r="Q4308" s="25"/>
      <c r="R4308" s="25"/>
      <c r="S4308" s="25"/>
      <c r="T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</row>
    <row r="4309" spans="14:41">
      <c r="N4309" s="25"/>
      <c r="O4309" s="25"/>
      <c r="P4309" s="25"/>
      <c r="Q4309" s="25"/>
      <c r="R4309" s="25"/>
      <c r="S4309" s="25"/>
      <c r="T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</row>
    <row r="4310" spans="14:41">
      <c r="N4310" s="25"/>
      <c r="O4310" s="25"/>
      <c r="P4310" s="25"/>
      <c r="Q4310" s="25"/>
      <c r="R4310" s="25"/>
      <c r="S4310" s="25"/>
      <c r="T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</row>
    <row r="4311" spans="14:41">
      <c r="N4311" s="25"/>
      <c r="O4311" s="25"/>
      <c r="P4311" s="25"/>
      <c r="Q4311" s="25"/>
      <c r="R4311" s="25"/>
      <c r="S4311" s="25"/>
      <c r="T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</row>
    <row r="4312" spans="14:41">
      <c r="N4312" s="25"/>
      <c r="O4312" s="25"/>
      <c r="P4312" s="25"/>
      <c r="Q4312" s="25"/>
      <c r="R4312" s="25"/>
      <c r="S4312" s="25"/>
      <c r="T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</row>
    <row r="4313" spans="14:41">
      <c r="N4313" s="25"/>
      <c r="O4313" s="25"/>
      <c r="P4313" s="25"/>
      <c r="Q4313" s="25"/>
      <c r="R4313" s="25"/>
      <c r="S4313" s="25"/>
      <c r="T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</row>
    <row r="4314" spans="14:41">
      <c r="N4314" s="25"/>
      <c r="O4314" s="25"/>
      <c r="P4314" s="25"/>
      <c r="Q4314" s="25"/>
      <c r="R4314" s="25"/>
      <c r="S4314" s="25"/>
      <c r="T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</row>
    <row r="4315" spans="14:41">
      <c r="N4315" s="25"/>
      <c r="O4315" s="25"/>
      <c r="P4315" s="25"/>
      <c r="Q4315" s="25"/>
      <c r="R4315" s="25"/>
      <c r="S4315" s="25"/>
      <c r="T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</row>
    <row r="4316" spans="14:41">
      <c r="N4316" s="25"/>
      <c r="O4316" s="25"/>
      <c r="P4316" s="25"/>
      <c r="Q4316" s="25"/>
      <c r="R4316" s="25"/>
      <c r="S4316" s="25"/>
      <c r="T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</row>
    <row r="4317" spans="14:41">
      <c r="N4317" s="25"/>
      <c r="O4317" s="25"/>
      <c r="P4317" s="25"/>
      <c r="Q4317" s="25"/>
      <c r="R4317" s="25"/>
      <c r="S4317" s="25"/>
      <c r="T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</row>
    <row r="4318" spans="14:41">
      <c r="N4318" s="25"/>
      <c r="O4318" s="25"/>
      <c r="P4318" s="25"/>
      <c r="Q4318" s="25"/>
      <c r="R4318" s="25"/>
      <c r="S4318" s="25"/>
      <c r="T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</row>
    <row r="4319" spans="14:41">
      <c r="N4319" s="25"/>
      <c r="O4319" s="25"/>
      <c r="P4319" s="25"/>
      <c r="Q4319" s="25"/>
      <c r="R4319" s="25"/>
      <c r="S4319" s="25"/>
      <c r="T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</row>
    <row r="4320" spans="14:41">
      <c r="N4320" s="25"/>
      <c r="O4320" s="25"/>
      <c r="P4320" s="25"/>
      <c r="Q4320" s="25"/>
      <c r="R4320" s="25"/>
      <c r="S4320" s="25"/>
      <c r="T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</row>
    <row r="4321" spans="14:41">
      <c r="N4321" s="25"/>
      <c r="O4321" s="25"/>
      <c r="P4321" s="25"/>
      <c r="Q4321" s="25"/>
      <c r="R4321" s="25"/>
      <c r="S4321" s="25"/>
      <c r="T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</row>
    <row r="4322" spans="14:41">
      <c r="N4322" s="25"/>
      <c r="O4322" s="25"/>
      <c r="P4322" s="25"/>
      <c r="Q4322" s="25"/>
      <c r="R4322" s="25"/>
      <c r="S4322" s="25"/>
      <c r="T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</row>
    <row r="4323" spans="14:41">
      <c r="N4323" s="25"/>
      <c r="O4323" s="25"/>
      <c r="P4323" s="25"/>
      <c r="Q4323" s="25"/>
      <c r="R4323" s="25"/>
      <c r="S4323" s="25"/>
      <c r="T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</row>
    <row r="4324" spans="14:41">
      <c r="N4324" s="25"/>
      <c r="O4324" s="25"/>
      <c r="P4324" s="25"/>
      <c r="Q4324" s="25"/>
      <c r="R4324" s="25"/>
      <c r="S4324" s="25"/>
      <c r="T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</row>
    <row r="4325" spans="14:41">
      <c r="N4325" s="25"/>
      <c r="O4325" s="25"/>
      <c r="P4325" s="25"/>
      <c r="Q4325" s="25"/>
      <c r="R4325" s="25"/>
      <c r="S4325" s="25"/>
      <c r="T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</row>
    <row r="4326" spans="14:41">
      <c r="N4326" s="25"/>
      <c r="O4326" s="25"/>
      <c r="P4326" s="25"/>
      <c r="Q4326" s="25"/>
      <c r="R4326" s="25"/>
      <c r="S4326" s="25"/>
      <c r="T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</row>
    <row r="4327" spans="14:41">
      <c r="N4327" s="25"/>
      <c r="O4327" s="25"/>
      <c r="P4327" s="25"/>
      <c r="Q4327" s="25"/>
      <c r="R4327" s="25"/>
      <c r="S4327" s="25"/>
      <c r="T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</row>
    <row r="4328" spans="14:41">
      <c r="N4328" s="25"/>
      <c r="O4328" s="25"/>
      <c r="P4328" s="25"/>
      <c r="Q4328" s="25"/>
      <c r="R4328" s="25"/>
      <c r="S4328" s="25"/>
      <c r="T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</row>
    <row r="4329" spans="14:41">
      <c r="N4329" s="25"/>
      <c r="O4329" s="25"/>
      <c r="P4329" s="25"/>
      <c r="Q4329" s="25"/>
      <c r="R4329" s="25"/>
      <c r="S4329" s="25"/>
      <c r="T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</row>
    <row r="4330" spans="14:41">
      <c r="N4330" s="25"/>
      <c r="O4330" s="25"/>
      <c r="P4330" s="25"/>
      <c r="Q4330" s="25"/>
      <c r="R4330" s="25"/>
      <c r="S4330" s="25"/>
      <c r="T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</row>
    <row r="4331" spans="14:41">
      <c r="N4331" s="25"/>
      <c r="O4331" s="25"/>
      <c r="P4331" s="25"/>
      <c r="Q4331" s="25"/>
      <c r="R4331" s="25"/>
      <c r="S4331" s="25"/>
      <c r="T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</row>
    <row r="4332" spans="14:41">
      <c r="N4332" s="25"/>
      <c r="O4332" s="25"/>
      <c r="P4332" s="25"/>
      <c r="Q4332" s="25"/>
      <c r="R4332" s="25"/>
      <c r="S4332" s="25"/>
      <c r="T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</row>
    <row r="4333" spans="14:41">
      <c r="N4333" s="25"/>
      <c r="O4333" s="25"/>
      <c r="P4333" s="25"/>
      <c r="Q4333" s="25"/>
      <c r="R4333" s="25"/>
      <c r="S4333" s="25"/>
      <c r="T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</row>
    <row r="4334" spans="14:41">
      <c r="N4334" s="25"/>
      <c r="O4334" s="25"/>
      <c r="P4334" s="25"/>
      <c r="Q4334" s="25"/>
      <c r="R4334" s="25"/>
      <c r="S4334" s="25"/>
      <c r="T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</row>
    <row r="4335" spans="14:41">
      <c r="N4335" s="25"/>
      <c r="O4335" s="25"/>
      <c r="P4335" s="25"/>
      <c r="Q4335" s="25"/>
      <c r="R4335" s="25"/>
      <c r="S4335" s="25"/>
      <c r="T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</row>
    <row r="4336" spans="14:41">
      <c r="N4336" s="25"/>
      <c r="O4336" s="25"/>
      <c r="P4336" s="25"/>
      <c r="Q4336" s="25"/>
      <c r="R4336" s="25"/>
      <c r="S4336" s="25"/>
      <c r="T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</row>
    <row r="4337" spans="14:41">
      <c r="N4337" s="25"/>
      <c r="O4337" s="25"/>
      <c r="P4337" s="25"/>
      <c r="Q4337" s="25"/>
      <c r="R4337" s="25"/>
      <c r="S4337" s="25"/>
      <c r="T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</row>
    <row r="4338" spans="14:41">
      <c r="N4338" s="25"/>
      <c r="O4338" s="25"/>
      <c r="P4338" s="25"/>
      <c r="Q4338" s="25"/>
      <c r="R4338" s="25"/>
      <c r="S4338" s="25"/>
      <c r="T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</row>
    <row r="4339" spans="14:41">
      <c r="N4339" s="25"/>
      <c r="O4339" s="25"/>
      <c r="P4339" s="25"/>
      <c r="Q4339" s="25"/>
      <c r="R4339" s="25"/>
      <c r="S4339" s="25"/>
      <c r="T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</row>
    <row r="4340" spans="14:41">
      <c r="N4340" s="25"/>
      <c r="O4340" s="25"/>
      <c r="P4340" s="25"/>
      <c r="Q4340" s="25"/>
      <c r="R4340" s="25"/>
      <c r="S4340" s="25"/>
      <c r="T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</row>
    <row r="4341" spans="14:41">
      <c r="N4341" s="25"/>
      <c r="O4341" s="25"/>
      <c r="P4341" s="25"/>
      <c r="Q4341" s="25"/>
      <c r="R4341" s="25"/>
      <c r="S4341" s="25"/>
      <c r="T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</row>
    <row r="4342" spans="14:41">
      <c r="N4342" s="25"/>
      <c r="O4342" s="25"/>
      <c r="P4342" s="25"/>
      <c r="Q4342" s="25"/>
      <c r="R4342" s="25"/>
      <c r="S4342" s="25"/>
      <c r="T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</row>
    <row r="4343" spans="14:41">
      <c r="N4343" s="25"/>
      <c r="O4343" s="25"/>
      <c r="P4343" s="25"/>
      <c r="Q4343" s="25"/>
      <c r="R4343" s="25"/>
      <c r="S4343" s="25"/>
      <c r="T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</row>
    <row r="4344" spans="14:41">
      <c r="N4344" s="25"/>
      <c r="O4344" s="25"/>
      <c r="P4344" s="25"/>
      <c r="Q4344" s="25"/>
      <c r="R4344" s="25"/>
      <c r="S4344" s="25"/>
      <c r="T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</row>
    <row r="4345" spans="14:41">
      <c r="N4345" s="25"/>
      <c r="O4345" s="25"/>
      <c r="P4345" s="25"/>
      <c r="Q4345" s="25"/>
      <c r="R4345" s="25"/>
      <c r="S4345" s="25"/>
      <c r="T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</row>
    <row r="4346" spans="14:41">
      <c r="N4346" s="25"/>
      <c r="O4346" s="25"/>
      <c r="P4346" s="25"/>
      <c r="Q4346" s="25"/>
      <c r="R4346" s="25"/>
      <c r="S4346" s="25"/>
      <c r="T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</row>
    <row r="4347" spans="14:41">
      <c r="N4347" s="25"/>
      <c r="O4347" s="25"/>
      <c r="P4347" s="25"/>
      <c r="Q4347" s="25"/>
      <c r="R4347" s="25"/>
      <c r="S4347" s="25"/>
      <c r="T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</row>
    <row r="4348" spans="14:41">
      <c r="N4348" s="25"/>
      <c r="O4348" s="25"/>
      <c r="P4348" s="25"/>
      <c r="Q4348" s="25"/>
      <c r="R4348" s="25"/>
      <c r="S4348" s="25"/>
      <c r="T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</row>
    <row r="4349" spans="14:41">
      <c r="N4349" s="25"/>
      <c r="O4349" s="25"/>
      <c r="P4349" s="25"/>
      <c r="Q4349" s="25"/>
      <c r="R4349" s="25"/>
      <c r="S4349" s="25"/>
      <c r="T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</row>
    <row r="4350" spans="14:41">
      <c r="N4350" s="25"/>
      <c r="O4350" s="25"/>
      <c r="P4350" s="25"/>
      <c r="Q4350" s="25"/>
      <c r="R4350" s="25"/>
      <c r="S4350" s="25"/>
      <c r="T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</row>
    <row r="4351" spans="14:41">
      <c r="N4351" s="25"/>
      <c r="O4351" s="25"/>
      <c r="P4351" s="25"/>
      <c r="Q4351" s="25"/>
      <c r="R4351" s="25"/>
      <c r="S4351" s="25"/>
      <c r="T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</row>
    <row r="4352" spans="14:41">
      <c r="N4352" s="25"/>
      <c r="O4352" s="25"/>
      <c r="P4352" s="25"/>
      <c r="Q4352" s="25"/>
      <c r="R4352" s="25"/>
      <c r="S4352" s="25"/>
      <c r="T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</row>
    <row r="4353" spans="14:41">
      <c r="N4353" s="25"/>
      <c r="O4353" s="25"/>
      <c r="P4353" s="25"/>
      <c r="Q4353" s="25"/>
      <c r="R4353" s="25"/>
      <c r="S4353" s="25"/>
      <c r="T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</row>
    <row r="4354" spans="14:41">
      <c r="N4354" s="25"/>
      <c r="O4354" s="25"/>
      <c r="P4354" s="25"/>
      <c r="Q4354" s="25"/>
      <c r="R4354" s="25"/>
      <c r="S4354" s="25"/>
      <c r="T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</row>
    <row r="4355" spans="14:41">
      <c r="N4355" s="25"/>
      <c r="O4355" s="25"/>
      <c r="P4355" s="25"/>
      <c r="Q4355" s="25"/>
      <c r="R4355" s="25"/>
      <c r="S4355" s="25"/>
      <c r="T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</row>
    <row r="4356" spans="14:41">
      <c r="N4356" s="25"/>
      <c r="O4356" s="25"/>
      <c r="P4356" s="25"/>
      <c r="Q4356" s="25"/>
      <c r="R4356" s="25"/>
      <c r="S4356" s="25"/>
      <c r="T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</row>
    <row r="4357" spans="14:41">
      <c r="N4357" s="25"/>
      <c r="O4357" s="25"/>
      <c r="P4357" s="25"/>
      <c r="Q4357" s="25"/>
      <c r="R4357" s="25"/>
      <c r="S4357" s="25"/>
      <c r="T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</row>
    <row r="4358" spans="14:41">
      <c r="N4358" s="25"/>
      <c r="O4358" s="25"/>
      <c r="P4358" s="25"/>
      <c r="Q4358" s="25"/>
      <c r="R4358" s="25"/>
      <c r="S4358" s="25"/>
      <c r="T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</row>
    <row r="4359" spans="14:41">
      <c r="N4359" s="25"/>
      <c r="O4359" s="25"/>
      <c r="P4359" s="25"/>
      <c r="Q4359" s="25"/>
      <c r="R4359" s="25"/>
      <c r="S4359" s="25"/>
      <c r="T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</row>
    <row r="4360" spans="14:41">
      <c r="N4360" s="25"/>
      <c r="O4360" s="25"/>
      <c r="P4360" s="25"/>
      <c r="Q4360" s="25"/>
      <c r="R4360" s="25"/>
      <c r="S4360" s="25"/>
      <c r="T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</row>
    <row r="4361" spans="14:41">
      <c r="N4361" s="25"/>
      <c r="O4361" s="25"/>
      <c r="P4361" s="25"/>
      <c r="Q4361" s="25"/>
      <c r="R4361" s="25"/>
      <c r="S4361" s="25"/>
      <c r="T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</row>
    <row r="4362" spans="14:41">
      <c r="N4362" s="25"/>
      <c r="O4362" s="25"/>
      <c r="P4362" s="25"/>
      <c r="Q4362" s="25"/>
      <c r="R4362" s="25"/>
      <c r="S4362" s="25"/>
      <c r="T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</row>
    <row r="4363" spans="14:41">
      <c r="N4363" s="25"/>
      <c r="O4363" s="25"/>
      <c r="P4363" s="25"/>
      <c r="Q4363" s="25"/>
      <c r="R4363" s="25"/>
      <c r="S4363" s="25"/>
      <c r="T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</row>
    <row r="4364" spans="14:41">
      <c r="N4364" s="25"/>
      <c r="O4364" s="25"/>
      <c r="P4364" s="25"/>
      <c r="Q4364" s="25"/>
      <c r="R4364" s="25"/>
      <c r="S4364" s="25"/>
      <c r="T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</row>
    <row r="4365" spans="14:41">
      <c r="N4365" s="25"/>
      <c r="O4365" s="25"/>
      <c r="P4365" s="25"/>
      <c r="Q4365" s="25"/>
      <c r="R4365" s="25"/>
      <c r="S4365" s="25"/>
      <c r="T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</row>
    <row r="4366" spans="14:41">
      <c r="N4366" s="25"/>
      <c r="O4366" s="25"/>
      <c r="P4366" s="25"/>
      <c r="Q4366" s="25"/>
      <c r="R4366" s="25"/>
      <c r="S4366" s="25"/>
      <c r="T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</row>
    <row r="4367" spans="14:41">
      <c r="N4367" s="25"/>
      <c r="O4367" s="25"/>
      <c r="P4367" s="25"/>
      <c r="Q4367" s="25"/>
      <c r="R4367" s="25"/>
      <c r="S4367" s="25"/>
      <c r="T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</row>
  </sheetData>
  <sheetProtection algorithmName="SHA-512" hashValue="EJibyzWRUBwnfsrHvptiUnS3rWitgxzdLs2rllaPLMkVTMwlmOpxHKcEjAB0QGqmpXwYKop8uFIwpT0hTllYiQ==" saltValue="DKiYwLki3OCnP1GtLqRR7w==" spinCount="100000" sheet="1" objects="1" scenarios="1"/>
  <mergeCells count="13">
    <mergeCell ref="A7:H7"/>
    <mergeCell ref="N19:O19"/>
    <mergeCell ref="AA8:AB8"/>
    <mergeCell ref="P19:Q19"/>
    <mergeCell ref="Q48:U56"/>
    <mergeCell ref="K19:K22"/>
    <mergeCell ref="K15:K18"/>
    <mergeCell ref="P70:U70"/>
    <mergeCell ref="Q58:U61"/>
    <mergeCell ref="Q62:U67"/>
    <mergeCell ref="P3:U5"/>
    <mergeCell ref="K13:K14"/>
    <mergeCell ref="K23:K25"/>
  </mergeCells>
  <pageMargins left="0.7" right="0.7" top="0.78740157499999996" bottom="0.78740157499999996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90FD3E5-EF87-45F7-9139-E97EF335714B}">
          <x14:formula1>
            <xm:f>Lists!$B$3:$B$5</xm:f>
          </x14:formula1>
          <xm:sqref>N8</xm:sqref>
        </x14:dataValidation>
        <x14:dataValidation type="list" allowBlank="1" showInputMessage="1" showErrorMessage="1" xr:uid="{3064CDA0-FF14-44B7-A2C2-37E0B2F5C544}">
          <x14:formula1>
            <xm:f>Lists!$C$3:$C$10</xm:f>
          </x14:formula1>
          <xm:sqref>N12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3F1D3-2A37-2245-988E-7E095E22AF2F}">
  <dimension ref="A1:JV798"/>
  <sheetViews>
    <sheetView workbookViewId="0">
      <selection activeCell="F15" sqref="A1:XFD1048576"/>
    </sheetView>
  </sheetViews>
  <sheetFormatPr baseColWidth="10" defaultColWidth="10.85546875" defaultRowHeight="15"/>
  <cols>
    <col min="1" max="2" width="10.85546875" style="5"/>
    <col min="3" max="3" width="23.28515625" style="97" bestFit="1" customWidth="1"/>
    <col min="4" max="4" width="25.140625" style="97" bestFit="1" customWidth="1"/>
    <col min="5" max="17" width="14.85546875" style="97" bestFit="1" customWidth="1"/>
    <col min="18" max="18" width="17.85546875" style="17" hidden="1" customWidth="1"/>
    <col min="19" max="19" width="0" hidden="1" customWidth="1"/>
    <col min="20" max="20" width="16" hidden="1" customWidth="1"/>
    <col min="21" max="32" width="0" hidden="1" customWidth="1"/>
    <col min="33" max="282" width="10.85546875" style="5"/>
  </cols>
  <sheetData>
    <row r="1" spans="3:32" ht="18.75">
      <c r="C1" s="19" t="s">
        <v>35</v>
      </c>
      <c r="D1" s="19" t="s">
        <v>34</v>
      </c>
      <c r="E1" s="19" t="s">
        <v>44</v>
      </c>
      <c r="F1" s="19" t="s">
        <v>46</v>
      </c>
      <c r="G1" s="19" t="s">
        <v>45</v>
      </c>
      <c r="H1" s="19" t="s">
        <v>47</v>
      </c>
      <c r="I1" s="19" t="s">
        <v>48</v>
      </c>
      <c r="J1" s="19" t="s">
        <v>49</v>
      </c>
      <c r="K1" s="19" t="s">
        <v>50</v>
      </c>
      <c r="L1" s="19" t="s">
        <v>51</v>
      </c>
      <c r="M1" s="19" t="s">
        <v>52</v>
      </c>
      <c r="N1" s="19" t="s">
        <v>53</v>
      </c>
      <c r="O1" s="19" t="s">
        <v>54</v>
      </c>
      <c r="P1" s="19" t="s">
        <v>55</v>
      </c>
      <c r="Q1" s="19" t="s">
        <v>56</v>
      </c>
      <c r="R1" s="8" t="s">
        <v>41</v>
      </c>
      <c r="T1" s="10" t="s">
        <v>37</v>
      </c>
    </row>
    <row r="2" spans="3:32" ht="15.75" thickBot="1">
      <c r="C2" s="97">
        <v>45.7</v>
      </c>
      <c r="D2" s="97">
        <v>7</v>
      </c>
      <c r="E2" s="97">
        <v>0.12520801400000001</v>
      </c>
      <c r="F2" s="97">
        <v>0.24184352000000001</v>
      </c>
      <c r="G2" s="97">
        <v>0.29385677900000001</v>
      </c>
      <c r="H2" s="97">
        <v>0.28497742300000001</v>
      </c>
      <c r="I2" s="97">
        <v>0.25393723499999998</v>
      </c>
      <c r="J2" s="97">
        <v>0.222461717</v>
      </c>
      <c r="K2" s="97">
        <v>0.197439005</v>
      </c>
      <c r="L2" s="97">
        <v>0.17645158499999999</v>
      </c>
      <c r="M2" s="97">
        <v>0.15817568300000001</v>
      </c>
      <c r="N2" s="97">
        <v>6.5778355999999996E-2</v>
      </c>
      <c r="O2" s="97">
        <v>2.8079988E-2</v>
      </c>
      <c r="P2" s="97">
        <v>1.6337047E-2</v>
      </c>
      <c r="Q2" s="97">
        <v>1.1074046000000001E-2</v>
      </c>
      <c r="R2" s="17">
        <f>SQRT((C2-Input!$R$8)^2+(Input!$Q$8-UHS_1000a!D2)^2)</f>
        <v>3.5138696984129569</v>
      </c>
      <c r="T2" s="18">
        <f>MIN(R2:R798)</f>
        <v>3.6044725105154621E-2</v>
      </c>
    </row>
    <row r="3" spans="3:32">
      <c r="C3" s="97">
        <v>45.7</v>
      </c>
      <c r="D3" s="97">
        <v>7.1</v>
      </c>
      <c r="E3" s="97">
        <v>0.122333503</v>
      </c>
      <c r="F3" s="97">
        <v>0.23588699499999999</v>
      </c>
      <c r="G3" s="97">
        <v>0.28704286200000001</v>
      </c>
      <c r="H3" s="97">
        <v>0.27824263199999999</v>
      </c>
      <c r="I3" s="97">
        <v>0.248241199</v>
      </c>
      <c r="J3" s="97">
        <v>0.21768481200000001</v>
      </c>
      <c r="K3" s="97">
        <v>0.193077268</v>
      </c>
      <c r="L3" s="97">
        <v>0.17274579900000001</v>
      </c>
      <c r="M3" s="97">
        <v>0.154996738</v>
      </c>
      <c r="N3" s="97">
        <v>6.4717753000000003E-2</v>
      </c>
      <c r="O3" s="97">
        <v>2.7724683E-2</v>
      </c>
      <c r="P3" s="97">
        <v>1.6155486E-2</v>
      </c>
      <c r="Q3" s="97">
        <v>1.0966267E-2</v>
      </c>
      <c r="R3" s="17">
        <f>SQRT((C3-Input!$R$8)^2+(Input!$Q$8-UHS_1000a!D3)^2)</f>
        <v>3.419083003339952</v>
      </c>
      <c r="T3" s="147" t="s">
        <v>38</v>
      </c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9"/>
    </row>
    <row r="4" spans="3:32" ht="15.75" thickBot="1">
      <c r="C4" s="97">
        <v>45.7</v>
      </c>
      <c r="D4" s="97">
        <v>7.2</v>
      </c>
      <c r="E4" s="97">
        <v>0.11610488099999999</v>
      </c>
      <c r="F4" s="97">
        <v>0.22250371999999999</v>
      </c>
      <c r="G4" s="97">
        <v>0.27183913500000001</v>
      </c>
      <c r="H4" s="97">
        <v>0.26415635199999998</v>
      </c>
      <c r="I4" s="97">
        <v>0.23644809899999999</v>
      </c>
      <c r="J4" s="97">
        <v>0.20786291700000001</v>
      </c>
      <c r="K4" s="97">
        <v>0.184193684</v>
      </c>
      <c r="L4" s="97">
        <v>0.165177026</v>
      </c>
      <c r="M4" s="97">
        <v>0.14853664999999999</v>
      </c>
      <c r="N4" s="97">
        <v>6.2537545E-2</v>
      </c>
      <c r="O4" s="97">
        <v>2.6974748E-2</v>
      </c>
      <c r="P4" s="97">
        <v>1.5756269E-2</v>
      </c>
      <c r="Q4" s="97">
        <v>1.0720278E-2</v>
      </c>
      <c r="R4" s="17">
        <f>SQRT((C4-Input!$R$8)^2+(Input!$Q$8-UHS_1000a!D4)^2)</f>
        <v>3.3246017671341512</v>
      </c>
      <c r="T4" s="13" cm="1">
        <f t="array" ref="T4:AF4">INDEX(E2:Q798, MATCH(T2, R2:R798, 0), 0)</f>
        <v>0.11415688</v>
      </c>
      <c r="U4" s="14">
        <v>0.22385845900000001</v>
      </c>
      <c r="V4" s="14">
        <v>0.26790813099999999</v>
      </c>
      <c r="W4" s="14">
        <v>0.25786403400000002</v>
      </c>
      <c r="X4" s="14">
        <v>0.22974409900000001</v>
      </c>
      <c r="Y4" s="14">
        <v>0.20059916799999999</v>
      </c>
      <c r="Z4" s="14">
        <v>0.17682630999999999</v>
      </c>
      <c r="AA4" s="14">
        <v>0.15783797399999999</v>
      </c>
      <c r="AB4" s="14">
        <v>0.140744858</v>
      </c>
      <c r="AC4" s="14">
        <v>5.5989075999999999E-2</v>
      </c>
      <c r="AD4" s="14">
        <v>2.2950686000000001E-2</v>
      </c>
      <c r="AE4" s="14">
        <v>1.3166018E-2</v>
      </c>
      <c r="AF4" s="15">
        <v>8.7838440000000007E-3</v>
      </c>
    </row>
    <row r="5" spans="3:32">
      <c r="C5" s="97">
        <v>45.7</v>
      </c>
      <c r="D5" s="97">
        <v>7.3</v>
      </c>
      <c r="E5" s="97">
        <v>0.10648347</v>
      </c>
      <c r="F5" s="97">
        <v>0.20100801800000001</v>
      </c>
      <c r="G5" s="97">
        <v>0.24828904299999999</v>
      </c>
      <c r="H5" s="97">
        <v>0.24316639100000001</v>
      </c>
      <c r="I5" s="97">
        <v>0.21914219600000001</v>
      </c>
      <c r="J5" s="97">
        <v>0.192906773</v>
      </c>
      <c r="K5" s="97">
        <v>0.171442661</v>
      </c>
      <c r="L5" s="97">
        <v>0.15442499100000001</v>
      </c>
      <c r="M5" s="97">
        <v>0.13904844899999999</v>
      </c>
      <c r="N5" s="97">
        <v>5.9694480000000001E-2</v>
      </c>
      <c r="O5" s="97">
        <v>2.5951380999999999E-2</v>
      </c>
      <c r="P5" s="97">
        <v>1.5258753E-2</v>
      </c>
      <c r="Q5" s="97">
        <v>1.0413443E-2</v>
      </c>
      <c r="R5" s="17">
        <f>SQRT((C5-Input!$R$8)^2+(Input!$Q$8-UHS_1000a!D5)^2)</f>
        <v>3.2304527912252339</v>
      </c>
    </row>
    <row r="6" spans="3:32">
      <c r="C6" s="97">
        <v>45.7</v>
      </c>
      <c r="D6" s="97">
        <v>8.8000000000000007</v>
      </c>
      <c r="E6" s="97">
        <v>4.2554596E-2</v>
      </c>
      <c r="F6" s="97">
        <v>7.1481518999999993E-2</v>
      </c>
      <c r="G6" s="97">
        <v>9.3760215999999993E-2</v>
      </c>
      <c r="H6" s="97">
        <v>9.7940815000000001E-2</v>
      </c>
      <c r="I6" s="97">
        <v>9.2272005000000004E-2</v>
      </c>
      <c r="J6" s="97">
        <v>8.3954480999999997E-2</v>
      </c>
      <c r="K6" s="97">
        <v>7.6758587000000003E-2</v>
      </c>
      <c r="L6" s="97">
        <v>7.0762643E-2</v>
      </c>
      <c r="M6" s="97">
        <v>6.5029475000000003E-2</v>
      </c>
      <c r="N6" s="97">
        <v>3.2374960000000001E-2</v>
      </c>
      <c r="O6" s="97">
        <v>1.5157014999999999E-2</v>
      </c>
      <c r="P6" s="97">
        <v>9.5264530000000007E-3</v>
      </c>
      <c r="Q6" s="97">
        <v>6.6495189999999996E-3</v>
      </c>
      <c r="R6" s="17">
        <f>SQRT((C6-Input!$R$8)^2+(Input!$Q$8-UHS_1000a!D6)^2)</f>
        <v>1.8917056142237352</v>
      </c>
    </row>
    <row r="7" spans="3:32">
      <c r="C7" s="97">
        <v>45.7</v>
      </c>
      <c r="D7" s="97">
        <v>8.9</v>
      </c>
      <c r="E7" s="97">
        <v>4.5347423999999997E-2</v>
      </c>
      <c r="F7" s="97">
        <v>7.7706998999999999E-2</v>
      </c>
      <c r="G7" s="97">
        <v>0.101227337</v>
      </c>
      <c r="H7" s="97">
        <v>0.104534819</v>
      </c>
      <c r="I7" s="97">
        <v>9.7757077999999997E-2</v>
      </c>
      <c r="J7" s="97">
        <v>8.8335854000000005E-2</v>
      </c>
      <c r="K7" s="97">
        <v>8.0334322999999999E-2</v>
      </c>
      <c r="L7" s="97">
        <v>7.3994244000000001E-2</v>
      </c>
      <c r="M7" s="97">
        <v>6.7711274000000002E-2</v>
      </c>
      <c r="N7" s="97">
        <v>3.3041007999999997E-2</v>
      </c>
      <c r="O7" s="97">
        <v>1.5332872000000001E-2</v>
      </c>
      <c r="P7" s="97">
        <v>9.6047110000000002E-3</v>
      </c>
      <c r="Q7" s="97">
        <v>6.6888920000000001E-3</v>
      </c>
      <c r="R7" s="17">
        <f>SQRT((C7-Input!$R$8)^2+(Input!$Q$8-UHS_1000a!D7)^2)</f>
        <v>1.8114630708874471</v>
      </c>
    </row>
    <row r="8" spans="3:32">
      <c r="C8" s="97">
        <v>45.7</v>
      </c>
      <c r="D8" s="97">
        <v>9</v>
      </c>
      <c r="E8" s="97">
        <v>4.9596576000000003E-2</v>
      </c>
      <c r="F8" s="97">
        <v>8.6674150000000005E-2</v>
      </c>
      <c r="G8" s="97">
        <v>0.11177792</v>
      </c>
      <c r="H8" s="97">
        <v>0.11398544300000001</v>
      </c>
      <c r="I8" s="97">
        <v>0.10597619</v>
      </c>
      <c r="J8" s="97">
        <v>9.5151424999999998E-2</v>
      </c>
      <c r="K8" s="97">
        <v>8.5961046999999999E-2</v>
      </c>
      <c r="L8" s="97">
        <v>7.8709365000000003E-2</v>
      </c>
      <c r="M8" s="97">
        <v>7.2001779000000002E-2</v>
      </c>
      <c r="N8" s="97">
        <v>3.4221316000000002E-2</v>
      </c>
      <c r="O8" s="97">
        <v>1.5687433000000001E-2</v>
      </c>
      <c r="P8" s="97">
        <v>9.7829979999999993E-3</v>
      </c>
      <c r="Q8" s="97">
        <v>6.7911320000000001E-3</v>
      </c>
      <c r="R8" s="17">
        <f>SQRT((C8-Input!$R$8)^2+(Input!$Q$8-UHS_1000a!D8)^2)</f>
        <v>1.7332763148131811</v>
      </c>
    </row>
    <row r="9" spans="3:32">
      <c r="C9" s="97">
        <v>45.7</v>
      </c>
      <c r="D9" s="97">
        <v>9.1</v>
      </c>
      <c r="E9" s="97">
        <v>5.6204824E-2</v>
      </c>
      <c r="F9" s="97">
        <v>0.100993204</v>
      </c>
      <c r="G9" s="97">
        <v>0.12821155000000001</v>
      </c>
      <c r="H9" s="97">
        <v>0.12893032800000001</v>
      </c>
      <c r="I9" s="97">
        <v>0.118404464</v>
      </c>
      <c r="J9" s="97">
        <v>0.105842645</v>
      </c>
      <c r="K9" s="97">
        <v>9.4973673999999994E-2</v>
      </c>
      <c r="L9" s="97">
        <v>8.6284742999999997E-2</v>
      </c>
      <c r="M9" s="97">
        <v>7.8517692E-2</v>
      </c>
      <c r="N9" s="97">
        <v>3.6155854000000001E-2</v>
      </c>
      <c r="O9" s="97">
        <v>1.6287876999999999E-2</v>
      </c>
      <c r="P9" s="97">
        <v>1.0055626999999999E-2</v>
      </c>
      <c r="Q9" s="97">
        <v>6.9754190000000001E-3</v>
      </c>
      <c r="R9" s="17">
        <f>SQRT((C9-Input!$R$8)^2+(Input!$Q$8-UHS_1000a!D9)^2)</f>
        <v>1.6574363064068984</v>
      </c>
    </row>
    <row r="10" spans="3:32">
      <c r="C10" s="97">
        <v>45.8</v>
      </c>
      <c r="D10" s="97">
        <v>6.9</v>
      </c>
      <c r="E10" s="97">
        <v>0.12705122199999999</v>
      </c>
      <c r="F10" s="97">
        <v>0.244815066</v>
      </c>
      <c r="G10" s="97">
        <v>0.298712476</v>
      </c>
      <c r="H10" s="97">
        <v>0.28989556300000002</v>
      </c>
      <c r="I10" s="97">
        <v>0.25852334999999999</v>
      </c>
      <c r="J10" s="97">
        <v>0.22641434999999999</v>
      </c>
      <c r="K10" s="97">
        <v>0.201252821</v>
      </c>
      <c r="L10" s="97">
        <v>0.179715863</v>
      </c>
      <c r="M10" s="97">
        <v>0.16101747599999999</v>
      </c>
      <c r="N10" s="97">
        <v>6.6819160000000002E-2</v>
      </c>
      <c r="O10" s="97">
        <v>2.8408222E-2</v>
      </c>
      <c r="P10" s="97">
        <v>1.6478777999999999E-2</v>
      </c>
      <c r="Q10" s="97">
        <v>1.1149569999999999E-2</v>
      </c>
      <c r="R10" s="17">
        <f>SQRT((C10-Input!$R$8)^2+(Input!$Q$8-UHS_1000a!D10)^2)</f>
        <v>3.5795984467421498</v>
      </c>
    </row>
    <row r="11" spans="3:32">
      <c r="C11" s="97">
        <v>45.8</v>
      </c>
      <c r="D11" s="97">
        <v>7</v>
      </c>
      <c r="E11" s="97">
        <v>0.12724281300000001</v>
      </c>
      <c r="F11" s="97">
        <v>0.24509051700000001</v>
      </c>
      <c r="G11" s="97">
        <v>0.29904190899999999</v>
      </c>
      <c r="H11" s="97">
        <v>0.29026042600000002</v>
      </c>
      <c r="I11" s="97">
        <v>0.25897874300000001</v>
      </c>
      <c r="J11" s="97">
        <v>0.226839612</v>
      </c>
      <c r="K11" s="97">
        <v>0.20169114399999999</v>
      </c>
      <c r="L11" s="97">
        <v>0.18016563499999999</v>
      </c>
      <c r="M11" s="97">
        <v>0.16144936600000001</v>
      </c>
      <c r="N11" s="97">
        <v>6.7162759000000002E-2</v>
      </c>
      <c r="O11" s="97">
        <v>2.8569686E-2</v>
      </c>
      <c r="P11" s="97">
        <v>1.6573029E-2</v>
      </c>
      <c r="Q11" s="97">
        <v>1.1214968000000001E-2</v>
      </c>
      <c r="R11" s="17">
        <f>SQRT((C11-Input!$R$8)^2+(Input!$Q$8-UHS_1000a!D11)^2)</f>
        <v>3.4837298067189701</v>
      </c>
    </row>
    <row r="12" spans="3:32">
      <c r="C12" s="97">
        <v>45.8</v>
      </c>
      <c r="D12" s="97">
        <v>7.1</v>
      </c>
      <c r="E12" s="97">
        <v>0.125990931</v>
      </c>
      <c r="F12" s="97">
        <v>0.24253497600000001</v>
      </c>
      <c r="G12" s="97">
        <v>0.29605208999999999</v>
      </c>
      <c r="H12" s="97">
        <v>0.28746419499999998</v>
      </c>
      <c r="I12" s="97">
        <v>0.256485395</v>
      </c>
      <c r="J12" s="97">
        <v>0.22475437100000001</v>
      </c>
      <c r="K12" s="97">
        <v>0.19978563899999999</v>
      </c>
      <c r="L12" s="97">
        <v>0.17857171299999999</v>
      </c>
      <c r="M12" s="97">
        <v>0.16009116300000001</v>
      </c>
      <c r="N12" s="97">
        <v>6.6752248E-2</v>
      </c>
      <c r="O12" s="97">
        <v>2.8437192E-2</v>
      </c>
      <c r="P12" s="97">
        <v>1.6504056999999999E-2</v>
      </c>
      <c r="Q12" s="97">
        <v>1.1175876E-2</v>
      </c>
      <c r="R12" s="17">
        <f>SQRT((C12-Input!$R$8)^2+(Input!$Q$8-UHS_1000a!D12)^2)</f>
        <v>3.3881000121787395</v>
      </c>
    </row>
    <row r="13" spans="3:32">
      <c r="C13" s="97">
        <v>45.8</v>
      </c>
      <c r="D13" s="97">
        <v>7.2</v>
      </c>
      <c r="E13" s="97">
        <v>0.12284816599999999</v>
      </c>
      <c r="F13" s="97">
        <v>0.236085408</v>
      </c>
      <c r="G13" s="97">
        <v>0.28873518799999998</v>
      </c>
      <c r="H13" s="97">
        <v>0.28036660000000002</v>
      </c>
      <c r="I13" s="97">
        <v>0.25029283299999999</v>
      </c>
      <c r="J13" s="97">
        <v>0.21956102699999999</v>
      </c>
      <c r="K13" s="97">
        <v>0.195021954</v>
      </c>
      <c r="L13" s="97">
        <v>0.174507617</v>
      </c>
      <c r="M13" s="97">
        <v>0.15659646999999999</v>
      </c>
      <c r="N13" s="97">
        <v>6.5514586999999999E-2</v>
      </c>
      <c r="O13" s="97">
        <v>2.7994828999999999E-2</v>
      </c>
      <c r="P13" s="97">
        <v>1.6265925000000001E-2</v>
      </c>
      <c r="Q13" s="97">
        <v>1.1029228E-2</v>
      </c>
      <c r="R13" s="17">
        <f>SQRT((C13-Input!$R$8)^2+(Input!$Q$8-UHS_1000a!D13)^2)</f>
        <v>3.2927298733465746</v>
      </c>
    </row>
    <row r="14" spans="3:32">
      <c r="C14" s="97">
        <v>45.8</v>
      </c>
      <c r="D14" s="97">
        <v>7.3</v>
      </c>
      <c r="E14" s="97">
        <v>0.117346231</v>
      </c>
      <c r="F14" s="97">
        <v>0.224415067</v>
      </c>
      <c r="G14" s="97">
        <v>0.27540196700000003</v>
      </c>
      <c r="H14" s="97">
        <v>0.26778608300000001</v>
      </c>
      <c r="I14" s="97">
        <v>0.239777717</v>
      </c>
      <c r="J14" s="97">
        <v>0.210790222</v>
      </c>
      <c r="K14" s="97">
        <v>0.18702838899999999</v>
      </c>
      <c r="L14" s="97">
        <v>0.16770302000000001</v>
      </c>
      <c r="M14" s="97">
        <v>0.150771665</v>
      </c>
      <c r="N14" s="97">
        <v>6.3500292E-2</v>
      </c>
      <c r="O14" s="97">
        <v>2.7287440999999999E-2</v>
      </c>
      <c r="P14" s="97">
        <v>1.5890884000000001E-2</v>
      </c>
      <c r="Q14" s="97">
        <v>1.0797647E-2</v>
      </c>
      <c r="R14" s="17">
        <f>SQRT((C14-Input!$R$8)^2+(Input!$Q$8-UHS_1000a!D14)^2)</f>
        <v>3.1976426231103958</v>
      </c>
    </row>
    <row r="15" spans="3:32">
      <c r="C15" s="97">
        <v>45.8</v>
      </c>
      <c r="D15" s="97">
        <v>7.4</v>
      </c>
      <c r="E15" s="97">
        <v>0.108901318</v>
      </c>
      <c r="F15" s="97">
        <v>0.206024608</v>
      </c>
      <c r="G15" s="97">
        <v>0.25462077300000002</v>
      </c>
      <c r="H15" s="97">
        <v>0.249104665</v>
      </c>
      <c r="I15" s="97">
        <v>0.22431437100000001</v>
      </c>
      <c r="J15" s="97">
        <v>0.197612696</v>
      </c>
      <c r="K15" s="97">
        <v>0.17550385199999999</v>
      </c>
      <c r="L15" s="97">
        <v>0.15794997799999999</v>
      </c>
      <c r="M15" s="97">
        <v>0.142298903</v>
      </c>
      <c r="N15" s="97">
        <v>6.0770706000000001E-2</v>
      </c>
      <c r="O15" s="97">
        <v>2.6302315999999999E-2</v>
      </c>
      <c r="P15" s="97">
        <v>1.5395112000000001E-2</v>
      </c>
      <c r="Q15" s="97">
        <v>1.0490161E-2</v>
      </c>
      <c r="R15" s="17">
        <f>SQRT((C15-Input!$R$8)^2+(Input!$Q$8-UHS_1000a!D15)^2)</f>
        <v>3.1028642689353512</v>
      </c>
    </row>
    <row r="16" spans="3:32">
      <c r="C16" s="97">
        <v>45.8</v>
      </c>
      <c r="D16" s="97">
        <v>7.5</v>
      </c>
      <c r="E16" s="97">
        <v>0.100783524</v>
      </c>
      <c r="F16" s="97">
        <v>0.187881246</v>
      </c>
      <c r="G16" s="97">
        <v>0.235019536</v>
      </c>
      <c r="H16" s="97">
        <v>0.231286081</v>
      </c>
      <c r="I16" s="97">
        <v>0.20941264600000001</v>
      </c>
      <c r="J16" s="97">
        <v>0.18429907100000001</v>
      </c>
      <c r="K16" s="97">
        <v>0.16431855200000001</v>
      </c>
      <c r="L16" s="97">
        <v>0.14841452099999999</v>
      </c>
      <c r="M16" s="97">
        <v>0.13355255699999999</v>
      </c>
      <c r="N16" s="97">
        <v>5.7990064000000001E-2</v>
      </c>
      <c r="O16" s="97">
        <v>2.5245382E-2</v>
      </c>
      <c r="P16" s="97">
        <v>1.4881821E-2</v>
      </c>
      <c r="Q16" s="97">
        <v>1.0170511E-2</v>
      </c>
      <c r="R16" s="17">
        <f>SQRT((C16-Input!$R$8)^2+(Input!$Q$8-UHS_1000a!D16)^2)</f>
        <v>3.0084240056446654</v>
      </c>
    </row>
    <row r="17" spans="3:18">
      <c r="C17" s="97">
        <v>45.8</v>
      </c>
      <c r="D17" s="97">
        <v>7.6</v>
      </c>
      <c r="E17" s="97">
        <v>9.4368044999999998E-2</v>
      </c>
      <c r="F17" s="97">
        <v>0.174947507</v>
      </c>
      <c r="G17" s="97">
        <v>0.220186204</v>
      </c>
      <c r="H17" s="97">
        <v>0.21739778700000001</v>
      </c>
      <c r="I17" s="97">
        <v>0.19708900100000001</v>
      </c>
      <c r="J17" s="97">
        <v>0.17364132199999999</v>
      </c>
      <c r="K17" s="97">
        <v>0.15522207800000001</v>
      </c>
      <c r="L17" s="97">
        <v>0.14018835399999999</v>
      </c>
      <c r="M17" s="97">
        <v>0.126281334</v>
      </c>
      <c r="N17" s="97">
        <v>5.5435077999999999E-2</v>
      </c>
      <c r="O17" s="97">
        <v>2.4225552000000001E-2</v>
      </c>
      <c r="P17" s="97">
        <v>1.4379272E-2</v>
      </c>
      <c r="Q17" s="97">
        <v>9.8542019999999994E-3</v>
      </c>
      <c r="R17" s="17">
        <f>SQRT((C17-Input!$R$8)^2+(Input!$Q$8-UHS_1000a!D17)^2)</f>
        <v>2.914354701137539</v>
      </c>
    </row>
    <row r="18" spans="3:18">
      <c r="C18" s="97">
        <v>45.8</v>
      </c>
      <c r="D18" s="97">
        <v>7.7</v>
      </c>
      <c r="E18" s="97">
        <v>8.9250236999999996E-2</v>
      </c>
      <c r="F18" s="97">
        <v>0.165135803</v>
      </c>
      <c r="G18" s="97">
        <v>0.20817793400000001</v>
      </c>
      <c r="H18" s="97">
        <v>0.205870477</v>
      </c>
      <c r="I18" s="97">
        <v>0.18634168600000001</v>
      </c>
      <c r="J18" s="97">
        <v>0.16461899799999999</v>
      </c>
      <c r="K18" s="97">
        <v>0.14740368600000001</v>
      </c>
      <c r="L18" s="97">
        <v>0.13287707200000001</v>
      </c>
      <c r="M18" s="97">
        <v>0.11994521800000001</v>
      </c>
      <c r="N18" s="97">
        <v>5.3025634000000002E-2</v>
      </c>
      <c r="O18" s="97">
        <v>2.3232005E-2</v>
      </c>
      <c r="P18" s="97">
        <v>1.3881739000000001E-2</v>
      </c>
      <c r="Q18" s="97">
        <v>9.50873E-3</v>
      </c>
      <c r="R18" s="17">
        <f>SQRT((C18-Input!$R$8)^2+(Input!$Q$8-UHS_1000a!D18)^2)</f>
        <v>2.8206934697598482</v>
      </c>
    </row>
    <row r="19" spans="3:18">
      <c r="C19" s="97">
        <v>45.8</v>
      </c>
      <c r="D19" s="97">
        <v>7.8</v>
      </c>
      <c r="E19" s="97">
        <v>8.4535295999999996E-2</v>
      </c>
      <c r="F19" s="97">
        <v>0.156300203</v>
      </c>
      <c r="G19" s="97">
        <v>0.196579052</v>
      </c>
      <c r="H19" s="97">
        <v>0.19446370499999999</v>
      </c>
      <c r="I19" s="97">
        <v>0.17627510499999999</v>
      </c>
      <c r="J19" s="97">
        <v>0.156071136</v>
      </c>
      <c r="K19" s="97">
        <v>0.13958271</v>
      </c>
      <c r="L19" s="97">
        <v>0.12593670400000001</v>
      </c>
      <c r="M19" s="97">
        <v>0.11387030400000001</v>
      </c>
      <c r="N19" s="97">
        <v>5.0494525999999998E-2</v>
      </c>
      <c r="O19" s="97">
        <v>2.2242234E-2</v>
      </c>
      <c r="P19" s="97">
        <v>1.3347403000000001E-2</v>
      </c>
      <c r="Q19" s="97">
        <v>9.1562689999999999E-3</v>
      </c>
      <c r="R19" s="17">
        <f>SQRT((C19-Input!$R$8)^2+(Input!$Q$8-UHS_1000a!D19)^2)</f>
        <v>2.7274823512993138</v>
      </c>
    </row>
    <row r="20" spans="3:18">
      <c r="C20" s="97">
        <v>45.8</v>
      </c>
      <c r="D20" s="97">
        <v>7.9</v>
      </c>
      <c r="E20" s="97">
        <v>7.9683553000000004E-2</v>
      </c>
      <c r="F20" s="97">
        <v>0.147139827</v>
      </c>
      <c r="G20" s="97">
        <v>0.18433825000000001</v>
      </c>
      <c r="H20" s="97">
        <v>0.18263128300000001</v>
      </c>
      <c r="I20" s="97">
        <v>0.165981778</v>
      </c>
      <c r="J20" s="97">
        <v>0.147275556</v>
      </c>
      <c r="K20" s="97">
        <v>0.13146875199999999</v>
      </c>
      <c r="L20" s="97">
        <v>0.11886253200000001</v>
      </c>
      <c r="M20" s="97">
        <v>0.107648882</v>
      </c>
      <c r="N20" s="97">
        <v>4.7928315999999999E-2</v>
      </c>
      <c r="O20" s="97">
        <v>2.1248937999999998E-2</v>
      </c>
      <c r="P20" s="97">
        <v>1.279447E-2</v>
      </c>
      <c r="Q20" s="97">
        <v>8.8045490000000001E-3</v>
      </c>
      <c r="R20" s="17">
        <f>SQRT((C20-Input!$R$8)^2+(Input!$Q$8-UHS_1000a!D20)^2)</f>
        <v>2.6347691175798706</v>
      </c>
    </row>
    <row r="21" spans="3:18">
      <c r="C21" s="97">
        <v>45.8</v>
      </c>
      <c r="D21" s="97">
        <v>8</v>
      </c>
      <c r="E21" s="97">
        <v>7.4428630999999995E-2</v>
      </c>
      <c r="F21" s="97">
        <v>0.13649291599999999</v>
      </c>
      <c r="G21" s="97">
        <v>0.17119695100000001</v>
      </c>
      <c r="H21" s="97">
        <v>0.17003285300000001</v>
      </c>
      <c r="I21" s="97">
        <v>0.15501990199999999</v>
      </c>
      <c r="J21" s="97">
        <v>0.137500131</v>
      </c>
      <c r="K21" s="97">
        <v>0.12296528800000001</v>
      </c>
      <c r="L21" s="97">
        <v>0.11143486499999999</v>
      </c>
      <c r="M21" s="97">
        <v>0.101007212</v>
      </c>
      <c r="N21" s="97">
        <v>4.5343301000000003E-2</v>
      </c>
      <c r="O21" s="97">
        <v>2.0260407000000001E-2</v>
      </c>
      <c r="P21" s="97">
        <v>1.2249192000000001E-2</v>
      </c>
      <c r="Q21" s="97">
        <v>8.4578540000000008E-3</v>
      </c>
      <c r="R21" s="17">
        <f>SQRT((C21-Input!$R$8)^2+(Input!$Q$8-UHS_1000a!D21)^2)</f>
        <v>2.5426082335381501</v>
      </c>
    </row>
    <row r="22" spans="3:18">
      <c r="C22" s="97">
        <v>45.8</v>
      </c>
      <c r="D22" s="97">
        <v>8.8000000000000007</v>
      </c>
      <c r="E22" s="97">
        <v>5.2508368E-2</v>
      </c>
      <c r="F22" s="97">
        <v>9.3618420999999993E-2</v>
      </c>
      <c r="G22" s="97">
        <v>0.118128371</v>
      </c>
      <c r="H22" s="97">
        <v>0.119277203</v>
      </c>
      <c r="I22" s="97">
        <v>0.110186257</v>
      </c>
      <c r="J22" s="97">
        <v>9.876878E-2</v>
      </c>
      <c r="K22" s="97">
        <v>8.8943701999999999E-2</v>
      </c>
      <c r="L22" s="97">
        <v>8.1201660999999994E-2</v>
      </c>
      <c r="M22" s="97">
        <v>7.4202079000000004E-2</v>
      </c>
      <c r="N22" s="97">
        <v>3.5000266000000002E-2</v>
      </c>
      <c r="O22" s="97">
        <v>1.6025362000000001E-2</v>
      </c>
      <c r="P22" s="97">
        <v>1.0001112E-2</v>
      </c>
      <c r="Q22" s="97">
        <v>6.9788970000000004E-3</v>
      </c>
      <c r="R22" s="17">
        <f>SQRT((C22-Input!$R$8)^2+(Input!$Q$8-UHS_1000a!D22)^2)</f>
        <v>1.8351139582279432</v>
      </c>
    </row>
    <row r="23" spans="3:18">
      <c r="C23" s="97">
        <v>45.8</v>
      </c>
      <c r="D23" s="97">
        <v>8.9</v>
      </c>
      <c r="E23" s="97">
        <v>5.6277286000000003E-2</v>
      </c>
      <c r="F23" s="97">
        <v>0.10250769899999999</v>
      </c>
      <c r="G23" s="97">
        <v>0.12766460099999999</v>
      </c>
      <c r="H23" s="97">
        <v>0.12761402699999999</v>
      </c>
      <c r="I23" s="97">
        <v>0.116944172</v>
      </c>
      <c r="J23" s="97">
        <v>0.104426291</v>
      </c>
      <c r="K23" s="97">
        <v>9.3610409000000006E-2</v>
      </c>
      <c r="L23" s="97">
        <v>8.5058288999999995E-2</v>
      </c>
      <c r="M23" s="97">
        <v>7.7385669000000004E-2</v>
      </c>
      <c r="N23" s="97">
        <v>3.5765749999999999E-2</v>
      </c>
      <c r="O23" s="97">
        <v>1.6214063000000001E-2</v>
      </c>
      <c r="P23" s="97">
        <v>1.0070753999999999E-2</v>
      </c>
      <c r="Q23" s="97">
        <v>7.0150109999999998E-3</v>
      </c>
      <c r="R23" s="17">
        <f>SQRT((C23-Input!$R$8)^2+(Input!$Q$8-UHS_1000a!D23)^2)</f>
        <v>1.7522818169422436</v>
      </c>
    </row>
    <row r="24" spans="3:18">
      <c r="C24" s="97">
        <v>45.8</v>
      </c>
      <c r="D24" s="97">
        <v>9</v>
      </c>
      <c r="E24" s="97">
        <v>6.0118568999999997E-2</v>
      </c>
      <c r="F24" s="97">
        <v>0.11083641599999999</v>
      </c>
      <c r="G24" s="97">
        <v>0.13754540900000001</v>
      </c>
      <c r="H24" s="97">
        <v>0.13655947700000001</v>
      </c>
      <c r="I24" s="97">
        <v>0.12436797500000001</v>
      </c>
      <c r="J24" s="97">
        <v>0.110526527</v>
      </c>
      <c r="K24" s="97">
        <v>9.8954301999999994E-2</v>
      </c>
      <c r="L24" s="97">
        <v>8.9547684000000002E-2</v>
      </c>
      <c r="M24" s="97">
        <v>8.1172131999999994E-2</v>
      </c>
      <c r="N24" s="97">
        <v>3.6859691999999999E-2</v>
      </c>
      <c r="O24" s="97">
        <v>1.6537349E-2</v>
      </c>
      <c r="P24" s="97">
        <v>1.0206611000000001E-2</v>
      </c>
      <c r="Q24" s="97">
        <v>7.0893650000000002E-3</v>
      </c>
      <c r="R24" s="17">
        <f>SQRT((C24-Input!$R$8)^2+(Input!$Q$8-UHS_1000a!D24)^2)</f>
        <v>1.6713287804288515</v>
      </c>
    </row>
    <row r="25" spans="3:18">
      <c r="C25" s="97">
        <v>45.8</v>
      </c>
      <c r="D25" s="97">
        <v>9.1</v>
      </c>
      <c r="E25" s="97">
        <v>6.4798051999999995E-2</v>
      </c>
      <c r="F25" s="97">
        <v>0.120500183</v>
      </c>
      <c r="G25" s="97">
        <v>0.14936075300000001</v>
      </c>
      <c r="H25" s="97">
        <v>0.14760368099999999</v>
      </c>
      <c r="I25" s="97">
        <v>0.13376930100000001</v>
      </c>
      <c r="J25" s="97">
        <v>0.118309966</v>
      </c>
      <c r="K25" s="97">
        <v>0.105779422</v>
      </c>
      <c r="L25" s="97">
        <v>9.5450251E-2</v>
      </c>
      <c r="M25" s="97">
        <v>8.6190538999999997E-2</v>
      </c>
      <c r="N25" s="97">
        <v>3.8392998999999997E-2</v>
      </c>
      <c r="O25" s="97">
        <v>1.7047459000000001E-2</v>
      </c>
      <c r="P25" s="97">
        <v>1.0434486E-2</v>
      </c>
      <c r="Q25" s="97">
        <v>7.2213249999999998E-3</v>
      </c>
      <c r="R25" s="17">
        <f>SQRT((C25-Input!$R$8)^2+(Input!$Q$8-UHS_1000a!D25)^2)</f>
        <v>1.5925414338701436</v>
      </c>
    </row>
    <row r="26" spans="3:18">
      <c r="C26" s="97">
        <v>45.8</v>
      </c>
      <c r="D26" s="97">
        <v>9.1999999999999993</v>
      </c>
      <c r="E26" s="97">
        <v>7.0857031000000001E-2</v>
      </c>
      <c r="F26" s="97">
        <v>0.13270760200000001</v>
      </c>
      <c r="G26" s="97">
        <v>0.16389234999999999</v>
      </c>
      <c r="H26" s="97">
        <v>0.16128246199999999</v>
      </c>
      <c r="I26" s="97">
        <v>0.14611336</v>
      </c>
      <c r="J26" s="97">
        <v>0.12859008099999999</v>
      </c>
      <c r="K26" s="97">
        <v>0.114560063</v>
      </c>
      <c r="L26" s="97">
        <v>0.103404141</v>
      </c>
      <c r="M26" s="97">
        <v>9.2978552000000006E-2</v>
      </c>
      <c r="N26" s="97">
        <v>4.0500605000000002E-2</v>
      </c>
      <c r="O26" s="97">
        <v>1.780352E-2</v>
      </c>
      <c r="P26" s="97">
        <v>1.0781809999999999E-2</v>
      </c>
      <c r="Q26" s="97">
        <v>7.427108E-3</v>
      </c>
      <c r="R26" s="17">
        <f>SQRT((C26-Input!$R$8)^2+(Input!$Q$8-UHS_1000a!D26)^2)</f>
        <v>1.5162574137977209</v>
      </c>
    </row>
    <row r="27" spans="3:18">
      <c r="C27" s="97">
        <v>45.9</v>
      </c>
      <c r="D27" s="97">
        <v>6.8</v>
      </c>
      <c r="E27" s="97">
        <v>0.13999534499999999</v>
      </c>
      <c r="F27" s="97">
        <v>0.27390129499999999</v>
      </c>
      <c r="G27" s="97">
        <v>0.327932581</v>
      </c>
      <c r="H27" s="97">
        <v>0.31591819399999999</v>
      </c>
      <c r="I27" s="97">
        <v>0.28167810799999998</v>
      </c>
      <c r="J27" s="97">
        <v>0.245379245</v>
      </c>
      <c r="K27" s="97">
        <v>0.21731837100000001</v>
      </c>
      <c r="L27" s="97">
        <v>0.19403637700000001</v>
      </c>
      <c r="M27" s="97">
        <v>0.17294470100000001</v>
      </c>
      <c r="N27" s="97">
        <v>7.0072093000000002E-2</v>
      </c>
      <c r="O27" s="97">
        <v>2.9294994000000001E-2</v>
      </c>
      <c r="P27" s="97">
        <v>1.6874611000000001E-2</v>
      </c>
      <c r="Q27" s="97">
        <v>1.1364353000000001E-2</v>
      </c>
      <c r="R27" s="17">
        <f>SQRT((C27-Input!$R$8)^2+(Input!$Q$8-UHS_1000a!D27)^2)</f>
        <v>3.6496259839075083</v>
      </c>
    </row>
    <row r="28" spans="3:18">
      <c r="C28" s="97">
        <v>45.9</v>
      </c>
      <c r="D28" s="97">
        <v>6.9</v>
      </c>
      <c r="E28" s="97">
        <v>0.14025538500000001</v>
      </c>
      <c r="F28" s="97">
        <v>0.27307353899999998</v>
      </c>
      <c r="G28" s="97">
        <v>0.32887823100000002</v>
      </c>
      <c r="H28" s="97">
        <v>0.31748486199999998</v>
      </c>
      <c r="I28" s="97">
        <v>0.283666103</v>
      </c>
      <c r="J28" s="97">
        <v>0.24727781900000001</v>
      </c>
      <c r="K28" s="97">
        <v>0.21921558099999999</v>
      </c>
      <c r="L28" s="97">
        <v>0.196053324</v>
      </c>
      <c r="M28" s="97">
        <v>0.17485732100000001</v>
      </c>
      <c r="N28" s="97">
        <v>7.1366954999999996E-2</v>
      </c>
      <c r="O28" s="97">
        <v>2.9861314999999999E-2</v>
      </c>
      <c r="P28" s="97">
        <v>1.718772E-2</v>
      </c>
      <c r="Q28" s="97">
        <v>1.1568113999999999E-2</v>
      </c>
      <c r="R28" s="17">
        <f>SQRT((C28-Input!$R$8)^2+(Input!$Q$8-UHS_1000a!D28)^2)</f>
        <v>3.5528324121348906</v>
      </c>
    </row>
    <row r="29" spans="3:18">
      <c r="C29" s="97">
        <v>45.9</v>
      </c>
      <c r="D29" s="97">
        <v>7</v>
      </c>
      <c r="E29" s="97">
        <v>0.14055320099999999</v>
      </c>
      <c r="F29" s="97">
        <v>0.27299761099999997</v>
      </c>
      <c r="G29" s="97">
        <v>0.329663859</v>
      </c>
      <c r="H29" s="97">
        <v>0.31854083500000002</v>
      </c>
      <c r="I29" s="97">
        <v>0.28486192500000002</v>
      </c>
      <c r="J29" s="97">
        <v>0.24850499400000001</v>
      </c>
      <c r="K29" s="97">
        <v>0.220429707</v>
      </c>
      <c r="L29" s="97">
        <v>0.19734247199999999</v>
      </c>
      <c r="M29" s="97">
        <v>0.17610320900000001</v>
      </c>
      <c r="N29" s="97">
        <v>7.2275480000000003E-2</v>
      </c>
      <c r="O29" s="97">
        <v>3.0268013E-2</v>
      </c>
      <c r="P29" s="97">
        <v>1.741214E-2</v>
      </c>
      <c r="Q29" s="97">
        <v>1.1715428E-2</v>
      </c>
      <c r="R29" s="17">
        <f>SQRT((C29-Input!$R$8)^2+(Input!$Q$8-UHS_1000a!D29)^2)</f>
        <v>3.4562214157978373</v>
      </c>
    </row>
    <row r="30" spans="3:18">
      <c r="C30" s="97">
        <v>45.9</v>
      </c>
      <c r="D30" s="97">
        <v>7.1</v>
      </c>
      <c r="E30" s="97">
        <v>0.14036226700000001</v>
      </c>
      <c r="F30" s="97">
        <v>0.27236433399999999</v>
      </c>
      <c r="G30" s="97">
        <v>0.32922910100000002</v>
      </c>
      <c r="H30" s="97">
        <v>0.31823305099999999</v>
      </c>
      <c r="I30" s="97">
        <v>0.28472588100000001</v>
      </c>
      <c r="J30" s="97">
        <v>0.24843991600000001</v>
      </c>
      <c r="K30" s="97">
        <v>0.22044919099999999</v>
      </c>
      <c r="L30" s="97">
        <v>0.19743776499999999</v>
      </c>
      <c r="M30" s="97">
        <v>0.176242434</v>
      </c>
      <c r="N30" s="97">
        <v>7.2532524000000001E-2</v>
      </c>
      <c r="O30" s="97">
        <v>3.0391046000000001E-2</v>
      </c>
      <c r="P30" s="97">
        <v>1.7475175999999999E-2</v>
      </c>
      <c r="Q30" s="97">
        <v>1.1758255E-2</v>
      </c>
      <c r="R30" s="17">
        <f>SQRT((C30-Input!$R$8)^2+(Input!$Q$8-UHS_1000a!D30)^2)</f>
        <v>3.359808744753634</v>
      </c>
    </row>
    <row r="31" spans="3:18">
      <c r="C31" s="97">
        <v>45.9</v>
      </c>
      <c r="D31" s="97">
        <v>7.2</v>
      </c>
      <c r="E31" s="97">
        <v>0.13884518100000001</v>
      </c>
      <c r="F31" s="97">
        <v>0.26924110600000001</v>
      </c>
      <c r="G31" s="97">
        <v>0.325733157</v>
      </c>
      <c r="H31" s="97">
        <v>0.31499007600000001</v>
      </c>
      <c r="I31" s="97">
        <v>0.28188184700000002</v>
      </c>
      <c r="J31" s="97">
        <v>0.24599578699999999</v>
      </c>
      <c r="K31" s="97">
        <v>0.21838761300000001</v>
      </c>
      <c r="L31" s="97">
        <v>0.19556422800000001</v>
      </c>
      <c r="M31" s="97">
        <v>0.17463300900000001</v>
      </c>
      <c r="N31" s="97">
        <v>7.1994848E-2</v>
      </c>
      <c r="O31" s="97">
        <v>3.0190295999999998E-2</v>
      </c>
      <c r="P31" s="97">
        <v>1.7357722999999999E-2</v>
      </c>
      <c r="Q31" s="97">
        <v>1.1684814999999999E-2</v>
      </c>
      <c r="R31" s="17">
        <f>SQRT((C31-Input!$R$8)^2+(Input!$Q$8-UHS_1000a!D31)^2)</f>
        <v>3.2636119756531055</v>
      </c>
    </row>
    <row r="32" spans="3:18">
      <c r="C32" s="97">
        <v>45.9</v>
      </c>
      <c r="D32" s="97">
        <v>7.3</v>
      </c>
      <c r="E32" s="97">
        <v>0.135835026</v>
      </c>
      <c r="F32" s="97">
        <v>0.263075848</v>
      </c>
      <c r="G32" s="97">
        <v>0.31882401100000002</v>
      </c>
      <c r="H32" s="97">
        <v>0.308561853</v>
      </c>
      <c r="I32" s="97">
        <v>0.27599634099999998</v>
      </c>
      <c r="J32" s="97">
        <v>0.24108063499999999</v>
      </c>
      <c r="K32" s="97">
        <v>0.21418994799999999</v>
      </c>
      <c r="L32" s="97">
        <v>0.191688686</v>
      </c>
      <c r="M32" s="97">
        <v>0.17131069199999999</v>
      </c>
      <c r="N32" s="97">
        <v>7.0790141000000001E-2</v>
      </c>
      <c r="O32" s="97">
        <v>2.9750334E-2</v>
      </c>
      <c r="P32" s="97">
        <v>1.7117720999999999E-2</v>
      </c>
      <c r="Q32" s="97">
        <v>1.1535741E-2</v>
      </c>
      <c r="R32" s="17">
        <f>SQRT((C32-Input!$R$8)^2+(Input!$Q$8-UHS_1000a!D32)^2)</f>
        <v>3.1676507784049917</v>
      </c>
    </row>
    <row r="33" spans="3:18">
      <c r="C33" s="97">
        <v>45.9</v>
      </c>
      <c r="D33" s="97">
        <v>7.4</v>
      </c>
      <c r="E33" s="97">
        <v>0.130158094</v>
      </c>
      <c r="F33" s="97">
        <v>0.25120613000000003</v>
      </c>
      <c r="G33" s="97">
        <v>0.305876286</v>
      </c>
      <c r="H33" s="97">
        <v>0.29659995</v>
      </c>
      <c r="I33" s="97">
        <v>0.26506310300000002</v>
      </c>
      <c r="J33" s="97">
        <v>0.23196534099999999</v>
      </c>
      <c r="K33" s="97">
        <v>0.206402696</v>
      </c>
      <c r="L33" s="97">
        <v>0.184510119</v>
      </c>
      <c r="M33" s="97">
        <v>0.16515988700000001</v>
      </c>
      <c r="N33" s="97">
        <v>6.8562605999999998E-2</v>
      </c>
      <c r="O33" s="97">
        <v>2.8951019000000001E-2</v>
      </c>
      <c r="P33" s="97">
        <v>1.6694331E-2</v>
      </c>
      <c r="Q33" s="97">
        <v>1.1273507E-2</v>
      </c>
      <c r="R33" s="17">
        <f>SQRT((C33-Input!$R$8)^2+(Input!$Q$8-UHS_1000a!D33)^2)</f>
        <v>3.0719472294024071</v>
      </c>
    </row>
    <row r="34" spans="3:18">
      <c r="C34" s="97">
        <v>45.9</v>
      </c>
      <c r="D34" s="97">
        <v>7.5</v>
      </c>
      <c r="E34" s="97">
        <v>0.12079562200000001</v>
      </c>
      <c r="F34" s="97">
        <v>0.23104451300000001</v>
      </c>
      <c r="G34" s="97">
        <v>0.28471465600000001</v>
      </c>
      <c r="H34" s="97">
        <v>0.27680363000000002</v>
      </c>
      <c r="I34" s="97">
        <v>0.24770568800000001</v>
      </c>
      <c r="J34" s="97">
        <v>0.2175926</v>
      </c>
      <c r="K34" s="97">
        <v>0.19352423699999999</v>
      </c>
      <c r="L34" s="97">
        <v>0.17335916800000001</v>
      </c>
      <c r="M34" s="97">
        <v>0.155668907</v>
      </c>
      <c r="N34" s="97">
        <v>6.5296916999999996E-2</v>
      </c>
      <c r="O34" s="97">
        <v>2.7812677000000001E-2</v>
      </c>
      <c r="P34" s="97">
        <v>1.6098917000000001E-2</v>
      </c>
      <c r="Q34" s="97">
        <v>1.0905306E-2</v>
      </c>
      <c r="R34" s="17">
        <f>SQRT((C34-Input!$R$8)^2+(Input!$Q$8-UHS_1000a!D34)^2)</f>
        <v>2.976526181060148</v>
      </c>
    </row>
    <row r="35" spans="3:18">
      <c r="C35" s="97">
        <v>45.9</v>
      </c>
      <c r="D35" s="97">
        <v>7.6</v>
      </c>
      <c r="E35" s="97">
        <v>0.11124991100000001</v>
      </c>
      <c r="F35" s="97">
        <v>0.210727463</v>
      </c>
      <c r="G35" s="97">
        <v>0.26105840499999999</v>
      </c>
      <c r="H35" s="97">
        <v>0.255191314</v>
      </c>
      <c r="I35" s="97">
        <v>0.22962840300000001</v>
      </c>
      <c r="J35" s="97">
        <v>0.20250760300000001</v>
      </c>
      <c r="K35" s="97">
        <v>0.17974353900000001</v>
      </c>
      <c r="L35" s="97">
        <v>0.161611697</v>
      </c>
      <c r="M35" s="97">
        <v>0.14561974999999999</v>
      </c>
      <c r="N35" s="97">
        <v>6.1761489000000003E-2</v>
      </c>
      <c r="O35" s="97">
        <v>2.6544346999999999E-2</v>
      </c>
      <c r="P35" s="97">
        <v>1.5454133E-2</v>
      </c>
      <c r="Q35" s="97">
        <v>1.0506688E-2</v>
      </c>
      <c r="R35" s="17">
        <f>SQRT((C35-Input!$R$8)^2+(Input!$Q$8-UHS_1000a!D35)^2)</f>
        <v>2.881415699415808</v>
      </c>
    </row>
    <row r="36" spans="3:18">
      <c r="C36" s="97">
        <v>45.9</v>
      </c>
      <c r="D36" s="97">
        <v>7.7</v>
      </c>
      <c r="E36" s="97">
        <v>0.103381106</v>
      </c>
      <c r="F36" s="97">
        <v>0.19394908299999999</v>
      </c>
      <c r="G36" s="97">
        <v>0.241366315</v>
      </c>
      <c r="H36" s="97">
        <v>0.23682296799999999</v>
      </c>
      <c r="I36" s="97">
        <v>0.21398356399999999</v>
      </c>
      <c r="J36" s="97">
        <v>0.188285599</v>
      </c>
      <c r="K36" s="97">
        <v>0.1676465</v>
      </c>
      <c r="L36" s="97">
        <v>0.151171852</v>
      </c>
      <c r="M36" s="97">
        <v>0.135942337</v>
      </c>
      <c r="N36" s="97">
        <v>5.8377831999999998E-2</v>
      </c>
      <c r="O36" s="97">
        <v>2.5220438000000001E-2</v>
      </c>
      <c r="P36" s="97">
        <v>1.4811648E-2</v>
      </c>
      <c r="Q36" s="97">
        <v>1.0106777000000001E-2</v>
      </c>
      <c r="R36" s="17">
        <f>SQRT((C36-Input!$R$8)^2+(Input!$Q$8-UHS_1000a!D36)^2)</f>
        <v>2.7866475843104501</v>
      </c>
    </row>
    <row r="37" spans="3:18">
      <c r="C37" s="97">
        <v>45.9</v>
      </c>
      <c r="D37" s="97">
        <v>7.8</v>
      </c>
      <c r="E37" s="97">
        <v>9.5934643999999999E-2</v>
      </c>
      <c r="F37" s="97">
        <v>0.17917686999999999</v>
      </c>
      <c r="G37" s="97">
        <v>0.22409823000000001</v>
      </c>
      <c r="H37" s="97">
        <v>0.220488933</v>
      </c>
      <c r="I37" s="97">
        <v>0.19962807499999999</v>
      </c>
      <c r="J37" s="97">
        <v>0.17552283599999999</v>
      </c>
      <c r="K37" s="97">
        <v>0.156692105</v>
      </c>
      <c r="L37" s="97">
        <v>0.14136706499999999</v>
      </c>
      <c r="M37" s="97">
        <v>0.12708182600000001</v>
      </c>
      <c r="N37" s="97">
        <v>5.5160006999999997E-2</v>
      </c>
      <c r="O37" s="97">
        <v>2.3939042000000001E-2</v>
      </c>
      <c r="P37" s="97">
        <v>1.4183794E-2</v>
      </c>
      <c r="Q37" s="97">
        <v>9.7048140000000008E-3</v>
      </c>
      <c r="R37" s="17">
        <f>SQRT((C37-Input!$R$8)^2+(Input!$Q$8-UHS_1000a!D37)^2)</f>
        <v>2.6922579901351669</v>
      </c>
    </row>
    <row r="38" spans="3:18">
      <c r="C38" s="97">
        <v>45.9</v>
      </c>
      <c r="D38" s="97">
        <v>7.9</v>
      </c>
      <c r="E38" s="97">
        <v>8.9092164000000001E-2</v>
      </c>
      <c r="F38" s="97">
        <v>0.16580985100000001</v>
      </c>
      <c r="G38" s="97">
        <v>0.20814895</v>
      </c>
      <c r="H38" s="97">
        <v>0.20529898299999999</v>
      </c>
      <c r="I38" s="97">
        <v>0.185465251</v>
      </c>
      <c r="J38" s="97">
        <v>0.1636563</v>
      </c>
      <c r="K38" s="97">
        <v>0.14642796499999999</v>
      </c>
      <c r="L38" s="97">
        <v>0.13178457199999999</v>
      </c>
      <c r="M38" s="97">
        <v>0.11879980699999999</v>
      </c>
      <c r="N38" s="97">
        <v>5.2044385999999998E-2</v>
      </c>
      <c r="O38" s="97">
        <v>2.2711227E-2</v>
      </c>
      <c r="P38" s="97">
        <v>1.3565693E-2</v>
      </c>
      <c r="Q38" s="97">
        <v>9.2858650000000008E-3</v>
      </c>
      <c r="R38" s="17">
        <f>SQRT((C38-Input!$R$8)^2+(Input!$Q$8-UHS_1000a!D38)^2)</f>
        <v>2.5982881694973763</v>
      </c>
    </row>
    <row r="39" spans="3:18">
      <c r="C39" s="97">
        <v>45.9</v>
      </c>
      <c r="D39" s="97">
        <v>8</v>
      </c>
      <c r="E39" s="97">
        <v>8.2784806000000002E-2</v>
      </c>
      <c r="F39" s="97">
        <v>0.153577558</v>
      </c>
      <c r="G39" s="97">
        <v>0.19256733600000001</v>
      </c>
      <c r="H39" s="97">
        <v>0.190227005</v>
      </c>
      <c r="I39" s="97">
        <v>0.17235187399999999</v>
      </c>
      <c r="J39" s="97">
        <v>0.152580937</v>
      </c>
      <c r="K39" s="97">
        <v>0.136246177</v>
      </c>
      <c r="L39" s="97">
        <v>0.122892058</v>
      </c>
      <c r="M39" s="97">
        <v>0.111061629</v>
      </c>
      <c r="N39" s="97">
        <v>4.8967190000000001E-2</v>
      </c>
      <c r="O39" s="97">
        <v>2.1555555000000001E-2</v>
      </c>
      <c r="P39" s="97">
        <v>1.2937957E-2</v>
      </c>
      <c r="Q39" s="97">
        <v>8.8905930000000005E-3</v>
      </c>
      <c r="R39" s="17">
        <f>SQRT((C39-Input!$R$8)^2+(Input!$Q$8-UHS_1000a!D39)^2)</f>
        <v>2.5047853676619494</v>
      </c>
    </row>
    <row r="40" spans="3:18">
      <c r="C40" s="97">
        <v>45.9</v>
      </c>
      <c r="D40" s="97">
        <v>8.1</v>
      </c>
      <c r="E40" s="97">
        <v>7.6943401999999994E-2</v>
      </c>
      <c r="F40" s="97">
        <v>0.14206413200000001</v>
      </c>
      <c r="G40" s="97">
        <v>0.17784844599999999</v>
      </c>
      <c r="H40" s="97">
        <v>0.176165979</v>
      </c>
      <c r="I40" s="97">
        <v>0.16019153899999999</v>
      </c>
      <c r="J40" s="97">
        <v>0.14206243399999999</v>
      </c>
      <c r="K40" s="97">
        <v>0.12677867000000001</v>
      </c>
      <c r="L40" s="97">
        <v>0.11466570800000001</v>
      </c>
      <c r="M40" s="97">
        <v>0.103868633</v>
      </c>
      <c r="N40" s="97">
        <v>4.6150678000000001E-2</v>
      </c>
      <c r="O40" s="97">
        <v>2.0493806999999999E-2</v>
      </c>
      <c r="P40" s="97">
        <v>1.2361113E-2</v>
      </c>
      <c r="Q40" s="97">
        <v>8.5257240000000001E-3</v>
      </c>
      <c r="R40" s="17">
        <f>SQRT((C40-Input!$R$8)^2+(Input!$Q$8-UHS_1000a!D40)^2)</f>
        <v>2.411803902550286</v>
      </c>
    </row>
    <row r="41" spans="3:18">
      <c r="C41" s="97">
        <v>45.9</v>
      </c>
      <c r="D41" s="97">
        <v>8.6999999999999993</v>
      </c>
      <c r="E41" s="97">
        <v>6.0392403999999997E-2</v>
      </c>
      <c r="F41" s="97">
        <v>0.11147370700000001</v>
      </c>
      <c r="G41" s="97">
        <v>0.13785515100000001</v>
      </c>
      <c r="H41" s="97">
        <v>0.136894921</v>
      </c>
      <c r="I41" s="97">
        <v>0.124797953</v>
      </c>
      <c r="J41" s="97">
        <v>0.111009204</v>
      </c>
      <c r="K41" s="97">
        <v>9.9498212000000003E-2</v>
      </c>
      <c r="L41" s="97">
        <v>9.0125987000000005E-2</v>
      </c>
      <c r="M41" s="97">
        <v>8.1762807000000007E-2</v>
      </c>
      <c r="N41" s="97">
        <v>3.7511132000000003E-2</v>
      </c>
      <c r="O41" s="97">
        <v>1.6924892E-2</v>
      </c>
      <c r="P41" s="97">
        <v>1.0469342E-2</v>
      </c>
      <c r="Q41" s="97">
        <v>7.2931690000000004E-3</v>
      </c>
      <c r="R41" s="17">
        <f>SQRT((C41-Input!$R$8)^2+(Input!$Q$8-UHS_1000a!D41)^2)</f>
        <v>1.8691944848455628</v>
      </c>
    </row>
    <row r="42" spans="3:18">
      <c r="C42" s="97">
        <v>45.9</v>
      </c>
      <c r="D42" s="97">
        <v>8.8000000000000007</v>
      </c>
      <c r="E42" s="97">
        <v>6.1757023000000001E-2</v>
      </c>
      <c r="F42" s="97">
        <v>0.114919123</v>
      </c>
      <c r="G42" s="97">
        <v>0.141385762</v>
      </c>
      <c r="H42" s="97">
        <v>0.139821373</v>
      </c>
      <c r="I42" s="97">
        <v>0.12706625999999999</v>
      </c>
      <c r="J42" s="97">
        <v>0.112758309</v>
      </c>
      <c r="K42" s="97">
        <v>0.100940655</v>
      </c>
      <c r="L42" s="97">
        <v>9.1269533E-2</v>
      </c>
      <c r="M42" s="97">
        <v>8.2658280000000001E-2</v>
      </c>
      <c r="N42" s="97">
        <v>3.7565395000000001E-2</v>
      </c>
      <c r="O42" s="97">
        <v>1.6878698000000001E-2</v>
      </c>
      <c r="P42" s="97">
        <v>1.0425304999999999E-2</v>
      </c>
      <c r="Q42" s="97">
        <v>7.254669E-3</v>
      </c>
      <c r="R42" s="17">
        <f>SQRT((C42-Input!$R$8)^2+(Input!$Q$8-UHS_1000a!D42)^2)</f>
        <v>1.7823401326571886</v>
      </c>
    </row>
    <row r="43" spans="3:18">
      <c r="C43" s="97">
        <v>45.9</v>
      </c>
      <c r="D43" s="97">
        <v>8.9</v>
      </c>
      <c r="E43" s="97">
        <v>6.3366559000000003E-2</v>
      </c>
      <c r="F43" s="97">
        <v>0.118447313</v>
      </c>
      <c r="G43" s="97">
        <v>0.14555621799999999</v>
      </c>
      <c r="H43" s="97">
        <v>0.14359697799999999</v>
      </c>
      <c r="I43" s="97">
        <v>0.13016512</v>
      </c>
      <c r="J43" s="97">
        <v>0.11526903400000001</v>
      </c>
      <c r="K43" s="97">
        <v>0.103124864</v>
      </c>
      <c r="L43" s="97">
        <v>9.3087242000000001E-2</v>
      </c>
      <c r="M43" s="97">
        <v>8.4169448999999993E-2</v>
      </c>
      <c r="N43" s="97">
        <v>3.7896020000000002E-2</v>
      </c>
      <c r="O43" s="97">
        <v>1.6951491999999999E-2</v>
      </c>
      <c r="P43" s="97">
        <v>1.0440021000000001E-2</v>
      </c>
      <c r="Q43" s="97">
        <v>7.2532109999999999E-3</v>
      </c>
      <c r="R43" s="17">
        <f>SQRT((C43-Input!$R$8)^2+(Input!$Q$8-UHS_1000a!D43)^2)</f>
        <v>1.6969339040704636</v>
      </c>
    </row>
    <row r="44" spans="3:18">
      <c r="C44" s="97">
        <v>45.9</v>
      </c>
      <c r="D44" s="97">
        <v>9</v>
      </c>
      <c r="E44" s="97">
        <v>6.5344176000000004E-2</v>
      </c>
      <c r="F44" s="97">
        <v>0.12236442</v>
      </c>
      <c r="G44" s="97">
        <v>0.15042090999999999</v>
      </c>
      <c r="H44" s="97">
        <v>0.14828074099999999</v>
      </c>
      <c r="I44" s="97">
        <v>0.13427736300000001</v>
      </c>
      <c r="J44" s="97">
        <v>0.118682647</v>
      </c>
      <c r="K44" s="97">
        <v>0.106054652</v>
      </c>
      <c r="L44" s="97">
        <v>9.5690388000000001E-2</v>
      </c>
      <c r="M44" s="97">
        <v>8.6386378E-2</v>
      </c>
      <c r="N44" s="97">
        <v>3.8530039000000002E-2</v>
      </c>
      <c r="O44" s="97">
        <v>1.7154993E-2</v>
      </c>
      <c r="P44" s="97">
        <v>1.0519936000000001E-2</v>
      </c>
      <c r="Q44" s="97">
        <v>7.2930959999999998E-3</v>
      </c>
      <c r="R44" s="17">
        <f>SQRT((C44-Input!$R$8)^2+(Input!$Q$8-UHS_1000a!D44)^2)</f>
        <v>1.6132058148566184</v>
      </c>
    </row>
    <row r="45" spans="3:18">
      <c r="C45" s="97">
        <v>45.9</v>
      </c>
      <c r="D45" s="97">
        <v>9.1</v>
      </c>
      <c r="E45" s="97">
        <v>6.7923576999999999E-2</v>
      </c>
      <c r="F45" s="97">
        <v>0.12722913999999999</v>
      </c>
      <c r="G45" s="97">
        <v>0.156684025</v>
      </c>
      <c r="H45" s="97">
        <v>0.154340329</v>
      </c>
      <c r="I45" s="97">
        <v>0.13980870300000001</v>
      </c>
      <c r="J45" s="97">
        <v>0.12331188999999999</v>
      </c>
      <c r="K45" s="97">
        <v>0.110055982</v>
      </c>
      <c r="L45" s="97">
        <v>9.9323144000000002E-2</v>
      </c>
      <c r="M45" s="97">
        <v>8.9506067999999994E-2</v>
      </c>
      <c r="N45" s="97">
        <v>3.9526677000000003E-2</v>
      </c>
      <c r="O45" s="97">
        <v>1.7510767999999999E-2</v>
      </c>
      <c r="P45" s="97">
        <v>1.0675601E-2</v>
      </c>
      <c r="Q45" s="97">
        <v>7.3808119999999996E-3</v>
      </c>
      <c r="R45" s="17">
        <f>SQRT((C45-Input!$R$8)^2+(Input!$Q$8-UHS_1000a!D45)^2)</f>
        <v>1.5314311370057054</v>
      </c>
    </row>
    <row r="46" spans="3:18">
      <c r="C46" s="97">
        <v>45.9</v>
      </c>
      <c r="D46" s="97">
        <v>9.1999999999999993</v>
      </c>
      <c r="E46" s="97">
        <v>7.1433806000000002E-2</v>
      </c>
      <c r="F46" s="97">
        <v>0.13380138899999999</v>
      </c>
      <c r="G46" s="97">
        <v>0.16507943999999999</v>
      </c>
      <c r="H46" s="97">
        <v>0.162476013</v>
      </c>
      <c r="I46" s="97">
        <v>0.14722033100000001</v>
      </c>
      <c r="J46" s="97">
        <v>0.129628094</v>
      </c>
      <c r="K46" s="97">
        <v>0.115504258</v>
      </c>
      <c r="L46" s="97">
        <v>0.10428127800000001</v>
      </c>
      <c r="M46" s="97">
        <v>9.3828856000000002E-2</v>
      </c>
      <c r="N46" s="97">
        <v>4.0971377000000003E-2</v>
      </c>
      <c r="O46" s="97">
        <v>1.8051235999999998E-2</v>
      </c>
      <c r="P46" s="97">
        <v>1.0922673000000001E-2</v>
      </c>
      <c r="Q46" s="97">
        <v>7.5260580000000004E-3</v>
      </c>
      <c r="R46" s="17">
        <f>SQRT((C46-Input!$R$8)^2+(Input!$Q$8-UHS_1000a!D46)^2)</f>
        <v>1.4519399621520059</v>
      </c>
    </row>
    <row r="47" spans="3:18">
      <c r="C47" s="97">
        <v>46</v>
      </c>
      <c r="D47" s="97">
        <v>5.9</v>
      </c>
      <c r="E47" s="97">
        <v>7.5078004000000004E-2</v>
      </c>
      <c r="F47" s="97">
        <v>0.13553289900000001</v>
      </c>
      <c r="G47" s="97">
        <v>0.17103142199999999</v>
      </c>
      <c r="H47" s="97">
        <v>0.169695768</v>
      </c>
      <c r="I47" s="97">
        <v>0.15347306499999999</v>
      </c>
      <c r="J47" s="97">
        <v>0.13525873799999999</v>
      </c>
      <c r="K47" s="97">
        <v>0.120329752</v>
      </c>
      <c r="L47" s="97">
        <v>0.10865736199999999</v>
      </c>
      <c r="M47" s="97">
        <v>9.8097169999999997E-2</v>
      </c>
      <c r="N47" s="97">
        <v>4.2960201000000003E-2</v>
      </c>
      <c r="O47" s="97">
        <v>1.8888569000000001E-2</v>
      </c>
      <c r="P47" s="97">
        <v>1.1262336E-2</v>
      </c>
      <c r="Q47" s="97">
        <v>7.6922550000000003E-3</v>
      </c>
      <c r="R47" s="17">
        <f>SQRT((C47-Input!$R$8)^2+(Input!$Q$8-UHS_1000a!D47)^2)</f>
        <v>4.5081291013545561</v>
      </c>
    </row>
    <row r="48" spans="3:18">
      <c r="C48" s="97">
        <v>46</v>
      </c>
      <c r="D48" s="97">
        <v>6</v>
      </c>
      <c r="E48" s="97">
        <v>7.8387900999999996E-2</v>
      </c>
      <c r="F48" s="97">
        <v>0.142483902</v>
      </c>
      <c r="G48" s="97">
        <v>0.179439182</v>
      </c>
      <c r="H48" s="97">
        <v>0.177837674</v>
      </c>
      <c r="I48" s="97">
        <v>0.160696335</v>
      </c>
      <c r="J48" s="97">
        <v>0.14192407800000001</v>
      </c>
      <c r="K48" s="97">
        <v>0.12612635</v>
      </c>
      <c r="L48" s="97">
        <v>0.113773875</v>
      </c>
      <c r="M48" s="97">
        <v>0.102917958</v>
      </c>
      <c r="N48" s="97">
        <v>4.4905829000000001E-2</v>
      </c>
      <c r="O48" s="97">
        <v>1.9726315000000001E-2</v>
      </c>
      <c r="P48" s="97">
        <v>1.1741313999999999E-2</v>
      </c>
      <c r="Q48" s="97">
        <v>8.0138190000000002E-3</v>
      </c>
      <c r="R48" s="17">
        <f>SQRT((C48-Input!$R$8)^2+(Input!$Q$8-UHS_1000a!D48)^2)</f>
        <v>4.4097705519429491</v>
      </c>
    </row>
    <row r="49" spans="3:18">
      <c r="C49" s="97">
        <v>46</v>
      </c>
      <c r="D49" s="97">
        <v>6.1</v>
      </c>
      <c r="E49" s="97">
        <v>8.4076713999999997E-2</v>
      </c>
      <c r="F49" s="97">
        <v>0.154648692</v>
      </c>
      <c r="G49" s="97">
        <v>0.19376875299999999</v>
      </c>
      <c r="H49" s="97">
        <v>0.191121189</v>
      </c>
      <c r="I49" s="97">
        <v>0.17208300600000001</v>
      </c>
      <c r="J49" s="97">
        <v>0.15178187000000001</v>
      </c>
      <c r="K49" s="97">
        <v>0.13492221300000001</v>
      </c>
      <c r="L49" s="97">
        <v>0.121372048</v>
      </c>
      <c r="M49" s="97">
        <v>0.109517558</v>
      </c>
      <c r="N49" s="97">
        <v>4.7391213000000001E-2</v>
      </c>
      <c r="O49" s="97">
        <v>2.0683271999999999E-2</v>
      </c>
      <c r="P49" s="97">
        <v>1.2296174999999999E-2</v>
      </c>
      <c r="Q49" s="97">
        <v>8.3803369999999999E-3</v>
      </c>
      <c r="R49" s="17">
        <f>SQRT((C49-Input!$R$8)^2+(Input!$Q$8-UHS_1000a!D49)^2)</f>
        <v>4.3114875213882513</v>
      </c>
    </row>
    <row r="50" spans="3:18">
      <c r="C50" s="97">
        <v>46</v>
      </c>
      <c r="D50" s="97">
        <v>6.2</v>
      </c>
      <c r="E50" s="97">
        <v>9.1775859000000001E-2</v>
      </c>
      <c r="F50" s="97">
        <v>0.171257987</v>
      </c>
      <c r="G50" s="97">
        <v>0.21247549800000001</v>
      </c>
      <c r="H50" s="97">
        <v>0.208424992</v>
      </c>
      <c r="I50" s="97">
        <v>0.187001418</v>
      </c>
      <c r="J50" s="97">
        <v>0.16430731300000001</v>
      </c>
      <c r="K50" s="97">
        <v>0.14621119899999999</v>
      </c>
      <c r="L50" s="97">
        <v>0.13109163600000001</v>
      </c>
      <c r="M50" s="97">
        <v>0.11787167899999999</v>
      </c>
      <c r="N50" s="97">
        <v>5.0365372999999998E-2</v>
      </c>
      <c r="O50" s="97">
        <v>2.1780977999999999E-2</v>
      </c>
      <c r="P50" s="97">
        <v>1.2922385999999999E-2</v>
      </c>
      <c r="Q50" s="97">
        <v>8.7888940000000002E-3</v>
      </c>
      <c r="R50" s="17">
        <f>SQRT((C50-Input!$R$8)^2+(Input!$Q$8-UHS_1000a!D50)^2)</f>
        <v>4.2132852945640868</v>
      </c>
    </row>
    <row r="51" spans="3:18">
      <c r="C51" s="97">
        <v>46</v>
      </c>
      <c r="D51" s="97">
        <v>6.7</v>
      </c>
      <c r="E51" s="97">
        <v>0.14938951</v>
      </c>
      <c r="F51" s="97">
        <v>0.29663940100000002</v>
      </c>
      <c r="G51" s="97">
        <v>0.34897736499999998</v>
      </c>
      <c r="H51" s="97">
        <v>0.33376621499999998</v>
      </c>
      <c r="I51" s="97">
        <v>0.296041844</v>
      </c>
      <c r="J51" s="97">
        <v>0.25767896000000001</v>
      </c>
      <c r="K51" s="97">
        <v>0.22732992799999999</v>
      </c>
      <c r="L51" s="97">
        <v>0.20273444199999999</v>
      </c>
      <c r="M51" s="97">
        <v>0.17996051499999999</v>
      </c>
      <c r="N51" s="97">
        <v>7.1255369999999998E-2</v>
      </c>
      <c r="O51" s="97">
        <v>2.9419006000000001E-2</v>
      </c>
      <c r="P51" s="97">
        <v>1.6868144000000002E-2</v>
      </c>
      <c r="Q51" s="97">
        <v>1.1327831999999999E-2</v>
      </c>
      <c r="R51" s="17">
        <f>SQRT((C51-Input!$R$8)^2+(Input!$Q$8-UHS_1000a!D51)^2)</f>
        <v>3.7237097906398238</v>
      </c>
    </row>
    <row r="52" spans="3:18">
      <c r="C52" s="97">
        <v>46</v>
      </c>
      <c r="D52" s="97">
        <v>6.8</v>
      </c>
      <c r="E52" s="97">
        <v>0.15698630899999999</v>
      </c>
      <c r="F52" s="97">
        <v>0.31182125999999999</v>
      </c>
      <c r="G52" s="97">
        <v>0.36797324799999998</v>
      </c>
      <c r="H52" s="97">
        <v>0.35171823099999999</v>
      </c>
      <c r="I52" s="97">
        <v>0.311575777</v>
      </c>
      <c r="J52" s="97">
        <v>0.27192735899999998</v>
      </c>
      <c r="K52" s="97">
        <v>0.239666727</v>
      </c>
      <c r="L52" s="97">
        <v>0.21357455</v>
      </c>
      <c r="M52" s="97">
        <v>0.189981495</v>
      </c>
      <c r="N52" s="97">
        <v>7.5112086999999994E-2</v>
      </c>
      <c r="O52" s="97">
        <v>3.0857783999999999E-2</v>
      </c>
      <c r="P52" s="97">
        <v>1.7622342999999999E-2</v>
      </c>
      <c r="Q52" s="97">
        <v>1.1798764999999999E-2</v>
      </c>
      <c r="R52" s="17">
        <f>SQRT((C52-Input!$R$8)^2+(Input!$Q$8-UHS_1000a!D52)^2)</f>
        <v>3.6261360883466942</v>
      </c>
    </row>
    <row r="53" spans="3:18">
      <c r="C53" s="97">
        <v>46</v>
      </c>
      <c r="D53" s="97">
        <v>6.9</v>
      </c>
      <c r="E53" s="97">
        <v>0.16140490299999999</v>
      </c>
      <c r="F53" s="97">
        <v>0.31977282400000001</v>
      </c>
      <c r="G53" s="97">
        <v>0.37918980499999999</v>
      </c>
      <c r="H53" s="97">
        <v>0.36266468499999999</v>
      </c>
      <c r="I53" s="97">
        <v>0.32128452800000001</v>
      </c>
      <c r="J53" s="97">
        <v>0.281078787</v>
      </c>
      <c r="K53" s="97">
        <v>0.24774388999999999</v>
      </c>
      <c r="L53" s="97">
        <v>0.22078060899999999</v>
      </c>
      <c r="M53" s="97">
        <v>0.196848679</v>
      </c>
      <c r="N53" s="97">
        <v>7.8036673000000001E-2</v>
      </c>
      <c r="O53" s="97">
        <v>3.2063289000000002E-2</v>
      </c>
      <c r="P53" s="97">
        <v>1.8264932000000001E-2</v>
      </c>
      <c r="Q53" s="97">
        <v>1.2205002E-2</v>
      </c>
      <c r="R53" s="17">
        <f>SQRT((C53-Input!$R$8)^2+(Input!$Q$8-UHS_1000a!D53)^2)</f>
        <v>3.5286982383753984</v>
      </c>
    </row>
    <row r="54" spans="3:18">
      <c r="C54" s="97">
        <v>46</v>
      </c>
      <c r="D54" s="97">
        <v>7</v>
      </c>
      <c r="E54" s="97">
        <v>0.16409901599999999</v>
      </c>
      <c r="F54" s="97">
        <v>0.32390476299999998</v>
      </c>
      <c r="G54" s="97">
        <v>0.38604406000000002</v>
      </c>
      <c r="H54" s="97">
        <v>0.36964641999999998</v>
      </c>
      <c r="I54" s="97">
        <v>0.32772843600000001</v>
      </c>
      <c r="J54" s="97">
        <v>0.28704167899999999</v>
      </c>
      <c r="K54" s="97">
        <v>0.253403041</v>
      </c>
      <c r="L54" s="97">
        <v>0.22595061599999999</v>
      </c>
      <c r="M54" s="97">
        <v>0.20186500900000001</v>
      </c>
      <c r="N54" s="97">
        <v>8.0457395000000001E-2</v>
      </c>
      <c r="O54" s="97">
        <v>3.3094189000000003E-2</v>
      </c>
      <c r="P54" s="97">
        <v>1.8813852999999998E-2</v>
      </c>
      <c r="Q54" s="97">
        <v>1.2553633E-2</v>
      </c>
      <c r="R54" s="17">
        <f>SQRT((C54-Input!$R$8)^2+(Input!$Q$8-UHS_1000a!D54)^2)</f>
        <v>3.431407813684789</v>
      </c>
    </row>
    <row r="55" spans="3:18">
      <c r="C55" s="97">
        <v>46</v>
      </c>
      <c r="D55" s="97">
        <v>7.1</v>
      </c>
      <c r="E55" s="97">
        <v>0.16544977899999999</v>
      </c>
      <c r="F55" s="97">
        <v>0.32597695399999999</v>
      </c>
      <c r="G55" s="97">
        <v>0.38950768800000002</v>
      </c>
      <c r="H55" s="97">
        <v>0.37312761999999999</v>
      </c>
      <c r="I55" s="97">
        <v>0.33096343099999997</v>
      </c>
      <c r="J55" s="97">
        <v>0.28992510700000002</v>
      </c>
      <c r="K55" s="97">
        <v>0.25624342100000003</v>
      </c>
      <c r="L55" s="97">
        <v>0.22857203100000001</v>
      </c>
      <c r="M55" s="97">
        <v>0.20432760999999999</v>
      </c>
      <c r="N55" s="97">
        <v>8.1753412999999997E-2</v>
      </c>
      <c r="O55" s="97">
        <v>3.3648899000000003E-2</v>
      </c>
      <c r="P55" s="97">
        <v>1.9100821E-2</v>
      </c>
      <c r="Q55" s="97">
        <v>1.2735121E-2</v>
      </c>
      <c r="R55" s="17">
        <f>SQRT((C55-Input!$R$8)^2+(Input!$Q$8-UHS_1000a!D55)^2)</f>
        <v>3.3342777194049695</v>
      </c>
    </row>
    <row r="56" spans="3:18">
      <c r="C56" s="97">
        <v>46</v>
      </c>
      <c r="D56" s="97">
        <v>7.2</v>
      </c>
      <c r="E56" s="97">
        <v>0.16528895499999999</v>
      </c>
      <c r="F56" s="97">
        <v>0.32540306200000002</v>
      </c>
      <c r="G56" s="97">
        <v>0.38930099899999998</v>
      </c>
      <c r="H56" s="97">
        <v>0.37303510299999998</v>
      </c>
      <c r="I56" s="97">
        <v>0.33102608300000003</v>
      </c>
      <c r="J56" s="97">
        <v>0.29005669899999997</v>
      </c>
      <c r="K56" s="97">
        <v>0.25643012199999998</v>
      </c>
      <c r="L56" s="97">
        <v>0.22881617000000001</v>
      </c>
      <c r="M56" s="97">
        <v>0.20461137700000001</v>
      </c>
      <c r="N56" s="97">
        <v>8.2016708999999993E-2</v>
      </c>
      <c r="O56" s="97">
        <v>3.3750487000000003E-2</v>
      </c>
      <c r="P56" s="97">
        <v>1.913432E-2</v>
      </c>
      <c r="Q56" s="97">
        <v>1.2752334000000001E-2</v>
      </c>
      <c r="R56" s="17">
        <f>SQRT((C56-Input!$R$8)^2+(Input!$Q$8-UHS_1000a!D56)^2)</f>
        <v>3.2373223868536449</v>
      </c>
    </row>
    <row r="57" spans="3:18">
      <c r="C57" s="97">
        <v>46</v>
      </c>
      <c r="D57" s="97">
        <v>7.3</v>
      </c>
      <c r="E57" s="97">
        <v>0.16471578100000001</v>
      </c>
      <c r="F57" s="97">
        <v>0.32420744899999998</v>
      </c>
      <c r="G57" s="97">
        <v>0.38788043900000002</v>
      </c>
      <c r="H57" s="97">
        <v>0.371752203</v>
      </c>
      <c r="I57" s="97">
        <v>0.33005037100000001</v>
      </c>
      <c r="J57" s="97">
        <v>0.28922778300000002</v>
      </c>
      <c r="K57" s="97">
        <v>0.25571456300000001</v>
      </c>
      <c r="L57" s="97">
        <v>0.22824381399999999</v>
      </c>
      <c r="M57" s="97">
        <v>0.20412027899999999</v>
      </c>
      <c r="N57" s="97">
        <v>8.1897345999999996E-2</v>
      </c>
      <c r="O57" s="97">
        <v>3.3685984000000002E-2</v>
      </c>
      <c r="P57" s="97">
        <v>1.9079767000000001E-2</v>
      </c>
      <c r="Q57" s="97">
        <v>1.2715549E-2</v>
      </c>
      <c r="R57" s="17">
        <f>SQRT((C57-Input!$R$8)^2+(Input!$Q$8-UHS_1000a!D57)^2)</f>
        <v>3.1405580018090995</v>
      </c>
    </row>
    <row r="58" spans="3:18">
      <c r="C58" s="97">
        <v>46</v>
      </c>
      <c r="D58" s="97">
        <v>7.4</v>
      </c>
      <c r="E58" s="97">
        <v>0.1620269</v>
      </c>
      <c r="F58" s="97">
        <v>0.31882356299999998</v>
      </c>
      <c r="G58" s="97">
        <v>0.381109007</v>
      </c>
      <c r="H58" s="97">
        <v>0.36545697300000002</v>
      </c>
      <c r="I58" s="97">
        <v>0.32475311499999998</v>
      </c>
      <c r="J58" s="97">
        <v>0.28470297300000003</v>
      </c>
      <c r="K58" s="97">
        <v>0.25153330000000002</v>
      </c>
      <c r="L58" s="97">
        <v>0.22463102300000001</v>
      </c>
      <c r="M58" s="97">
        <v>0.200817725</v>
      </c>
      <c r="N58" s="97">
        <v>8.0659975999999994E-2</v>
      </c>
      <c r="O58" s="97">
        <v>3.3183378999999999E-2</v>
      </c>
      <c r="P58" s="97">
        <v>1.8802227000000001E-2</v>
      </c>
      <c r="Q58" s="97">
        <v>1.2541719999999999E-2</v>
      </c>
      <c r="R58" s="17">
        <f>SQRT((C58-Input!$R$8)^2+(Input!$Q$8-UHS_1000a!D58)^2)</f>
        <v>3.0440027741496132</v>
      </c>
    </row>
    <row r="59" spans="3:18">
      <c r="C59" s="97">
        <v>46</v>
      </c>
      <c r="D59" s="97">
        <v>7.5</v>
      </c>
      <c r="E59" s="97">
        <v>0.15529928400000001</v>
      </c>
      <c r="F59" s="97">
        <v>0.304899851</v>
      </c>
      <c r="G59" s="97">
        <v>0.36453291100000002</v>
      </c>
      <c r="H59" s="97">
        <v>0.35011731400000001</v>
      </c>
      <c r="I59" s="97">
        <v>0.31173277900000002</v>
      </c>
      <c r="J59" s="97">
        <v>0.27283220800000002</v>
      </c>
      <c r="K59" s="97">
        <v>0.24130011000000001</v>
      </c>
      <c r="L59" s="97">
        <v>0.21577737799999999</v>
      </c>
      <c r="M59" s="97">
        <v>0.192596501</v>
      </c>
      <c r="N59" s="97">
        <v>7.7712857999999996E-2</v>
      </c>
      <c r="O59" s="97">
        <v>3.2043447000000003E-2</v>
      </c>
      <c r="P59" s="97">
        <v>1.8203138000000001E-2</v>
      </c>
      <c r="Q59" s="97">
        <v>1.2170942000000001E-2</v>
      </c>
      <c r="R59" s="17">
        <f>SQRT((C59-Input!$R$8)^2+(Input!$Q$8-UHS_1000a!D59)^2)</f>
        <v>2.9476772576613475</v>
      </c>
    </row>
    <row r="60" spans="3:18">
      <c r="C60" s="97">
        <v>46</v>
      </c>
      <c r="D60" s="97">
        <v>7.6</v>
      </c>
      <c r="E60" s="97">
        <v>0.143212326</v>
      </c>
      <c r="F60" s="97">
        <v>0.278993671</v>
      </c>
      <c r="G60" s="97">
        <v>0.335514865</v>
      </c>
      <c r="H60" s="97">
        <v>0.32368435400000001</v>
      </c>
      <c r="I60" s="97">
        <v>0.28950292399999999</v>
      </c>
      <c r="J60" s="97">
        <v>0.25267975100000001</v>
      </c>
      <c r="K60" s="97">
        <v>0.22414922000000001</v>
      </c>
      <c r="L60" s="97">
        <v>0.20091162000000001</v>
      </c>
      <c r="M60" s="97">
        <v>0.17904463300000001</v>
      </c>
      <c r="N60" s="97">
        <v>7.3116676000000005E-2</v>
      </c>
      <c r="O60" s="97">
        <v>3.0339324000000001E-2</v>
      </c>
      <c r="P60" s="97">
        <v>1.73197E-2</v>
      </c>
      <c r="Q60" s="97">
        <v>1.1626265E-2</v>
      </c>
      <c r="R60" s="17">
        <f>SQRT((C60-Input!$R$8)^2+(Input!$Q$8-UHS_1000a!D60)^2)</f>
        <v>2.8516047309606751</v>
      </c>
    </row>
    <row r="61" spans="3:18">
      <c r="C61" s="97">
        <v>46</v>
      </c>
      <c r="D61" s="97">
        <v>7.7</v>
      </c>
      <c r="E61" s="97">
        <v>0.12897465999999999</v>
      </c>
      <c r="F61" s="97">
        <v>0.24858715200000001</v>
      </c>
      <c r="G61" s="97">
        <v>0.303613835</v>
      </c>
      <c r="H61" s="97">
        <v>0.29459446099999997</v>
      </c>
      <c r="I61" s="97">
        <v>0.26332989600000001</v>
      </c>
      <c r="J61" s="97">
        <v>0.23055498399999999</v>
      </c>
      <c r="K61" s="97">
        <v>0.20532444899999999</v>
      </c>
      <c r="L61" s="97">
        <v>0.18348281899999999</v>
      </c>
      <c r="M61" s="97">
        <v>0.16419019700000001</v>
      </c>
      <c r="N61" s="97">
        <v>6.7856353999999994E-2</v>
      </c>
      <c r="O61" s="97">
        <v>2.8507830000000001E-2</v>
      </c>
      <c r="P61" s="97">
        <v>1.6381686999999999E-2</v>
      </c>
      <c r="Q61" s="97">
        <v>1.1050914E-2</v>
      </c>
      <c r="R61" s="17">
        <f>SQRT((C61-Input!$R$8)^2+(Input!$Q$8-UHS_1000a!D61)^2)</f>
        <v>2.7558116532050376</v>
      </c>
    </row>
    <row r="62" spans="3:18">
      <c r="C62" s="97">
        <v>46</v>
      </c>
      <c r="D62" s="97">
        <v>7.8</v>
      </c>
      <c r="E62" s="97">
        <v>0.116183549</v>
      </c>
      <c r="F62" s="97">
        <v>0.22188148099999999</v>
      </c>
      <c r="G62" s="97">
        <v>0.273599388</v>
      </c>
      <c r="H62" s="97">
        <v>0.26622179400000001</v>
      </c>
      <c r="I62" s="97">
        <v>0.238611873</v>
      </c>
      <c r="J62" s="97">
        <v>0.20990788799999999</v>
      </c>
      <c r="K62" s="97">
        <v>0.18637812400000001</v>
      </c>
      <c r="L62" s="97">
        <v>0.167108373</v>
      </c>
      <c r="M62" s="97">
        <v>0.150146107</v>
      </c>
      <c r="N62" s="97">
        <v>6.2769569999999997E-2</v>
      </c>
      <c r="O62" s="97">
        <v>2.6700211000000001E-2</v>
      </c>
      <c r="P62" s="97">
        <v>1.5465446000000001E-2</v>
      </c>
      <c r="Q62" s="97">
        <v>1.0488229999999999E-2</v>
      </c>
      <c r="R62" s="17">
        <f>SQRT((C62-Input!$R$8)^2+(Input!$Q$8-UHS_1000a!D62)^2)</f>
        <v>2.6603282117520881</v>
      </c>
    </row>
    <row r="63" spans="3:18">
      <c r="C63" s="97">
        <v>46</v>
      </c>
      <c r="D63" s="97">
        <v>7.9</v>
      </c>
      <c r="E63" s="97">
        <v>0.104786303</v>
      </c>
      <c r="F63" s="97">
        <v>0.197960266</v>
      </c>
      <c r="G63" s="97">
        <v>0.245153705</v>
      </c>
      <c r="H63" s="97">
        <v>0.23986646</v>
      </c>
      <c r="I63" s="97">
        <v>0.216255474</v>
      </c>
      <c r="J63" s="97">
        <v>0.19015269600000001</v>
      </c>
      <c r="K63" s="97">
        <v>0.16908852699999999</v>
      </c>
      <c r="L63" s="97">
        <v>0.15223410700000001</v>
      </c>
      <c r="M63" s="97">
        <v>0.13672416100000001</v>
      </c>
      <c r="N63" s="97">
        <v>5.8071429000000001E-2</v>
      </c>
      <c r="O63" s="97">
        <v>2.4914993E-2</v>
      </c>
      <c r="P63" s="97">
        <v>1.4610315E-2</v>
      </c>
      <c r="Q63" s="97">
        <v>9.9615009999999993E-3</v>
      </c>
      <c r="R63" s="17">
        <f>SQRT((C63-Input!$R$8)^2+(Input!$Q$8-UHS_1000a!D63)^2)</f>
        <v>2.5651889833981905</v>
      </c>
    </row>
    <row r="64" spans="3:18">
      <c r="C64" s="97">
        <v>46</v>
      </c>
      <c r="D64" s="97">
        <v>8</v>
      </c>
      <c r="E64" s="97">
        <v>9.4743394999999994E-2</v>
      </c>
      <c r="F64" s="97">
        <v>0.177430215</v>
      </c>
      <c r="G64" s="97">
        <v>0.22169804300000001</v>
      </c>
      <c r="H64" s="97">
        <v>0.21787563800000001</v>
      </c>
      <c r="I64" s="97">
        <v>0.196922444</v>
      </c>
      <c r="J64" s="97">
        <v>0.173098996</v>
      </c>
      <c r="K64" s="97">
        <v>0.15449642</v>
      </c>
      <c r="L64" s="97">
        <v>0.13915643</v>
      </c>
      <c r="M64" s="97">
        <v>0.125010222</v>
      </c>
      <c r="N64" s="97">
        <v>5.3948238000000003E-2</v>
      </c>
      <c r="O64" s="97">
        <v>2.3326401E-2</v>
      </c>
      <c r="P64" s="97">
        <v>1.3843074E-2</v>
      </c>
      <c r="Q64" s="97">
        <v>9.4568389999999999E-3</v>
      </c>
      <c r="R64" s="17">
        <f>SQRT((C64-Input!$R$8)^2+(Input!$Q$8-UHS_1000a!D64)^2)</f>
        <v>2.4704337365836841</v>
      </c>
    </row>
    <row r="65" spans="3:18">
      <c r="C65" s="97">
        <v>46</v>
      </c>
      <c r="D65" s="97">
        <v>8.1</v>
      </c>
      <c r="E65" s="97">
        <v>8.6724094000000002E-2</v>
      </c>
      <c r="F65" s="97">
        <v>0.16172893099999999</v>
      </c>
      <c r="G65" s="97">
        <v>0.20299018599999999</v>
      </c>
      <c r="H65" s="97">
        <v>0.19986055999999999</v>
      </c>
      <c r="I65" s="97">
        <v>0.18038763599999999</v>
      </c>
      <c r="J65" s="97">
        <v>0.15924802699999999</v>
      </c>
      <c r="K65" s="97">
        <v>0.142342252</v>
      </c>
      <c r="L65" s="97">
        <v>0.12801579299999999</v>
      </c>
      <c r="M65" s="97">
        <v>0.115393668</v>
      </c>
      <c r="N65" s="97">
        <v>5.0305639999999999E-2</v>
      </c>
      <c r="O65" s="97">
        <v>2.1959257999999999E-2</v>
      </c>
      <c r="P65" s="97">
        <v>1.3128202E-2</v>
      </c>
      <c r="Q65" s="97">
        <v>9.0021919999999991E-3</v>
      </c>
      <c r="R65" s="17">
        <f>SQRT((C65-Input!$R$8)^2+(Input!$Q$8-UHS_1000a!D65)^2)</f>
        <v>2.3761084093858607</v>
      </c>
    </row>
    <row r="66" spans="3:18">
      <c r="C66" s="97">
        <v>46</v>
      </c>
      <c r="D66" s="97">
        <v>8.1999999999999993</v>
      </c>
      <c r="E66" s="97">
        <v>8.0595465000000005E-2</v>
      </c>
      <c r="F66" s="97">
        <v>0.15005822899999999</v>
      </c>
      <c r="G66" s="97">
        <v>0.187338953</v>
      </c>
      <c r="H66" s="97">
        <v>0.18484368100000001</v>
      </c>
      <c r="I66" s="97">
        <v>0.16741492499999999</v>
      </c>
      <c r="J66" s="97">
        <v>0.148231424</v>
      </c>
      <c r="K66" s="97">
        <v>0.13210214200000001</v>
      </c>
      <c r="L66" s="97">
        <v>0.119142708</v>
      </c>
      <c r="M66" s="97">
        <v>0.10765154</v>
      </c>
      <c r="N66" s="97">
        <v>4.7254782000000002E-2</v>
      </c>
      <c r="O66" s="97">
        <v>2.0825682000000002E-2</v>
      </c>
      <c r="P66" s="97">
        <v>1.2523520999999999E-2</v>
      </c>
      <c r="Q66" s="97">
        <v>8.6228169999999996E-3</v>
      </c>
      <c r="R66" s="17">
        <f>SQRT((C66-Input!$R$8)^2+(Input!$Q$8-UHS_1000a!D66)^2)</f>
        <v>2.2822663077427197</v>
      </c>
    </row>
    <row r="67" spans="3:18">
      <c r="C67" s="97">
        <v>46</v>
      </c>
      <c r="D67" s="97">
        <v>8.5</v>
      </c>
      <c r="E67" s="97">
        <v>6.9079992000000007E-2</v>
      </c>
      <c r="F67" s="97">
        <v>0.12856401200000001</v>
      </c>
      <c r="G67" s="97">
        <v>0.15904626499999999</v>
      </c>
      <c r="H67" s="97">
        <v>0.15714219300000001</v>
      </c>
      <c r="I67" s="97">
        <v>0.142843516</v>
      </c>
      <c r="J67" s="97">
        <v>0.12618954900000001</v>
      </c>
      <c r="K67" s="97">
        <v>0.112813951</v>
      </c>
      <c r="L67" s="97">
        <v>0.102103079</v>
      </c>
      <c r="M67" s="97">
        <v>9.2109392999999998E-2</v>
      </c>
      <c r="N67" s="97">
        <v>4.1222282999999998E-2</v>
      </c>
      <c r="O67" s="97">
        <v>1.8454238000000001E-2</v>
      </c>
      <c r="P67" s="97">
        <v>1.1256538E-2</v>
      </c>
      <c r="Q67" s="97">
        <v>7.8087920000000002E-3</v>
      </c>
      <c r="R67" s="17">
        <f>SQRT((C67-Input!$R$8)^2+(Input!$Q$8-UHS_1000a!D67)^2)</f>
        <v>2.0043164616316762</v>
      </c>
    </row>
    <row r="68" spans="3:18">
      <c r="C68" s="97">
        <v>46</v>
      </c>
      <c r="D68" s="97">
        <v>8.6</v>
      </c>
      <c r="E68" s="97">
        <v>6.7325882000000004E-2</v>
      </c>
      <c r="F68" s="97">
        <v>0.12565591800000001</v>
      </c>
      <c r="G68" s="97">
        <v>0.15490147300000001</v>
      </c>
      <c r="H68" s="97">
        <v>0.15292644</v>
      </c>
      <c r="I68" s="97">
        <v>0.13880335599999999</v>
      </c>
      <c r="J68" s="97">
        <v>0.122709237</v>
      </c>
      <c r="K68" s="97">
        <v>0.10972876400000001</v>
      </c>
      <c r="L68" s="97">
        <v>9.9193117999999997E-2</v>
      </c>
      <c r="M68" s="97">
        <v>8.9547323999999998E-2</v>
      </c>
      <c r="N68" s="97">
        <v>4.0156855999999998E-2</v>
      </c>
      <c r="O68" s="97">
        <v>1.7983751999999999E-2</v>
      </c>
      <c r="P68" s="97">
        <v>1.1008379E-2</v>
      </c>
      <c r="Q68" s="97">
        <v>7.6436819999999997E-3</v>
      </c>
      <c r="R68" s="17">
        <f>SQRT((C68-Input!$R$8)^2+(Input!$Q$8-UHS_1000a!D68)^2)</f>
        <v>1.9131473557128587</v>
      </c>
    </row>
    <row r="69" spans="3:18">
      <c r="C69" s="97">
        <v>46</v>
      </c>
      <c r="D69" s="97">
        <v>8.6999999999999993</v>
      </c>
      <c r="E69" s="97">
        <v>6.6386985999999995E-2</v>
      </c>
      <c r="F69" s="97">
        <v>0.124235073</v>
      </c>
      <c r="G69" s="97">
        <v>0.152696476</v>
      </c>
      <c r="H69" s="97">
        <v>0.150606764</v>
      </c>
      <c r="I69" s="97">
        <v>0.13655330600000001</v>
      </c>
      <c r="J69" s="97">
        <v>0.12073373</v>
      </c>
      <c r="K69" s="97">
        <v>0.107947163</v>
      </c>
      <c r="L69" s="97">
        <v>9.7507956000000007E-2</v>
      </c>
      <c r="M69" s="97">
        <v>8.8044762999999998E-2</v>
      </c>
      <c r="N69" s="97">
        <v>3.9480787000000003E-2</v>
      </c>
      <c r="O69" s="97">
        <v>1.7671401999999999E-2</v>
      </c>
      <c r="P69" s="97">
        <v>1.0837925E-2</v>
      </c>
      <c r="Q69" s="97">
        <v>7.5275910000000001E-3</v>
      </c>
      <c r="R69" s="17">
        <f>SQRT((C69-Input!$R$8)^2+(Input!$Q$8-UHS_1000a!D69)^2)</f>
        <v>1.822904586360593</v>
      </c>
    </row>
    <row r="70" spans="3:18">
      <c r="C70" s="97">
        <v>46</v>
      </c>
      <c r="D70" s="97">
        <v>8.8000000000000007</v>
      </c>
      <c r="E70" s="97">
        <v>6.6045466999999997E-2</v>
      </c>
      <c r="F70" s="97">
        <v>0.12379229</v>
      </c>
      <c r="G70" s="97">
        <v>0.15192431100000001</v>
      </c>
      <c r="H70" s="97">
        <v>0.14974713200000001</v>
      </c>
      <c r="I70" s="97">
        <v>0.135692548</v>
      </c>
      <c r="J70" s="97">
        <v>0.119950421</v>
      </c>
      <c r="K70" s="97">
        <v>0.10721921500000001</v>
      </c>
      <c r="L70" s="97">
        <v>9.6808262000000006E-2</v>
      </c>
      <c r="M70" s="97">
        <v>8.7407042000000004E-2</v>
      </c>
      <c r="N70" s="97">
        <v>3.9140143000000002E-2</v>
      </c>
      <c r="O70" s="97">
        <v>1.7498031000000001E-2</v>
      </c>
      <c r="P70" s="97">
        <v>1.0736102000000001E-2</v>
      </c>
      <c r="Q70" s="97">
        <v>7.4549009999999999E-3</v>
      </c>
      <c r="R70" s="17">
        <f>SQRT((C70-Input!$R$8)^2+(Input!$Q$8-UHS_1000a!D70)^2)</f>
        <v>1.7337328102328398</v>
      </c>
    </row>
    <row r="71" spans="3:18">
      <c r="C71" s="97">
        <v>46</v>
      </c>
      <c r="D71" s="97">
        <v>8.9</v>
      </c>
      <c r="E71" s="97">
        <v>6.6217575000000001E-2</v>
      </c>
      <c r="F71" s="97">
        <v>0.124134594</v>
      </c>
      <c r="G71" s="97">
        <v>0.15238172</v>
      </c>
      <c r="H71" s="97">
        <v>0.15017082700000001</v>
      </c>
      <c r="I71" s="97">
        <v>0.13605667299999999</v>
      </c>
      <c r="J71" s="97">
        <v>0.120231088</v>
      </c>
      <c r="K71" s="97">
        <v>0.10744228</v>
      </c>
      <c r="L71" s="97">
        <v>9.6994999999999998E-2</v>
      </c>
      <c r="M71" s="97">
        <v>8.7553685000000006E-2</v>
      </c>
      <c r="N71" s="97">
        <v>3.9112478999999999E-2</v>
      </c>
      <c r="O71" s="97">
        <v>1.7455609E-2</v>
      </c>
      <c r="P71" s="97">
        <v>1.0699224E-2</v>
      </c>
      <c r="Q71" s="97">
        <v>7.4233210000000001E-3</v>
      </c>
      <c r="R71" s="17">
        <f>SQRT((C71-Input!$R$8)^2+(Input!$Q$8-UHS_1000a!D71)^2)</f>
        <v>1.6458061196815501</v>
      </c>
    </row>
    <row r="72" spans="3:18">
      <c r="C72" s="97">
        <v>46</v>
      </c>
      <c r="D72" s="97">
        <v>8.9499999999999993</v>
      </c>
      <c r="E72" s="97">
        <v>6.6492467E-2</v>
      </c>
      <c r="F72" s="97">
        <v>0.124591366</v>
      </c>
      <c r="G72" s="97">
        <v>0.153060531</v>
      </c>
      <c r="H72" s="97">
        <v>0.150853763</v>
      </c>
      <c r="I72" s="97">
        <v>0.13668894400000001</v>
      </c>
      <c r="J72" s="97">
        <v>0.120762913</v>
      </c>
      <c r="K72" s="97">
        <v>0.10790401600000001</v>
      </c>
      <c r="L72" s="97">
        <v>9.7415272999999997E-2</v>
      </c>
      <c r="M72" s="97">
        <v>8.7916411999999999E-2</v>
      </c>
      <c r="N72" s="97">
        <v>3.9214798000000002E-2</v>
      </c>
      <c r="O72" s="97">
        <v>1.7483114000000001E-2</v>
      </c>
      <c r="P72" s="97">
        <v>1.0704943999999999E-2</v>
      </c>
      <c r="Q72" s="97">
        <v>7.4228030000000004E-3</v>
      </c>
      <c r="R72" s="17">
        <f>SQRT((C72-Input!$R$8)^2+(Input!$Q$8-UHS_1000a!D72)^2)</f>
        <v>1.6023738473692506</v>
      </c>
    </row>
    <row r="73" spans="3:18">
      <c r="C73" s="97">
        <v>46</v>
      </c>
      <c r="D73" s="97">
        <v>9</v>
      </c>
      <c r="E73" s="97">
        <v>6.6893380000000002E-2</v>
      </c>
      <c r="F73" s="97">
        <v>0.12523841199999999</v>
      </c>
      <c r="G73" s="97">
        <v>0.154039597</v>
      </c>
      <c r="H73" s="97">
        <v>0.151850598</v>
      </c>
      <c r="I73" s="97">
        <v>0.13762276200000001</v>
      </c>
      <c r="J73" s="97">
        <v>0.121556022</v>
      </c>
      <c r="K73" s="97">
        <v>0.108598842</v>
      </c>
      <c r="L73" s="97">
        <v>9.8054680000000005E-2</v>
      </c>
      <c r="M73" s="97">
        <v>8.8472762999999996E-2</v>
      </c>
      <c r="N73" s="97">
        <v>3.9395085000000003E-2</v>
      </c>
      <c r="O73" s="97">
        <v>1.7543380000000001E-2</v>
      </c>
      <c r="P73" s="97">
        <v>1.0726856E-2</v>
      </c>
      <c r="Q73" s="97">
        <v>7.4324689999999997E-3</v>
      </c>
      <c r="R73" s="17">
        <f>SQRT((C73-Input!$R$8)^2+(Input!$Q$8-UHS_1000a!D73)^2)</f>
        <v>1.5593351499548205</v>
      </c>
    </row>
    <row r="74" spans="3:18">
      <c r="C74" s="97">
        <v>46</v>
      </c>
      <c r="D74" s="97">
        <v>9.1</v>
      </c>
      <c r="E74" s="97">
        <v>6.8095968000000007E-2</v>
      </c>
      <c r="F74" s="97">
        <v>0.12716090699999999</v>
      </c>
      <c r="G74" s="97">
        <v>0.15694944799999999</v>
      </c>
      <c r="H74" s="97">
        <v>0.154826784</v>
      </c>
      <c r="I74" s="97">
        <v>0.14043861799999999</v>
      </c>
      <c r="J74" s="97">
        <v>0.123957707</v>
      </c>
      <c r="K74" s="97">
        <v>0.110710568</v>
      </c>
      <c r="L74" s="97">
        <v>0.100019054</v>
      </c>
      <c r="M74" s="97">
        <v>9.0187903999999999E-2</v>
      </c>
      <c r="N74" s="97">
        <v>3.9996193999999999E-2</v>
      </c>
      <c r="O74" s="97">
        <v>1.7764967999999999E-2</v>
      </c>
      <c r="P74" s="97">
        <v>1.0820318000000001E-2</v>
      </c>
      <c r="Q74" s="97">
        <v>7.4828689999999996E-3</v>
      </c>
      <c r="R74" s="17">
        <f>SQRT((C74-Input!$R$8)^2+(Input!$Q$8-UHS_1000a!D74)^2)</f>
        <v>1.4745760191282113</v>
      </c>
    </row>
    <row r="75" spans="3:18">
      <c r="C75" s="97">
        <v>46</v>
      </c>
      <c r="D75" s="97">
        <v>9.1999999999999993</v>
      </c>
      <c r="E75" s="97">
        <v>6.9843279999999994E-2</v>
      </c>
      <c r="F75" s="97">
        <v>0.129980975</v>
      </c>
      <c r="G75" s="97">
        <v>0.161152248</v>
      </c>
      <c r="H75" s="97">
        <v>0.159127505</v>
      </c>
      <c r="I75" s="97">
        <v>0.144553865</v>
      </c>
      <c r="J75" s="97">
        <v>0.127467157</v>
      </c>
      <c r="K75" s="97">
        <v>0.113795589</v>
      </c>
      <c r="L75" s="97">
        <v>0.102925961</v>
      </c>
      <c r="M75" s="97">
        <v>9.2726128000000005E-2</v>
      </c>
      <c r="N75" s="97">
        <v>4.0929064000000001E-2</v>
      </c>
      <c r="O75" s="97">
        <v>1.8127931E-2</v>
      </c>
      <c r="P75" s="97">
        <v>1.0983022E-2</v>
      </c>
      <c r="Q75" s="97">
        <v>7.5763649999999998E-3</v>
      </c>
      <c r="R75" s="17">
        <f>SQRT((C75-Input!$R$8)^2+(Input!$Q$8-UHS_1000a!D75)^2)</f>
        <v>1.3918415004918425</v>
      </c>
    </row>
    <row r="76" spans="3:18">
      <c r="C76" s="97">
        <v>46.1</v>
      </c>
      <c r="D76" s="97">
        <v>5.9</v>
      </c>
      <c r="E76" s="97">
        <v>7.2710856000000004E-2</v>
      </c>
      <c r="F76" s="97">
        <v>0.130707932</v>
      </c>
      <c r="G76" s="97">
        <v>0.16513902899999999</v>
      </c>
      <c r="H76" s="97">
        <v>0.164044731</v>
      </c>
      <c r="I76" s="97">
        <v>0.14851272300000001</v>
      </c>
      <c r="J76" s="97">
        <v>0.130777855</v>
      </c>
      <c r="K76" s="97">
        <v>0.11646002599999999</v>
      </c>
      <c r="L76" s="97">
        <v>0.10526234199999999</v>
      </c>
      <c r="M76" s="97">
        <v>9.4953287999999997E-2</v>
      </c>
      <c r="N76" s="97">
        <v>4.1794779999999997E-2</v>
      </c>
      <c r="O76" s="97">
        <v>1.8399149E-2</v>
      </c>
      <c r="P76" s="97">
        <v>1.1008736999999999E-2</v>
      </c>
      <c r="Q76" s="97">
        <v>7.5286559999999999E-3</v>
      </c>
      <c r="R76" s="17">
        <f>SQRT((C76-Input!$R$8)^2+(Input!$Q$8-UHS_1000a!D76)^2)</f>
        <v>4.4913607184546258</v>
      </c>
    </row>
    <row r="77" spans="3:18">
      <c r="C77" s="97">
        <v>46.1</v>
      </c>
      <c r="D77" s="97">
        <v>6</v>
      </c>
      <c r="E77" s="97">
        <v>7.4864675000000006E-2</v>
      </c>
      <c r="F77" s="97">
        <v>0.134568618</v>
      </c>
      <c r="G77" s="97">
        <v>0.17041283900000001</v>
      </c>
      <c r="H77" s="97">
        <v>0.169428886</v>
      </c>
      <c r="I77" s="97">
        <v>0.15346948699999999</v>
      </c>
      <c r="J77" s="97">
        <v>0.13542591300000001</v>
      </c>
      <c r="K77" s="97">
        <v>0.120589739</v>
      </c>
      <c r="L77" s="97">
        <v>0.108992757</v>
      </c>
      <c r="M77" s="97">
        <v>9.8510143999999994E-2</v>
      </c>
      <c r="N77" s="97">
        <v>4.3404913000000003E-2</v>
      </c>
      <c r="O77" s="97">
        <v>1.9173273000000001E-2</v>
      </c>
      <c r="P77" s="97">
        <v>1.1434550999999999E-2</v>
      </c>
      <c r="Q77" s="97">
        <v>7.8183379999999993E-3</v>
      </c>
      <c r="R77" s="17">
        <f>SQRT((C77-Input!$R$8)^2+(Input!$Q$8-UHS_1000a!D77)^2)</f>
        <v>4.3926267118411779</v>
      </c>
    </row>
    <row r="78" spans="3:18">
      <c r="C78" s="97">
        <v>46.1</v>
      </c>
      <c r="D78" s="97">
        <v>6.1</v>
      </c>
      <c r="E78" s="97">
        <v>7.8673845000000006E-2</v>
      </c>
      <c r="F78" s="97">
        <v>0.14267358099999999</v>
      </c>
      <c r="G78" s="97">
        <v>0.180055417</v>
      </c>
      <c r="H78" s="97">
        <v>0.17867248299999999</v>
      </c>
      <c r="I78" s="97">
        <v>0.16158228099999999</v>
      </c>
      <c r="J78" s="97">
        <v>0.14286954700000001</v>
      </c>
      <c r="K78" s="97">
        <v>0.12702495599999999</v>
      </c>
      <c r="L78" s="97">
        <v>0.11464028900000001</v>
      </c>
      <c r="M78" s="97">
        <v>0.10376685099999999</v>
      </c>
      <c r="N78" s="97">
        <v>4.5479771000000002E-2</v>
      </c>
      <c r="O78" s="97">
        <v>2.0019542000000001E-2</v>
      </c>
      <c r="P78" s="97">
        <v>1.1929103999999999E-2</v>
      </c>
      <c r="Q78" s="97">
        <v>8.1476180000000006E-3</v>
      </c>
      <c r="R78" s="17">
        <f>SQRT((C78-Input!$R$8)^2+(Input!$Q$8-UHS_1000a!D78)^2)</f>
        <v>4.2939512987322086</v>
      </c>
    </row>
    <row r="79" spans="3:18">
      <c r="C79" s="97">
        <v>46.1</v>
      </c>
      <c r="D79" s="97">
        <v>6.2</v>
      </c>
      <c r="E79" s="97">
        <v>8.4687312000000001E-2</v>
      </c>
      <c r="F79" s="97">
        <v>0.15546378599999999</v>
      </c>
      <c r="G79" s="97">
        <v>0.19530129700000001</v>
      </c>
      <c r="H79" s="97">
        <v>0.19286584000000001</v>
      </c>
      <c r="I79" s="97">
        <v>0.17374307999999999</v>
      </c>
      <c r="J79" s="97">
        <v>0.15331650499999999</v>
      </c>
      <c r="K79" s="97">
        <v>0.136434482</v>
      </c>
      <c r="L79" s="97">
        <v>0.122764002</v>
      </c>
      <c r="M79" s="97">
        <v>0.11081313499999999</v>
      </c>
      <c r="N79" s="97">
        <v>4.8156508000000001E-2</v>
      </c>
      <c r="O79" s="97">
        <v>2.1039720000000001E-2</v>
      </c>
      <c r="P79" s="97">
        <v>1.2514017000000001E-2</v>
      </c>
      <c r="Q79" s="97">
        <v>8.5296290000000004E-3</v>
      </c>
      <c r="R79" s="17">
        <f>SQRT((C79-Input!$R$8)^2+(Input!$Q$8-UHS_1000a!D79)^2)</f>
        <v>4.1953386135313799</v>
      </c>
    </row>
    <row r="80" spans="3:18">
      <c r="C80" s="97">
        <v>46.1</v>
      </c>
      <c r="D80" s="97">
        <v>6.3</v>
      </c>
      <c r="E80" s="97">
        <v>9.3698827999999998E-2</v>
      </c>
      <c r="F80" s="97">
        <v>0.174964911</v>
      </c>
      <c r="G80" s="97">
        <v>0.21702307900000001</v>
      </c>
      <c r="H80" s="97">
        <v>0.212871006</v>
      </c>
      <c r="I80" s="97">
        <v>0.19114310100000001</v>
      </c>
      <c r="J80" s="97">
        <v>0.16785903799999999</v>
      </c>
      <c r="K80" s="97">
        <v>0.149362102</v>
      </c>
      <c r="L80" s="97">
        <v>0.13402128999999999</v>
      </c>
      <c r="M80" s="97">
        <v>0.12044983500000001</v>
      </c>
      <c r="N80" s="97">
        <v>5.1535324E-2</v>
      </c>
      <c r="O80" s="97">
        <v>2.2261817E-2</v>
      </c>
      <c r="P80" s="97">
        <v>1.3201071999999999E-2</v>
      </c>
      <c r="Q80" s="97">
        <v>8.9723370000000004E-3</v>
      </c>
      <c r="R80" s="17">
        <f>SQRT((C80-Input!$R$8)^2+(Input!$Q$8-UHS_1000a!D80)^2)</f>
        <v>4.0967931859554225</v>
      </c>
    </row>
    <row r="81" spans="3:18">
      <c r="C81" s="97">
        <v>46.1</v>
      </c>
      <c r="D81" s="97">
        <v>6.4</v>
      </c>
      <c r="E81" s="97">
        <v>0.103799344</v>
      </c>
      <c r="F81" s="97">
        <v>0.19683961699999999</v>
      </c>
      <c r="G81" s="97">
        <v>0.24078743599999999</v>
      </c>
      <c r="H81" s="97">
        <v>0.23461401800000001</v>
      </c>
      <c r="I81" s="97">
        <v>0.21036844800000001</v>
      </c>
      <c r="J81" s="97">
        <v>0.18427458499999999</v>
      </c>
      <c r="K81" s="97">
        <v>0.16338017799999999</v>
      </c>
      <c r="L81" s="97">
        <v>0.146699408</v>
      </c>
      <c r="M81" s="97">
        <v>0.13134435999999999</v>
      </c>
      <c r="N81" s="97">
        <v>5.5155997999999998E-2</v>
      </c>
      <c r="O81" s="97">
        <v>2.3607046E-2</v>
      </c>
      <c r="P81" s="97">
        <v>1.3924307E-2</v>
      </c>
      <c r="Q81" s="97">
        <v>9.4491929999999998E-3</v>
      </c>
      <c r="R81" s="17">
        <f>SQRT((C81-Input!$R$8)^2+(Input!$Q$8-UHS_1000a!D81)^2)</f>
        <v>3.9983199890446683</v>
      </c>
    </row>
    <row r="82" spans="3:18">
      <c r="C82" s="97">
        <v>46.1</v>
      </c>
      <c r="D82" s="97">
        <v>6.6</v>
      </c>
      <c r="E82" s="97">
        <v>0.12502142599999999</v>
      </c>
      <c r="F82" s="97">
        <v>0.24224763299999999</v>
      </c>
      <c r="G82" s="97">
        <v>0.293522012</v>
      </c>
      <c r="H82" s="97">
        <v>0.28406887400000003</v>
      </c>
      <c r="I82" s="97">
        <v>0.25242622399999998</v>
      </c>
      <c r="J82" s="97">
        <v>0.22090321700000001</v>
      </c>
      <c r="K82" s="97">
        <v>0.19576592300000001</v>
      </c>
      <c r="L82" s="97">
        <v>0.174580442</v>
      </c>
      <c r="M82" s="97">
        <v>0.156165263</v>
      </c>
      <c r="N82" s="97">
        <v>6.3700674999999998E-2</v>
      </c>
      <c r="O82" s="97">
        <v>2.6874375999999998E-2</v>
      </c>
      <c r="P82" s="97">
        <v>1.5532951999999999E-2</v>
      </c>
      <c r="Q82" s="97">
        <v>1.0493864E-2</v>
      </c>
      <c r="R82" s="17">
        <f>SQRT((C82-Input!$R$8)^2+(Input!$Q$8-UHS_1000a!D82)^2)</f>
        <v>3.8016127350640176</v>
      </c>
    </row>
    <row r="83" spans="3:18">
      <c r="C83" s="97">
        <v>46.1</v>
      </c>
      <c r="D83" s="97">
        <v>6.7</v>
      </c>
      <c r="E83" s="97">
        <v>0.14184387300000001</v>
      </c>
      <c r="F83" s="97">
        <v>0.27878729400000002</v>
      </c>
      <c r="G83" s="97">
        <v>0.33160889799999999</v>
      </c>
      <c r="H83" s="97">
        <v>0.31870755699999997</v>
      </c>
      <c r="I83" s="97">
        <v>0.28375315400000001</v>
      </c>
      <c r="J83" s="97">
        <v>0.24691491900000001</v>
      </c>
      <c r="K83" s="97">
        <v>0.21841845500000001</v>
      </c>
      <c r="L83" s="97">
        <v>0.19478473700000001</v>
      </c>
      <c r="M83" s="97">
        <v>0.17335835599999999</v>
      </c>
      <c r="N83" s="97">
        <v>6.9475103999999996E-2</v>
      </c>
      <c r="O83" s="97">
        <v>2.8862628000000001E-2</v>
      </c>
      <c r="P83" s="97">
        <v>1.6567173000000001E-2</v>
      </c>
      <c r="Q83" s="97">
        <v>1.1136539000000001E-2</v>
      </c>
      <c r="R83" s="17">
        <f>SQRT((C83-Input!$R$8)^2+(Input!$Q$8-UHS_1000a!D83)^2)</f>
        <v>3.7033913800332119</v>
      </c>
    </row>
    <row r="84" spans="3:18">
      <c r="C84" s="97">
        <v>46.1</v>
      </c>
      <c r="D84" s="97">
        <v>6.8</v>
      </c>
      <c r="E84" s="97">
        <v>0.15677701599999999</v>
      </c>
      <c r="F84" s="97">
        <v>0.31087252500000001</v>
      </c>
      <c r="G84" s="97">
        <v>0.36738162600000002</v>
      </c>
      <c r="H84" s="97">
        <v>0.35133067400000001</v>
      </c>
      <c r="I84" s="97">
        <v>0.31130334799999998</v>
      </c>
      <c r="J84" s="97">
        <v>0.27177322100000001</v>
      </c>
      <c r="K84" s="97">
        <v>0.239582772</v>
      </c>
      <c r="L84" s="97">
        <v>0.21353777400000001</v>
      </c>
      <c r="M84" s="97">
        <v>0.18997844699999999</v>
      </c>
      <c r="N84" s="97">
        <v>7.5154294999999996E-2</v>
      </c>
      <c r="O84" s="97">
        <v>3.0856336000000002E-2</v>
      </c>
      <c r="P84" s="97">
        <v>1.7595967000000001E-2</v>
      </c>
      <c r="Q84" s="97">
        <v>1.1771213000000001E-2</v>
      </c>
      <c r="R84" s="17">
        <f>SQRT((C84-Input!$R$8)^2+(Input!$Q$8-UHS_1000a!D84)^2)</f>
        <v>3.6052678180695095</v>
      </c>
    </row>
    <row r="85" spans="3:18">
      <c r="C85" s="97">
        <v>46.1</v>
      </c>
      <c r="D85" s="97">
        <v>6.9</v>
      </c>
      <c r="E85" s="97">
        <v>0.16687653699999999</v>
      </c>
      <c r="F85" s="97">
        <v>0.33171830400000002</v>
      </c>
      <c r="G85" s="97">
        <v>0.392465703</v>
      </c>
      <c r="H85" s="97">
        <v>0.37469496299999999</v>
      </c>
      <c r="I85" s="97">
        <v>0.33127710500000002</v>
      </c>
      <c r="J85" s="97">
        <v>0.28975315000000001</v>
      </c>
      <c r="K85" s="97">
        <v>0.25546507200000002</v>
      </c>
      <c r="L85" s="97">
        <v>0.227339503</v>
      </c>
      <c r="M85" s="97">
        <v>0.202884378</v>
      </c>
      <c r="N85" s="97">
        <v>7.9825837999999996E-2</v>
      </c>
      <c r="O85" s="97">
        <v>3.2651491999999997E-2</v>
      </c>
      <c r="P85" s="97">
        <v>1.8525328000000001E-2</v>
      </c>
      <c r="Q85" s="97">
        <v>1.2344911E-2</v>
      </c>
      <c r="R85" s="17">
        <f>SQRT((C85-Input!$R$8)^2+(Input!$Q$8-UHS_1000a!D85)^2)</f>
        <v>3.5072502571546069</v>
      </c>
    </row>
    <row r="86" spans="3:18">
      <c r="C86" s="97">
        <v>46.1</v>
      </c>
      <c r="D86" s="97">
        <v>7</v>
      </c>
      <c r="E86" s="97">
        <v>0.17382376799999999</v>
      </c>
      <c r="F86" s="97">
        <v>0.34504773</v>
      </c>
      <c r="G86" s="97">
        <v>0.40877791699999999</v>
      </c>
      <c r="H86" s="97">
        <v>0.39128760899999998</v>
      </c>
      <c r="I86" s="97">
        <v>0.34569844799999999</v>
      </c>
      <c r="J86" s="97">
        <v>0.30217782399999998</v>
      </c>
      <c r="K86" s="97">
        <v>0.267299232</v>
      </c>
      <c r="L86" s="97">
        <v>0.23775744400000001</v>
      </c>
      <c r="M86" s="97">
        <v>0.212068376</v>
      </c>
      <c r="N86" s="97">
        <v>8.3806375000000002E-2</v>
      </c>
      <c r="O86" s="97">
        <v>3.4254122999999997E-2</v>
      </c>
      <c r="P86" s="97">
        <v>1.9349977000000001E-2</v>
      </c>
      <c r="Q86" s="97">
        <v>1.2863994E-2</v>
      </c>
      <c r="R86" s="17">
        <f>SQRT((C86-Input!$R$8)^2+(Input!$Q$8-UHS_1000a!D86)^2)</f>
        <v>3.4093478397802768</v>
      </c>
    </row>
    <row r="87" spans="3:18">
      <c r="C87" s="97">
        <v>46.1</v>
      </c>
      <c r="D87" s="97">
        <v>7.1</v>
      </c>
      <c r="E87" s="97">
        <v>0.17758067599999999</v>
      </c>
      <c r="F87" s="97">
        <v>0.35151410500000002</v>
      </c>
      <c r="G87" s="97">
        <v>0.417522226</v>
      </c>
      <c r="H87" s="97">
        <v>0.40040852300000002</v>
      </c>
      <c r="I87" s="97">
        <v>0.35409649100000001</v>
      </c>
      <c r="J87" s="97">
        <v>0.30953429700000001</v>
      </c>
      <c r="K87" s="97">
        <v>0.274456115</v>
      </c>
      <c r="L87" s="97">
        <v>0.244159449</v>
      </c>
      <c r="M87" s="97">
        <v>0.217795828</v>
      </c>
      <c r="N87" s="97">
        <v>8.6538918000000006E-2</v>
      </c>
      <c r="O87" s="97">
        <v>3.5389137000000001E-2</v>
      </c>
      <c r="P87" s="97">
        <v>1.9899953000000001E-2</v>
      </c>
      <c r="Q87" s="97">
        <v>1.3230835999999999E-2</v>
      </c>
      <c r="R87" s="17">
        <f>SQRT((C87-Input!$R$8)^2+(Input!$Q$8-UHS_1000a!D87)^2)</f>
        <v>3.3115707781833414</v>
      </c>
    </row>
    <row r="88" spans="3:18">
      <c r="C88" s="97">
        <v>46.1</v>
      </c>
      <c r="D88" s="97">
        <v>7.2</v>
      </c>
      <c r="E88" s="97">
        <v>0.180187347</v>
      </c>
      <c r="F88" s="97">
        <v>0.35613685699999997</v>
      </c>
      <c r="G88" s="97">
        <v>0.42365792600000002</v>
      </c>
      <c r="H88" s="97">
        <v>0.40642442099999998</v>
      </c>
      <c r="I88" s="97">
        <v>0.35997926400000002</v>
      </c>
      <c r="J88" s="97">
        <v>0.31467430400000002</v>
      </c>
      <c r="K88" s="97">
        <v>0.27950005300000003</v>
      </c>
      <c r="L88" s="97">
        <v>0.24866707199999999</v>
      </c>
      <c r="M88" s="97">
        <v>0.22181788699999999</v>
      </c>
      <c r="N88" s="97">
        <v>8.8465029000000001E-2</v>
      </c>
      <c r="O88" s="97">
        <v>3.6166036999999998E-2</v>
      </c>
      <c r="P88" s="97">
        <v>2.0258847999999999E-2</v>
      </c>
      <c r="Q88" s="97">
        <v>1.3465444999999999E-2</v>
      </c>
      <c r="R88" s="17">
        <f>SQRT((C88-Input!$R$8)^2+(Input!$Q$8-UHS_1000a!D88)^2)</f>
        <v>3.2139305134400771</v>
      </c>
    </row>
    <row r="89" spans="3:18">
      <c r="C89" s="97">
        <v>46.1</v>
      </c>
      <c r="D89" s="97">
        <v>7.3</v>
      </c>
      <c r="E89" s="97">
        <v>0.18230627299999999</v>
      </c>
      <c r="F89" s="97">
        <v>0.36034414799999998</v>
      </c>
      <c r="G89" s="97">
        <v>0.42855074599999998</v>
      </c>
      <c r="H89" s="97">
        <v>0.41108506700000003</v>
      </c>
      <c r="I89" s="97">
        <v>0.36451273499999998</v>
      </c>
      <c r="J89" s="97">
        <v>0.31856791800000001</v>
      </c>
      <c r="K89" s="97">
        <v>0.28328621500000001</v>
      </c>
      <c r="L89" s="97">
        <v>0.25202298499999998</v>
      </c>
      <c r="M89" s="97">
        <v>0.22476315199999999</v>
      </c>
      <c r="N89" s="97">
        <v>8.9792709999999998E-2</v>
      </c>
      <c r="O89" s="97">
        <v>3.6672116999999997E-2</v>
      </c>
      <c r="P89" s="97">
        <v>2.0479115999999999E-2</v>
      </c>
      <c r="Q89" s="97">
        <v>1.3604872E-2</v>
      </c>
      <c r="R89" s="17">
        <f>SQRT((C89-Input!$R$8)^2+(Input!$Q$8-UHS_1000a!D89)^2)</f>
        <v>3.1164399034033341</v>
      </c>
    </row>
    <row r="90" spans="3:18">
      <c r="C90" s="97">
        <v>46.1</v>
      </c>
      <c r="D90" s="97">
        <v>7.4</v>
      </c>
      <c r="E90" s="97">
        <v>0.18253833899999999</v>
      </c>
      <c r="F90" s="97">
        <v>0.360937919</v>
      </c>
      <c r="G90" s="97">
        <v>0.429034317</v>
      </c>
      <c r="H90" s="97">
        <v>0.41155261900000001</v>
      </c>
      <c r="I90" s="97">
        <v>0.36504129899999999</v>
      </c>
      <c r="J90" s="97">
        <v>0.31899619899999998</v>
      </c>
      <c r="K90" s="97">
        <v>0.28372328200000002</v>
      </c>
      <c r="L90" s="97">
        <v>0.25242101</v>
      </c>
      <c r="M90" s="97">
        <v>0.22509311900000001</v>
      </c>
      <c r="N90" s="97">
        <v>8.9907510999999996E-2</v>
      </c>
      <c r="O90" s="97">
        <v>3.6673786999999999E-2</v>
      </c>
      <c r="P90" s="97">
        <v>2.0455607000000001E-2</v>
      </c>
      <c r="Q90" s="97">
        <v>1.3582453E-2</v>
      </c>
      <c r="R90" s="17">
        <f>SQRT((C90-Input!$R$8)^2+(Input!$Q$8-UHS_1000a!D90)^2)</f>
        <v>3.0191134456704267</v>
      </c>
    </row>
    <row r="91" spans="3:18">
      <c r="C91" s="97">
        <v>46.1</v>
      </c>
      <c r="D91" s="97">
        <v>7.5</v>
      </c>
      <c r="E91" s="97">
        <v>0.180061476</v>
      </c>
      <c r="F91" s="97">
        <v>0.356118979</v>
      </c>
      <c r="G91" s="97">
        <v>0.42333205499999998</v>
      </c>
      <c r="H91" s="97">
        <v>0.40614897300000002</v>
      </c>
      <c r="I91" s="97">
        <v>0.36001438200000002</v>
      </c>
      <c r="J91" s="97">
        <v>0.31469613000000002</v>
      </c>
      <c r="K91" s="97">
        <v>0.279630504</v>
      </c>
      <c r="L91" s="97">
        <v>0.24888052399999999</v>
      </c>
      <c r="M91" s="97">
        <v>0.22198380000000001</v>
      </c>
      <c r="N91" s="97">
        <v>8.8559241999999996E-2</v>
      </c>
      <c r="O91" s="97">
        <v>3.6092298000000002E-2</v>
      </c>
      <c r="P91" s="97">
        <v>2.0154469000000001E-2</v>
      </c>
      <c r="Q91" s="97">
        <v>1.3378199E-2</v>
      </c>
      <c r="R91" s="17">
        <f>SQRT((C91-Input!$R$8)^2+(Input!$Q$8-UHS_1000a!D91)^2)</f>
        <v>2.921967543305596</v>
      </c>
    </row>
    <row r="92" spans="3:18">
      <c r="C92" s="97">
        <v>46.1</v>
      </c>
      <c r="D92" s="97">
        <v>7.6</v>
      </c>
      <c r="E92" s="97">
        <v>0.174140399</v>
      </c>
      <c r="F92" s="97">
        <v>0.34426168299999999</v>
      </c>
      <c r="G92" s="97">
        <v>0.40983881599999999</v>
      </c>
      <c r="H92" s="97">
        <v>0.39304714800000001</v>
      </c>
      <c r="I92" s="97">
        <v>0.34809324800000002</v>
      </c>
      <c r="J92" s="97">
        <v>0.30452859599999998</v>
      </c>
      <c r="K92" s="97">
        <v>0.26999383399999999</v>
      </c>
      <c r="L92" s="97">
        <v>0.240521024</v>
      </c>
      <c r="M92" s="97">
        <v>0.21467596799999999</v>
      </c>
      <c r="N92" s="97">
        <v>8.5518664999999994E-2</v>
      </c>
      <c r="O92" s="97">
        <v>3.4861941E-2</v>
      </c>
      <c r="P92" s="97">
        <v>1.9546930000000001E-2</v>
      </c>
      <c r="Q92" s="97">
        <v>1.2977030000000001E-2</v>
      </c>
      <c r="R92" s="17">
        <f>SQRT((C92-Input!$R$8)^2+(Input!$Q$8-UHS_1000a!D92)^2)</f>
        <v>2.8250208230090483</v>
      </c>
    </row>
    <row r="93" spans="3:18">
      <c r="C93" s="97">
        <v>46.1</v>
      </c>
      <c r="D93" s="97">
        <v>7.7</v>
      </c>
      <c r="E93" s="97">
        <v>0.16399269</v>
      </c>
      <c r="F93" s="97">
        <v>0.323544104</v>
      </c>
      <c r="G93" s="97">
        <v>0.38590906000000003</v>
      </c>
      <c r="H93" s="97">
        <v>0.36955017499999998</v>
      </c>
      <c r="I93" s="97">
        <v>0.32803374699999999</v>
      </c>
      <c r="J93" s="97">
        <v>0.28744602200000002</v>
      </c>
      <c r="K93" s="97">
        <v>0.25397032899999999</v>
      </c>
      <c r="L93" s="97">
        <v>0.22661338</v>
      </c>
      <c r="M93" s="97">
        <v>0.20252331000000001</v>
      </c>
      <c r="N93" s="97">
        <v>8.0671613000000003E-2</v>
      </c>
      <c r="O93" s="97">
        <v>3.2968206999999999E-2</v>
      </c>
      <c r="P93" s="97">
        <v>1.8591666999999999E-2</v>
      </c>
      <c r="Q93" s="97">
        <v>1.2377178000000001E-2</v>
      </c>
      <c r="R93" s="17">
        <f>SQRT((C93-Input!$R$8)^2+(Input!$Q$8-UHS_1000a!D93)^2)</f>
        <v>2.728294517961376</v>
      </c>
    </row>
    <row r="94" spans="3:18">
      <c r="C94" s="97">
        <v>46.1</v>
      </c>
      <c r="D94" s="97">
        <v>7.8</v>
      </c>
      <c r="E94" s="97">
        <v>0.14931133399999999</v>
      </c>
      <c r="F94" s="97">
        <v>0.29289327300000001</v>
      </c>
      <c r="G94" s="97">
        <v>0.34995694700000002</v>
      </c>
      <c r="H94" s="97">
        <v>0.33635698600000002</v>
      </c>
      <c r="I94" s="97">
        <v>0.29983511200000001</v>
      </c>
      <c r="J94" s="97">
        <v>0.26190144199999998</v>
      </c>
      <c r="K94" s="97">
        <v>0.231847946</v>
      </c>
      <c r="L94" s="97">
        <v>0.207499145</v>
      </c>
      <c r="M94" s="97">
        <v>0.18475566700000001</v>
      </c>
      <c r="N94" s="97">
        <v>7.4402241999999993E-2</v>
      </c>
      <c r="O94" s="97">
        <v>3.0589662E-2</v>
      </c>
      <c r="P94" s="97">
        <v>1.7376043000000001E-2</v>
      </c>
      <c r="Q94" s="97">
        <v>1.1631890000000001E-2</v>
      </c>
      <c r="R94" s="17">
        <f>SQRT((C94-Input!$R$8)^2+(Input!$Q$8-UHS_1000a!D94)^2)</f>
        <v>2.6318129308599194</v>
      </c>
    </row>
    <row r="95" spans="3:18">
      <c r="C95" s="97">
        <v>46.1</v>
      </c>
      <c r="D95" s="97">
        <v>7.9</v>
      </c>
      <c r="E95" s="97">
        <v>0.130532176</v>
      </c>
      <c r="F95" s="97">
        <v>0.25292590599999998</v>
      </c>
      <c r="G95" s="97">
        <v>0.30719795700000002</v>
      </c>
      <c r="H95" s="97">
        <v>0.29726829300000002</v>
      </c>
      <c r="I95" s="97">
        <v>0.265309507</v>
      </c>
      <c r="J95" s="97">
        <v>0.23201486499999999</v>
      </c>
      <c r="K95" s="97">
        <v>0.20639364299999999</v>
      </c>
      <c r="L95" s="97">
        <v>0.184233752</v>
      </c>
      <c r="M95" s="97">
        <v>0.16460876999999999</v>
      </c>
      <c r="N95" s="97">
        <v>6.7289430999999997E-2</v>
      </c>
      <c r="O95" s="97">
        <v>2.8099934E-2</v>
      </c>
      <c r="P95" s="97">
        <v>1.6114729000000001E-2</v>
      </c>
      <c r="Q95" s="97">
        <v>1.0861878E-2</v>
      </c>
      <c r="R95" s="17">
        <f>SQRT((C95-Input!$R$8)^2+(Input!$Q$8-UHS_1000a!D95)^2)</f>
        <v>2.5356039969492192</v>
      </c>
    </row>
    <row r="96" spans="3:18">
      <c r="C96" s="97">
        <v>46.1</v>
      </c>
      <c r="D96" s="97">
        <v>8</v>
      </c>
      <c r="E96" s="97">
        <v>0.11356506099999999</v>
      </c>
      <c r="F96" s="97">
        <v>0.21720653400000001</v>
      </c>
      <c r="G96" s="97">
        <v>0.26737267300000001</v>
      </c>
      <c r="H96" s="97">
        <v>0.26004988400000001</v>
      </c>
      <c r="I96" s="97">
        <v>0.23306111199999999</v>
      </c>
      <c r="J96" s="97">
        <v>0.20514680099999999</v>
      </c>
      <c r="K96" s="97">
        <v>0.18184046500000001</v>
      </c>
      <c r="L96" s="97">
        <v>0.16303577299999999</v>
      </c>
      <c r="M96" s="97">
        <v>0.146482169</v>
      </c>
      <c r="N96" s="97">
        <v>6.0893401E-2</v>
      </c>
      <c r="O96" s="97">
        <v>2.5823094000000001E-2</v>
      </c>
      <c r="P96" s="97">
        <v>1.5000982E-2</v>
      </c>
      <c r="Q96" s="97">
        <v>1.0182297999999999E-2</v>
      </c>
      <c r="R96" s="17">
        <f>SQRT((C96-Input!$R$8)^2+(Input!$Q$8-UHS_1000a!D96)^2)</f>
        <v>2.4396999724655157</v>
      </c>
    </row>
    <row r="97" spans="3:18">
      <c r="C97" s="97">
        <v>46.1</v>
      </c>
      <c r="D97" s="97">
        <v>8.1</v>
      </c>
      <c r="E97" s="97">
        <v>0.101159968</v>
      </c>
      <c r="F97" s="97">
        <v>0.191217104</v>
      </c>
      <c r="G97" s="97">
        <v>0.23671584500000001</v>
      </c>
      <c r="H97" s="97">
        <v>0.231510614</v>
      </c>
      <c r="I97" s="97">
        <v>0.20878482900000001</v>
      </c>
      <c r="J97" s="97">
        <v>0.18320150599999999</v>
      </c>
      <c r="K97" s="97">
        <v>0.16299759799999999</v>
      </c>
      <c r="L97" s="97">
        <v>0.14679421400000001</v>
      </c>
      <c r="M97" s="97">
        <v>0.13148927499999999</v>
      </c>
      <c r="N97" s="97">
        <v>5.5724263000000003E-2</v>
      </c>
      <c r="O97" s="97">
        <v>2.3873939E-2</v>
      </c>
      <c r="P97" s="97">
        <v>1.4070117E-2</v>
      </c>
      <c r="Q97" s="97">
        <v>9.5941099999999994E-3</v>
      </c>
      <c r="R97" s="17">
        <f>SQRT((C97-Input!$R$8)^2+(Input!$Q$8-UHS_1000a!D97)^2)</f>
        <v>2.3441382813203702</v>
      </c>
    </row>
    <row r="98" spans="3:18">
      <c r="C98" s="97">
        <v>46.1</v>
      </c>
      <c r="D98" s="97">
        <v>8.1999999999999993</v>
      </c>
      <c r="E98" s="97">
        <v>9.1483814999999996E-2</v>
      </c>
      <c r="F98" s="97">
        <v>0.17215693600000001</v>
      </c>
      <c r="G98" s="97">
        <v>0.21427675099999999</v>
      </c>
      <c r="H98" s="97">
        <v>0.21027285600000001</v>
      </c>
      <c r="I98" s="97">
        <v>0.189405145</v>
      </c>
      <c r="J98" s="97">
        <v>0.16659306199999999</v>
      </c>
      <c r="K98" s="97">
        <v>0.14870784100000001</v>
      </c>
      <c r="L98" s="97">
        <v>0.133538404</v>
      </c>
      <c r="M98" s="97">
        <v>0.11998179</v>
      </c>
      <c r="N98" s="97">
        <v>5.156463E-2</v>
      </c>
      <c r="O98" s="97">
        <v>2.2313748000000001E-2</v>
      </c>
      <c r="P98" s="97">
        <v>1.3287649E-2</v>
      </c>
      <c r="Q98" s="97">
        <v>9.0906000000000008E-3</v>
      </c>
      <c r="R98" s="17">
        <f>SQRT((C98-Input!$R$8)^2+(Input!$Q$8-UHS_1000a!D98)^2)</f>
        <v>2.2489625626619492</v>
      </c>
    </row>
    <row r="99" spans="3:18">
      <c r="C99" s="97">
        <v>46.1</v>
      </c>
      <c r="D99" s="97">
        <v>8.3000000000000007</v>
      </c>
      <c r="E99" s="97">
        <v>8.4267870999999994E-2</v>
      </c>
      <c r="F99" s="97">
        <v>0.15826581100000001</v>
      </c>
      <c r="G99" s="97">
        <v>0.196810707</v>
      </c>
      <c r="H99" s="97">
        <v>0.19328521400000001</v>
      </c>
      <c r="I99" s="97">
        <v>0.17428935400000001</v>
      </c>
      <c r="J99" s="97">
        <v>0.153852708</v>
      </c>
      <c r="K99" s="97">
        <v>0.137106854</v>
      </c>
      <c r="L99" s="97">
        <v>0.123281934</v>
      </c>
      <c r="M99" s="97">
        <v>0.111095364</v>
      </c>
      <c r="N99" s="97">
        <v>4.8139981999999998E-2</v>
      </c>
      <c r="O99" s="97">
        <v>2.1062457999999999E-2</v>
      </c>
      <c r="P99" s="97">
        <v>1.2624926E-2</v>
      </c>
      <c r="Q99" s="97">
        <v>8.6752280000000001E-3</v>
      </c>
      <c r="R99" s="17">
        <f>SQRT((C99-Input!$R$8)^2+(Input!$Q$8-UHS_1000a!D99)^2)</f>
        <v>2.1542239750217189</v>
      </c>
    </row>
    <row r="100" spans="3:18">
      <c r="C100" s="97">
        <v>46.1</v>
      </c>
      <c r="D100" s="97">
        <v>8.4</v>
      </c>
      <c r="E100" s="97">
        <v>7.8796036E-2</v>
      </c>
      <c r="F100" s="97">
        <v>0.14787868200000001</v>
      </c>
      <c r="G100" s="97">
        <v>0.18286383</v>
      </c>
      <c r="H100" s="97">
        <v>0.17989381300000001</v>
      </c>
      <c r="I100" s="97">
        <v>0.16270150899999999</v>
      </c>
      <c r="J100" s="97">
        <v>0.14390829099999999</v>
      </c>
      <c r="K100" s="97">
        <v>0.12799533499999999</v>
      </c>
      <c r="L100" s="97">
        <v>0.115372841</v>
      </c>
      <c r="M100" s="97">
        <v>0.104184073</v>
      </c>
      <c r="N100" s="97">
        <v>4.5459739999999998E-2</v>
      </c>
      <c r="O100" s="97">
        <v>2.0067129E-2</v>
      </c>
      <c r="P100" s="97">
        <v>1.2089544000000001E-2</v>
      </c>
      <c r="Q100" s="97">
        <v>8.335739E-3</v>
      </c>
      <c r="R100" s="17">
        <f>SQRT((C100-Input!$R$8)^2+(Input!$Q$8-UHS_1000a!D100)^2)</f>
        <v>2.0599828302346981</v>
      </c>
    </row>
    <row r="101" spans="3:18">
      <c r="C101" s="97">
        <v>46.1</v>
      </c>
      <c r="D101" s="97">
        <v>8.5</v>
      </c>
      <c r="E101" s="97">
        <v>7.4657769999999998E-2</v>
      </c>
      <c r="F101" s="97">
        <v>0.13974450499999999</v>
      </c>
      <c r="G101" s="97">
        <v>0.172401583</v>
      </c>
      <c r="H101" s="97">
        <v>0.16977331400000001</v>
      </c>
      <c r="I101" s="97">
        <v>0.153861146</v>
      </c>
      <c r="J101" s="97">
        <v>0.13584337499999999</v>
      </c>
      <c r="K101" s="97">
        <v>0.121064329</v>
      </c>
      <c r="L101" s="97">
        <v>0.109313799</v>
      </c>
      <c r="M101" s="97">
        <v>9.8609817000000002E-2</v>
      </c>
      <c r="N101" s="97">
        <v>4.3389843999999997E-2</v>
      </c>
      <c r="O101" s="97">
        <v>1.9289022999999999E-2</v>
      </c>
      <c r="P101" s="97">
        <v>1.1663839E-2</v>
      </c>
      <c r="Q101" s="97">
        <v>8.0625880000000007E-3</v>
      </c>
      <c r="R101" s="17">
        <f>SQRT((C101-Input!$R$8)^2+(Input!$Q$8-UHS_1000a!D101)^2)</f>
        <v>1.9663106537790864</v>
      </c>
    </row>
    <row r="102" spans="3:18">
      <c r="C102" s="97">
        <v>46.1</v>
      </c>
      <c r="D102" s="97">
        <v>8.6</v>
      </c>
      <c r="E102" s="97">
        <v>7.1411072000000006E-2</v>
      </c>
      <c r="F102" s="97">
        <v>0.133580488</v>
      </c>
      <c r="G102" s="97">
        <v>0.16461789800000001</v>
      </c>
      <c r="H102" s="97">
        <v>0.16221861600000001</v>
      </c>
      <c r="I102" s="97">
        <v>0.147218864</v>
      </c>
      <c r="J102" s="97">
        <v>0.12985518099999999</v>
      </c>
      <c r="K102" s="97">
        <v>0.11588944</v>
      </c>
      <c r="L102" s="97">
        <v>0.104765151</v>
      </c>
      <c r="M102" s="97">
        <v>9.4416857000000007E-2</v>
      </c>
      <c r="N102" s="97">
        <v>4.1840071999999999E-2</v>
      </c>
      <c r="O102" s="97">
        <v>1.8655246E-2</v>
      </c>
      <c r="P102" s="97">
        <v>1.1336766999999999E-2</v>
      </c>
      <c r="Q102" s="97">
        <v>7.8502789999999999E-3</v>
      </c>
      <c r="R102" s="17">
        <f>SQRT((C102-Input!$R$8)^2+(Input!$Q$8-UHS_1000a!D102)^2)</f>
        <v>1.8732927997161894</v>
      </c>
    </row>
    <row r="103" spans="3:18">
      <c r="C103" s="97">
        <v>46.1</v>
      </c>
      <c r="D103" s="97">
        <v>8.6999999999999993</v>
      </c>
      <c r="E103" s="97">
        <v>6.8952263999999999E-2</v>
      </c>
      <c r="F103" s="97">
        <v>0.12888377200000001</v>
      </c>
      <c r="G103" s="97">
        <v>0.15879921399999999</v>
      </c>
      <c r="H103" s="97">
        <v>0.15661628</v>
      </c>
      <c r="I103" s="97">
        <v>0.14214974899999999</v>
      </c>
      <c r="J103" s="97">
        <v>0.125485561</v>
      </c>
      <c r="K103" s="97">
        <v>0.11210866899999999</v>
      </c>
      <c r="L103" s="97">
        <v>0.10135965600000001</v>
      </c>
      <c r="M103" s="97">
        <v>9.1395018999999994E-2</v>
      </c>
      <c r="N103" s="97">
        <v>4.0734356999999999E-2</v>
      </c>
      <c r="O103" s="97">
        <v>1.8195277999999999E-2</v>
      </c>
      <c r="P103" s="97">
        <v>1.1098758E-2</v>
      </c>
      <c r="Q103" s="97">
        <v>7.6940330000000003E-3</v>
      </c>
      <c r="R103" s="17">
        <f>SQRT((C103-Input!$R$8)^2+(Input!$Q$8-UHS_1000a!D103)^2)</f>
        <v>1.7810317907808104</v>
      </c>
    </row>
    <row r="104" spans="3:18">
      <c r="C104" s="97">
        <v>46.1</v>
      </c>
      <c r="D104" s="97">
        <v>8.8000000000000007</v>
      </c>
      <c r="E104" s="97">
        <v>6.7180640999999999E-2</v>
      </c>
      <c r="F104" s="97">
        <v>0.12530235200000001</v>
      </c>
      <c r="G104" s="97">
        <v>0.15460027300000001</v>
      </c>
      <c r="H104" s="97">
        <v>0.15266649299999999</v>
      </c>
      <c r="I104" s="97">
        <v>0.138565356</v>
      </c>
      <c r="J104" s="97">
        <v>0.122492582</v>
      </c>
      <c r="K104" s="97">
        <v>0.109532555</v>
      </c>
      <c r="L104" s="97">
        <v>9.9009774999999994E-2</v>
      </c>
      <c r="M104" s="97">
        <v>8.9381189E-2</v>
      </c>
      <c r="N104" s="97">
        <v>4.0020715999999998E-2</v>
      </c>
      <c r="O104" s="97">
        <v>1.7896787000000001E-2</v>
      </c>
      <c r="P104" s="97">
        <v>1.0940181E-2</v>
      </c>
      <c r="Q104" s="97">
        <v>7.5879069999999996E-3</v>
      </c>
      <c r="R104" s="17">
        <f>SQRT((C104-Input!$R$8)^2+(Input!$Q$8-UHS_1000a!D104)^2)</f>
        <v>1.6896516108580717</v>
      </c>
    </row>
    <row r="105" spans="3:18">
      <c r="C105" s="97">
        <v>46.1</v>
      </c>
      <c r="D105" s="97">
        <v>8.9</v>
      </c>
      <c r="E105" s="97">
        <v>6.6080475999999999E-2</v>
      </c>
      <c r="F105" s="97">
        <v>0.122850353</v>
      </c>
      <c r="G105" s="97">
        <v>0.152001102</v>
      </c>
      <c r="H105" s="97">
        <v>0.15034422</v>
      </c>
      <c r="I105" s="97">
        <v>0.13654198100000001</v>
      </c>
      <c r="J105" s="97">
        <v>0.120832683</v>
      </c>
      <c r="K105" s="97">
        <v>0.108130216</v>
      </c>
      <c r="L105" s="97">
        <v>9.7763882999999996E-2</v>
      </c>
      <c r="M105" s="97">
        <v>8.8333116000000003E-2</v>
      </c>
      <c r="N105" s="97">
        <v>3.9676398000000002E-2</v>
      </c>
      <c r="O105" s="97">
        <v>1.7749040000000001E-2</v>
      </c>
      <c r="P105" s="97">
        <v>1.0855804E-2</v>
      </c>
      <c r="Q105" s="97">
        <v>7.5285090000000001E-3</v>
      </c>
      <c r="R105" s="17">
        <f>SQRT((C105-Input!$R$8)^2+(Input!$Q$8-UHS_1000a!D105)^2)</f>
        <v>1.5993032521628465</v>
      </c>
    </row>
    <row r="106" spans="3:18">
      <c r="C106" s="97">
        <v>46.1</v>
      </c>
      <c r="D106" s="97">
        <v>9</v>
      </c>
      <c r="E106" s="97">
        <v>6.5689315999999998E-2</v>
      </c>
      <c r="F106" s="97">
        <v>0.12165501200000001</v>
      </c>
      <c r="G106" s="97">
        <v>0.15110011200000001</v>
      </c>
      <c r="H106" s="97">
        <v>0.14970985000000001</v>
      </c>
      <c r="I106" s="97">
        <v>0.13609269399999999</v>
      </c>
      <c r="J106" s="97">
        <v>0.12051089700000001</v>
      </c>
      <c r="K106" s="97">
        <v>0.107901343</v>
      </c>
      <c r="L106" s="97">
        <v>9.7602169000000003E-2</v>
      </c>
      <c r="M106" s="97">
        <v>8.8229195999999996E-2</v>
      </c>
      <c r="N106" s="97">
        <v>3.9680504999999998E-2</v>
      </c>
      <c r="O106" s="97">
        <v>1.7742437999999999E-2</v>
      </c>
      <c r="P106" s="97">
        <v>1.084035E-2</v>
      </c>
      <c r="Q106" s="97">
        <v>7.5122189999999997E-3</v>
      </c>
      <c r="R106" s="17">
        <f>SQRT((C106-Input!$R$8)^2+(Input!$Q$8-UHS_1000a!D106)^2)</f>
        <v>1.5101719169293402</v>
      </c>
    </row>
    <row r="107" spans="3:18">
      <c r="C107" s="97">
        <v>46.1</v>
      </c>
      <c r="D107" s="97">
        <v>9.1</v>
      </c>
      <c r="E107" s="97">
        <v>6.5981265999999997E-2</v>
      </c>
      <c r="F107" s="97">
        <v>0.12171494300000001</v>
      </c>
      <c r="G107" s="97">
        <v>0.15184845299999999</v>
      </c>
      <c r="H107" s="97">
        <v>0.150697423</v>
      </c>
      <c r="I107" s="97">
        <v>0.137143603</v>
      </c>
      <c r="J107" s="97">
        <v>0.121459938</v>
      </c>
      <c r="K107" s="97">
        <v>0.108784117</v>
      </c>
      <c r="L107" s="97">
        <v>9.8466445999999999E-2</v>
      </c>
      <c r="M107" s="97">
        <v>8.9016390000000001E-2</v>
      </c>
      <c r="N107" s="97">
        <v>4.0012227999999997E-2</v>
      </c>
      <c r="O107" s="97">
        <v>1.7869255000000001E-2</v>
      </c>
      <c r="P107" s="97">
        <v>1.0889583E-2</v>
      </c>
      <c r="Q107" s="97">
        <v>7.5361730000000002E-3</v>
      </c>
      <c r="R107" s="17">
        <f>SQRT((C107-Input!$R$8)^2+(Input!$Q$8-UHS_1000a!D107)^2)</f>
        <v>1.4224863953603981</v>
      </c>
    </row>
    <row r="108" spans="3:18">
      <c r="C108" s="97">
        <v>46.1</v>
      </c>
      <c r="D108" s="97">
        <v>9.1999999999999993</v>
      </c>
      <c r="E108" s="97">
        <v>6.7143641000000004E-2</v>
      </c>
      <c r="F108" s="97">
        <v>0.12347907499999999</v>
      </c>
      <c r="G108" s="97">
        <v>0.15466098</v>
      </c>
      <c r="H108" s="97">
        <v>0.153624714</v>
      </c>
      <c r="I108" s="97">
        <v>0.139954738</v>
      </c>
      <c r="J108" s="97">
        <v>0.123868329</v>
      </c>
      <c r="K108" s="97">
        <v>0.110914901</v>
      </c>
      <c r="L108" s="97">
        <v>0.100478951</v>
      </c>
      <c r="M108" s="97">
        <v>9.0783345000000001E-2</v>
      </c>
      <c r="N108" s="97">
        <v>4.0677040999999997E-2</v>
      </c>
      <c r="O108" s="97">
        <v>1.8129164E-2</v>
      </c>
      <c r="P108" s="97">
        <v>1.1002605E-2</v>
      </c>
      <c r="Q108" s="97">
        <v>7.5993959999999996E-3</v>
      </c>
      <c r="R108" s="17">
        <f>SQRT((C108-Input!$R$8)^2+(Input!$Q$8-UHS_1000a!D108)^2)</f>
        <v>1.3365312833184264</v>
      </c>
    </row>
    <row r="109" spans="3:18">
      <c r="C109" s="97">
        <v>46.1</v>
      </c>
      <c r="D109" s="97">
        <v>9.3000000000000007</v>
      </c>
      <c r="E109" s="97">
        <v>6.9135773999999997E-2</v>
      </c>
      <c r="F109" s="97">
        <v>0.12691054299999999</v>
      </c>
      <c r="G109" s="97">
        <v>0.159421863</v>
      </c>
      <c r="H109" s="97">
        <v>0.158379885</v>
      </c>
      <c r="I109" s="97">
        <v>0.14446331300000001</v>
      </c>
      <c r="J109" s="97">
        <v>0.127675554</v>
      </c>
      <c r="K109" s="97">
        <v>0.114234771</v>
      </c>
      <c r="L109" s="97">
        <v>0.103574556</v>
      </c>
      <c r="M109" s="97">
        <v>9.3502109999999999E-2</v>
      </c>
      <c r="N109" s="97">
        <v>4.1672741999999999E-2</v>
      </c>
      <c r="O109" s="97">
        <v>1.8524480999999999E-2</v>
      </c>
      <c r="P109" s="97">
        <v>1.1181216000000001E-2</v>
      </c>
      <c r="Q109" s="97">
        <v>7.7032510000000004E-3</v>
      </c>
      <c r="R109" s="17">
        <f>SQRT((C109-Input!$R$8)^2+(Input!$Q$8-UHS_1000a!D109)^2)</f>
        <v>1.2526628427442783</v>
      </c>
    </row>
    <row r="110" spans="3:18">
      <c r="C110" s="97">
        <v>46.1</v>
      </c>
      <c r="D110" s="97">
        <v>9.6</v>
      </c>
      <c r="E110" s="97">
        <v>7.9838157000000007E-2</v>
      </c>
      <c r="F110" s="97">
        <v>0.14804542600000001</v>
      </c>
      <c r="G110" s="97">
        <v>0.18539805200000001</v>
      </c>
      <c r="H110" s="97">
        <v>0.18330877800000001</v>
      </c>
      <c r="I110" s="97">
        <v>0.166181683</v>
      </c>
      <c r="J110" s="97">
        <v>0.14708000099999999</v>
      </c>
      <c r="K110" s="97">
        <v>0.130947488</v>
      </c>
      <c r="L110" s="97">
        <v>0.118156861</v>
      </c>
      <c r="M110" s="97">
        <v>0.10681505199999999</v>
      </c>
      <c r="N110" s="97">
        <v>4.6496249000000003E-2</v>
      </c>
      <c r="O110" s="97">
        <v>2.0345769E-2</v>
      </c>
      <c r="P110" s="97">
        <v>1.2097537E-2</v>
      </c>
      <c r="Q110" s="97">
        <v>8.2540979999999996E-3</v>
      </c>
      <c r="R110" s="17">
        <f>SQRT((C110-Input!$R$8)^2+(Input!$Q$8-UHS_1000a!D110)^2)</f>
        <v>1.0186801149047322</v>
      </c>
    </row>
    <row r="111" spans="3:18">
      <c r="C111" s="97">
        <v>46.1</v>
      </c>
      <c r="D111" s="97">
        <v>9.9</v>
      </c>
      <c r="E111" s="97">
        <v>8.7690620999999996E-2</v>
      </c>
      <c r="F111" s="97">
        <v>0.161806847</v>
      </c>
      <c r="G111" s="97">
        <v>0.20486881900000001</v>
      </c>
      <c r="H111" s="97">
        <v>0.20283325399999999</v>
      </c>
      <c r="I111" s="97">
        <v>0.18332647699999999</v>
      </c>
      <c r="J111" s="97">
        <v>0.161842295</v>
      </c>
      <c r="K111" s="97">
        <v>0.14483764199999999</v>
      </c>
      <c r="L111" s="97">
        <v>0.13031925</v>
      </c>
      <c r="M111" s="97">
        <v>0.117588533</v>
      </c>
      <c r="N111" s="97">
        <v>5.1285471999999999E-2</v>
      </c>
      <c r="O111" s="97">
        <v>2.2250461999999999E-2</v>
      </c>
      <c r="P111" s="97">
        <v>1.3158529E-2</v>
      </c>
      <c r="Q111" s="97">
        <v>8.9132259999999998E-3</v>
      </c>
      <c r="R111" s="17">
        <f>SQRT((C111-Input!$R$8)^2+(Input!$Q$8-UHS_1000a!D111)^2)</f>
        <v>0.82840458437436071</v>
      </c>
    </row>
    <row r="112" spans="3:18">
      <c r="C112" s="97">
        <v>46.1</v>
      </c>
      <c r="D112" s="97">
        <v>10</v>
      </c>
      <c r="E112" s="97">
        <v>8.9720499999999995E-2</v>
      </c>
      <c r="F112" s="97">
        <v>0.165082699</v>
      </c>
      <c r="G112" s="97">
        <v>0.20955812800000001</v>
      </c>
      <c r="H112" s="97">
        <v>0.207635708</v>
      </c>
      <c r="I112" s="97">
        <v>0.18792133499999999</v>
      </c>
      <c r="J112" s="97">
        <v>0.16580979700000001</v>
      </c>
      <c r="K112" s="97">
        <v>0.14836823199999999</v>
      </c>
      <c r="L112" s="97">
        <v>0.133686322</v>
      </c>
      <c r="M112" s="97">
        <v>0.12057965499999999</v>
      </c>
      <c r="N112" s="97">
        <v>5.2741273999999998E-2</v>
      </c>
      <c r="O112" s="97">
        <v>2.2855472000000002E-2</v>
      </c>
      <c r="P112" s="97">
        <v>1.3506835E-2</v>
      </c>
      <c r="Q112" s="97">
        <v>9.1322150000000008E-3</v>
      </c>
      <c r="R112" s="17">
        <f>SQRT((C112-Input!$R$8)^2+(Input!$Q$8-UHS_1000a!D112)^2)</f>
        <v>0.78045017888129009</v>
      </c>
    </row>
    <row r="113" spans="3:18">
      <c r="C113" s="97">
        <v>46.1</v>
      </c>
      <c r="D113" s="97">
        <v>10.1</v>
      </c>
      <c r="E113" s="97">
        <v>9.2180612999999995E-2</v>
      </c>
      <c r="F113" s="97">
        <v>0.16924898699999999</v>
      </c>
      <c r="G113" s="97">
        <v>0.215283487</v>
      </c>
      <c r="H113" s="97">
        <v>0.21336102900000001</v>
      </c>
      <c r="I113" s="97">
        <v>0.193398713</v>
      </c>
      <c r="J113" s="97">
        <v>0.17047764600000001</v>
      </c>
      <c r="K113" s="97">
        <v>0.15245852100000001</v>
      </c>
      <c r="L113" s="97">
        <v>0.13761335599999999</v>
      </c>
      <c r="M113" s="97">
        <v>0.124025492</v>
      </c>
      <c r="N113" s="97">
        <v>5.4197891999999998E-2</v>
      </c>
      <c r="O113" s="97">
        <v>2.3506875999999999E-2</v>
      </c>
      <c r="P113" s="97">
        <v>1.385755E-2</v>
      </c>
      <c r="Q113" s="97">
        <v>9.3643430000000007E-3</v>
      </c>
      <c r="R113" s="17">
        <f>SQRT((C113-Input!$R$8)^2+(Input!$Q$8-UHS_1000a!D113)^2)</f>
        <v>0.74293391901246364</v>
      </c>
    </row>
    <row r="114" spans="3:18">
      <c r="C114" s="97">
        <v>46.1</v>
      </c>
      <c r="D114" s="97">
        <v>10.199999999999999</v>
      </c>
      <c r="E114" s="97">
        <v>9.5690981999999994E-2</v>
      </c>
      <c r="F114" s="97">
        <v>0.17561400199999999</v>
      </c>
      <c r="G114" s="97">
        <v>0.22349959</v>
      </c>
      <c r="H114" s="97">
        <v>0.221350095</v>
      </c>
      <c r="I114" s="97">
        <v>0.20100314</v>
      </c>
      <c r="J114" s="97">
        <v>0.17685372699999999</v>
      </c>
      <c r="K114" s="97">
        <v>0.15796368299999999</v>
      </c>
      <c r="L114" s="97">
        <v>0.142898847</v>
      </c>
      <c r="M114" s="97">
        <v>0.128592453</v>
      </c>
      <c r="N114" s="97">
        <v>5.5979301000000002E-2</v>
      </c>
      <c r="O114" s="97">
        <v>2.4272653000000002E-2</v>
      </c>
      <c r="P114" s="97">
        <v>1.4233941E-2</v>
      </c>
      <c r="Q114" s="97">
        <v>9.6284070000000003E-3</v>
      </c>
      <c r="R114" s="17">
        <f>SQRT((C114-Input!$R$8)^2+(Input!$Q$8-UHS_1000a!D114)^2)</f>
        <v>0.71749504132265451</v>
      </c>
    </row>
    <row r="115" spans="3:18">
      <c r="C115" s="97">
        <v>46.155000000000001</v>
      </c>
      <c r="D115" s="97">
        <v>7.008</v>
      </c>
      <c r="E115" s="97">
        <v>0.173003558</v>
      </c>
      <c r="F115" s="97">
        <v>0.34350687800000002</v>
      </c>
      <c r="G115" s="97">
        <v>0.40679167799999999</v>
      </c>
      <c r="H115" s="97">
        <v>0.389197291</v>
      </c>
      <c r="I115" s="97">
        <v>0.343773365</v>
      </c>
      <c r="J115" s="97">
        <v>0.30049152099999998</v>
      </c>
      <c r="K115" s="97">
        <v>0.26564563499999999</v>
      </c>
      <c r="L115" s="97">
        <v>0.23626177300000001</v>
      </c>
      <c r="M115" s="97">
        <v>0.21074199199999999</v>
      </c>
      <c r="N115" s="97">
        <v>8.3191030999999999E-2</v>
      </c>
      <c r="O115" s="97">
        <v>3.4016338E-2</v>
      </c>
      <c r="P115" s="97">
        <v>1.9226812999999999E-2</v>
      </c>
      <c r="Q115" s="97">
        <v>1.2777589000000001E-2</v>
      </c>
      <c r="R115" s="17">
        <f>SQRT((C115-Input!$R$8)^2+(Input!$Q$8-UHS_1000a!D115)^2)</f>
        <v>3.3905561149400389</v>
      </c>
    </row>
    <row r="116" spans="3:18">
      <c r="C116" s="97">
        <v>46.2</v>
      </c>
      <c r="D116" s="97">
        <v>5.9</v>
      </c>
      <c r="E116" s="97">
        <v>7.0960942999999999E-2</v>
      </c>
      <c r="F116" s="97">
        <v>0.127502379</v>
      </c>
      <c r="G116" s="97">
        <v>0.16095103899999999</v>
      </c>
      <c r="H116" s="97">
        <v>0.15990119799999999</v>
      </c>
      <c r="I116" s="97">
        <v>0.14478031099999999</v>
      </c>
      <c r="J116" s="97">
        <v>0.12739030400000001</v>
      </c>
      <c r="K116" s="97">
        <v>0.113493492</v>
      </c>
      <c r="L116" s="97">
        <v>0.10259270099999999</v>
      </c>
      <c r="M116" s="97">
        <v>9.2484855000000005E-2</v>
      </c>
      <c r="N116" s="97">
        <v>4.0788145999999997E-2</v>
      </c>
      <c r="O116" s="97">
        <v>1.7954059000000001E-2</v>
      </c>
      <c r="P116" s="97">
        <v>1.0770653E-2</v>
      </c>
      <c r="Q116" s="97">
        <v>7.3717610000000001E-3</v>
      </c>
      <c r="R116" s="17">
        <f>SQRT((C116-Input!$R$8)^2+(Input!$Q$8-UHS_1000a!D116)^2)</f>
        <v>4.476763810172999</v>
      </c>
    </row>
    <row r="117" spans="3:18">
      <c r="C117" s="97">
        <v>46.2</v>
      </c>
      <c r="D117" s="97">
        <v>6</v>
      </c>
      <c r="E117" s="97">
        <v>7.2516072000000001E-2</v>
      </c>
      <c r="F117" s="97">
        <v>0.12984362099999999</v>
      </c>
      <c r="G117" s="97">
        <v>0.16459307200000001</v>
      </c>
      <c r="H117" s="97">
        <v>0.16381868299999999</v>
      </c>
      <c r="I117" s="97">
        <v>0.14852233200000001</v>
      </c>
      <c r="J117" s="97">
        <v>0.13093067899999999</v>
      </c>
      <c r="K117" s="97">
        <v>0.116699104</v>
      </c>
      <c r="L117" s="97">
        <v>0.10557016700000001</v>
      </c>
      <c r="M117" s="97">
        <v>9.5318999000000001E-2</v>
      </c>
      <c r="N117" s="97">
        <v>4.2187391999999997E-2</v>
      </c>
      <c r="O117" s="97">
        <v>1.8647894000000002E-2</v>
      </c>
      <c r="P117" s="97">
        <v>1.1158972E-2</v>
      </c>
      <c r="Q117" s="97">
        <v>7.6383550000000003E-3</v>
      </c>
      <c r="R117" s="17">
        <f>SQRT((C117-Input!$R$8)^2+(Input!$Q$8-UHS_1000a!D117)^2)</f>
        <v>4.3777005994446503</v>
      </c>
    </row>
    <row r="118" spans="3:18">
      <c r="C118" s="97">
        <v>46.2</v>
      </c>
      <c r="D118" s="97">
        <v>6.1</v>
      </c>
      <c r="E118" s="97">
        <v>7.5493457E-2</v>
      </c>
      <c r="F118" s="97">
        <v>0.13562621399999999</v>
      </c>
      <c r="G118" s="97">
        <v>0.171850262</v>
      </c>
      <c r="H118" s="97">
        <v>0.17094727800000001</v>
      </c>
      <c r="I118" s="97">
        <v>0.15488533299999999</v>
      </c>
      <c r="J118" s="97">
        <v>0.136791936</v>
      </c>
      <c r="K118" s="97">
        <v>0.121821291</v>
      </c>
      <c r="L118" s="97">
        <v>0.11012066</v>
      </c>
      <c r="M118" s="97">
        <v>9.9613197000000001E-2</v>
      </c>
      <c r="N118" s="97">
        <v>4.3979090999999998E-2</v>
      </c>
      <c r="O118" s="97">
        <v>1.9451412000000001E-2</v>
      </c>
      <c r="P118" s="97">
        <v>1.160598E-2</v>
      </c>
      <c r="Q118" s="97">
        <v>7.938634E-3</v>
      </c>
      <c r="R118" s="17">
        <f>SQRT((C118-Input!$R$8)^2+(Input!$Q$8-UHS_1000a!D118)^2)</f>
        <v>4.2786809725289681</v>
      </c>
    </row>
    <row r="119" spans="3:18">
      <c r="C119" s="97">
        <v>46.2</v>
      </c>
      <c r="D119" s="97">
        <v>6.15</v>
      </c>
      <c r="E119" s="97">
        <v>7.7607683999999996E-2</v>
      </c>
      <c r="F119" s="97">
        <v>0.140142817</v>
      </c>
      <c r="G119" s="97">
        <v>0.177182857</v>
      </c>
      <c r="H119" s="97">
        <v>0.17603213000000001</v>
      </c>
      <c r="I119" s="97">
        <v>0.159318034</v>
      </c>
      <c r="J119" s="97">
        <v>0.140833545</v>
      </c>
      <c r="K119" s="97">
        <v>0.12530071500000001</v>
      </c>
      <c r="L119" s="97">
        <v>0.11316113</v>
      </c>
      <c r="M119" s="97">
        <v>0.102461599</v>
      </c>
      <c r="N119" s="97">
        <v>4.5064634999999999E-2</v>
      </c>
      <c r="O119" s="97">
        <v>1.9884424000000001E-2</v>
      </c>
      <c r="P119" s="97">
        <v>1.1857371E-2</v>
      </c>
      <c r="Q119" s="97">
        <v>8.1047310000000004E-3</v>
      </c>
      <c r="R119" s="17">
        <f>SQRT((C119-Input!$R$8)^2+(Input!$Q$8-UHS_1000a!D119)^2)</f>
        <v>4.2291884597205076</v>
      </c>
    </row>
    <row r="120" spans="3:18">
      <c r="C120" s="97">
        <v>46.2</v>
      </c>
      <c r="D120" s="97">
        <v>6.2</v>
      </c>
      <c r="E120" s="97">
        <v>8.0325595999999999E-2</v>
      </c>
      <c r="F120" s="97">
        <v>0.146099496</v>
      </c>
      <c r="G120" s="97">
        <v>0.18404795800000001</v>
      </c>
      <c r="H120" s="97">
        <v>0.18246584099999999</v>
      </c>
      <c r="I120" s="97">
        <v>0.164852472</v>
      </c>
      <c r="J120" s="97">
        <v>0.14579731400000001</v>
      </c>
      <c r="K120" s="97">
        <v>0.12958340500000001</v>
      </c>
      <c r="L120" s="97">
        <v>0.11686854200000001</v>
      </c>
      <c r="M120" s="97">
        <v>0.10572192399999999</v>
      </c>
      <c r="N120" s="97">
        <v>4.6307648999999999E-2</v>
      </c>
      <c r="O120" s="97">
        <v>2.03628E-2</v>
      </c>
      <c r="P120" s="97">
        <v>1.2131960000000001E-2</v>
      </c>
      <c r="Q120" s="97">
        <v>8.2844110000000002E-3</v>
      </c>
      <c r="R120" s="17">
        <f>SQRT((C120-Input!$R$8)^2+(Input!$Q$8-UHS_1000a!D120)^2)</f>
        <v>4.1797080270019835</v>
      </c>
    </row>
    <row r="121" spans="3:18">
      <c r="C121" s="97">
        <v>46.2</v>
      </c>
      <c r="D121" s="97">
        <v>6.3</v>
      </c>
      <c r="E121" s="97">
        <v>8.8406355000000006E-2</v>
      </c>
      <c r="F121" s="97">
        <v>0.16342182499999999</v>
      </c>
      <c r="G121" s="97">
        <v>0.204238753</v>
      </c>
      <c r="H121" s="97">
        <v>0.201003298</v>
      </c>
      <c r="I121" s="97">
        <v>0.180495602</v>
      </c>
      <c r="J121" s="97">
        <v>0.15890306600000001</v>
      </c>
      <c r="K121" s="97">
        <v>0.14144336699999999</v>
      </c>
      <c r="L121" s="97">
        <v>0.12700113299999999</v>
      </c>
      <c r="M121" s="97">
        <v>0.11441757599999999</v>
      </c>
      <c r="N121" s="97">
        <v>4.9374883000000001E-2</v>
      </c>
      <c r="O121" s="97">
        <v>2.1480388E-2</v>
      </c>
      <c r="P121" s="97">
        <v>1.2762659000000001E-2</v>
      </c>
      <c r="Q121" s="97">
        <v>8.6925760000000005E-3</v>
      </c>
      <c r="R121" s="17">
        <f>SQRT((C121-Input!$R$8)^2+(Input!$Q$8-UHS_1000a!D121)^2)</f>
        <v>4.0807851594133444</v>
      </c>
    </row>
    <row r="122" spans="3:18">
      <c r="C122" s="97">
        <v>46.2</v>
      </c>
      <c r="D122" s="97">
        <v>6.4</v>
      </c>
      <c r="E122" s="97">
        <v>9.9001301999999999E-2</v>
      </c>
      <c r="F122" s="97">
        <v>0.18647556400000001</v>
      </c>
      <c r="G122" s="97">
        <v>0.228976661</v>
      </c>
      <c r="H122" s="97">
        <v>0.22356622100000001</v>
      </c>
      <c r="I122" s="97">
        <v>0.20058890800000001</v>
      </c>
      <c r="J122" s="97">
        <v>0.17560303099999999</v>
      </c>
      <c r="K122" s="97">
        <v>0.155865484</v>
      </c>
      <c r="L122" s="97">
        <v>0.13984160700000001</v>
      </c>
      <c r="M122" s="97">
        <v>0.12535465500000001</v>
      </c>
      <c r="N122" s="97">
        <v>5.3058266E-2</v>
      </c>
      <c r="O122" s="97">
        <v>2.2790265000000001E-2</v>
      </c>
      <c r="P122" s="97">
        <v>1.3489793999999999E-2</v>
      </c>
      <c r="Q122" s="97">
        <v>9.1580510000000004E-3</v>
      </c>
      <c r="R122" s="17">
        <f>SQRT((C122-Input!$R$8)^2+(Input!$Q$8-UHS_1000a!D122)^2)</f>
        <v>3.9819161020282152</v>
      </c>
    </row>
    <row r="123" spans="3:18">
      <c r="C123" s="97">
        <v>46.2</v>
      </c>
      <c r="D123" s="97">
        <v>6.6</v>
      </c>
      <c r="E123" s="97">
        <v>0.115576401</v>
      </c>
      <c r="F123" s="97">
        <v>0.22140352199999999</v>
      </c>
      <c r="G123" s="97">
        <v>0.27032941100000002</v>
      </c>
      <c r="H123" s="97">
        <v>0.26226288199999997</v>
      </c>
      <c r="I123" s="97">
        <v>0.23407686899999999</v>
      </c>
      <c r="J123" s="97">
        <v>0.20554979100000001</v>
      </c>
      <c r="K123" s="97">
        <v>0.18175213700000001</v>
      </c>
      <c r="L123" s="97">
        <v>0.162627523</v>
      </c>
      <c r="M123" s="97">
        <v>0.14594858099999999</v>
      </c>
      <c r="N123" s="97">
        <v>6.0280064000000001E-2</v>
      </c>
      <c r="O123" s="97">
        <v>2.5620266999999999E-2</v>
      </c>
      <c r="P123" s="97">
        <v>1.4921411000000001E-2</v>
      </c>
      <c r="Q123" s="97">
        <v>1.011314E-2</v>
      </c>
      <c r="R123" s="17">
        <f>SQRT((C123-Input!$R$8)^2+(Input!$Q$8-UHS_1000a!D123)^2)</f>
        <v>3.7843562855786108</v>
      </c>
    </row>
    <row r="124" spans="3:18">
      <c r="C124" s="97">
        <v>46.2</v>
      </c>
      <c r="D124" s="97">
        <v>6.7</v>
      </c>
      <c r="E124" s="97">
        <v>0.12569077000000001</v>
      </c>
      <c r="F124" s="97">
        <v>0.24235303799999999</v>
      </c>
      <c r="G124" s="97">
        <v>0.295011464</v>
      </c>
      <c r="H124" s="97">
        <v>0.28596254399999999</v>
      </c>
      <c r="I124" s="97">
        <v>0.25435975199999999</v>
      </c>
      <c r="J124" s="97">
        <v>0.22269604600000001</v>
      </c>
      <c r="K124" s="97">
        <v>0.197586867</v>
      </c>
      <c r="L124" s="97">
        <v>0.176254515</v>
      </c>
      <c r="M124" s="97">
        <v>0.15774306699999999</v>
      </c>
      <c r="N124" s="97">
        <v>6.4646093000000002E-2</v>
      </c>
      <c r="O124" s="97">
        <v>2.7293069999999999E-2</v>
      </c>
      <c r="P124" s="97">
        <v>1.5753218999999999E-2</v>
      </c>
      <c r="Q124" s="97">
        <v>1.0634263E-2</v>
      </c>
      <c r="R124" s="17">
        <f>SQRT((C124-Input!$R$8)^2+(Input!$Q$8-UHS_1000a!D124)^2)</f>
        <v>3.6856750836857168</v>
      </c>
    </row>
    <row r="125" spans="3:18">
      <c r="C125" s="97">
        <v>46.2</v>
      </c>
      <c r="D125" s="97">
        <v>6.8</v>
      </c>
      <c r="E125" s="97">
        <v>0.14015792599999999</v>
      </c>
      <c r="F125" s="97">
        <v>0.27338738299999998</v>
      </c>
      <c r="G125" s="97">
        <v>0.327892778</v>
      </c>
      <c r="H125" s="97">
        <v>0.31608776900000002</v>
      </c>
      <c r="I125" s="97">
        <v>0.28181371500000002</v>
      </c>
      <c r="J125" s="97">
        <v>0.245572244</v>
      </c>
      <c r="K125" s="97">
        <v>0.21754256799999999</v>
      </c>
      <c r="L125" s="97">
        <v>0.194229969</v>
      </c>
      <c r="M125" s="97">
        <v>0.173095786</v>
      </c>
      <c r="N125" s="97">
        <v>7.0047189999999995E-2</v>
      </c>
      <c r="O125" s="97">
        <v>2.9192889E-2</v>
      </c>
      <c r="P125" s="97">
        <v>1.6743318E-2</v>
      </c>
      <c r="Q125" s="97">
        <v>1.1248872E-2</v>
      </c>
      <c r="R125" s="17">
        <f>SQRT((C125-Input!$R$8)^2+(Input!$Q$8-UHS_1000a!D125)^2)</f>
        <v>3.5870669283977819</v>
      </c>
    </row>
    <row r="126" spans="3:18">
      <c r="C126" s="97">
        <v>46.2</v>
      </c>
      <c r="D126" s="97">
        <v>6.9</v>
      </c>
      <c r="E126" s="97">
        <v>0.155705437</v>
      </c>
      <c r="F126" s="97">
        <v>0.30703239999999998</v>
      </c>
      <c r="G126" s="97">
        <v>0.364818594</v>
      </c>
      <c r="H126" s="97">
        <v>0.34966483700000001</v>
      </c>
      <c r="I126" s="97">
        <v>0.310238499</v>
      </c>
      <c r="J126" s="97">
        <v>0.27107429100000002</v>
      </c>
      <c r="K126" s="97">
        <v>0.239236797</v>
      </c>
      <c r="L126" s="97">
        <v>0.213460224</v>
      </c>
      <c r="M126" s="97">
        <v>0.190120555</v>
      </c>
      <c r="N126" s="97">
        <v>7.5829118000000001E-2</v>
      </c>
      <c r="O126" s="97">
        <v>3.1243063000000001E-2</v>
      </c>
      <c r="P126" s="97">
        <v>1.7800476999999999E-2</v>
      </c>
      <c r="Q126" s="97">
        <v>1.1899725E-2</v>
      </c>
      <c r="R126" s="17">
        <f>SQRT((C126-Input!$R$8)^2+(Input!$Q$8-UHS_1000a!D126)^2)</f>
        <v>3.4885380139979087</v>
      </c>
    </row>
    <row r="127" spans="3:18">
      <c r="C127" s="97">
        <v>46.2</v>
      </c>
      <c r="D127" s="97">
        <v>7</v>
      </c>
      <c r="E127" s="97">
        <v>0.16762284</v>
      </c>
      <c r="F127" s="97">
        <v>0.33226859399999997</v>
      </c>
      <c r="G127" s="97">
        <v>0.39427716499999999</v>
      </c>
      <c r="H127" s="97">
        <v>0.37673610899999999</v>
      </c>
      <c r="I127" s="97">
        <v>0.33313677000000003</v>
      </c>
      <c r="J127" s="97">
        <v>0.29146978000000001</v>
      </c>
      <c r="K127" s="97">
        <v>0.25718445699999998</v>
      </c>
      <c r="L127" s="97">
        <v>0.228940386</v>
      </c>
      <c r="M127" s="97">
        <v>0.20440050200000001</v>
      </c>
      <c r="N127" s="97">
        <v>8.0762474000000001E-2</v>
      </c>
      <c r="O127" s="97">
        <v>3.3101863000000002E-2</v>
      </c>
      <c r="P127" s="97">
        <v>1.8755042999999999E-2</v>
      </c>
      <c r="Q127" s="97">
        <v>1.2485239E-2</v>
      </c>
      <c r="R127" s="17">
        <f>SQRT((C127-Input!$R$8)^2+(Input!$Q$8-UHS_1000a!D127)^2)</f>
        <v>3.3900952496075765</v>
      </c>
    </row>
    <row r="128" spans="3:18">
      <c r="C128" s="97">
        <v>46.2</v>
      </c>
      <c r="D128" s="97">
        <v>7.1</v>
      </c>
      <c r="E128" s="97">
        <v>0.17652860500000001</v>
      </c>
      <c r="F128" s="97">
        <v>0.350372931</v>
      </c>
      <c r="G128" s="97">
        <v>0.41483663100000001</v>
      </c>
      <c r="H128" s="97">
        <v>0.39761796399999999</v>
      </c>
      <c r="I128" s="97">
        <v>0.350962249</v>
      </c>
      <c r="J128" s="97">
        <v>0.306688509</v>
      </c>
      <c r="K128" s="97">
        <v>0.27158872000000001</v>
      </c>
      <c r="L128" s="97">
        <v>0.24141610499999999</v>
      </c>
      <c r="M128" s="97">
        <v>0.21529562799999999</v>
      </c>
      <c r="N128" s="97">
        <v>8.5106487999999994E-2</v>
      </c>
      <c r="O128" s="97">
        <v>3.4779835000000002E-2</v>
      </c>
      <c r="P128" s="97">
        <v>1.9576268000000001E-2</v>
      </c>
      <c r="Q128" s="97">
        <v>1.2999287999999999E-2</v>
      </c>
      <c r="R128" s="17">
        <f>SQRT((C128-Input!$R$8)^2+(Input!$Q$8-UHS_1000a!D128)^2)</f>
        <v>3.2917463644265239</v>
      </c>
    </row>
    <row r="129" spans="3:18">
      <c r="C129" s="97">
        <v>46.2</v>
      </c>
      <c r="D129" s="97">
        <v>7.2</v>
      </c>
      <c r="E129" s="97">
        <v>0.185917682</v>
      </c>
      <c r="F129" s="97">
        <v>0.36906865300000002</v>
      </c>
      <c r="G129" s="97">
        <v>0.43587319800000002</v>
      </c>
      <c r="H129" s="97">
        <v>0.417402406</v>
      </c>
      <c r="I129" s="97">
        <v>0.36973453899999997</v>
      </c>
      <c r="J129" s="97">
        <v>0.32272410400000001</v>
      </c>
      <c r="K129" s="97">
        <v>0.28663562199999998</v>
      </c>
      <c r="L129" s="97">
        <v>0.25476697700000001</v>
      </c>
      <c r="M129" s="97">
        <v>0.226925392</v>
      </c>
      <c r="N129" s="97">
        <v>8.9978906999999997E-2</v>
      </c>
      <c r="O129" s="97">
        <v>3.6701972999999999E-2</v>
      </c>
      <c r="P129" s="97">
        <v>2.0491618E-2</v>
      </c>
      <c r="Q129" s="97">
        <v>1.3602950000000001E-2</v>
      </c>
      <c r="R129" s="17">
        <f>SQRT((C129-Input!$R$8)^2+(Input!$Q$8-UHS_1000a!D129)^2)</f>
        <v>3.1935000319427922</v>
      </c>
    </row>
    <row r="130" spans="3:18">
      <c r="C130" s="97">
        <v>46.2</v>
      </c>
      <c r="D130" s="97">
        <v>7.3</v>
      </c>
      <c r="E130" s="97">
        <v>0.19251374399999999</v>
      </c>
      <c r="F130" s="97">
        <v>0.38225706199999998</v>
      </c>
      <c r="G130" s="97">
        <v>0.450616091</v>
      </c>
      <c r="H130" s="97">
        <v>0.43129117300000003</v>
      </c>
      <c r="I130" s="97">
        <v>0.382996854</v>
      </c>
      <c r="J130" s="97">
        <v>0.33409628600000002</v>
      </c>
      <c r="K130" s="97">
        <v>0.29663029800000001</v>
      </c>
      <c r="L130" s="97">
        <v>0.264321268</v>
      </c>
      <c r="M130" s="97">
        <v>0.23527149999999999</v>
      </c>
      <c r="N130" s="97">
        <v>9.3523339999999996E-2</v>
      </c>
      <c r="O130" s="97">
        <v>3.8062068999999997E-2</v>
      </c>
      <c r="P130" s="97">
        <v>2.1147163E-2</v>
      </c>
      <c r="Q130" s="97">
        <v>1.4006696000000001E-2</v>
      </c>
      <c r="R130" s="17">
        <f>SQRT((C130-Input!$R$8)^2+(Input!$Q$8-UHS_1000a!D130)^2)</f>
        <v>3.0953660171814898</v>
      </c>
    </row>
    <row r="131" spans="3:18">
      <c r="C131" s="97">
        <v>46.2</v>
      </c>
      <c r="D131" s="97">
        <v>7.4</v>
      </c>
      <c r="E131" s="97">
        <v>0.194151148</v>
      </c>
      <c r="F131" s="97">
        <v>0.385484471</v>
      </c>
      <c r="G131" s="97">
        <v>0.45444943100000001</v>
      </c>
      <c r="H131" s="97">
        <v>0.43500001199999999</v>
      </c>
      <c r="I131" s="97">
        <v>0.38672506600000001</v>
      </c>
      <c r="J131" s="97">
        <v>0.33728321500000003</v>
      </c>
      <c r="K131" s="97">
        <v>0.29952118799999999</v>
      </c>
      <c r="L131" s="97">
        <v>0.26714132000000002</v>
      </c>
      <c r="M131" s="97">
        <v>0.237727522</v>
      </c>
      <c r="N131" s="97">
        <v>9.4589235999999993E-2</v>
      </c>
      <c r="O131" s="97">
        <v>3.8415486999999998E-2</v>
      </c>
      <c r="P131" s="97">
        <v>2.1298212E-2</v>
      </c>
      <c r="Q131" s="97">
        <v>1.4090784E-2</v>
      </c>
      <c r="R131" s="17">
        <f>SQRT((C131-Input!$R$8)^2+(Input!$Q$8-UHS_1000a!D131)^2)</f>
        <v>2.9973553520771232</v>
      </c>
    </row>
    <row r="132" spans="3:18">
      <c r="C132" s="97">
        <v>46.2</v>
      </c>
      <c r="D132" s="97">
        <v>7.5</v>
      </c>
      <c r="E132" s="97">
        <v>0.1928048</v>
      </c>
      <c r="F132" s="97">
        <v>0.38272008499999999</v>
      </c>
      <c r="G132" s="97">
        <v>0.45162405500000002</v>
      </c>
      <c r="H132" s="97">
        <v>0.43240477100000002</v>
      </c>
      <c r="I132" s="97">
        <v>0.38437708799999998</v>
      </c>
      <c r="J132" s="97">
        <v>0.33528387500000001</v>
      </c>
      <c r="K132" s="97">
        <v>0.29783646600000002</v>
      </c>
      <c r="L132" s="97">
        <v>0.26557016900000002</v>
      </c>
      <c r="M132" s="97">
        <v>0.23635465</v>
      </c>
      <c r="N132" s="97">
        <v>9.4020074999999995E-2</v>
      </c>
      <c r="O132" s="97">
        <v>3.8162555000000001E-2</v>
      </c>
      <c r="P132" s="97">
        <v>2.1142805000000001E-2</v>
      </c>
      <c r="Q132" s="97">
        <v>1.3988288999999999E-2</v>
      </c>
      <c r="R132" s="17">
        <f>SQRT((C132-Input!$R$8)^2+(Input!$Q$8-UHS_1000a!D132)^2)</f>
        <v>2.8994805453613166</v>
      </c>
    </row>
    <row r="133" spans="3:18">
      <c r="C133" s="97">
        <v>46.2</v>
      </c>
      <c r="D133" s="97">
        <v>7.6</v>
      </c>
      <c r="E133" s="97">
        <v>0.18880022699999999</v>
      </c>
      <c r="F133" s="97">
        <v>0.37451794599999999</v>
      </c>
      <c r="G133" s="97">
        <v>0.44275489899999998</v>
      </c>
      <c r="H133" s="97">
        <v>0.42410219399999999</v>
      </c>
      <c r="I133" s="97">
        <v>0.37657850900000001</v>
      </c>
      <c r="J133" s="97">
        <v>0.32869481</v>
      </c>
      <c r="K133" s="97">
        <v>0.29213876300000002</v>
      </c>
      <c r="L133" s="97">
        <v>0.26017108700000002</v>
      </c>
      <c r="M133" s="97">
        <v>0.231669077</v>
      </c>
      <c r="N133" s="97">
        <v>9.2069202000000003E-2</v>
      </c>
      <c r="O133" s="97">
        <v>3.7383547000000003E-2</v>
      </c>
      <c r="P133" s="97">
        <v>2.0730208E-2</v>
      </c>
      <c r="Q133" s="97">
        <v>1.3728580000000001E-2</v>
      </c>
      <c r="R133" s="17">
        <f>SQRT((C133-Input!$R$8)^2+(Input!$Q$8-UHS_1000a!D133)^2)</f>
        <v>2.8017558350491818</v>
      </c>
    </row>
    <row r="134" spans="3:18">
      <c r="C134" s="97">
        <v>46.2</v>
      </c>
      <c r="D134" s="97">
        <v>7.7</v>
      </c>
      <c r="E134" s="97">
        <v>0.182131864</v>
      </c>
      <c r="F134" s="97">
        <v>0.36098295400000002</v>
      </c>
      <c r="G134" s="97">
        <v>0.42782811399999998</v>
      </c>
      <c r="H134" s="97">
        <v>0.41003827500000001</v>
      </c>
      <c r="I134" s="97">
        <v>0.36334107999999998</v>
      </c>
      <c r="J134" s="97">
        <v>0.317497908</v>
      </c>
      <c r="K134" s="97">
        <v>0.282249586</v>
      </c>
      <c r="L134" s="97">
        <v>0.25095994300000002</v>
      </c>
      <c r="M134" s="97">
        <v>0.223664271</v>
      </c>
      <c r="N134" s="97">
        <v>8.8732199999999997E-2</v>
      </c>
      <c r="O134" s="97">
        <v>3.6015286000000001E-2</v>
      </c>
      <c r="P134" s="97">
        <v>2.0057205000000002E-2</v>
      </c>
      <c r="Q134" s="97">
        <v>1.3284644E-2</v>
      </c>
      <c r="R134" s="17">
        <f>SQRT((C134-Input!$R$8)^2+(Input!$Q$8-UHS_1000a!D134)^2)</f>
        <v>2.7041974938113369</v>
      </c>
    </row>
    <row r="135" spans="3:18">
      <c r="C135" s="97">
        <v>46.2</v>
      </c>
      <c r="D135" s="97">
        <v>7.8</v>
      </c>
      <c r="E135" s="97">
        <v>0.17281875299999999</v>
      </c>
      <c r="F135" s="97">
        <v>0.34214604500000001</v>
      </c>
      <c r="G135" s="97">
        <v>0.40682899</v>
      </c>
      <c r="H135" s="97">
        <v>0.38955348899999998</v>
      </c>
      <c r="I135" s="97">
        <v>0.34477361299999998</v>
      </c>
      <c r="J135" s="97">
        <v>0.30173823399999999</v>
      </c>
      <c r="K135" s="97">
        <v>0.26730757599999999</v>
      </c>
      <c r="L135" s="97">
        <v>0.23803259800000001</v>
      </c>
      <c r="M135" s="97">
        <v>0.212399752</v>
      </c>
      <c r="N135" s="97">
        <v>8.4095649999999994E-2</v>
      </c>
      <c r="O135" s="97">
        <v>3.4157211E-2</v>
      </c>
      <c r="P135" s="97">
        <v>1.9147777000000001E-2</v>
      </c>
      <c r="Q135" s="97">
        <v>1.2693479000000001E-2</v>
      </c>
      <c r="R135" s="17">
        <f>SQRT((C135-Input!$R$8)^2+(Input!$Q$8-UHS_1000a!D135)^2)</f>
        <v>2.6068242004091675</v>
      </c>
    </row>
    <row r="136" spans="3:18">
      <c r="C136" s="97">
        <v>46.2</v>
      </c>
      <c r="D136" s="97">
        <v>7.9</v>
      </c>
      <c r="E136" s="97">
        <v>0.16042632400000001</v>
      </c>
      <c r="F136" s="97">
        <v>0.31694090899999999</v>
      </c>
      <c r="G136" s="97">
        <v>0.377089652</v>
      </c>
      <c r="H136" s="97">
        <v>0.36081785599999999</v>
      </c>
      <c r="I136" s="97">
        <v>0.32018829500000001</v>
      </c>
      <c r="J136" s="97">
        <v>0.28048507900000003</v>
      </c>
      <c r="K136" s="97">
        <v>0.24762234899999999</v>
      </c>
      <c r="L136" s="97">
        <v>0.220921494</v>
      </c>
      <c r="M136" s="97">
        <v>0.19703758299999999</v>
      </c>
      <c r="N136" s="97">
        <v>7.8088240000000003E-2</v>
      </c>
      <c r="O136" s="97">
        <v>3.1815706999999999E-2</v>
      </c>
      <c r="P136" s="97">
        <v>1.7953311999999999E-2</v>
      </c>
      <c r="Q136" s="97">
        <v>1.1963672E-2</v>
      </c>
      <c r="R136" s="17">
        <f>SQRT((C136-Input!$R$8)^2+(Input!$Q$8-UHS_1000a!D136)^2)</f>
        <v>2.5096574941896499</v>
      </c>
    </row>
    <row r="137" spans="3:18">
      <c r="C137" s="97">
        <v>46.2</v>
      </c>
      <c r="D137" s="97">
        <v>8</v>
      </c>
      <c r="E137" s="97">
        <v>0.14373482300000001</v>
      </c>
      <c r="F137" s="97">
        <v>0.28245210900000001</v>
      </c>
      <c r="G137" s="97">
        <v>0.336538583</v>
      </c>
      <c r="H137" s="97">
        <v>0.323258253</v>
      </c>
      <c r="I137" s="97">
        <v>0.28820634899999997</v>
      </c>
      <c r="J137" s="97">
        <v>0.251162675</v>
      </c>
      <c r="K137" s="97">
        <v>0.222457243</v>
      </c>
      <c r="L137" s="97">
        <v>0.19882739199999999</v>
      </c>
      <c r="M137" s="97">
        <v>0.17679119800000001</v>
      </c>
      <c r="N137" s="97">
        <v>7.0728785000000002E-2</v>
      </c>
      <c r="O137" s="97">
        <v>2.9088523000000002E-2</v>
      </c>
      <c r="P137" s="97">
        <v>1.6570344000000001E-2</v>
      </c>
      <c r="Q137" s="97">
        <v>1.111673E-2</v>
      </c>
      <c r="R137" s="17">
        <f>SQRT((C137-Input!$R$8)^2+(Input!$Q$8-UHS_1000a!D137)^2)</f>
        <v>2.4127223347177051</v>
      </c>
    </row>
    <row r="138" spans="3:18">
      <c r="C138" s="97">
        <v>46.2</v>
      </c>
      <c r="D138" s="97">
        <v>8.1</v>
      </c>
      <c r="E138" s="97">
        <v>0.12386454700000001</v>
      </c>
      <c r="F138" s="97">
        <v>0.240675897</v>
      </c>
      <c r="G138" s="97">
        <v>0.29207667700000001</v>
      </c>
      <c r="H138" s="97">
        <v>0.28234219999999999</v>
      </c>
      <c r="I138" s="97">
        <v>0.25109964600000001</v>
      </c>
      <c r="J138" s="97">
        <v>0.21994282000000001</v>
      </c>
      <c r="K138" s="97">
        <v>0.19521561800000001</v>
      </c>
      <c r="L138" s="97">
        <v>0.174128686</v>
      </c>
      <c r="M138" s="97">
        <v>0.155693042</v>
      </c>
      <c r="N138" s="97">
        <v>6.3273354000000004E-2</v>
      </c>
      <c r="O138" s="97">
        <v>2.6473349E-2</v>
      </c>
      <c r="P138" s="97">
        <v>1.5265595E-2</v>
      </c>
      <c r="Q138" s="97">
        <v>1.0320816E-2</v>
      </c>
      <c r="R138" s="17">
        <f>SQRT((C138-Input!$R$8)^2+(Input!$Q$8-UHS_1000a!D138)^2)</f>
        <v>2.3160477954370968</v>
      </c>
    </row>
    <row r="139" spans="3:18">
      <c r="C139" s="97">
        <v>46.2</v>
      </c>
      <c r="D139" s="97">
        <v>8.1999999999999993</v>
      </c>
      <c r="E139" s="97">
        <v>0.107606549</v>
      </c>
      <c r="F139" s="97">
        <v>0.20667635300000001</v>
      </c>
      <c r="G139" s="97">
        <v>0.25236533999999999</v>
      </c>
      <c r="H139" s="97">
        <v>0.24524866200000001</v>
      </c>
      <c r="I139" s="97">
        <v>0.21994149199999999</v>
      </c>
      <c r="J139" s="97">
        <v>0.19307776700000001</v>
      </c>
      <c r="K139" s="97">
        <v>0.17118587599999999</v>
      </c>
      <c r="L139" s="97">
        <v>0.153574289</v>
      </c>
      <c r="M139" s="97">
        <v>0.13753079300000001</v>
      </c>
      <c r="N139" s="97">
        <v>5.7121461999999998E-2</v>
      </c>
      <c r="O139" s="97">
        <v>2.4243176000000002E-2</v>
      </c>
      <c r="P139" s="97">
        <v>1.4214413E-2</v>
      </c>
      <c r="Q139" s="97">
        <v>9.6725349999999995E-3</v>
      </c>
      <c r="R139" s="17">
        <f>SQRT((C139-Input!$R$8)^2+(Input!$Q$8-UHS_1000a!D139)^2)</f>
        <v>2.219667929455309</v>
      </c>
    </row>
    <row r="140" spans="3:18">
      <c r="C140" s="97">
        <v>46.2</v>
      </c>
      <c r="D140" s="97">
        <v>8.3000000000000007</v>
      </c>
      <c r="E140" s="97">
        <v>9.4960249999999996E-2</v>
      </c>
      <c r="F140" s="97">
        <v>0.18032066799999999</v>
      </c>
      <c r="G140" s="97">
        <v>0.22233140200000001</v>
      </c>
      <c r="H140" s="97">
        <v>0.21727828599999999</v>
      </c>
      <c r="I140" s="97">
        <v>0.19552724399999999</v>
      </c>
      <c r="J140" s="97">
        <v>0.17153638700000001</v>
      </c>
      <c r="K140" s="97">
        <v>0.15278330900000001</v>
      </c>
      <c r="L140" s="97">
        <v>0.137146711</v>
      </c>
      <c r="M140" s="97">
        <v>0.122925116</v>
      </c>
      <c r="N140" s="97">
        <v>5.2185447000000003E-2</v>
      </c>
      <c r="O140" s="97">
        <v>2.24338E-2</v>
      </c>
      <c r="P140" s="97">
        <v>1.3321970000000001E-2</v>
      </c>
      <c r="Q140" s="97">
        <v>9.0977569999999997E-3</v>
      </c>
      <c r="R140" s="17">
        <f>SQRT((C140-Input!$R$8)^2+(Input!$Q$8-UHS_1000a!D140)^2)</f>
        <v>2.1236228580790404</v>
      </c>
    </row>
    <row r="141" spans="3:18">
      <c r="C141" s="97">
        <v>46.2</v>
      </c>
      <c r="D141" s="97">
        <v>8.4</v>
      </c>
      <c r="E141" s="97">
        <v>8.5387293000000003E-2</v>
      </c>
      <c r="F141" s="97">
        <v>0.16113860199999999</v>
      </c>
      <c r="G141" s="97">
        <v>0.19966400400000001</v>
      </c>
      <c r="H141" s="97">
        <v>0.19563493700000001</v>
      </c>
      <c r="I141" s="97">
        <v>0.176088889</v>
      </c>
      <c r="J141" s="97">
        <v>0.15526780100000001</v>
      </c>
      <c r="K141" s="97">
        <v>0.13832255299999999</v>
      </c>
      <c r="L141" s="97">
        <v>0.124232727</v>
      </c>
      <c r="M141" s="97">
        <v>0.11182718</v>
      </c>
      <c r="N141" s="97">
        <v>4.8160593000000002E-2</v>
      </c>
      <c r="O141" s="97">
        <v>2.1014412E-2</v>
      </c>
      <c r="P141" s="97">
        <v>1.2579897E-2</v>
      </c>
      <c r="Q141" s="97">
        <v>8.6364159999999992E-3</v>
      </c>
      <c r="R141" s="17">
        <f>SQRT((C141-Input!$R$8)^2+(Input!$Q$8-UHS_1000a!D141)^2)</f>
        <v>2.027960149918921</v>
      </c>
    </row>
    <row r="142" spans="3:18">
      <c r="C142" s="97">
        <v>46.2</v>
      </c>
      <c r="D142" s="97">
        <v>8.5</v>
      </c>
      <c r="E142" s="97">
        <v>7.8495271000000005E-2</v>
      </c>
      <c r="F142" s="97">
        <v>0.147474576</v>
      </c>
      <c r="G142" s="97">
        <v>0.18209187900000001</v>
      </c>
      <c r="H142" s="97">
        <v>0.17905099099999999</v>
      </c>
      <c r="I142" s="97">
        <v>0.16189526400000001</v>
      </c>
      <c r="J142" s="97">
        <v>0.14315134500000001</v>
      </c>
      <c r="K142" s="97">
        <v>0.12732632799999999</v>
      </c>
      <c r="L142" s="97">
        <v>0.114762795</v>
      </c>
      <c r="M142" s="97">
        <v>0.103628005</v>
      </c>
      <c r="N142" s="97">
        <v>4.5166886000000003E-2</v>
      </c>
      <c r="O142" s="97">
        <v>1.9942334999999999E-2</v>
      </c>
      <c r="P142" s="97">
        <v>1.200859E-2</v>
      </c>
      <c r="Q142" s="97">
        <v>8.2768879999999996E-3</v>
      </c>
      <c r="R142" s="17">
        <f>SQRT((C142-Input!$R$8)^2+(Input!$Q$8-UHS_1000a!D142)^2)</f>
        <v>1.9327365821452636</v>
      </c>
    </row>
    <row r="143" spans="3:18">
      <c r="C143" s="97">
        <v>46.2</v>
      </c>
      <c r="D143" s="97">
        <v>8.6</v>
      </c>
      <c r="E143" s="97">
        <v>7.3252395999999997E-2</v>
      </c>
      <c r="F143" s="97">
        <v>0.13646538499999999</v>
      </c>
      <c r="G143" s="97">
        <v>0.168943962</v>
      </c>
      <c r="H143" s="97">
        <v>0.166668064</v>
      </c>
      <c r="I143" s="97">
        <v>0.151265961</v>
      </c>
      <c r="J143" s="97">
        <v>0.13359237800000001</v>
      </c>
      <c r="K143" s="97">
        <v>0.119187193</v>
      </c>
      <c r="L143" s="97">
        <v>0.107730741</v>
      </c>
      <c r="M143" s="97">
        <v>9.7200881000000003E-2</v>
      </c>
      <c r="N143" s="97">
        <v>4.2972211000000003E-2</v>
      </c>
      <c r="O143" s="97">
        <v>1.9146875000000001E-2</v>
      </c>
      <c r="P143" s="97">
        <v>1.1578876E-2</v>
      </c>
      <c r="Q143" s="97">
        <v>8.0032409999999995E-3</v>
      </c>
      <c r="R143" s="17">
        <f>SQRT((C143-Input!$R$8)^2+(Input!$Q$8-UHS_1000a!D143)^2)</f>
        <v>1.8380204085553393</v>
      </c>
    </row>
    <row r="144" spans="3:18">
      <c r="C144" s="97">
        <v>46.2</v>
      </c>
      <c r="D144" s="97">
        <v>8.6999999999999993</v>
      </c>
      <c r="E144" s="97">
        <v>6.8674896999999999E-2</v>
      </c>
      <c r="F144" s="97">
        <v>0.127046626</v>
      </c>
      <c r="G144" s="97">
        <v>0.15819585</v>
      </c>
      <c r="H144" s="97">
        <v>0.15673099400000001</v>
      </c>
      <c r="I144" s="97">
        <v>0.14267650600000001</v>
      </c>
      <c r="J144" s="97">
        <v>0.126145863</v>
      </c>
      <c r="K144" s="97">
        <v>0.112873869</v>
      </c>
      <c r="L144" s="97">
        <v>0.10225662100000001</v>
      </c>
      <c r="M144" s="97">
        <v>9.2290919999999999E-2</v>
      </c>
      <c r="N144" s="97">
        <v>4.1372409999999998E-2</v>
      </c>
      <c r="O144" s="97">
        <v>1.8521791999999999E-2</v>
      </c>
      <c r="P144" s="97">
        <v>1.1263794000000001E-2</v>
      </c>
      <c r="Q144" s="97">
        <v>7.8004909999999997E-3</v>
      </c>
      <c r="R144" s="17">
        <f>SQRT((C144-Input!$R$8)^2+(Input!$Q$8-UHS_1000a!D144)^2)</f>
        <v>1.7438943054466682</v>
      </c>
    </row>
    <row r="145" spans="3:18">
      <c r="C145" s="97">
        <v>46.2</v>
      </c>
      <c r="D145" s="97">
        <v>8.8000000000000007</v>
      </c>
      <c r="E145" s="97">
        <v>6.5421410999999999E-2</v>
      </c>
      <c r="F145" s="97">
        <v>0.12020655600000001</v>
      </c>
      <c r="G145" s="97">
        <v>0.15050730700000001</v>
      </c>
      <c r="H145" s="97">
        <v>0.14971406900000001</v>
      </c>
      <c r="I145" s="97">
        <v>0.13642402300000001</v>
      </c>
      <c r="J145" s="97">
        <v>0.120999679</v>
      </c>
      <c r="K145" s="97">
        <v>0.10852417</v>
      </c>
      <c r="L145" s="97">
        <v>9.8321870000000006E-2</v>
      </c>
      <c r="M145" s="97">
        <v>8.896192E-2</v>
      </c>
      <c r="N145" s="97">
        <v>4.0316553999999998E-2</v>
      </c>
      <c r="O145" s="97">
        <v>1.8107953E-2</v>
      </c>
      <c r="P145" s="97">
        <v>1.105107E-2</v>
      </c>
      <c r="Q145" s="97">
        <v>7.6614150000000004E-3</v>
      </c>
      <c r="R145" s="17">
        <f>SQRT((C145-Input!$R$8)^2+(Input!$Q$8-UHS_1000a!D145)^2)</f>
        <v>1.6504592315088225</v>
      </c>
    </row>
    <row r="146" spans="3:18">
      <c r="C146" s="97">
        <v>46.2</v>
      </c>
      <c r="D146" s="97">
        <v>8.9</v>
      </c>
      <c r="E146" s="97">
        <v>6.3776559999999996E-2</v>
      </c>
      <c r="F146" s="97">
        <v>0.116653404</v>
      </c>
      <c r="G146" s="97">
        <v>0.146570703</v>
      </c>
      <c r="H146" s="97">
        <v>0.14614424400000001</v>
      </c>
      <c r="I146" s="97">
        <v>0.133280224</v>
      </c>
      <c r="J146" s="97">
        <v>0.118407371</v>
      </c>
      <c r="K146" s="97">
        <v>0.10632981900000001</v>
      </c>
      <c r="L146" s="97">
        <v>9.6350783999999995E-2</v>
      </c>
      <c r="M146" s="97">
        <v>8.7295999999999999E-2</v>
      </c>
      <c r="N146" s="97">
        <v>3.9779007999999998E-2</v>
      </c>
      <c r="O146" s="97">
        <v>1.7888062E-2</v>
      </c>
      <c r="P146" s="97">
        <v>1.0932407999999999E-2</v>
      </c>
      <c r="Q146" s="97">
        <v>7.5810410000000002E-3</v>
      </c>
      <c r="R146" s="17">
        <f>SQRT((C146-Input!$R$8)^2+(Input!$Q$8-UHS_1000a!D146)^2)</f>
        <v>1.5578395299824928</v>
      </c>
    </row>
    <row r="147" spans="3:18">
      <c r="C147" s="97">
        <v>46.2</v>
      </c>
      <c r="D147" s="97">
        <v>9</v>
      </c>
      <c r="E147" s="97">
        <v>6.3317834000000003E-2</v>
      </c>
      <c r="F147" s="97">
        <v>0.11550448200000001</v>
      </c>
      <c r="G147" s="97">
        <v>0.14547276000000001</v>
      </c>
      <c r="H147" s="97">
        <v>0.14522242199999999</v>
      </c>
      <c r="I147" s="97">
        <v>0.132517249</v>
      </c>
      <c r="J147" s="97">
        <v>0.11778926000000001</v>
      </c>
      <c r="K147" s="97">
        <v>0.10582098500000001</v>
      </c>
      <c r="L147" s="97">
        <v>9.5911764999999996E-2</v>
      </c>
      <c r="M147" s="97">
        <v>8.6937896000000001E-2</v>
      </c>
      <c r="N147" s="97">
        <v>3.9669021999999998E-2</v>
      </c>
      <c r="O147" s="97">
        <v>1.7833106000000001E-2</v>
      </c>
      <c r="P147" s="97">
        <v>1.0893567E-2</v>
      </c>
      <c r="Q147" s="97">
        <v>7.5504719999999999E-3</v>
      </c>
      <c r="R147" s="17">
        <f>SQRT((C147-Input!$R$8)^2+(Input!$Q$8-UHS_1000a!D147)^2)</f>
        <v>1.4661897310646581</v>
      </c>
    </row>
    <row r="148" spans="3:18">
      <c r="C148" s="97">
        <v>46.2</v>
      </c>
      <c r="D148" s="97">
        <v>9.1</v>
      </c>
      <c r="E148" s="97">
        <v>6.3813835999999999E-2</v>
      </c>
      <c r="F148" s="97">
        <v>0.116253073</v>
      </c>
      <c r="G148" s="97">
        <v>0.146692872</v>
      </c>
      <c r="H148" s="97">
        <v>0.14648998399999999</v>
      </c>
      <c r="I148" s="97">
        <v>0.133729346</v>
      </c>
      <c r="J148" s="97">
        <v>0.118816107</v>
      </c>
      <c r="K148" s="97">
        <v>0.106726074</v>
      </c>
      <c r="L148" s="97">
        <v>9.6761867000000001E-2</v>
      </c>
      <c r="M148" s="97">
        <v>8.7684066000000005E-2</v>
      </c>
      <c r="N148" s="97">
        <v>3.9931513000000002E-2</v>
      </c>
      <c r="O148" s="97">
        <v>1.7924483000000001E-2</v>
      </c>
      <c r="P148" s="97">
        <v>1.0925257000000001E-2</v>
      </c>
      <c r="Q148" s="97">
        <v>7.5638399999999996E-3</v>
      </c>
      <c r="R148" s="17">
        <f>SQRT((C148-Input!$R$8)^2+(Input!$Q$8-UHS_1000a!D148)^2)</f>
        <v>1.3757036940354692</v>
      </c>
    </row>
    <row r="149" spans="3:18">
      <c r="C149" s="97">
        <v>46.2</v>
      </c>
      <c r="D149" s="97">
        <v>9.1999999999999993</v>
      </c>
      <c r="E149" s="97">
        <v>6.5184147999999997E-2</v>
      </c>
      <c r="F149" s="97">
        <v>0.118727584</v>
      </c>
      <c r="G149" s="97">
        <v>0.150030477</v>
      </c>
      <c r="H149" s="97">
        <v>0.14976581899999999</v>
      </c>
      <c r="I149" s="97">
        <v>0.13677635499999999</v>
      </c>
      <c r="J149" s="97">
        <v>0.121366961</v>
      </c>
      <c r="K149" s="97">
        <v>0.10893952699999999</v>
      </c>
      <c r="L149" s="97">
        <v>9.8818859999999994E-2</v>
      </c>
      <c r="M149" s="97">
        <v>8.9461601000000002E-2</v>
      </c>
      <c r="N149" s="97">
        <v>4.0545530000000003E-2</v>
      </c>
      <c r="O149" s="97">
        <v>1.8154714999999998E-2</v>
      </c>
      <c r="P149" s="97">
        <v>1.1023466000000001E-2</v>
      </c>
      <c r="Q149" s="97">
        <v>7.6183500000000003E-3</v>
      </c>
      <c r="R149" s="17">
        <f>SQRT((C149-Input!$R$8)^2+(Input!$Q$8-UHS_1000a!D149)^2)</f>
        <v>1.2866269778324315</v>
      </c>
    </row>
    <row r="150" spans="3:18">
      <c r="C150" s="97">
        <v>46.2</v>
      </c>
      <c r="D150" s="97">
        <v>9.3000000000000007</v>
      </c>
      <c r="E150" s="97">
        <v>6.7521966000000003E-2</v>
      </c>
      <c r="F150" s="97">
        <v>0.123166266</v>
      </c>
      <c r="G150" s="97">
        <v>0.155665737</v>
      </c>
      <c r="H150" s="97">
        <v>0.15519678000000001</v>
      </c>
      <c r="I150" s="97">
        <v>0.141820691</v>
      </c>
      <c r="J150" s="97">
        <v>0.12555903400000001</v>
      </c>
      <c r="K150" s="97">
        <v>0.112547024</v>
      </c>
      <c r="L150" s="97">
        <v>0.102179856</v>
      </c>
      <c r="M150" s="97">
        <v>9.2342498999999995E-2</v>
      </c>
      <c r="N150" s="97">
        <v>4.1525825000000002E-2</v>
      </c>
      <c r="O150" s="97">
        <v>1.8527941999999999E-2</v>
      </c>
      <c r="P150" s="97">
        <v>1.1189421999999999E-2</v>
      </c>
      <c r="Q150" s="97">
        <v>7.714406E-3</v>
      </c>
      <c r="R150" s="17">
        <f>SQRT((C150-Input!$R$8)^2+(Input!$Q$8-UHS_1000a!D150)^2)</f>
        <v>1.199273657840275</v>
      </c>
    </row>
    <row r="151" spans="3:18">
      <c r="C151" s="97">
        <v>46.2</v>
      </c>
      <c r="D151" s="97">
        <v>9.4</v>
      </c>
      <c r="E151" s="97">
        <v>7.1217563999999997E-2</v>
      </c>
      <c r="F151" s="97">
        <v>0.13051485800000001</v>
      </c>
      <c r="G151" s="97">
        <v>0.16443308600000001</v>
      </c>
      <c r="H151" s="97">
        <v>0.16348236399999999</v>
      </c>
      <c r="I151" s="97">
        <v>0.14918341399999999</v>
      </c>
      <c r="J151" s="97">
        <v>0.13188256500000001</v>
      </c>
      <c r="K151" s="97">
        <v>0.117933813</v>
      </c>
      <c r="L151" s="97">
        <v>0.106904587</v>
      </c>
      <c r="M151" s="97">
        <v>9.6615577999999994E-2</v>
      </c>
      <c r="N151" s="97">
        <v>4.2937058E-2</v>
      </c>
      <c r="O151" s="97">
        <v>1.9063666E-2</v>
      </c>
      <c r="P151" s="97">
        <v>1.143191E-2</v>
      </c>
      <c r="Q151" s="97">
        <v>7.8570510000000003E-3</v>
      </c>
      <c r="R151" s="17">
        <f>SQRT((C151-Input!$R$8)^2+(Input!$Q$8-UHS_1000a!D151)^2)</f>
        <v>1.1140492056875109</v>
      </c>
    </row>
    <row r="152" spans="3:18">
      <c r="C152" s="97">
        <v>46.2</v>
      </c>
      <c r="D152" s="97">
        <v>9.5</v>
      </c>
      <c r="E152" s="97">
        <v>7.6807673000000007E-2</v>
      </c>
      <c r="F152" s="97">
        <v>0.14273264099999999</v>
      </c>
      <c r="G152" s="97">
        <v>0.177950045</v>
      </c>
      <c r="H152" s="97">
        <v>0.175932326</v>
      </c>
      <c r="I152" s="97">
        <v>0.15972330900000001</v>
      </c>
      <c r="J152" s="97">
        <v>0.141204682</v>
      </c>
      <c r="K152" s="97">
        <v>0.12578223499999999</v>
      </c>
      <c r="L152" s="97">
        <v>0.113622577</v>
      </c>
      <c r="M152" s="97">
        <v>0.10276254899999999</v>
      </c>
      <c r="N152" s="97">
        <v>4.4867911000000003E-2</v>
      </c>
      <c r="O152" s="97">
        <v>1.9723688E-2</v>
      </c>
      <c r="P152" s="97">
        <v>1.1761990999999999E-2</v>
      </c>
      <c r="Q152" s="97">
        <v>8.0527759999999993E-3</v>
      </c>
      <c r="R152" s="17">
        <f>SQRT((C152-Input!$R$8)^2+(Input!$Q$8-UHS_1000a!D152)^2)</f>
        <v>1.0314814389975007</v>
      </c>
    </row>
    <row r="153" spans="3:18">
      <c r="C153" s="97">
        <v>46.2</v>
      </c>
      <c r="D153" s="97">
        <v>9.6</v>
      </c>
      <c r="E153" s="97">
        <v>8.5262350000000001E-2</v>
      </c>
      <c r="F153" s="97">
        <v>0.16143558699999999</v>
      </c>
      <c r="G153" s="97">
        <v>0.198706404</v>
      </c>
      <c r="H153" s="97">
        <v>0.19445960400000001</v>
      </c>
      <c r="I153" s="97">
        <v>0.17503843399999999</v>
      </c>
      <c r="J153" s="97">
        <v>0.15403942900000001</v>
      </c>
      <c r="K153" s="97">
        <v>0.13696143199999999</v>
      </c>
      <c r="L153" s="97">
        <v>0.123055787</v>
      </c>
      <c r="M153" s="97">
        <v>0.11075953199999999</v>
      </c>
      <c r="N153" s="97">
        <v>4.7347102000000002E-2</v>
      </c>
      <c r="O153" s="97">
        <v>2.0529179000000002E-2</v>
      </c>
      <c r="P153" s="97">
        <v>1.2179298E-2</v>
      </c>
      <c r="Q153" s="97">
        <v>8.3029430000000001E-3</v>
      </c>
      <c r="R153" s="17">
        <f>SQRT((C153-Input!$R$8)^2+(Input!$Q$8-UHS_1000a!D153)^2)</f>
        <v>0.95226166850279925</v>
      </c>
    </row>
    <row r="154" spans="3:18">
      <c r="C154" s="97">
        <v>46.2</v>
      </c>
      <c r="D154" s="97">
        <v>9.6999999999999993</v>
      </c>
      <c r="E154" s="97">
        <v>9.1631562999999999E-2</v>
      </c>
      <c r="F154" s="97">
        <v>0.17503276200000001</v>
      </c>
      <c r="G154" s="97">
        <v>0.21363939800000001</v>
      </c>
      <c r="H154" s="97">
        <v>0.20837262600000001</v>
      </c>
      <c r="I154" s="97">
        <v>0.186968262</v>
      </c>
      <c r="J154" s="97">
        <v>0.163932314</v>
      </c>
      <c r="K154" s="97">
        <v>0.14583940100000001</v>
      </c>
      <c r="L154" s="97">
        <v>0.13064007999999999</v>
      </c>
      <c r="M154" s="97">
        <v>0.117237224</v>
      </c>
      <c r="N154" s="97">
        <v>4.9531665000000002E-2</v>
      </c>
      <c r="O154" s="97">
        <v>2.1274016999999999E-2</v>
      </c>
      <c r="P154" s="97">
        <v>1.2568278E-2</v>
      </c>
      <c r="Q154" s="97">
        <v>8.5367220000000001E-3</v>
      </c>
      <c r="R154" s="17">
        <f>SQRT((C154-Input!$R$8)^2+(Input!$Q$8-UHS_1000a!D154)^2)</f>
        <v>0.87729733363501994</v>
      </c>
    </row>
    <row r="155" spans="3:18">
      <c r="C155" s="97">
        <v>46.2</v>
      </c>
      <c r="D155" s="97">
        <v>9.8000000000000007</v>
      </c>
      <c r="E155" s="97">
        <v>9.3788100999999999E-2</v>
      </c>
      <c r="F155" s="97">
        <v>0.17865877299999999</v>
      </c>
      <c r="G155" s="97">
        <v>0.218736287</v>
      </c>
      <c r="H155" s="97">
        <v>0.21361929099999999</v>
      </c>
      <c r="I155" s="97">
        <v>0.19203213199999999</v>
      </c>
      <c r="J155" s="97">
        <v>0.16830452400000001</v>
      </c>
      <c r="K155" s="97">
        <v>0.14975145600000001</v>
      </c>
      <c r="L155" s="97">
        <v>0.13432903299999999</v>
      </c>
      <c r="M155" s="97">
        <v>0.120509855</v>
      </c>
      <c r="N155" s="97">
        <v>5.1002576000000001E-2</v>
      </c>
      <c r="O155" s="97">
        <v>2.1843721E-2</v>
      </c>
      <c r="P155" s="97">
        <v>1.2875637000000001E-2</v>
      </c>
      <c r="Q155" s="97">
        <v>8.7235839999999995E-3</v>
      </c>
      <c r="R155" s="17">
        <f>SQRT((C155-Input!$R$8)^2+(Input!$Q$8-UHS_1000a!D155)^2)</f>
        <v>0.80777406365053195</v>
      </c>
    </row>
    <row r="156" spans="3:18">
      <c r="C156" s="97">
        <v>46.2</v>
      </c>
      <c r="D156" s="97">
        <v>9.9</v>
      </c>
      <c r="E156" s="97">
        <v>9.5304369E-2</v>
      </c>
      <c r="F156" s="97">
        <v>0.18094824400000001</v>
      </c>
      <c r="G156" s="97">
        <v>0.22221914300000001</v>
      </c>
      <c r="H156" s="97">
        <v>0.217283742</v>
      </c>
      <c r="I156" s="97">
        <v>0.19562760000000001</v>
      </c>
      <c r="J156" s="97">
        <v>0.17143507599999999</v>
      </c>
      <c r="K156" s="97">
        <v>0.15256202499999999</v>
      </c>
      <c r="L156" s="97">
        <v>0.13703071</v>
      </c>
      <c r="M156" s="97">
        <v>0.122930578</v>
      </c>
      <c r="N156" s="97">
        <v>5.2205614999999997E-2</v>
      </c>
      <c r="O156" s="97">
        <v>2.2339172000000001E-2</v>
      </c>
      <c r="P156" s="97">
        <v>1.3153811E-2</v>
      </c>
      <c r="Q156" s="97">
        <v>8.8964060000000008E-3</v>
      </c>
      <c r="R156" s="17">
        <f>SQRT((C156-Input!$R$8)^2+(Input!$Q$8-UHS_1000a!D156)^2)</f>
        <v>0.74521625331837338</v>
      </c>
    </row>
    <row r="157" spans="3:18">
      <c r="C157" s="97">
        <v>46.2</v>
      </c>
      <c r="D157" s="97">
        <v>10</v>
      </c>
      <c r="E157" s="97">
        <v>9.6465221000000004E-2</v>
      </c>
      <c r="F157" s="97">
        <v>0.182523519</v>
      </c>
      <c r="G157" s="97">
        <v>0.22482877000000001</v>
      </c>
      <c r="H157" s="97">
        <v>0.22010739300000001</v>
      </c>
      <c r="I157" s="97">
        <v>0.19844877999999999</v>
      </c>
      <c r="J157" s="97">
        <v>0.17391568900000001</v>
      </c>
      <c r="K157" s="97">
        <v>0.15479926399999999</v>
      </c>
      <c r="L157" s="97">
        <v>0.13922094099999999</v>
      </c>
      <c r="M157" s="97">
        <v>0.124908661</v>
      </c>
      <c r="N157" s="97">
        <v>5.3211632000000002E-2</v>
      </c>
      <c r="O157" s="97">
        <v>2.2786602E-2</v>
      </c>
      <c r="P157" s="97">
        <v>1.3410098000000001E-2</v>
      </c>
      <c r="Q157" s="97">
        <v>9.0566669999999991E-3</v>
      </c>
      <c r="R157" s="17">
        <f>SQRT((C157-Input!$R$8)^2+(Input!$Q$8-UHS_1000a!D157)^2)</f>
        <v>0.69151687652092364</v>
      </c>
    </row>
    <row r="158" spans="3:18">
      <c r="C158" s="97">
        <v>46.2</v>
      </c>
      <c r="D158" s="97">
        <v>10.1</v>
      </c>
      <c r="E158" s="97">
        <v>9.7473287000000006E-2</v>
      </c>
      <c r="F158" s="97">
        <v>0.18374726699999999</v>
      </c>
      <c r="G158" s="97">
        <v>0.227098522</v>
      </c>
      <c r="H158" s="97">
        <v>0.22260917799999999</v>
      </c>
      <c r="I158" s="97">
        <v>0.20097820899999999</v>
      </c>
      <c r="J158" s="97">
        <v>0.17614642899999999</v>
      </c>
      <c r="K158" s="97">
        <v>0.15681220500000001</v>
      </c>
      <c r="L158" s="97">
        <v>0.14121586999999999</v>
      </c>
      <c r="M158" s="97">
        <v>0.12671132800000001</v>
      </c>
      <c r="N158" s="97">
        <v>5.4106454999999998E-2</v>
      </c>
      <c r="O158" s="97">
        <v>2.3207655000000001E-2</v>
      </c>
      <c r="P158" s="97">
        <v>1.3651992999999999E-2</v>
      </c>
      <c r="Q158" s="97">
        <v>9.2072709999999995E-3</v>
      </c>
      <c r="R158" s="17">
        <f>SQRT((C158-Input!$R$8)^2+(Input!$Q$8-UHS_1000a!D158)^2)</f>
        <v>0.64887896931294853</v>
      </c>
    </row>
    <row r="159" spans="3:18">
      <c r="C159" s="97">
        <v>46.2</v>
      </c>
      <c r="D159" s="97">
        <v>10.199999999999999</v>
      </c>
      <c r="E159" s="97">
        <v>9.8341602E-2</v>
      </c>
      <c r="F159" s="97">
        <v>0.18452249200000001</v>
      </c>
      <c r="G159" s="97">
        <v>0.229133002</v>
      </c>
      <c r="H159" s="97">
        <v>0.22493639700000001</v>
      </c>
      <c r="I159" s="97">
        <v>0.20335695500000001</v>
      </c>
      <c r="J159" s="97">
        <v>0.17827711299999999</v>
      </c>
      <c r="K159" s="97">
        <v>0.15874213500000001</v>
      </c>
      <c r="L159" s="97">
        <v>0.14315756499999999</v>
      </c>
      <c r="M159" s="97">
        <v>0.12846373999999999</v>
      </c>
      <c r="N159" s="97">
        <v>5.4981795E-2</v>
      </c>
      <c r="O159" s="97">
        <v>2.3619866999999999E-2</v>
      </c>
      <c r="P159" s="97">
        <v>1.386483E-2</v>
      </c>
      <c r="Q159" s="97">
        <v>9.3520280000000001E-3</v>
      </c>
      <c r="R159" s="17">
        <f>SQRT((C159-Input!$R$8)^2+(Input!$Q$8-UHS_1000a!D159)^2)</f>
        <v>0.61959038333403338</v>
      </c>
    </row>
    <row r="160" spans="3:18">
      <c r="C160" s="97">
        <v>46.2</v>
      </c>
      <c r="D160" s="97">
        <v>10.3</v>
      </c>
      <c r="E160" s="97">
        <v>9.8605449999999997E-2</v>
      </c>
      <c r="F160" s="97">
        <v>0.183585792</v>
      </c>
      <c r="G160" s="97">
        <v>0.23005230300000001</v>
      </c>
      <c r="H160" s="97">
        <v>0.226478347</v>
      </c>
      <c r="I160" s="97">
        <v>0.205063514</v>
      </c>
      <c r="J160" s="97">
        <v>0.180008325</v>
      </c>
      <c r="K160" s="97">
        <v>0.16039316000000001</v>
      </c>
      <c r="L160" s="97">
        <v>0.14491797100000001</v>
      </c>
      <c r="M160" s="97">
        <v>0.130082383</v>
      </c>
      <c r="N160" s="97">
        <v>5.5880226999999998E-2</v>
      </c>
      <c r="O160" s="97">
        <v>2.4043400999999999E-2</v>
      </c>
      <c r="P160" s="97">
        <v>1.4071747000000001E-2</v>
      </c>
      <c r="Q160" s="97">
        <v>9.4943319999999994E-3</v>
      </c>
      <c r="R160" s="17">
        <f>SQRT((C160-Input!$R$8)^2+(Input!$Q$8-UHS_1000a!D160)^2)</f>
        <v>0.60559109093793162</v>
      </c>
    </row>
    <row r="161" spans="3:18">
      <c r="C161" s="97">
        <v>46.232999999999997</v>
      </c>
      <c r="D161" s="97">
        <v>7.367</v>
      </c>
      <c r="E161" s="97">
        <v>0.19600695200000001</v>
      </c>
      <c r="F161" s="97">
        <v>0.38993138199999999</v>
      </c>
      <c r="G161" s="97">
        <v>0.45817794299999998</v>
      </c>
      <c r="H161" s="97">
        <v>0.43817616100000001</v>
      </c>
      <c r="I161" s="97">
        <v>0.38934328299999998</v>
      </c>
      <c r="J161" s="97">
        <v>0.33942354600000002</v>
      </c>
      <c r="K161" s="97">
        <v>0.30120041199999997</v>
      </c>
      <c r="L161" s="97">
        <v>0.26856022000000002</v>
      </c>
      <c r="M161" s="97">
        <v>0.23888296000000001</v>
      </c>
      <c r="N161" s="97">
        <v>9.4767957999999999E-2</v>
      </c>
      <c r="O161" s="97">
        <v>3.8480137999999997E-2</v>
      </c>
      <c r="P161" s="97">
        <v>2.1347095999999999E-2</v>
      </c>
      <c r="Q161" s="97">
        <v>1.4122106000000001E-2</v>
      </c>
      <c r="R161" s="17">
        <f>SQRT((C161-Input!$R$8)^2+(Input!$Q$8-UHS_1000a!D161)^2)</f>
        <v>3.0232727109621478</v>
      </c>
    </row>
    <row r="162" spans="3:18">
      <c r="C162" s="97">
        <v>46.3</v>
      </c>
      <c r="D162" s="97">
        <v>5.8</v>
      </c>
      <c r="E162" s="97">
        <v>6.9205983999999998E-2</v>
      </c>
      <c r="F162" s="97">
        <v>0.125535866</v>
      </c>
      <c r="G162" s="97">
        <v>0.15686766899999999</v>
      </c>
      <c r="H162" s="97">
        <v>0.15510364400000001</v>
      </c>
      <c r="I162" s="97">
        <v>0.139755196</v>
      </c>
      <c r="J162" s="97">
        <v>0.122795274</v>
      </c>
      <c r="K162" s="97">
        <v>0.109236692</v>
      </c>
      <c r="L162" s="97">
        <v>9.8394592000000003E-2</v>
      </c>
      <c r="M162" s="97">
        <v>8.8624586000000005E-2</v>
      </c>
      <c r="N162" s="97">
        <v>3.8730799000000003E-2</v>
      </c>
      <c r="O162" s="97">
        <v>1.6935491E-2</v>
      </c>
      <c r="P162" s="97">
        <v>1.0192554E-2</v>
      </c>
      <c r="Q162" s="97">
        <v>6.971639E-3</v>
      </c>
      <c r="R162" s="17">
        <f>SQRT((C162-Input!$R$8)^2+(Input!$Q$8-UHS_1000a!D162)^2)</f>
        <v>4.56373301087703</v>
      </c>
    </row>
    <row r="163" spans="3:18">
      <c r="C163" s="97">
        <v>46.3</v>
      </c>
      <c r="D163" s="97">
        <v>5.9</v>
      </c>
      <c r="E163" s="97">
        <v>6.9485002000000004E-2</v>
      </c>
      <c r="F163" s="97">
        <v>0.12498274500000001</v>
      </c>
      <c r="G163" s="97">
        <v>0.15746702200000001</v>
      </c>
      <c r="H163" s="97">
        <v>0.15636682599999999</v>
      </c>
      <c r="I163" s="97">
        <v>0.141377841</v>
      </c>
      <c r="J163" s="97">
        <v>0.12444372400000001</v>
      </c>
      <c r="K163" s="97">
        <v>0.110887579</v>
      </c>
      <c r="L163" s="97">
        <v>0.100112967</v>
      </c>
      <c r="M163" s="97">
        <v>9.0283212000000002E-2</v>
      </c>
      <c r="N163" s="97">
        <v>3.9827185000000001E-2</v>
      </c>
      <c r="O163" s="97">
        <v>1.7516055999999999E-2</v>
      </c>
      <c r="P163" s="97">
        <v>1.0530505000000001E-2</v>
      </c>
      <c r="Q163" s="97">
        <v>7.2109009999999996E-3</v>
      </c>
      <c r="R163" s="17">
        <f>SQRT((C163-Input!$R$8)^2+(Input!$Q$8-UHS_1000a!D163)^2)</f>
        <v>4.4643596764678461</v>
      </c>
    </row>
    <row r="164" spans="3:18">
      <c r="C164" s="97">
        <v>46.3</v>
      </c>
      <c r="D164" s="97">
        <v>6</v>
      </c>
      <c r="E164" s="97">
        <v>7.0745237000000002E-2</v>
      </c>
      <c r="F164" s="97">
        <v>0.126655869</v>
      </c>
      <c r="G164" s="97">
        <v>0.16035011599999999</v>
      </c>
      <c r="H164" s="97">
        <v>0.159588482</v>
      </c>
      <c r="I164" s="97">
        <v>0.14468207199999999</v>
      </c>
      <c r="J164" s="97">
        <v>0.12742826099999999</v>
      </c>
      <c r="K164" s="97">
        <v>0.113622932</v>
      </c>
      <c r="L164" s="97">
        <v>0.102803982</v>
      </c>
      <c r="M164" s="97">
        <v>9.2732584000000007E-2</v>
      </c>
      <c r="N164" s="97">
        <v>4.1101059000000002E-2</v>
      </c>
      <c r="O164" s="97">
        <v>1.8155157000000002E-2</v>
      </c>
      <c r="P164" s="97">
        <v>1.0891918E-2</v>
      </c>
      <c r="Q164" s="97">
        <v>7.459991E-3</v>
      </c>
      <c r="R164" s="17">
        <f>SQRT((C164-Input!$R$8)^2+(Input!$Q$8-UHS_1000a!D164)^2)</f>
        <v>4.3650149652865426</v>
      </c>
    </row>
    <row r="165" spans="3:18">
      <c r="C165" s="97">
        <v>46.3</v>
      </c>
      <c r="D165" s="97">
        <v>6.1</v>
      </c>
      <c r="E165" s="97">
        <v>7.3316461999999999E-2</v>
      </c>
      <c r="F165" s="97">
        <v>0.13123483799999999</v>
      </c>
      <c r="G165" s="97">
        <v>0.16629345700000001</v>
      </c>
      <c r="H165" s="97">
        <v>0.16552497899999999</v>
      </c>
      <c r="I165" s="97">
        <v>0.15005125699999999</v>
      </c>
      <c r="J165" s="97">
        <v>0.13235104</v>
      </c>
      <c r="K165" s="97">
        <v>0.11795551999999999</v>
      </c>
      <c r="L165" s="97">
        <v>0.106698714</v>
      </c>
      <c r="M165" s="97">
        <v>9.6392630000000007E-2</v>
      </c>
      <c r="N165" s="97">
        <v>4.2697163000000003E-2</v>
      </c>
      <c r="O165" s="97">
        <v>1.8906175000000001E-2</v>
      </c>
      <c r="P165" s="97">
        <v>1.1302173E-2</v>
      </c>
      <c r="Q165" s="97">
        <v>7.7373959999999997E-3</v>
      </c>
      <c r="R165" s="17">
        <f>SQRT((C165-Input!$R$8)^2+(Input!$Q$8-UHS_1000a!D165)^2)</f>
        <v>4.2657008771688227</v>
      </c>
    </row>
    <row r="166" spans="3:18">
      <c r="C166" s="97">
        <v>46.3</v>
      </c>
      <c r="D166" s="97">
        <v>6.2</v>
      </c>
      <c r="E166" s="97">
        <v>7.7273458000000003E-2</v>
      </c>
      <c r="F166" s="97">
        <v>0.139426099</v>
      </c>
      <c r="G166" s="97">
        <v>0.17605668999999999</v>
      </c>
      <c r="H166" s="97">
        <v>0.174878648</v>
      </c>
      <c r="I166" s="97">
        <v>0.158210408</v>
      </c>
      <c r="J166" s="97">
        <v>0.13975503</v>
      </c>
      <c r="K166" s="97">
        <v>0.124336092</v>
      </c>
      <c r="L166" s="97">
        <v>0.112287739</v>
      </c>
      <c r="M166" s="97">
        <v>0.10161574800000001</v>
      </c>
      <c r="N166" s="97">
        <v>4.4717119E-2</v>
      </c>
      <c r="O166" s="97">
        <v>1.9746640999999999E-2</v>
      </c>
      <c r="P166" s="97">
        <v>1.177595E-2</v>
      </c>
      <c r="Q166" s="97">
        <v>8.0514439999999996E-3</v>
      </c>
      <c r="R166" s="17">
        <f>SQRT((C166-Input!$R$8)^2+(Input!$Q$8-UHS_1000a!D166)^2)</f>
        <v>4.1664196019822866</v>
      </c>
    </row>
    <row r="167" spans="3:18">
      <c r="C167" s="97">
        <v>46.3</v>
      </c>
      <c r="D167" s="97">
        <v>6.3</v>
      </c>
      <c r="E167" s="97">
        <v>8.3524974000000002E-2</v>
      </c>
      <c r="F167" s="97">
        <v>0.15286280499999999</v>
      </c>
      <c r="G167" s="97">
        <v>0.19163756000000001</v>
      </c>
      <c r="H167" s="97">
        <v>0.189323452</v>
      </c>
      <c r="I167" s="97">
        <v>0.17049736600000001</v>
      </c>
      <c r="J167" s="97">
        <v>0.150431762</v>
      </c>
      <c r="K167" s="97">
        <v>0.13370447199999999</v>
      </c>
      <c r="L167" s="97">
        <v>0.120350073</v>
      </c>
      <c r="M167" s="97">
        <v>0.108678591</v>
      </c>
      <c r="N167" s="97">
        <v>4.7312408E-2</v>
      </c>
      <c r="O167" s="97">
        <v>2.0727704999999999E-2</v>
      </c>
      <c r="P167" s="97">
        <v>1.2335808E-2</v>
      </c>
      <c r="Q167" s="97">
        <v>8.4162830000000001E-3</v>
      </c>
      <c r="R167" s="17">
        <f>SQRT((C167-Input!$R$8)^2+(Input!$Q$8-UHS_1000a!D167)^2)</f>
        <v>4.0671735426565734</v>
      </c>
    </row>
    <row r="168" spans="3:18">
      <c r="C168" s="97">
        <v>46.3</v>
      </c>
      <c r="D168" s="97">
        <v>6.4</v>
      </c>
      <c r="E168" s="97">
        <v>9.2480888999999997E-2</v>
      </c>
      <c r="F168" s="97">
        <v>0.17207038299999999</v>
      </c>
      <c r="G168" s="97">
        <v>0.213193034</v>
      </c>
      <c r="H168" s="97">
        <v>0.20912412399999999</v>
      </c>
      <c r="I168" s="97">
        <v>0.18739832100000001</v>
      </c>
      <c r="J168" s="97">
        <v>0.16451070100000001</v>
      </c>
      <c r="K168" s="97">
        <v>0.14632545799999999</v>
      </c>
      <c r="L168" s="97">
        <v>0.13115159600000001</v>
      </c>
      <c r="M168" s="97">
        <v>0.11791281000000001</v>
      </c>
      <c r="N168" s="97">
        <v>5.0503026999999999E-2</v>
      </c>
      <c r="O168" s="97">
        <v>2.1877351999999999E-2</v>
      </c>
      <c r="P168" s="97">
        <v>1.2981273999999999E-2</v>
      </c>
      <c r="Q168" s="97">
        <v>8.8325420000000005E-3</v>
      </c>
      <c r="R168" s="17">
        <f>SQRT((C168-Input!$R$8)^2+(Input!$Q$8-UHS_1000a!D168)^2)</f>
        <v>3.9679653416315266</v>
      </c>
    </row>
    <row r="169" spans="3:18">
      <c r="C169" s="97">
        <v>46.3</v>
      </c>
      <c r="D169" s="97">
        <v>6.5</v>
      </c>
      <c r="E169" s="97">
        <v>0.100801895</v>
      </c>
      <c r="F169" s="97">
        <v>0.189577469</v>
      </c>
      <c r="G169" s="97">
        <v>0.23260567300000001</v>
      </c>
      <c r="H169" s="97">
        <v>0.22706062900000001</v>
      </c>
      <c r="I169" s="97">
        <v>0.20364743399999999</v>
      </c>
      <c r="J169" s="97">
        <v>0.178130388</v>
      </c>
      <c r="K169" s="97">
        <v>0.158010813</v>
      </c>
      <c r="L169" s="97">
        <v>0.14181392200000001</v>
      </c>
      <c r="M169" s="97">
        <v>0.127055997</v>
      </c>
      <c r="N169" s="97">
        <v>5.3739945999999997E-2</v>
      </c>
      <c r="O169" s="97">
        <v>2.3082513999999998E-2</v>
      </c>
      <c r="P169" s="97">
        <v>1.365425E-2</v>
      </c>
      <c r="Q169" s="97">
        <v>9.2642790000000003E-3</v>
      </c>
      <c r="R169" s="17">
        <f>SQRT((C169-Input!$R$8)^2+(Input!$Q$8-UHS_1000a!D169)^2)</f>
        <v>3.8687979113275457</v>
      </c>
    </row>
    <row r="170" spans="3:18">
      <c r="C170" s="97">
        <v>46.3</v>
      </c>
      <c r="D170" s="97">
        <v>6.6</v>
      </c>
      <c r="E170" s="97">
        <v>0.10774739899999999</v>
      </c>
      <c r="F170" s="97">
        <v>0.20437744199999999</v>
      </c>
      <c r="G170" s="97">
        <v>0.24974220499999999</v>
      </c>
      <c r="H170" s="97">
        <v>0.24317517599999999</v>
      </c>
      <c r="I170" s="97">
        <v>0.21760881700000001</v>
      </c>
      <c r="J170" s="97">
        <v>0.19071729500000001</v>
      </c>
      <c r="K170" s="97">
        <v>0.16887732499999999</v>
      </c>
      <c r="L170" s="97">
        <v>0.151488184</v>
      </c>
      <c r="M170" s="97">
        <v>0.13575501100000001</v>
      </c>
      <c r="N170" s="97">
        <v>5.6869795000000001E-2</v>
      </c>
      <c r="O170" s="97">
        <v>2.4332402E-2</v>
      </c>
      <c r="P170" s="97">
        <v>1.4289736000000001E-2</v>
      </c>
      <c r="Q170" s="97">
        <v>9.7088650000000006E-3</v>
      </c>
      <c r="R170" s="17">
        <f>SQRT((C170-Input!$R$8)^2+(Input!$Q$8-UHS_1000a!D170)^2)</f>
        <v>3.7696744693667865</v>
      </c>
    </row>
    <row r="171" spans="3:18">
      <c r="C171" s="97">
        <v>46.3</v>
      </c>
      <c r="D171" s="97">
        <v>6.7</v>
      </c>
      <c r="E171" s="97">
        <v>0.114735819</v>
      </c>
      <c r="F171" s="97">
        <v>0.21854563199999999</v>
      </c>
      <c r="G171" s="97">
        <v>0.26747398700000002</v>
      </c>
      <c r="H171" s="97">
        <v>0.259895023</v>
      </c>
      <c r="I171" s="97">
        <v>0.232048227</v>
      </c>
      <c r="J171" s="97">
        <v>0.203840721</v>
      </c>
      <c r="K171" s="97">
        <v>0.18021811099999999</v>
      </c>
      <c r="L171" s="97">
        <v>0.161373233</v>
      </c>
      <c r="M171" s="97">
        <v>0.14493335700000001</v>
      </c>
      <c r="N171" s="97">
        <v>6.0196466999999997E-2</v>
      </c>
      <c r="O171" s="97">
        <v>2.5671033999999999E-2</v>
      </c>
      <c r="P171" s="97">
        <v>1.4958087E-2</v>
      </c>
      <c r="Q171" s="97">
        <v>1.0142135E-2</v>
      </c>
      <c r="R171" s="17">
        <f>SQRT((C171-Input!$R$8)^2+(Input!$Q$8-UHS_1000a!D171)^2)</f>
        <v>3.6705985794280394</v>
      </c>
    </row>
    <row r="172" spans="3:18">
      <c r="C172" s="97">
        <v>46.3</v>
      </c>
      <c r="D172" s="97">
        <v>6.8</v>
      </c>
      <c r="E172" s="97">
        <v>0.12261973399999999</v>
      </c>
      <c r="F172" s="97">
        <v>0.23451894600000001</v>
      </c>
      <c r="G172" s="97">
        <v>0.28732559200000002</v>
      </c>
      <c r="H172" s="97">
        <v>0.27881948099999998</v>
      </c>
      <c r="I172" s="97">
        <v>0.24825633699999999</v>
      </c>
      <c r="J172" s="97">
        <v>0.217647282</v>
      </c>
      <c r="K172" s="97">
        <v>0.19298806399999999</v>
      </c>
      <c r="L172" s="97">
        <v>0.17243088400000001</v>
      </c>
      <c r="M172" s="97">
        <v>0.15457289399999999</v>
      </c>
      <c r="N172" s="97">
        <v>6.3895632999999993E-2</v>
      </c>
      <c r="O172" s="97">
        <v>2.7130932E-2</v>
      </c>
      <c r="P172" s="97">
        <v>1.5683589000000001E-2</v>
      </c>
      <c r="Q172" s="97">
        <v>1.0598734E-2</v>
      </c>
      <c r="R172" s="17">
        <f>SQRT((C172-Input!$R$8)^2+(Input!$Q$8-UHS_1000a!D172)^2)</f>
        <v>3.5715741988096119</v>
      </c>
    </row>
    <row r="173" spans="3:18">
      <c r="C173" s="97">
        <v>46.3</v>
      </c>
      <c r="D173" s="97">
        <v>6.9</v>
      </c>
      <c r="E173" s="97">
        <v>0.13255435900000001</v>
      </c>
      <c r="F173" s="97">
        <v>0.25525555799999999</v>
      </c>
      <c r="G173" s="97">
        <v>0.31050913099999999</v>
      </c>
      <c r="H173" s="97">
        <v>0.30082682399999999</v>
      </c>
      <c r="I173" s="97">
        <v>0.26810140500000001</v>
      </c>
      <c r="J173" s="97">
        <v>0.234342352</v>
      </c>
      <c r="K173" s="97">
        <v>0.20813804699999999</v>
      </c>
      <c r="L173" s="97">
        <v>0.185752684</v>
      </c>
      <c r="M173" s="97">
        <v>0.166042618</v>
      </c>
      <c r="N173" s="97">
        <v>6.8146813000000001E-2</v>
      </c>
      <c r="O173" s="97">
        <v>2.8664787000000001E-2</v>
      </c>
      <c r="P173" s="97">
        <v>1.6481521999999998E-2</v>
      </c>
      <c r="Q173" s="97">
        <v>1.1094479000000001E-2</v>
      </c>
      <c r="R173" s="17">
        <f>SQRT((C173-Input!$R$8)^2+(Input!$Q$8-UHS_1000a!D173)^2)</f>
        <v>3.4726057340138539</v>
      </c>
    </row>
    <row r="174" spans="3:18">
      <c r="C174" s="97">
        <v>46.3</v>
      </c>
      <c r="D174" s="97">
        <v>7</v>
      </c>
      <c r="E174" s="97">
        <v>0.14587771999999999</v>
      </c>
      <c r="F174" s="97">
        <v>0.28435088800000002</v>
      </c>
      <c r="G174" s="97">
        <v>0.34087227199999998</v>
      </c>
      <c r="H174" s="97">
        <v>0.32851549099999999</v>
      </c>
      <c r="I174" s="97">
        <v>0.29275769400000001</v>
      </c>
      <c r="J174" s="97">
        <v>0.25541257000000001</v>
      </c>
      <c r="K174" s="97">
        <v>0.22612381400000001</v>
      </c>
      <c r="L174" s="97">
        <v>0.20240118200000001</v>
      </c>
      <c r="M174" s="97">
        <v>0.180132663</v>
      </c>
      <c r="N174" s="97">
        <v>7.3017620000000005E-2</v>
      </c>
      <c r="O174" s="97">
        <v>3.0328127999999999E-2</v>
      </c>
      <c r="P174" s="97">
        <v>1.7327815999999999E-2</v>
      </c>
      <c r="Q174" s="97">
        <v>1.1610811E-2</v>
      </c>
      <c r="R174" s="17">
        <f>SQRT((C174-Input!$R$8)^2+(Input!$Q$8-UHS_1000a!D174)^2)</f>
        <v>3.3736981059675863</v>
      </c>
    </row>
    <row r="175" spans="3:18">
      <c r="C175" s="97">
        <v>46.3</v>
      </c>
      <c r="D175" s="97">
        <v>7.1</v>
      </c>
      <c r="E175" s="97">
        <v>0.161028955</v>
      </c>
      <c r="F175" s="97">
        <v>0.31738400300000003</v>
      </c>
      <c r="G175" s="97">
        <v>0.37805006699999999</v>
      </c>
      <c r="H175" s="97">
        <v>0.36218941700000001</v>
      </c>
      <c r="I175" s="97">
        <v>0.32094773700000001</v>
      </c>
      <c r="J175" s="97">
        <v>0.281087527</v>
      </c>
      <c r="K175" s="97">
        <v>0.24784947700000001</v>
      </c>
      <c r="L175" s="97">
        <v>0.22100349599999999</v>
      </c>
      <c r="M175" s="97">
        <v>0.197225391</v>
      </c>
      <c r="N175" s="97">
        <v>7.8531384999999995E-2</v>
      </c>
      <c r="O175" s="97">
        <v>3.2321497999999997E-2</v>
      </c>
      <c r="P175" s="97">
        <v>1.8342661999999999E-2</v>
      </c>
      <c r="Q175" s="97">
        <v>1.2227533E-2</v>
      </c>
      <c r="R175" s="17">
        <f>SQRT((C175-Input!$R$8)^2+(Input!$Q$8-UHS_1000a!D175)^2)</f>
        <v>3.2748568268723841</v>
      </c>
    </row>
    <row r="176" spans="3:18">
      <c r="C176" s="97">
        <v>46.3</v>
      </c>
      <c r="D176" s="97">
        <v>7.2</v>
      </c>
      <c r="E176" s="97">
        <v>0.17503864099999999</v>
      </c>
      <c r="F176" s="97">
        <v>0.34760119299999997</v>
      </c>
      <c r="G176" s="97">
        <v>0.411177405</v>
      </c>
      <c r="H176" s="97">
        <v>0.393730578</v>
      </c>
      <c r="I176" s="97">
        <v>0.34741954899999999</v>
      </c>
      <c r="J176" s="97">
        <v>0.30364617399999999</v>
      </c>
      <c r="K176" s="97">
        <v>0.26864466100000001</v>
      </c>
      <c r="L176" s="97">
        <v>0.23879838</v>
      </c>
      <c r="M176" s="97">
        <v>0.21296147400000001</v>
      </c>
      <c r="N176" s="97">
        <v>8.4036575000000002E-2</v>
      </c>
      <c r="O176" s="97">
        <v>3.4353162E-2</v>
      </c>
      <c r="P176" s="97">
        <v>1.9354049000000002E-2</v>
      </c>
      <c r="Q176" s="97">
        <v>1.2843986E-2</v>
      </c>
      <c r="R176" s="17">
        <f>SQRT((C176-Input!$R$8)^2+(Input!$Q$8-UHS_1000a!D176)^2)</f>
        <v>3.1760880911612066</v>
      </c>
    </row>
    <row r="177" spans="3:18">
      <c r="C177" s="97">
        <v>46.3</v>
      </c>
      <c r="D177" s="97">
        <v>7.3</v>
      </c>
      <c r="E177" s="97">
        <v>0.18556642300000001</v>
      </c>
      <c r="F177" s="97">
        <v>0.36986956500000001</v>
      </c>
      <c r="G177" s="97">
        <v>0.43467951399999999</v>
      </c>
      <c r="H177" s="97">
        <v>0.415830802</v>
      </c>
      <c r="I177" s="97">
        <v>0.36779416199999998</v>
      </c>
      <c r="J177" s="97">
        <v>0.32085869500000003</v>
      </c>
      <c r="K177" s="97">
        <v>0.284901395</v>
      </c>
      <c r="L177" s="97">
        <v>0.252820726</v>
      </c>
      <c r="M177" s="97">
        <v>0.22504444500000001</v>
      </c>
      <c r="N177" s="97">
        <v>8.8635655999999993E-2</v>
      </c>
      <c r="O177" s="97">
        <v>3.6077970000000001E-2</v>
      </c>
      <c r="P177" s="97">
        <v>2.0151282E-2</v>
      </c>
      <c r="Q177" s="97">
        <v>1.3360255999999999E-2</v>
      </c>
      <c r="R177" s="17">
        <f>SQRT((C177-Input!$R$8)^2+(Input!$Q$8-UHS_1000a!D177)^2)</f>
        <v>3.077398883654737</v>
      </c>
    </row>
    <row r="178" spans="3:18">
      <c r="C178" s="97">
        <v>46.3</v>
      </c>
      <c r="D178" s="97">
        <v>7.4</v>
      </c>
      <c r="E178" s="97">
        <v>0.19245146799999999</v>
      </c>
      <c r="F178" s="97">
        <v>0.38402304900000001</v>
      </c>
      <c r="G178" s="97">
        <v>0.44995153599999999</v>
      </c>
      <c r="H178" s="97">
        <v>0.43005875700000001</v>
      </c>
      <c r="I178" s="97">
        <v>0.38130771699999999</v>
      </c>
      <c r="J178" s="97">
        <v>0.33233669399999999</v>
      </c>
      <c r="K178" s="97">
        <v>0.29489261300000003</v>
      </c>
      <c r="L178" s="97">
        <v>0.26234253200000002</v>
      </c>
      <c r="M178" s="97">
        <v>0.233282198</v>
      </c>
      <c r="N178" s="97">
        <v>9.1962268999999999E-2</v>
      </c>
      <c r="O178" s="97">
        <v>3.7349250000000001E-2</v>
      </c>
      <c r="P178" s="97">
        <v>2.0739842000000001E-2</v>
      </c>
      <c r="Q178" s="97">
        <v>1.3737879999999999E-2</v>
      </c>
      <c r="R178" s="17">
        <f>SQRT((C178-Input!$R$8)^2+(Input!$Q$8-UHS_1000a!D178)^2)</f>
        <v>2.9787971088046259</v>
      </c>
    </row>
    <row r="179" spans="3:18">
      <c r="C179" s="97">
        <v>46.3</v>
      </c>
      <c r="D179" s="97">
        <v>7.5</v>
      </c>
      <c r="E179" s="97">
        <v>0.194203284</v>
      </c>
      <c r="F179" s="97">
        <v>0.38695686699999998</v>
      </c>
      <c r="G179" s="97">
        <v>0.45395552300000003</v>
      </c>
      <c r="H179" s="97">
        <v>0.43398583699999999</v>
      </c>
      <c r="I179" s="97">
        <v>0.38518896800000002</v>
      </c>
      <c r="J179" s="97">
        <v>0.335807364</v>
      </c>
      <c r="K179" s="97">
        <v>0.29798882500000001</v>
      </c>
      <c r="L179" s="97">
        <v>0.26539743199999999</v>
      </c>
      <c r="M179" s="97">
        <v>0.23602388199999999</v>
      </c>
      <c r="N179" s="97">
        <v>9.3288159999999995E-2</v>
      </c>
      <c r="O179" s="97">
        <v>3.7868506000000003E-2</v>
      </c>
      <c r="P179" s="97">
        <v>2.1001322999999999E-2</v>
      </c>
      <c r="Q179" s="97">
        <v>1.3896581E-2</v>
      </c>
      <c r="R179" s="17">
        <f>SQRT((C179-Input!$R$8)^2+(Input!$Q$8-UHS_1000a!D179)^2)</f>
        <v>2.8802917459393207</v>
      </c>
    </row>
    <row r="180" spans="3:18">
      <c r="C180" s="97">
        <v>46.3</v>
      </c>
      <c r="D180" s="97">
        <v>7.6</v>
      </c>
      <c r="E180" s="97">
        <v>0.190218149</v>
      </c>
      <c r="F180" s="97">
        <v>0.37809601199999998</v>
      </c>
      <c r="G180" s="97">
        <v>0.44536033200000003</v>
      </c>
      <c r="H180" s="97">
        <v>0.42621720800000001</v>
      </c>
      <c r="I180" s="97">
        <v>0.378145277</v>
      </c>
      <c r="J180" s="97">
        <v>0.32999546800000001</v>
      </c>
      <c r="K180" s="97">
        <v>0.293104437</v>
      </c>
      <c r="L180" s="97">
        <v>0.26090646499999998</v>
      </c>
      <c r="M180" s="97">
        <v>0.23222135399999999</v>
      </c>
      <c r="N180" s="97">
        <v>9.1991710000000004E-2</v>
      </c>
      <c r="O180" s="97">
        <v>3.7381264999999997E-2</v>
      </c>
      <c r="P180" s="97">
        <v>2.0746621999999999E-2</v>
      </c>
      <c r="Q180" s="97">
        <v>1.3736104000000001E-2</v>
      </c>
      <c r="R180" s="17">
        <f>SQRT((C180-Input!$R$8)^2+(Input!$Q$8-UHS_1000a!D180)^2)</f>
        <v>2.7818930367700268</v>
      </c>
    </row>
    <row r="181" spans="3:18">
      <c r="C181" s="97">
        <v>46.3</v>
      </c>
      <c r="D181" s="97">
        <v>7.7</v>
      </c>
      <c r="E181" s="97">
        <v>0.184423368</v>
      </c>
      <c r="F181" s="97">
        <v>0.36571918199999998</v>
      </c>
      <c r="G181" s="97">
        <v>0.43264513599999999</v>
      </c>
      <c r="H181" s="97">
        <v>0.41447748000000001</v>
      </c>
      <c r="I181" s="97">
        <v>0.36730453899999999</v>
      </c>
      <c r="J181" s="97">
        <v>0.32095201299999998</v>
      </c>
      <c r="K181" s="97">
        <v>0.28537245300000003</v>
      </c>
      <c r="L181" s="97">
        <v>0.25370030199999999</v>
      </c>
      <c r="M181" s="97">
        <v>0.226038301</v>
      </c>
      <c r="N181" s="97">
        <v>8.9639733999999999E-2</v>
      </c>
      <c r="O181" s="97">
        <v>3.6436083000000001E-2</v>
      </c>
      <c r="P181" s="97">
        <v>2.0279443000000001E-2</v>
      </c>
      <c r="Q181" s="97">
        <v>1.3427868000000001E-2</v>
      </c>
      <c r="R181" s="17">
        <f>SQRT((C181-Input!$R$8)^2+(Input!$Q$8-UHS_1000a!D181)^2)</f>
        <v>2.6836127131784382</v>
      </c>
    </row>
    <row r="182" spans="3:18">
      <c r="C182" s="97">
        <v>46.3</v>
      </c>
      <c r="D182" s="97">
        <v>7.8</v>
      </c>
      <c r="E182" s="97">
        <v>0.17828192800000001</v>
      </c>
      <c r="F182" s="97">
        <v>0.35309207300000001</v>
      </c>
      <c r="G182" s="97">
        <v>0.41893069999999999</v>
      </c>
      <c r="H182" s="97">
        <v>0.401559693</v>
      </c>
      <c r="I182" s="97">
        <v>0.35526713500000001</v>
      </c>
      <c r="J182" s="97">
        <v>0.31081526599999998</v>
      </c>
      <c r="K182" s="97">
        <v>0.27593335600000002</v>
      </c>
      <c r="L182" s="97">
        <v>0.24547693000000001</v>
      </c>
      <c r="M182" s="97">
        <v>0.21889715100000001</v>
      </c>
      <c r="N182" s="97">
        <v>8.6712887000000002E-2</v>
      </c>
      <c r="O182" s="97">
        <v>3.5223909999999997E-2</v>
      </c>
      <c r="P182" s="97">
        <v>1.9677623000000002E-2</v>
      </c>
      <c r="Q182" s="97">
        <v>1.3030478E-2</v>
      </c>
      <c r="R182" s="17">
        <f>SQRT((C182-Input!$R$8)^2+(Input!$Q$8-UHS_1000a!D182)^2)</f>
        <v>2.5854642756449606</v>
      </c>
    </row>
    <row r="183" spans="3:18">
      <c r="C183" s="97">
        <v>46.3</v>
      </c>
      <c r="D183" s="97">
        <v>7.9</v>
      </c>
      <c r="E183" s="97">
        <v>0.171753352</v>
      </c>
      <c r="F183" s="97">
        <v>0.34039925999999998</v>
      </c>
      <c r="G183" s="97">
        <v>0.40409760900000002</v>
      </c>
      <c r="H183" s="97">
        <v>0.38635427999999999</v>
      </c>
      <c r="I183" s="97">
        <v>0.341794178</v>
      </c>
      <c r="J183" s="97">
        <v>0.29928617600000001</v>
      </c>
      <c r="K183" s="97">
        <v>0.26498592100000001</v>
      </c>
      <c r="L183" s="97">
        <v>0.23591989099999999</v>
      </c>
      <c r="M183" s="97">
        <v>0.210475472</v>
      </c>
      <c r="N183" s="97">
        <v>8.3046598999999999E-2</v>
      </c>
      <c r="O183" s="97">
        <v>3.3696442E-2</v>
      </c>
      <c r="P183" s="97">
        <v>1.890302E-2</v>
      </c>
      <c r="Q183" s="97">
        <v>1.2534837E-2</v>
      </c>
      <c r="R183" s="17">
        <f>SQRT((C183-Input!$R$8)^2+(Input!$Q$8-UHS_1000a!D183)^2)</f>
        <v>2.4874633357980773</v>
      </c>
    </row>
    <row r="184" spans="3:18">
      <c r="C184" s="97">
        <v>46.3</v>
      </c>
      <c r="D184" s="97">
        <v>8</v>
      </c>
      <c r="E184" s="97">
        <v>0.16252409700000001</v>
      </c>
      <c r="F184" s="97">
        <v>0.32243990700000003</v>
      </c>
      <c r="G184" s="97">
        <v>0.38182733200000002</v>
      </c>
      <c r="H184" s="97">
        <v>0.36451303600000001</v>
      </c>
      <c r="I184" s="97">
        <v>0.32290207799999998</v>
      </c>
      <c r="J184" s="97">
        <v>0.28295146799999998</v>
      </c>
      <c r="K184" s="97">
        <v>0.249638218</v>
      </c>
      <c r="L184" s="97">
        <v>0.22244728799999999</v>
      </c>
      <c r="M184" s="97">
        <v>0.19827616100000001</v>
      </c>
      <c r="N184" s="97">
        <v>7.7953755999999999E-2</v>
      </c>
      <c r="O184" s="97">
        <v>3.1643016000000003E-2</v>
      </c>
      <c r="P184" s="97">
        <v>1.7846130000000002E-2</v>
      </c>
      <c r="Q184" s="97">
        <v>1.1883326E-2</v>
      </c>
      <c r="R184" s="17">
        <f>SQRT((C184-Input!$R$8)^2+(Input!$Q$8-UHS_1000a!D184)^2)</f>
        <v>2.3896280407718433</v>
      </c>
    </row>
    <row r="185" spans="3:18">
      <c r="C185" s="97">
        <v>46.3</v>
      </c>
      <c r="D185" s="97">
        <v>8.1</v>
      </c>
      <c r="E185" s="97">
        <v>0.14943285000000001</v>
      </c>
      <c r="F185" s="97">
        <v>0.296503815</v>
      </c>
      <c r="G185" s="97">
        <v>0.34959614100000003</v>
      </c>
      <c r="H185" s="97">
        <v>0.33410375799999997</v>
      </c>
      <c r="I185" s="97">
        <v>0.29671396700000002</v>
      </c>
      <c r="J185" s="97">
        <v>0.258733665</v>
      </c>
      <c r="K185" s="97">
        <v>0.228619342</v>
      </c>
      <c r="L185" s="97">
        <v>0.204083078</v>
      </c>
      <c r="M185" s="97">
        <v>0.181097167</v>
      </c>
      <c r="N185" s="97">
        <v>7.1291380000000001E-2</v>
      </c>
      <c r="O185" s="97">
        <v>2.9078159999999999E-2</v>
      </c>
      <c r="P185" s="97">
        <v>1.6537214000000001E-2</v>
      </c>
      <c r="Q185" s="97">
        <v>1.1078253999999999E-2</v>
      </c>
      <c r="R185" s="17">
        <f>SQRT((C185-Input!$R$8)^2+(Input!$Q$8-UHS_1000a!D185)^2)</f>
        <v>2.2919796027771411</v>
      </c>
    </row>
    <row r="186" spans="3:18">
      <c r="C186" s="97">
        <v>46.3</v>
      </c>
      <c r="D186" s="97">
        <v>8.1999999999999993</v>
      </c>
      <c r="E186" s="97">
        <v>0.13224597299999999</v>
      </c>
      <c r="F186" s="97">
        <v>0.26114230399999999</v>
      </c>
      <c r="G186" s="97">
        <v>0.31005476199999998</v>
      </c>
      <c r="H186" s="97">
        <v>0.29745231300000002</v>
      </c>
      <c r="I186" s="97">
        <v>0.26393402700000002</v>
      </c>
      <c r="J186" s="97">
        <v>0.23027276599999999</v>
      </c>
      <c r="K186" s="97">
        <v>0.20409092000000001</v>
      </c>
      <c r="L186" s="97">
        <v>0.181442561</v>
      </c>
      <c r="M186" s="97">
        <v>0.161559747</v>
      </c>
      <c r="N186" s="97">
        <v>6.4263712000000001E-2</v>
      </c>
      <c r="O186" s="97">
        <v>2.6595969000000001E-2</v>
      </c>
      <c r="P186" s="97">
        <v>1.5314766E-2</v>
      </c>
      <c r="Q186" s="97">
        <v>1.0336349E-2</v>
      </c>
      <c r="R186" s="17">
        <f>SQRT((C186-Input!$R$8)^2+(Input!$Q$8-UHS_1000a!D186)^2)</f>
        <v>2.1945429651409976</v>
      </c>
    </row>
    <row r="187" spans="3:18">
      <c r="C187" s="97">
        <v>46.3</v>
      </c>
      <c r="D187" s="97">
        <v>8.3000000000000007</v>
      </c>
      <c r="E187" s="97">
        <v>0.111274886</v>
      </c>
      <c r="F187" s="97">
        <v>0.216571241</v>
      </c>
      <c r="G187" s="97">
        <v>0.26072334200000002</v>
      </c>
      <c r="H187" s="97">
        <v>0.25165104399999999</v>
      </c>
      <c r="I187" s="97">
        <v>0.22461004600000001</v>
      </c>
      <c r="J187" s="97">
        <v>0.19690094799999999</v>
      </c>
      <c r="K187" s="97">
        <v>0.17414344200000001</v>
      </c>
      <c r="L187" s="97">
        <v>0.15576315700000001</v>
      </c>
      <c r="M187" s="97">
        <v>0.13923412700000001</v>
      </c>
      <c r="N187" s="97">
        <v>5.6946367999999997E-2</v>
      </c>
      <c r="O187" s="97">
        <v>2.403168E-2</v>
      </c>
      <c r="P187" s="97">
        <v>1.4095956999999999E-2</v>
      </c>
      <c r="Q187" s="97">
        <v>9.5822700000000004E-3</v>
      </c>
      <c r="R187" s="17">
        <f>SQRT((C187-Input!$R$8)^2+(Input!$Q$8-UHS_1000a!D187)^2)</f>
        <v>2.0973476469467851</v>
      </c>
    </row>
    <row r="188" spans="3:18">
      <c r="C188" s="97">
        <v>46.3</v>
      </c>
      <c r="D188" s="97">
        <v>8.4</v>
      </c>
      <c r="E188" s="97">
        <v>9.2809206000000005E-2</v>
      </c>
      <c r="F188" s="97">
        <v>0.17689364799999999</v>
      </c>
      <c r="G188" s="97">
        <v>0.217045509</v>
      </c>
      <c r="H188" s="97">
        <v>0.21185635</v>
      </c>
      <c r="I188" s="97">
        <v>0.19026182699999999</v>
      </c>
      <c r="J188" s="97">
        <v>0.16707345900000001</v>
      </c>
      <c r="K188" s="97">
        <v>0.148809949</v>
      </c>
      <c r="L188" s="97">
        <v>0.13339759200000001</v>
      </c>
      <c r="M188" s="97">
        <v>0.11964417300000001</v>
      </c>
      <c r="N188" s="97">
        <v>5.0769430999999997E-2</v>
      </c>
      <c r="O188" s="97">
        <v>2.1898074E-2</v>
      </c>
      <c r="P188" s="97">
        <v>1.3032145E-2</v>
      </c>
      <c r="Q188" s="97">
        <v>8.9108160000000002E-3</v>
      </c>
      <c r="R188" s="17">
        <f>SQRT((C188-Input!$R$8)^2+(Input!$Q$8-UHS_1000a!D188)^2)</f>
        <v>2.0004288236417205</v>
      </c>
    </row>
    <row r="189" spans="3:18">
      <c r="C189" s="97">
        <v>46.3</v>
      </c>
      <c r="D189" s="97">
        <v>8.5</v>
      </c>
      <c r="E189" s="97">
        <v>8.0812243000000006E-2</v>
      </c>
      <c r="F189" s="97">
        <v>0.15167742400000001</v>
      </c>
      <c r="G189" s="97">
        <v>0.187968574</v>
      </c>
      <c r="H189" s="97">
        <v>0.184812963</v>
      </c>
      <c r="I189" s="97">
        <v>0.16695119</v>
      </c>
      <c r="J189" s="97">
        <v>0.14764634600000001</v>
      </c>
      <c r="K189" s="97">
        <v>0.13139711200000001</v>
      </c>
      <c r="L189" s="97">
        <v>0.118333757</v>
      </c>
      <c r="M189" s="97">
        <v>0.106775094</v>
      </c>
      <c r="N189" s="97">
        <v>4.6432691999999998E-2</v>
      </c>
      <c r="O189" s="97">
        <v>2.0420905E-2</v>
      </c>
      <c r="P189" s="97">
        <v>1.2260712999999999E-2</v>
      </c>
      <c r="Q189" s="97">
        <v>8.4323530000000001E-3</v>
      </c>
      <c r="R189" s="17">
        <f>SQRT((C189-Input!$R$8)^2+(Input!$Q$8-UHS_1000a!D189)^2)</f>
        <v>1.9038287225378179</v>
      </c>
    </row>
    <row r="190" spans="3:18">
      <c r="C190" s="97">
        <v>46.3</v>
      </c>
      <c r="D190" s="97">
        <v>8.6</v>
      </c>
      <c r="E190" s="97">
        <v>7.3018932999999994E-2</v>
      </c>
      <c r="F190" s="97">
        <v>0.134864339</v>
      </c>
      <c r="G190" s="97">
        <v>0.16846751099999999</v>
      </c>
      <c r="H190" s="97">
        <v>0.166836127</v>
      </c>
      <c r="I190" s="97">
        <v>0.15176361399999999</v>
      </c>
      <c r="J190" s="97">
        <v>0.13426808000000001</v>
      </c>
      <c r="K190" s="97">
        <v>0.119940197</v>
      </c>
      <c r="L190" s="97">
        <v>0.108540582</v>
      </c>
      <c r="M190" s="97">
        <v>9.8081539999999995E-2</v>
      </c>
      <c r="N190" s="97">
        <v>4.3575946999999997E-2</v>
      </c>
      <c r="O190" s="97">
        <v>1.9431618000000001E-2</v>
      </c>
      <c r="P190" s="97">
        <v>1.1730704E-2</v>
      </c>
      <c r="Q190" s="97">
        <v>8.0989700000000005E-3</v>
      </c>
      <c r="R190" s="17">
        <f>SQRT((C190-Input!$R$8)^2+(Input!$Q$8-UHS_1000a!D190)^2)</f>
        <v>1.8075984429799006</v>
      </c>
    </row>
    <row r="191" spans="3:18">
      <c r="C191" s="97">
        <v>46.3</v>
      </c>
      <c r="D191" s="97">
        <v>8.6999999999999993</v>
      </c>
      <c r="E191" s="97">
        <v>6.7776830999999996E-2</v>
      </c>
      <c r="F191" s="97">
        <v>0.124042955</v>
      </c>
      <c r="G191" s="97">
        <v>0.15608986499999999</v>
      </c>
      <c r="H191" s="97">
        <v>0.15539798699999999</v>
      </c>
      <c r="I191" s="97">
        <v>0.14185388400000001</v>
      </c>
      <c r="J191" s="97">
        <v>0.125680924</v>
      </c>
      <c r="K191" s="97">
        <v>0.11266744200000001</v>
      </c>
      <c r="L191" s="97">
        <v>0.102253275</v>
      </c>
      <c r="M191" s="97">
        <v>9.2412303000000001E-2</v>
      </c>
      <c r="N191" s="97">
        <v>4.1737880999999998E-2</v>
      </c>
      <c r="O191" s="97">
        <v>1.8741351E-2</v>
      </c>
      <c r="P191" s="97">
        <v>1.137464E-2</v>
      </c>
      <c r="Q191" s="97">
        <v>7.8716689999999995E-3</v>
      </c>
      <c r="R191" s="17">
        <f>SQRT((C191-Input!$R$8)^2+(Input!$Q$8-UHS_1000a!D191)^2)</f>
        <v>1.7118003555808552</v>
      </c>
    </row>
    <row r="192" spans="3:18">
      <c r="C192" s="97">
        <v>46.3</v>
      </c>
      <c r="D192" s="97">
        <v>8.8000000000000007</v>
      </c>
      <c r="E192" s="97">
        <v>6.4830884000000005E-2</v>
      </c>
      <c r="F192" s="97">
        <v>0.118016564</v>
      </c>
      <c r="G192" s="97">
        <v>0.14902549300000001</v>
      </c>
      <c r="H192" s="97">
        <v>0.148827767</v>
      </c>
      <c r="I192" s="97">
        <v>0.13590788600000001</v>
      </c>
      <c r="J192" s="97">
        <v>0.120750972</v>
      </c>
      <c r="K192" s="97">
        <v>0.10846676299999999</v>
      </c>
      <c r="L192" s="97">
        <v>9.8403095999999995E-2</v>
      </c>
      <c r="M192" s="97">
        <v>8.9135179999999994E-2</v>
      </c>
      <c r="N192" s="97">
        <v>4.0639995999999998E-2</v>
      </c>
      <c r="O192" s="97">
        <v>1.8300244E-2</v>
      </c>
      <c r="P192" s="97">
        <v>1.1149094E-2</v>
      </c>
      <c r="Q192" s="97">
        <v>7.7250000000000001E-3</v>
      </c>
      <c r="R192" s="17">
        <f>SQRT((C192-Input!$R$8)^2+(Input!$Q$8-UHS_1000a!D192)^2)</f>
        <v>1.6165113001987079</v>
      </c>
    </row>
    <row r="193" spans="3:18">
      <c r="C193" s="97">
        <v>46.3</v>
      </c>
      <c r="D193" s="97">
        <v>8.9</v>
      </c>
      <c r="E193" s="97">
        <v>6.3445426999999999E-2</v>
      </c>
      <c r="F193" s="97">
        <v>0.11519478800000001</v>
      </c>
      <c r="G193" s="97">
        <v>0.145676112</v>
      </c>
      <c r="H193" s="97">
        <v>0.14570322699999999</v>
      </c>
      <c r="I193" s="97">
        <v>0.133102424</v>
      </c>
      <c r="J193" s="97">
        <v>0.118406252</v>
      </c>
      <c r="K193" s="97">
        <v>0.10645795600000001</v>
      </c>
      <c r="L193" s="97">
        <v>9.6570146999999995E-2</v>
      </c>
      <c r="M193" s="97">
        <v>8.7570431000000004E-2</v>
      </c>
      <c r="N193" s="97">
        <v>4.0094243000000002E-2</v>
      </c>
      <c r="O193" s="97">
        <v>1.8068109999999998E-2</v>
      </c>
      <c r="P193" s="97">
        <v>1.1023843E-2</v>
      </c>
      <c r="Q193" s="97">
        <v>7.6404519999999998E-3</v>
      </c>
      <c r="R193" s="17">
        <f>SQRT((C193-Input!$R$8)^2+(Input!$Q$8-UHS_1000a!D193)^2)</f>
        <v>1.52182689882046</v>
      </c>
    </row>
    <row r="194" spans="3:18">
      <c r="C194" s="97">
        <v>46.3</v>
      </c>
      <c r="D194" s="97">
        <v>9</v>
      </c>
      <c r="E194" s="97">
        <v>6.3263002999999998E-2</v>
      </c>
      <c r="F194" s="97">
        <v>0.114792072</v>
      </c>
      <c r="G194" s="97">
        <v>0.145251041</v>
      </c>
      <c r="H194" s="97">
        <v>0.14531945399999999</v>
      </c>
      <c r="I194" s="97">
        <v>0.13277515000000001</v>
      </c>
      <c r="J194" s="97">
        <v>0.118113913</v>
      </c>
      <c r="K194" s="97">
        <v>0.106202331</v>
      </c>
      <c r="L194" s="97">
        <v>9.6340783999999999E-2</v>
      </c>
      <c r="M194" s="97">
        <v>8.7373688000000005E-2</v>
      </c>
      <c r="N194" s="97">
        <v>3.9999319999999998E-2</v>
      </c>
      <c r="O194" s="97">
        <v>1.8009238E-2</v>
      </c>
      <c r="P194" s="97">
        <v>1.0981481E-2</v>
      </c>
      <c r="Q194" s="97">
        <v>7.6071849999999998E-3</v>
      </c>
      <c r="R194" s="17">
        <f>SQRT((C194-Input!$R$8)^2+(Input!$Q$8-UHS_1000a!D194)^2)</f>
        <v>1.4278674435243908</v>
      </c>
    </row>
    <row r="195" spans="3:18">
      <c r="C195" s="97">
        <v>46.3</v>
      </c>
      <c r="D195" s="97">
        <v>9.1</v>
      </c>
      <c r="E195" s="97">
        <v>6.4132143000000003E-2</v>
      </c>
      <c r="F195" s="97">
        <v>0.11648264799999999</v>
      </c>
      <c r="G195" s="97">
        <v>0.147396262</v>
      </c>
      <c r="H195" s="97">
        <v>0.14735944500000001</v>
      </c>
      <c r="I195" s="97">
        <v>0.13464277799999999</v>
      </c>
      <c r="J195" s="97">
        <v>0.11964354000000001</v>
      </c>
      <c r="K195" s="97">
        <v>0.107507979</v>
      </c>
      <c r="L195" s="97">
        <v>9.7539587999999997E-2</v>
      </c>
      <c r="M195" s="97">
        <v>8.8397337000000006E-2</v>
      </c>
      <c r="N195" s="97">
        <v>4.0311985000000002E-2</v>
      </c>
      <c r="O195" s="97">
        <v>1.8108908999999999E-2</v>
      </c>
      <c r="P195" s="97">
        <v>1.1015479E-2</v>
      </c>
      <c r="Q195" s="97">
        <v>7.6214150000000003E-3</v>
      </c>
      <c r="R195" s="17">
        <f>SQRT((C195-Input!$R$8)^2+(Input!$Q$8-UHS_1000a!D195)^2)</f>
        <v>1.3347860362545978</v>
      </c>
    </row>
    <row r="196" spans="3:18">
      <c r="C196" s="97">
        <v>46.3</v>
      </c>
      <c r="D196" s="97">
        <v>9.1999999999999993</v>
      </c>
      <c r="E196" s="97">
        <v>6.6064244999999994E-2</v>
      </c>
      <c r="F196" s="97">
        <v>0.120315829</v>
      </c>
      <c r="G196" s="97">
        <v>0.152118841</v>
      </c>
      <c r="H196" s="97">
        <v>0.15182425399999999</v>
      </c>
      <c r="I196" s="97">
        <v>0.13872973299999999</v>
      </c>
      <c r="J196" s="97">
        <v>0.123005774</v>
      </c>
      <c r="K196" s="97">
        <v>0.110379662</v>
      </c>
      <c r="L196" s="97">
        <v>0.100182524</v>
      </c>
      <c r="M196" s="97">
        <v>9.0647990999999997E-2</v>
      </c>
      <c r="N196" s="97">
        <v>4.1029109000000001E-2</v>
      </c>
      <c r="O196" s="97">
        <v>1.8363925999999999E-2</v>
      </c>
      <c r="P196" s="97">
        <v>1.1123826E-2</v>
      </c>
      <c r="Q196" s="97">
        <v>7.6819749999999997E-3</v>
      </c>
      <c r="R196" s="17">
        <f>SQRT((C196-Input!$R$8)^2+(Input!$Q$8-UHS_1000a!D196)^2)</f>
        <v>1.2427799841016272</v>
      </c>
    </row>
    <row r="197" spans="3:18">
      <c r="C197" s="97">
        <v>46.3</v>
      </c>
      <c r="D197" s="97">
        <v>9.3000000000000007</v>
      </c>
      <c r="E197" s="97">
        <v>6.9393758999999999E-2</v>
      </c>
      <c r="F197" s="97">
        <v>0.12707843699999999</v>
      </c>
      <c r="G197" s="97">
        <v>0.16013602399999999</v>
      </c>
      <c r="H197" s="97">
        <v>0.15933282700000001</v>
      </c>
      <c r="I197" s="97">
        <v>0.14558036799999999</v>
      </c>
      <c r="J197" s="97">
        <v>0.12865636</v>
      </c>
      <c r="K197" s="97">
        <v>0.11518086600000001</v>
      </c>
      <c r="L197" s="97">
        <v>0.104507667</v>
      </c>
      <c r="M197" s="97">
        <v>9.4404689999999999E-2</v>
      </c>
      <c r="N197" s="97">
        <v>4.2217588E-2</v>
      </c>
      <c r="O197" s="97">
        <v>1.8793639000000001E-2</v>
      </c>
      <c r="P197" s="97">
        <v>1.131367E-2</v>
      </c>
      <c r="Q197" s="97">
        <v>7.7922010000000003E-3</v>
      </c>
      <c r="R197" s="17">
        <f>SQRT((C197-Input!$R$8)^2+(Input!$Q$8-UHS_1000a!D197)^2)</f>
        <v>1.1521069460718556</v>
      </c>
    </row>
    <row r="198" spans="3:18">
      <c r="C198" s="97">
        <v>46.3</v>
      </c>
      <c r="D198" s="97">
        <v>9.4</v>
      </c>
      <c r="E198" s="97">
        <v>7.4972341999999997E-2</v>
      </c>
      <c r="F198" s="97">
        <v>0.139022702</v>
      </c>
      <c r="G198" s="97">
        <v>0.17348717599999999</v>
      </c>
      <c r="H198" s="97">
        <v>0.171614564</v>
      </c>
      <c r="I198" s="97">
        <v>0.155985824</v>
      </c>
      <c r="J198" s="97">
        <v>0.13779117099999999</v>
      </c>
      <c r="K198" s="97">
        <v>0.12287463999999999</v>
      </c>
      <c r="L198" s="97">
        <v>0.111083337</v>
      </c>
      <c r="M198" s="97">
        <v>0.100370427</v>
      </c>
      <c r="N198" s="97">
        <v>4.4038185000000001E-2</v>
      </c>
      <c r="O198" s="97">
        <v>1.9420493E-2</v>
      </c>
      <c r="P198" s="97">
        <v>1.1607173E-2</v>
      </c>
      <c r="Q198" s="97">
        <v>7.9649850000000008E-3</v>
      </c>
      <c r="R198" s="17">
        <f>SQRT((C198-Input!$R$8)^2+(Input!$Q$8-UHS_1000a!D198)^2)</f>
        <v>1.0631080572972809</v>
      </c>
    </row>
    <row r="199" spans="3:18">
      <c r="C199" s="97">
        <v>46.3</v>
      </c>
      <c r="D199" s="97">
        <v>9.5</v>
      </c>
      <c r="E199" s="97">
        <v>8.4174809000000003E-2</v>
      </c>
      <c r="F199" s="97">
        <v>0.159723006</v>
      </c>
      <c r="G199" s="97">
        <v>0.19628383999999999</v>
      </c>
      <c r="H199" s="97">
        <v>0.19201949300000001</v>
      </c>
      <c r="I199" s="97">
        <v>0.172911758</v>
      </c>
      <c r="J199" s="97">
        <v>0.152127608</v>
      </c>
      <c r="K199" s="97">
        <v>0.13519816400000001</v>
      </c>
      <c r="L199" s="97">
        <v>0.12148610899999999</v>
      </c>
      <c r="M199" s="97">
        <v>0.10931595299999999</v>
      </c>
      <c r="N199" s="97">
        <v>4.6693855999999999E-2</v>
      </c>
      <c r="O199" s="97">
        <v>2.0251202999999999E-2</v>
      </c>
      <c r="P199" s="97">
        <v>1.2028644E-2</v>
      </c>
      <c r="Q199" s="97">
        <v>8.2157629999999992E-3</v>
      </c>
      <c r="R199" s="17">
        <f>SQRT((C199-Input!$R$8)^2+(Input!$Q$8-UHS_1000a!D199)^2)</f>
        <v>0.97624129588630859</v>
      </c>
    </row>
    <row r="200" spans="3:18">
      <c r="C200" s="97">
        <v>46.3</v>
      </c>
      <c r="D200" s="97">
        <v>9.6</v>
      </c>
      <c r="E200" s="97">
        <v>9.5505475000000006E-2</v>
      </c>
      <c r="F200" s="97">
        <v>0.18496195500000001</v>
      </c>
      <c r="G200" s="97">
        <v>0.222684619</v>
      </c>
      <c r="H200" s="97">
        <v>0.21583976299999999</v>
      </c>
      <c r="I200" s="97">
        <v>0.19322257000000001</v>
      </c>
      <c r="J200" s="97">
        <v>0.168758303</v>
      </c>
      <c r="K200" s="97">
        <v>0.149690819</v>
      </c>
      <c r="L200" s="97">
        <v>0.13388330400000001</v>
      </c>
      <c r="M200" s="97">
        <v>0.119751781</v>
      </c>
      <c r="N200" s="97">
        <v>4.9763983999999997E-2</v>
      </c>
      <c r="O200" s="97">
        <v>2.1203006999999999E-2</v>
      </c>
      <c r="P200" s="97">
        <v>1.2509345999999999E-2</v>
      </c>
      <c r="Q200" s="97">
        <v>8.5017219999999998E-3</v>
      </c>
      <c r="R200" s="17">
        <f>SQRT((C200-Input!$R$8)^2+(Input!$Q$8-UHS_1000a!D200)^2)</f>
        <v>0.89212969578260282</v>
      </c>
    </row>
    <row r="201" spans="3:18">
      <c r="C201" s="97">
        <v>46.3</v>
      </c>
      <c r="D201" s="97">
        <v>9.6999999999999993</v>
      </c>
      <c r="E201" s="97">
        <v>0.10247816899999999</v>
      </c>
      <c r="F201" s="97">
        <v>0.19992146199999999</v>
      </c>
      <c r="G201" s="97">
        <v>0.23866298</v>
      </c>
      <c r="H201" s="97">
        <v>0.23053570800000001</v>
      </c>
      <c r="I201" s="97">
        <v>0.206302283</v>
      </c>
      <c r="J201" s="97">
        <v>0.17974480800000001</v>
      </c>
      <c r="K201" s="97">
        <v>0.159072818</v>
      </c>
      <c r="L201" s="97">
        <v>0.14237134200000001</v>
      </c>
      <c r="M201" s="97">
        <v>0.12697795200000001</v>
      </c>
      <c r="N201" s="97">
        <v>5.2164772999999998E-2</v>
      </c>
      <c r="O201" s="97">
        <v>2.1998601E-2</v>
      </c>
      <c r="P201" s="97">
        <v>1.2913674E-2</v>
      </c>
      <c r="Q201" s="97">
        <v>8.7413290000000008E-3</v>
      </c>
      <c r="R201" s="17">
        <f>SQRT((C201-Input!$R$8)^2+(Input!$Q$8-UHS_1000a!D201)^2)</f>
        <v>0.81163028553679517</v>
      </c>
    </row>
    <row r="202" spans="3:18">
      <c r="C202" s="97">
        <v>46.3</v>
      </c>
      <c r="D202" s="97">
        <v>9.8000000000000007</v>
      </c>
      <c r="E202" s="97">
        <v>0.105800928</v>
      </c>
      <c r="F202" s="97">
        <v>0.20656697500000001</v>
      </c>
      <c r="G202" s="97">
        <v>0.24674581500000001</v>
      </c>
      <c r="H202" s="97">
        <v>0.23826999900000001</v>
      </c>
      <c r="I202" s="97">
        <v>0.213070286</v>
      </c>
      <c r="J202" s="97">
        <v>0.185812374</v>
      </c>
      <c r="K202" s="97">
        <v>0.16433155399999999</v>
      </c>
      <c r="L202" s="97">
        <v>0.14714471600000001</v>
      </c>
      <c r="M202" s="97">
        <v>0.13121045200000001</v>
      </c>
      <c r="N202" s="97">
        <v>5.3748199000000003E-2</v>
      </c>
      <c r="O202" s="97">
        <v>2.2592635999999999E-2</v>
      </c>
      <c r="P202" s="97">
        <v>1.3224158E-2</v>
      </c>
      <c r="Q202" s="97">
        <v>8.9269380000000006E-3</v>
      </c>
      <c r="R202" s="17">
        <f>SQRT((C202-Input!$R$8)^2+(Input!$Q$8-UHS_1000a!D202)^2)</f>
        <v>0.73592937616589149</v>
      </c>
    </row>
    <row r="203" spans="3:18">
      <c r="C203" s="97">
        <v>46.3</v>
      </c>
      <c r="D203" s="97">
        <v>9.9</v>
      </c>
      <c r="E203" s="97">
        <v>0.107259228</v>
      </c>
      <c r="F203" s="97">
        <v>0.20901393800000001</v>
      </c>
      <c r="G203" s="97">
        <v>0.250301932</v>
      </c>
      <c r="H203" s="97">
        <v>0.24188670700000001</v>
      </c>
      <c r="I203" s="97">
        <v>0.216354145</v>
      </c>
      <c r="J203" s="97">
        <v>0.18885173199999999</v>
      </c>
      <c r="K203" s="97">
        <v>0.16702028899999999</v>
      </c>
      <c r="L203" s="97">
        <v>0.149583984</v>
      </c>
      <c r="M203" s="97">
        <v>0.13351364199999999</v>
      </c>
      <c r="N203" s="97">
        <v>5.4763996000000002E-2</v>
      </c>
      <c r="O203" s="97">
        <v>2.3025977999999999E-2</v>
      </c>
      <c r="P203" s="97">
        <v>1.3460085E-2</v>
      </c>
      <c r="Q203" s="97">
        <v>9.0701359999999995E-3</v>
      </c>
      <c r="R203" s="17">
        <f>SQRT((C203-Input!$R$8)^2+(Input!$Q$8-UHS_1000a!D203)^2)</f>
        <v>0.66666361308181388</v>
      </c>
    </row>
    <row r="204" spans="3:18">
      <c r="C204" s="97">
        <v>46.3</v>
      </c>
      <c r="D204" s="97">
        <v>10</v>
      </c>
      <c r="E204" s="97">
        <v>0.107666863</v>
      </c>
      <c r="F204" s="97">
        <v>0.20923244299999999</v>
      </c>
      <c r="G204" s="97">
        <v>0.25124083400000002</v>
      </c>
      <c r="H204" s="97">
        <v>0.24309157300000001</v>
      </c>
      <c r="I204" s="97">
        <v>0.21757750000000001</v>
      </c>
      <c r="J204" s="97">
        <v>0.19007579499999999</v>
      </c>
      <c r="K204" s="97">
        <v>0.168160543</v>
      </c>
      <c r="L204" s="97">
        <v>0.15068831999999999</v>
      </c>
      <c r="M204" s="97">
        <v>0.13462371300000001</v>
      </c>
      <c r="N204" s="97">
        <v>5.5411856000000002E-2</v>
      </c>
      <c r="O204" s="97">
        <v>2.3339464000000001E-2</v>
      </c>
      <c r="P204" s="97">
        <v>1.3637936999999999E-2</v>
      </c>
      <c r="Q204" s="97">
        <v>9.1793619999999999E-3</v>
      </c>
      <c r="R204" s="17">
        <f>SQRT((C204-Input!$R$8)^2+(Input!$Q$8-UHS_1000a!D204)^2)</f>
        <v>0.60604347971963102</v>
      </c>
    </row>
    <row r="205" spans="3:18">
      <c r="C205" s="97">
        <v>46.3</v>
      </c>
      <c r="D205" s="97">
        <v>10.1</v>
      </c>
      <c r="E205" s="97">
        <v>0.10743559599999999</v>
      </c>
      <c r="F205" s="97">
        <v>0.20809530900000001</v>
      </c>
      <c r="G205" s="97">
        <v>0.25059194400000001</v>
      </c>
      <c r="H205" s="97">
        <v>0.24282303499999999</v>
      </c>
      <c r="I205" s="97">
        <v>0.21753097699999999</v>
      </c>
      <c r="J205" s="97">
        <v>0.19017298399999999</v>
      </c>
      <c r="K205" s="97">
        <v>0.168334027</v>
      </c>
      <c r="L205" s="97">
        <v>0.15095392699999999</v>
      </c>
      <c r="M205" s="97">
        <v>0.13497240299999999</v>
      </c>
      <c r="N205" s="97">
        <v>5.5800808E-2</v>
      </c>
      <c r="O205" s="97">
        <v>2.3560121E-2</v>
      </c>
      <c r="P205" s="97">
        <v>1.3760591000000001E-2</v>
      </c>
      <c r="Q205" s="97">
        <v>9.2591779999999999E-3</v>
      </c>
      <c r="R205" s="17">
        <f>SQRT((C205-Input!$R$8)^2+(Input!$Q$8-UHS_1000a!D205)^2)</f>
        <v>0.55689947532212569</v>
      </c>
    </row>
    <row r="206" spans="3:18">
      <c r="C206" s="97">
        <v>46.3</v>
      </c>
      <c r="D206" s="97">
        <v>10.199999999999999</v>
      </c>
      <c r="E206" s="97">
        <v>0.10657662</v>
      </c>
      <c r="F206" s="97">
        <v>0.20555642399999999</v>
      </c>
      <c r="G206" s="97">
        <v>0.24841633799999999</v>
      </c>
      <c r="H206" s="97">
        <v>0.24116359100000001</v>
      </c>
      <c r="I206" s="97">
        <v>0.21630322199999999</v>
      </c>
      <c r="J206" s="97">
        <v>0.189229235</v>
      </c>
      <c r="K206" s="97">
        <v>0.167620189</v>
      </c>
      <c r="L206" s="97">
        <v>0.150458011</v>
      </c>
      <c r="M206" s="97">
        <v>0.13462902199999999</v>
      </c>
      <c r="N206" s="97">
        <v>5.5954591999999997E-2</v>
      </c>
      <c r="O206" s="97">
        <v>2.3691615999999999E-2</v>
      </c>
      <c r="P206" s="97">
        <v>1.3832671E-2</v>
      </c>
      <c r="Q206" s="97">
        <v>9.3085319999999996E-3</v>
      </c>
      <c r="R206" s="17">
        <f>SQRT((C206-Input!$R$8)^2+(Input!$Q$8-UHS_1000a!D206)^2)</f>
        <v>0.52248000145215012</v>
      </c>
    </row>
    <row r="207" spans="3:18">
      <c r="C207" s="97">
        <v>46.3</v>
      </c>
      <c r="D207" s="97">
        <v>10.3</v>
      </c>
      <c r="E207" s="97">
        <v>0.104480774</v>
      </c>
      <c r="F207" s="97">
        <v>0.19972775200000001</v>
      </c>
      <c r="G207" s="97">
        <v>0.24335142200000001</v>
      </c>
      <c r="H207" s="97">
        <v>0.23702004099999999</v>
      </c>
      <c r="I207" s="97">
        <v>0.213069067</v>
      </c>
      <c r="J207" s="97">
        <v>0.18654743300000001</v>
      </c>
      <c r="K207" s="97">
        <v>0.165474707</v>
      </c>
      <c r="L207" s="97">
        <v>0.14877833400000001</v>
      </c>
      <c r="M207" s="97">
        <v>0.133226383</v>
      </c>
      <c r="N207" s="97">
        <v>5.5818247000000001E-2</v>
      </c>
      <c r="O207" s="97">
        <v>2.3715146999999999E-2</v>
      </c>
      <c r="P207" s="97">
        <v>1.3849085000000001E-2</v>
      </c>
      <c r="Q207" s="97">
        <v>9.3180439999999993E-3</v>
      </c>
      <c r="R207" s="17">
        <f>SQRT((C207-Input!$R$8)^2+(Input!$Q$8-UHS_1000a!D207)^2)</f>
        <v>0.50580003778253968</v>
      </c>
    </row>
    <row r="208" spans="3:18">
      <c r="C208" s="97">
        <v>46.317</v>
      </c>
      <c r="D208" s="97">
        <v>7.9669999999999996</v>
      </c>
      <c r="E208" s="97">
        <v>0.166830959</v>
      </c>
      <c r="F208" s="97">
        <v>0.33097236299999999</v>
      </c>
      <c r="G208" s="97">
        <v>0.39227957200000002</v>
      </c>
      <c r="H208" s="97">
        <v>0.374375497</v>
      </c>
      <c r="I208" s="97">
        <v>0.33140698499999999</v>
      </c>
      <c r="J208" s="97">
        <v>0.29029544299999999</v>
      </c>
      <c r="K208" s="97">
        <v>0.25649433999999999</v>
      </c>
      <c r="L208" s="97">
        <v>0.22844471799999999</v>
      </c>
      <c r="M208" s="97">
        <v>0.20381723800000001</v>
      </c>
      <c r="N208" s="97">
        <v>8.0153173999999994E-2</v>
      </c>
      <c r="O208" s="97">
        <v>3.2536768000000001E-2</v>
      </c>
      <c r="P208" s="97">
        <v>1.8315451999999999E-2</v>
      </c>
      <c r="Q208" s="97">
        <v>1.2178265000000001E-2</v>
      </c>
      <c r="R208" s="17">
        <f>SQRT((C208-Input!$R$8)^2+(Input!$Q$8-UHS_1000a!D208)^2)</f>
        <v>2.4184098192941832</v>
      </c>
    </row>
    <row r="209" spans="3:18">
      <c r="C209" s="97">
        <v>46.4</v>
      </c>
      <c r="D209" s="97">
        <v>5.9</v>
      </c>
      <c r="E209" s="97">
        <v>6.7969671999999995E-2</v>
      </c>
      <c r="F209" s="97">
        <v>0.122480273</v>
      </c>
      <c r="G209" s="97">
        <v>0.153939254</v>
      </c>
      <c r="H209" s="97">
        <v>0.15276050799999999</v>
      </c>
      <c r="I209" s="97">
        <v>0.13792336299999999</v>
      </c>
      <c r="J209" s="97">
        <v>0.121442101</v>
      </c>
      <c r="K209" s="97">
        <v>0.108226513</v>
      </c>
      <c r="L209" s="97">
        <v>9.7595113999999997E-2</v>
      </c>
      <c r="M209" s="97">
        <v>8.8035665999999999E-2</v>
      </c>
      <c r="N209" s="97">
        <v>3.8821166999999997E-2</v>
      </c>
      <c r="O209" s="97">
        <v>1.705371E-2</v>
      </c>
      <c r="P209" s="97">
        <v>1.027254E-2</v>
      </c>
      <c r="Q209" s="97">
        <v>7.0360789999999998E-3</v>
      </c>
      <c r="R209" s="17">
        <f>SQRT((C209-Input!$R$8)^2+(Input!$Q$8-UHS_1000a!D209)^2)</f>
        <v>4.4541666369445041</v>
      </c>
    </row>
    <row r="210" spans="3:18">
      <c r="C210" s="97">
        <v>46.4</v>
      </c>
      <c r="D210" s="97">
        <v>6</v>
      </c>
      <c r="E210" s="97">
        <v>6.9182947999999994E-2</v>
      </c>
      <c r="F210" s="97">
        <v>0.12401548</v>
      </c>
      <c r="G210" s="97">
        <v>0.15665242300000001</v>
      </c>
      <c r="H210" s="97">
        <v>0.15582132400000001</v>
      </c>
      <c r="I210" s="97">
        <v>0.14103423100000001</v>
      </c>
      <c r="J210" s="97">
        <v>0.12426136</v>
      </c>
      <c r="K210" s="97">
        <v>0.11081745599999999</v>
      </c>
      <c r="L210" s="97">
        <v>0.100120823</v>
      </c>
      <c r="M210" s="97">
        <v>9.0348025999999998E-2</v>
      </c>
      <c r="N210" s="97">
        <v>4.0041064000000001E-2</v>
      </c>
      <c r="O210" s="97">
        <v>1.7662794999999998E-2</v>
      </c>
      <c r="P210" s="97">
        <v>1.0619223000000001E-2</v>
      </c>
      <c r="Q210" s="97">
        <v>7.2754769999999998E-3</v>
      </c>
      <c r="R210" s="17">
        <f>SQRT((C210-Input!$R$8)^2+(Input!$Q$8-UHS_1000a!D210)^2)</f>
        <v>4.3545893900542332</v>
      </c>
    </row>
    <row r="211" spans="3:18">
      <c r="C211" s="97">
        <v>46.4</v>
      </c>
      <c r="D211" s="97">
        <v>6.1</v>
      </c>
      <c r="E211" s="97">
        <v>7.1512368000000007E-2</v>
      </c>
      <c r="F211" s="97">
        <v>0.128010025</v>
      </c>
      <c r="G211" s="97">
        <v>0.161938727</v>
      </c>
      <c r="H211" s="97">
        <v>0.16115389299999999</v>
      </c>
      <c r="I211" s="97">
        <v>0.14607046500000001</v>
      </c>
      <c r="J211" s="97">
        <v>0.128670224</v>
      </c>
      <c r="K211" s="97">
        <v>0.114710465</v>
      </c>
      <c r="L211" s="97">
        <v>0.1037836</v>
      </c>
      <c r="M211" s="97">
        <v>9.3639008999999995E-2</v>
      </c>
      <c r="N211" s="97">
        <v>4.1514706999999998E-2</v>
      </c>
      <c r="O211" s="97">
        <v>1.8360357000000001E-2</v>
      </c>
      <c r="P211" s="97">
        <v>1.100428E-2</v>
      </c>
      <c r="Q211" s="97">
        <v>7.5370389999999997E-3</v>
      </c>
      <c r="R211" s="17">
        <f>SQRT((C211-Input!$R$8)^2+(Input!$Q$8-UHS_1000a!D211)^2)</f>
        <v>4.2550319719452494</v>
      </c>
    </row>
    <row r="212" spans="3:18">
      <c r="C212" s="97">
        <v>46.4</v>
      </c>
      <c r="D212" s="97">
        <v>6.2</v>
      </c>
      <c r="E212" s="97">
        <v>7.5031140999999996E-2</v>
      </c>
      <c r="F212" s="97">
        <v>0.13473945200000001</v>
      </c>
      <c r="G212" s="97">
        <v>0.17015585599999999</v>
      </c>
      <c r="H212" s="97">
        <v>0.16911749100000001</v>
      </c>
      <c r="I212" s="97">
        <v>0.153041758</v>
      </c>
      <c r="J212" s="97">
        <v>0.13496232799999999</v>
      </c>
      <c r="K212" s="97">
        <v>0.12015276699999999</v>
      </c>
      <c r="L212" s="97">
        <v>0.10858108800000001</v>
      </c>
      <c r="M212" s="97">
        <v>9.8111839000000006E-2</v>
      </c>
      <c r="N212" s="97">
        <v>4.3310460000000002E-2</v>
      </c>
      <c r="O212" s="97">
        <v>1.9171081E-2</v>
      </c>
      <c r="P212" s="97">
        <v>1.1439055E-2</v>
      </c>
      <c r="Q212" s="97">
        <v>7.8276419999999992E-3</v>
      </c>
      <c r="R212" s="17">
        <f>SQRT((C212-Input!$R$8)^2+(Input!$Q$8-UHS_1000a!D212)^2)</f>
        <v>4.1554958077923336</v>
      </c>
    </row>
    <row r="213" spans="3:18">
      <c r="C213" s="97">
        <v>46.4</v>
      </c>
      <c r="D213" s="97">
        <v>6.3</v>
      </c>
      <c r="E213" s="97">
        <v>7.9971656000000002E-2</v>
      </c>
      <c r="F213" s="97">
        <v>0.145253457</v>
      </c>
      <c r="G213" s="97">
        <v>0.182242132</v>
      </c>
      <c r="H213" s="97">
        <v>0.180499417</v>
      </c>
      <c r="I213" s="97">
        <v>0.16278193899999999</v>
      </c>
      <c r="J213" s="97">
        <v>0.14370793800000001</v>
      </c>
      <c r="K213" s="97">
        <v>0.12760223500000001</v>
      </c>
      <c r="L213" s="97">
        <v>0.11504314</v>
      </c>
      <c r="M213" s="97">
        <v>0.104042915</v>
      </c>
      <c r="N213" s="97">
        <v>4.5514895E-2</v>
      </c>
      <c r="O213" s="97">
        <v>2.0037012E-2</v>
      </c>
      <c r="P213" s="97">
        <v>1.1937318000000001E-2</v>
      </c>
      <c r="Q213" s="97">
        <v>8.1554720000000004E-3</v>
      </c>
      <c r="R213" s="17">
        <f>SQRT((C213-Input!$R$8)^2+(Input!$Q$8-UHS_1000a!D213)^2)</f>
        <v>4.0559824623490472</v>
      </c>
    </row>
    <row r="214" spans="3:18">
      <c r="C214" s="97">
        <v>46.4</v>
      </c>
      <c r="D214" s="97">
        <v>6.4</v>
      </c>
      <c r="E214" s="97">
        <v>8.6395919000000002E-2</v>
      </c>
      <c r="F214" s="97">
        <v>0.158496523</v>
      </c>
      <c r="G214" s="97">
        <v>0.19806283799999999</v>
      </c>
      <c r="H214" s="97">
        <v>0.19511661299999999</v>
      </c>
      <c r="I214" s="97">
        <v>0.175105919</v>
      </c>
      <c r="J214" s="97">
        <v>0.154128556</v>
      </c>
      <c r="K214" s="97">
        <v>0.13693609000000001</v>
      </c>
      <c r="L214" s="97">
        <v>0.123053492</v>
      </c>
      <c r="M214" s="97">
        <v>0.110963329</v>
      </c>
      <c r="N214" s="97">
        <v>4.8090664999999998E-2</v>
      </c>
      <c r="O214" s="97">
        <v>2.1011087000000001E-2</v>
      </c>
      <c r="P214" s="97">
        <v>1.2493086E-2</v>
      </c>
      <c r="Q214" s="97">
        <v>8.5169919999999993E-3</v>
      </c>
      <c r="R214" s="17">
        <f>SQRT((C214-Input!$R$8)^2+(Input!$Q$8-UHS_1000a!D214)^2)</f>
        <v>3.9564936574176905</v>
      </c>
    </row>
    <row r="215" spans="3:18">
      <c r="C215" s="97">
        <v>46.4</v>
      </c>
      <c r="D215" s="97">
        <v>6.5</v>
      </c>
      <c r="E215" s="97">
        <v>9.2169852999999996E-2</v>
      </c>
      <c r="F215" s="97">
        <v>0.17016937800000001</v>
      </c>
      <c r="G215" s="97">
        <v>0.21188587</v>
      </c>
      <c r="H215" s="97">
        <v>0.208327017</v>
      </c>
      <c r="I215" s="97">
        <v>0.18667344899999999</v>
      </c>
      <c r="J215" s="97">
        <v>0.16389146299999999</v>
      </c>
      <c r="K215" s="97">
        <v>0.14584639099999999</v>
      </c>
      <c r="L215" s="97">
        <v>0.130775272</v>
      </c>
      <c r="M215" s="97">
        <v>0.117660734</v>
      </c>
      <c r="N215" s="97">
        <v>5.0695907999999998E-2</v>
      </c>
      <c r="O215" s="97">
        <v>2.2005350999999999E-2</v>
      </c>
      <c r="P215" s="97">
        <v>1.3058703E-2</v>
      </c>
      <c r="Q215" s="97">
        <v>8.8834139999999992E-3</v>
      </c>
      <c r="R215" s="17">
        <f>SQRT((C215-Input!$R$8)^2+(Input!$Q$8-UHS_1000a!D215)^2)</f>
        <v>3.8570312920029308</v>
      </c>
    </row>
    <row r="216" spans="3:18">
      <c r="C216" s="97">
        <v>46.4</v>
      </c>
      <c r="D216" s="97">
        <v>6.6</v>
      </c>
      <c r="E216" s="97">
        <v>9.7706486999999995E-2</v>
      </c>
      <c r="F216" s="97">
        <v>0.18122028400000001</v>
      </c>
      <c r="G216" s="97">
        <v>0.224900979</v>
      </c>
      <c r="H216" s="97">
        <v>0.22066675999999999</v>
      </c>
      <c r="I216" s="97">
        <v>0.19804960599999999</v>
      </c>
      <c r="J216" s="97">
        <v>0.17351307399999999</v>
      </c>
      <c r="K216" s="97">
        <v>0.15419825000000001</v>
      </c>
      <c r="L216" s="97">
        <v>0.13849120700000001</v>
      </c>
      <c r="M216" s="97">
        <v>0.124355514</v>
      </c>
      <c r="N216" s="97">
        <v>5.3321397E-2</v>
      </c>
      <c r="O216" s="97">
        <v>2.302858E-2</v>
      </c>
      <c r="P216" s="97">
        <v>1.3639619E-2</v>
      </c>
      <c r="Q216" s="97">
        <v>9.2586590000000007E-3</v>
      </c>
      <c r="R216" s="17">
        <f>SQRT((C216-Input!$R$8)^2+(Input!$Q$8-UHS_1000a!D216)^2)</f>
        <v>3.7575974656412012</v>
      </c>
    </row>
    <row r="217" spans="3:18">
      <c r="C217" s="97">
        <v>46.4</v>
      </c>
      <c r="D217" s="97">
        <v>6.7</v>
      </c>
      <c r="E217" s="97">
        <v>0.10372247900000001</v>
      </c>
      <c r="F217" s="97">
        <v>0.19331622500000001</v>
      </c>
      <c r="G217" s="97">
        <v>0.23906986999999999</v>
      </c>
      <c r="H217" s="97">
        <v>0.23401688600000001</v>
      </c>
      <c r="I217" s="97">
        <v>0.20992185799999999</v>
      </c>
      <c r="J217" s="97">
        <v>0.18392609200000001</v>
      </c>
      <c r="K217" s="97">
        <v>0.16319879500000001</v>
      </c>
      <c r="L217" s="97">
        <v>0.14674467699999999</v>
      </c>
      <c r="M217" s="97">
        <v>0.131579376</v>
      </c>
      <c r="N217" s="97">
        <v>5.5959252000000001E-2</v>
      </c>
      <c r="O217" s="97">
        <v>2.4101058000000002E-2</v>
      </c>
      <c r="P217" s="97">
        <v>1.4191956E-2</v>
      </c>
      <c r="Q217" s="97">
        <v>9.6481899999999992E-3</v>
      </c>
      <c r="R217" s="17">
        <f>SQRT((C217-Input!$R$8)^2+(Input!$Q$8-UHS_1000a!D217)^2)</f>
        <v>3.6581945055035763</v>
      </c>
    </row>
    <row r="218" spans="3:18">
      <c r="C218" s="97">
        <v>46.4</v>
      </c>
      <c r="D218" s="97">
        <v>6.8</v>
      </c>
      <c r="E218" s="97">
        <v>0.108945157</v>
      </c>
      <c r="F218" s="97">
        <v>0.204372523</v>
      </c>
      <c r="G218" s="97">
        <v>0.25245896299999998</v>
      </c>
      <c r="H218" s="97">
        <v>0.246812429</v>
      </c>
      <c r="I218" s="97">
        <v>0.221108687</v>
      </c>
      <c r="J218" s="97">
        <v>0.194168708</v>
      </c>
      <c r="K218" s="97">
        <v>0.17209581299999999</v>
      </c>
      <c r="L218" s="97">
        <v>0.154566483</v>
      </c>
      <c r="M218" s="97">
        <v>0.13885528799999999</v>
      </c>
      <c r="N218" s="97">
        <v>5.8716154999999999E-2</v>
      </c>
      <c r="O218" s="97">
        <v>2.5236568000000001E-2</v>
      </c>
      <c r="P218" s="97">
        <v>1.4759909999999999E-2</v>
      </c>
      <c r="Q218" s="97">
        <v>1.0024333999999999E-2</v>
      </c>
      <c r="R218" s="17">
        <f>SQRT((C218-Input!$R$8)^2+(Input!$Q$8-UHS_1000a!D218)^2)</f>
        <v>3.5588249980014384</v>
      </c>
    </row>
    <row r="219" spans="3:18">
      <c r="C219" s="97">
        <v>46.4</v>
      </c>
      <c r="D219" s="97">
        <v>6.9</v>
      </c>
      <c r="E219" s="97">
        <v>0.11544138900000001</v>
      </c>
      <c r="F219" s="97">
        <v>0.21799265400000001</v>
      </c>
      <c r="G219" s="97">
        <v>0.26924072500000001</v>
      </c>
      <c r="H219" s="97">
        <v>0.26251778599999998</v>
      </c>
      <c r="I219" s="97">
        <v>0.23461293899999999</v>
      </c>
      <c r="J219" s="97">
        <v>0.20633412200000001</v>
      </c>
      <c r="K219" s="97">
        <v>0.18273610300000001</v>
      </c>
      <c r="L219" s="97">
        <v>0.16378482799999999</v>
      </c>
      <c r="M219" s="97">
        <v>0.14728982299999999</v>
      </c>
      <c r="N219" s="97">
        <v>6.1725563999999997E-2</v>
      </c>
      <c r="O219" s="97">
        <v>2.643204E-2</v>
      </c>
      <c r="P219" s="97">
        <v>1.5340628E-2</v>
      </c>
      <c r="Q219" s="97">
        <v>1.0388779000000001E-2</v>
      </c>
      <c r="R219" s="17">
        <f>SQRT((C219-Input!$R$8)^2+(Input!$Q$8-UHS_1000a!D219)^2)</f>
        <v>3.4594918257893474</v>
      </c>
    </row>
    <row r="220" spans="3:18">
      <c r="C220" s="97">
        <v>46.4</v>
      </c>
      <c r="D220" s="97">
        <v>7</v>
      </c>
      <c r="E220" s="97">
        <v>0.12538511999999999</v>
      </c>
      <c r="F220" s="97">
        <v>0.23948997999999999</v>
      </c>
      <c r="G220" s="97">
        <v>0.29370684899999999</v>
      </c>
      <c r="H220" s="97">
        <v>0.285443473</v>
      </c>
      <c r="I220" s="97">
        <v>0.25395042299999998</v>
      </c>
      <c r="J220" s="97">
        <v>0.222532284</v>
      </c>
      <c r="K220" s="97">
        <v>0.19762959399999999</v>
      </c>
      <c r="L220" s="97">
        <v>0.176440451</v>
      </c>
      <c r="M220" s="97">
        <v>0.15809711500000001</v>
      </c>
      <c r="N220" s="97">
        <v>6.5407979000000005E-2</v>
      </c>
      <c r="O220" s="97">
        <v>2.7742334E-2</v>
      </c>
      <c r="P220" s="97">
        <v>1.6000302000000001E-2</v>
      </c>
      <c r="Q220" s="97">
        <v>1.0798423999999999E-2</v>
      </c>
      <c r="R220" s="17">
        <f>SQRT((C220-Input!$R$8)^2+(Input!$Q$8-UHS_1000a!D220)^2)</f>
        <v>3.3601982112677069</v>
      </c>
    </row>
    <row r="221" spans="3:18">
      <c r="C221" s="97">
        <v>46.4</v>
      </c>
      <c r="D221" s="97">
        <v>7.1</v>
      </c>
      <c r="E221" s="97">
        <v>0.13648998200000001</v>
      </c>
      <c r="F221" s="97">
        <v>0.26366468300000001</v>
      </c>
      <c r="G221" s="97">
        <v>0.31948647699999999</v>
      </c>
      <c r="H221" s="97">
        <v>0.30907344399999997</v>
      </c>
      <c r="I221" s="97">
        <v>0.27563574899999999</v>
      </c>
      <c r="J221" s="97">
        <v>0.240625429</v>
      </c>
      <c r="K221" s="97">
        <v>0.21358108000000001</v>
      </c>
      <c r="L221" s="97">
        <v>0.19075393299999999</v>
      </c>
      <c r="M221" s="97">
        <v>0.17028142399999999</v>
      </c>
      <c r="N221" s="97">
        <v>6.9653012E-2</v>
      </c>
      <c r="O221" s="97">
        <v>2.9201876000000002E-2</v>
      </c>
      <c r="P221" s="97">
        <v>1.6744294E-2</v>
      </c>
      <c r="Q221" s="97">
        <v>1.1253111999999999E-2</v>
      </c>
      <c r="R221" s="17">
        <f>SQRT((C221-Input!$R$8)^2+(Input!$Q$8-UHS_1000a!D221)^2)</f>
        <v>3.2609477679518384</v>
      </c>
    </row>
    <row r="222" spans="3:18">
      <c r="C222" s="97">
        <v>46.4</v>
      </c>
      <c r="D222" s="97">
        <v>7.2</v>
      </c>
      <c r="E222" s="97">
        <v>0.149717923</v>
      </c>
      <c r="F222" s="97">
        <v>0.29288934599999999</v>
      </c>
      <c r="G222" s="97">
        <v>0.35027558199999997</v>
      </c>
      <c r="H222" s="97">
        <v>0.33699084600000001</v>
      </c>
      <c r="I222" s="97">
        <v>0.29982752400000001</v>
      </c>
      <c r="J222" s="97">
        <v>0.26187658000000003</v>
      </c>
      <c r="K222" s="97">
        <v>0.23165844699999999</v>
      </c>
      <c r="L222" s="97">
        <v>0.20715568400000001</v>
      </c>
      <c r="M222" s="97">
        <v>0.18442950299999999</v>
      </c>
      <c r="N222" s="97">
        <v>7.4402990000000002E-2</v>
      </c>
      <c r="O222" s="97">
        <v>3.0803433000000002E-2</v>
      </c>
      <c r="P222" s="97">
        <v>1.7549332000000001E-2</v>
      </c>
      <c r="Q222" s="97">
        <v>1.1738768E-2</v>
      </c>
      <c r="R222" s="17">
        <f>SQRT((C222-Input!$R$8)^2+(Input!$Q$8-UHS_1000a!D222)^2)</f>
        <v>3.1617445614112243</v>
      </c>
    </row>
    <row r="223" spans="3:18">
      <c r="C223" s="97">
        <v>46.4</v>
      </c>
      <c r="D223" s="97">
        <v>7.3</v>
      </c>
      <c r="E223" s="97">
        <v>0.16308177900000001</v>
      </c>
      <c r="F223" s="97">
        <v>0.32246527899999999</v>
      </c>
      <c r="G223" s="97">
        <v>0.38285712500000002</v>
      </c>
      <c r="H223" s="97">
        <v>0.36627953600000002</v>
      </c>
      <c r="I223" s="97">
        <v>0.324222503</v>
      </c>
      <c r="J223" s="97">
        <v>0.284079111</v>
      </c>
      <c r="K223" s="97">
        <v>0.250378188</v>
      </c>
      <c r="L223" s="97">
        <v>0.22308299200000001</v>
      </c>
      <c r="M223" s="97">
        <v>0.199063608</v>
      </c>
      <c r="N223" s="97">
        <v>7.8909565000000001E-2</v>
      </c>
      <c r="O223" s="97">
        <v>3.2403886E-2</v>
      </c>
      <c r="P223" s="97">
        <v>1.8353418E-2</v>
      </c>
      <c r="Q223" s="97">
        <v>1.2222577E-2</v>
      </c>
      <c r="R223" s="17">
        <f>SQRT((C223-Input!$R$8)^2+(Input!$Q$8-UHS_1000a!D223)^2)</f>
        <v>3.0625931819157497</v>
      </c>
    </row>
    <row r="224" spans="3:18">
      <c r="C224" s="97">
        <v>46.4</v>
      </c>
      <c r="D224" s="97">
        <v>7.4</v>
      </c>
      <c r="E224" s="97">
        <v>0.17143433599999999</v>
      </c>
      <c r="F224" s="97">
        <v>0.340644852</v>
      </c>
      <c r="G224" s="97">
        <v>0.40278214099999998</v>
      </c>
      <c r="H224" s="97">
        <v>0.38488069699999999</v>
      </c>
      <c r="I224" s="97">
        <v>0.33979947300000002</v>
      </c>
      <c r="J224" s="97">
        <v>0.297194348</v>
      </c>
      <c r="K224" s="97">
        <v>0.26254934200000002</v>
      </c>
      <c r="L224" s="97">
        <v>0.23348037099999999</v>
      </c>
      <c r="M224" s="97">
        <v>0.20828239100000001</v>
      </c>
      <c r="N224" s="97">
        <v>8.2033617000000003E-2</v>
      </c>
      <c r="O224" s="97">
        <v>3.3538553999999998E-2</v>
      </c>
      <c r="P224" s="97">
        <v>1.8921159999999999E-2</v>
      </c>
      <c r="Q224" s="97">
        <v>1.2563131999999999E-2</v>
      </c>
      <c r="R224" s="17">
        <f>SQRT((C224-Input!$R$8)^2+(Input!$Q$8-UHS_1000a!D224)^2)</f>
        <v>2.9634988314862238</v>
      </c>
    </row>
    <row r="225" spans="3:18">
      <c r="C225" s="97">
        <v>46.4</v>
      </c>
      <c r="D225" s="97">
        <v>7.5</v>
      </c>
      <c r="E225" s="97">
        <v>0.173302446</v>
      </c>
      <c r="F225" s="97">
        <v>0.34432096099999998</v>
      </c>
      <c r="G225" s="97">
        <v>0.40712806899999998</v>
      </c>
      <c r="H225" s="97">
        <v>0.389454415</v>
      </c>
      <c r="I225" s="97">
        <v>0.34378888200000002</v>
      </c>
      <c r="J225" s="97">
        <v>0.30067527199999999</v>
      </c>
      <c r="K225" s="97">
        <v>0.265916235</v>
      </c>
      <c r="L225" s="97">
        <v>0.23643958600000001</v>
      </c>
      <c r="M225" s="97">
        <v>0.210900805</v>
      </c>
      <c r="N225" s="97">
        <v>8.3147699000000005E-2</v>
      </c>
      <c r="O225" s="97">
        <v>3.3968465000000003E-2</v>
      </c>
      <c r="P225" s="97">
        <v>1.9131500999999999E-2</v>
      </c>
      <c r="Q225" s="97">
        <v>1.2688237E-2</v>
      </c>
      <c r="R225" s="17">
        <f>SQRT((C225-Input!$R$8)^2+(Input!$Q$8-UHS_1000a!D225)^2)</f>
        <v>2.8644674287768739</v>
      </c>
    </row>
    <row r="226" spans="3:18">
      <c r="C226" s="97">
        <v>46.4</v>
      </c>
      <c r="D226" s="97">
        <v>7.6</v>
      </c>
      <c r="E226" s="97">
        <v>0.17144991800000001</v>
      </c>
      <c r="F226" s="97">
        <v>0.34008399900000003</v>
      </c>
      <c r="G226" s="97">
        <v>0.40313022500000001</v>
      </c>
      <c r="H226" s="97">
        <v>0.38553379399999999</v>
      </c>
      <c r="I226" s="97">
        <v>0.34065885000000001</v>
      </c>
      <c r="J226" s="97">
        <v>0.29817323000000001</v>
      </c>
      <c r="K226" s="97">
        <v>0.26369108400000002</v>
      </c>
      <c r="L226" s="97">
        <v>0.23462582500000001</v>
      </c>
      <c r="M226" s="97">
        <v>0.209412968</v>
      </c>
      <c r="N226" s="97">
        <v>8.277023E-2</v>
      </c>
      <c r="O226" s="97">
        <v>3.3840847E-2</v>
      </c>
      <c r="P226" s="97">
        <v>1.9058647000000001E-2</v>
      </c>
      <c r="Q226" s="97">
        <v>1.2643299E-2</v>
      </c>
      <c r="R226" s="17">
        <f>SQRT((C226-Input!$R$8)^2+(Input!$Q$8-UHS_1000a!D226)^2)</f>
        <v>2.7655057361768351</v>
      </c>
    </row>
    <row r="227" spans="3:18">
      <c r="C227" s="97">
        <v>46.4</v>
      </c>
      <c r="D227" s="97">
        <v>7.7</v>
      </c>
      <c r="E227" s="97">
        <v>0.167594246</v>
      </c>
      <c r="F227" s="97">
        <v>0.33171923800000003</v>
      </c>
      <c r="G227" s="97">
        <v>0.39433467100000003</v>
      </c>
      <c r="H227" s="97">
        <v>0.37688955400000002</v>
      </c>
      <c r="I227" s="97">
        <v>0.33351292500000002</v>
      </c>
      <c r="J227" s="97">
        <v>0.29225427900000001</v>
      </c>
      <c r="K227" s="97">
        <v>0.25824882599999999</v>
      </c>
      <c r="L227" s="97">
        <v>0.230034347</v>
      </c>
      <c r="M227" s="97">
        <v>0.20549526300000001</v>
      </c>
      <c r="N227" s="97">
        <v>8.1408546999999998E-2</v>
      </c>
      <c r="O227" s="97">
        <v>3.3315246999999999E-2</v>
      </c>
      <c r="P227" s="97">
        <v>1.8779984E-2</v>
      </c>
      <c r="Q227" s="97">
        <v>1.2472899000000001E-2</v>
      </c>
      <c r="R227" s="17">
        <f>SQRT((C227-Input!$R$8)^2+(Input!$Q$8-UHS_1000a!D227)^2)</f>
        <v>2.6666215147880203</v>
      </c>
    </row>
    <row r="228" spans="3:18">
      <c r="C228" s="97">
        <v>46.4</v>
      </c>
      <c r="D228" s="97">
        <v>7.8</v>
      </c>
      <c r="E228" s="97">
        <v>0.16216931800000001</v>
      </c>
      <c r="F228" s="97">
        <v>0.31984768400000002</v>
      </c>
      <c r="G228" s="97">
        <v>0.38112214700000002</v>
      </c>
      <c r="H228" s="97">
        <v>0.36487069500000002</v>
      </c>
      <c r="I228" s="97">
        <v>0.32356475600000001</v>
      </c>
      <c r="J228" s="97">
        <v>0.28397002300000002</v>
      </c>
      <c r="K228" s="97">
        <v>0.250684929</v>
      </c>
      <c r="L228" s="97">
        <v>0.22362285900000001</v>
      </c>
      <c r="M228" s="97">
        <v>0.19974272900000001</v>
      </c>
      <c r="N228" s="97">
        <v>7.9438567000000002E-2</v>
      </c>
      <c r="O228" s="97">
        <v>3.2537906999999998E-2</v>
      </c>
      <c r="P228" s="97">
        <v>1.8371282999999999E-2</v>
      </c>
      <c r="Q228" s="97">
        <v>1.222207E-2</v>
      </c>
      <c r="R228" s="17">
        <f>SQRT((C228-Input!$R$8)^2+(Input!$Q$8-UHS_1000a!D228)^2)</f>
        <v>2.5678237146334126</v>
      </c>
    </row>
    <row r="229" spans="3:18">
      <c r="C229" s="97">
        <v>46.4</v>
      </c>
      <c r="D229" s="97">
        <v>7.9</v>
      </c>
      <c r="E229" s="97">
        <v>0.15759752199999999</v>
      </c>
      <c r="F229" s="97">
        <v>0.31079828799999998</v>
      </c>
      <c r="G229" s="97">
        <v>0.36984047199999998</v>
      </c>
      <c r="H229" s="97">
        <v>0.354096101</v>
      </c>
      <c r="I229" s="97">
        <v>0.31430698899999998</v>
      </c>
      <c r="J229" s="97">
        <v>0.27537419400000002</v>
      </c>
      <c r="K229" s="97">
        <v>0.24331338699999999</v>
      </c>
      <c r="L229" s="97">
        <v>0.217186139</v>
      </c>
      <c r="M229" s="97">
        <v>0.19365522499999999</v>
      </c>
      <c r="N229" s="97">
        <v>7.7058368000000002E-2</v>
      </c>
      <c r="O229" s="97">
        <v>3.1549108999999999E-2</v>
      </c>
      <c r="P229" s="97">
        <v>1.7849035999999999E-2</v>
      </c>
      <c r="Q229" s="97">
        <v>1.1898203E-2</v>
      </c>
      <c r="R229" s="17">
        <f>SQRT((C229-Input!$R$8)^2+(Input!$Q$8-UHS_1000a!D229)^2)</f>
        <v>2.4691227097366211</v>
      </c>
    </row>
    <row r="230" spans="3:18">
      <c r="C230" s="97">
        <v>46.4</v>
      </c>
      <c r="D230" s="97">
        <v>8</v>
      </c>
      <c r="E230" s="97">
        <v>0.15319681499999999</v>
      </c>
      <c r="F230" s="97">
        <v>0.30279816300000001</v>
      </c>
      <c r="G230" s="97">
        <v>0.35888105999999997</v>
      </c>
      <c r="H230" s="97">
        <v>0.34334527399999998</v>
      </c>
      <c r="I230" s="97">
        <v>0.30485630899999999</v>
      </c>
      <c r="J230" s="97">
        <v>0.26652810500000002</v>
      </c>
      <c r="K230" s="97">
        <v>0.23557547000000001</v>
      </c>
      <c r="L230" s="97">
        <v>0.210300668</v>
      </c>
      <c r="M230" s="97">
        <v>0.18711118900000001</v>
      </c>
      <c r="N230" s="97">
        <v>7.4255511999999996E-2</v>
      </c>
      <c r="O230" s="97">
        <v>3.0367697999999999E-2</v>
      </c>
      <c r="P230" s="97">
        <v>1.7228708999999998E-2</v>
      </c>
      <c r="Q230" s="97">
        <v>1.1511520000000001E-2</v>
      </c>
      <c r="R230" s="17">
        <f>SQRT((C230-Input!$R$8)^2+(Input!$Q$8-UHS_1000a!D230)^2)</f>
        <v>2.3705305908257115</v>
      </c>
    </row>
    <row r="231" spans="3:18">
      <c r="C231" s="97">
        <v>46.4</v>
      </c>
      <c r="D231" s="97">
        <v>8.1</v>
      </c>
      <c r="E231" s="97">
        <v>0.14808326499999999</v>
      </c>
      <c r="F231" s="97">
        <v>0.29375804500000002</v>
      </c>
      <c r="G231" s="97">
        <v>0.34603007699999999</v>
      </c>
      <c r="H231" s="97">
        <v>0.33069136300000002</v>
      </c>
      <c r="I231" s="97">
        <v>0.29363443299999997</v>
      </c>
      <c r="J231" s="97">
        <v>0.25606653800000001</v>
      </c>
      <c r="K231" s="97">
        <v>0.226337385</v>
      </c>
      <c r="L231" s="97">
        <v>0.201946083</v>
      </c>
      <c r="M231" s="97">
        <v>0.17931011899999999</v>
      </c>
      <c r="N231" s="97">
        <v>7.0768940000000002E-2</v>
      </c>
      <c r="O231" s="97">
        <v>2.8978917999999999E-2</v>
      </c>
      <c r="P231" s="97">
        <v>1.6516738999999999E-2</v>
      </c>
      <c r="Q231" s="97">
        <v>1.1071266E-2</v>
      </c>
      <c r="R231" s="17">
        <f>SQRT((C231-Input!$R$8)^2+(Input!$Q$8-UHS_1000a!D231)^2)</f>
        <v>2.2720615326931348</v>
      </c>
    </row>
    <row r="232" spans="3:18">
      <c r="C232" s="97">
        <v>46.4</v>
      </c>
      <c r="D232" s="97">
        <v>8.1999999999999993</v>
      </c>
      <c r="E232" s="97">
        <v>0.13857418299999999</v>
      </c>
      <c r="F232" s="97">
        <v>0.27582117</v>
      </c>
      <c r="G232" s="97">
        <v>0.32353345300000003</v>
      </c>
      <c r="H232" s="97">
        <v>0.30911447399999997</v>
      </c>
      <c r="I232" s="97">
        <v>0.274089044</v>
      </c>
      <c r="J232" s="97">
        <v>0.23878168999999999</v>
      </c>
      <c r="K232" s="97">
        <v>0.21112333</v>
      </c>
      <c r="L232" s="97">
        <v>0.18775963800000001</v>
      </c>
      <c r="M232" s="97">
        <v>0.16690687000000001</v>
      </c>
      <c r="N232" s="97">
        <v>6.5807040999999997E-2</v>
      </c>
      <c r="O232" s="97">
        <v>2.7118959000000002E-2</v>
      </c>
      <c r="P232" s="97">
        <v>1.5590293999999999E-2</v>
      </c>
      <c r="Q232" s="97">
        <v>1.0504619E-2</v>
      </c>
      <c r="R232" s="17">
        <f>SQRT((C232-Input!$R$8)^2+(Input!$Q$8-UHS_1000a!D232)^2)</f>
        <v>2.1737322591909196</v>
      </c>
    </row>
    <row r="233" spans="3:18">
      <c r="C233" s="97">
        <v>46.4</v>
      </c>
      <c r="D233" s="97">
        <v>8.3000000000000007</v>
      </c>
      <c r="E233" s="97">
        <v>0.120015749</v>
      </c>
      <c r="F233" s="97">
        <v>0.23650495399999999</v>
      </c>
      <c r="G233" s="97">
        <v>0.281131996</v>
      </c>
      <c r="H233" s="97">
        <v>0.26919795600000002</v>
      </c>
      <c r="I233" s="97">
        <v>0.238793545</v>
      </c>
      <c r="J233" s="97">
        <v>0.20889440200000001</v>
      </c>
      <c r="K233" s="97">
        <v>0.18440725899999999</v>
      </c>
      <c r="L233" s="97">
        <v>0.16435176300000001</v>
      </c>
      <c r="M233" s="97">
        <v>0.14666876700000001</v>
      </c>
      <c r="N233" s="97">
        <v>5.8894124999999999E-2</v>
      </c>
      <c r="O233" s="97">
        <v>2.4660893999999999E-2</v>
      </c>
      <c r="P233" s="97">
        <v>1.4402827999999999E-2</v>
      </c>
      <c r="Q233" s="97">
        <v>9.7812639999999996E-3</v>
      </c>
      <c r="R233" s="17">
        <f>SQRT((C233-Input!$R$8)^2+(Input!$Q$8-UHS_1000a!D233)^2)</f>
        <v>2.0755626372024123</v>
      </c>
    </row>
    <row r="234" spans="3:18">
      <c r="C234" s="97">
        <v>46.4</v>
      </c>
      <c r="D234" s="97">
        <v>8.4</v>
      </c>
      <c r="E234" s="97">
        <v>9.5079291999999996E-2</v>
      </c>
      <c r="F234" s="97">
        <v>0.18172733399999999</v>
      </c>
      <c r="G234" s="97">
        <v>0.22202627599999999</v>
      </c>
      <c r="H234" s="97">
        <v>0.21634932200000001</v>
      </c>
      <c r="I234" s="97">
        <v>0.194262354</v>
      </c>
      <c r="J234" s="97">
        <v>0.17047981600000001</v>
      </c>
      <c r="K234" s="97">
        <v>0.15169164399999999</v>
      </c>
      <c r="L234" s="97">
        <v>0.13603731699999999</v>
      </c>
      <c r="M234" s="97">
        <v>0.121940744</v>
      </c>
      <c r="N234" s="97">
        <v>5.1580187E-2</v>
      </c>
      <c r="O234" s="97">
        <v>2.2200135999999999E-2</v>
      </c>
      <c r="P234" s="97">
        <v>1.3190481E-2</v>
      </c>
      <c r="Q234" s="97">
        <v>9.0066820000000002E-3</v>
      </c>
      <c r="R234" s="17">
        <f>SQRT((C234-Input!$R$8)^2+(Input!$Q$8-UHS_1000a!D234)^2)</f>
        <v>1.9775764428345153</v>
      </c>
    </row>
    <row r="235" spans="3:18">
      <c r="C235" s="97">
        <v>46.4</v>
      </c>
      <c r="D235" s="97">
        <v>8.5</v>
      </c>
      <c r="E235" s="97">
        <v>8.0186904000000003E-2</v>
      </c>
      <c r="F235" s="97">
        <v>0.149626602</v>
      </c>
      <c r="G235" s="97">
        <v>0.18639328699999999</v>
      </c>
      <c r="H235" s="97">
        <v>0.183792285</v>
      </c>
      <c r="I235" s="97">
        <v>0.166324747</v>
      </c>
      <c r="J235" s="97">
        <v>0.147287588</v>
      </c>
      <c r="K235" s="97">
        <v>0.13121370500000001</v>
      </c>
      <c r="L235" s="97">
        <v>0.11829394999999999</v>
      </c>
      <c r="M235" s="97">
        <v>0.10684432100000001</v>
      </c>
      <c r="N235" s="97">
        <v>4.6709375999999997E-2</v>
      </c>
      <c r="O235" s="97">
        <v>2.0571717999999999E-2</v>
      </c>
      <c r="P235" s="97">
        <v>1.2342429E-2</v>
      </c>
      <c r="Q235" s="97">
        <v>8.4822820000000007E-3</v>
      </c>
      <c r="R235" s="17">
        <f>SQRT((C235-Input!$R$8)^2+(Input!$Q$8-UHS_1000a!D235)^2)</f>
        <v>1.8798023602382767</v>
      </c>
    </row>
    <row r="236" spans="3:18">
      <c r="C236" s="97">
        <v>46.4</v>
      </c>
      <c r="D236" s="97">
        <v>8.6</v>
      </c>
      <c r="E236" s="97">
        <v>7.2541265999999993E-2</v>
      </c>
      <c r="F236" s="97">
        <v>0.13307598100000001</v>
      </c>
      <c r="G236" s="97">
        <v>0.16728780900000001</v>
      </c>
      <c r="H236" s="97">
        <v>0.16613516</v>
      </c>
      <c r="I236" s="97">
        <v>0.151381496</v>
      </c>
      <c r="J236" s="97">
        <v>0.13408864500000001</v>
      </c>
      <c r="K236" s="97">
        <v>0.11990416</v>
      </c>
      <c r="L236" s="97">
        <v>0.108615057</v>
      </c>
      <c r="M236" s="97">
        <v>9.8247408999999994E-2</v>
      </c>
      <c r="N236" s="97">
        <v>4.3847514999999997E-2</v>
      </c>
      <c r="O236" s="97">
        <v>1.9578703999999999E-2</v>
      </c>
      <c r="P236" s="97">
        <v>1.181017E-2</v>
      </c>
      <c r="Q236" s="97">
        <v>8.1480849999999994E-3</v>
      </c>
      <c r="R236" s="17">
        <f>SQRT((C236-Input!$R$8)^2+(Input!$Q$8-UHS_1000a!D236)^2)</f>
        <v>1.7822752985610211</v>
      </c>
    </row>
    <row r="237" spans="3:18">
      <c r="C237" s="97">
        <v>46.4</v>
      </c>
      <c r="D237" s="97">
        <v>8.6999999999999993</v>
      </c>
      <c r="E237" s="97">
        <v>6.8020789999999998E-2</v>
      </c>
      <c r="F237" s="97">
        <v>0.123943711</v>
      </c>
      <c r="G237" s="97">
        <v>0.15654490500000001</v>
      </c>
      <c r="H237" s="97">
        <v>0.15609336700000001</v>
      </c>
      <c r="I237" s="97">
        <v>0.142641712</v>
      </c>
      <c r="J237" s="97">
        <v>0.12644095499999999</v>
      </c>
      <c r="K237" s="97">
        <v>0.113395785</v>
      </c>
      <c r="L237" s="97">
        <v>0.103008166</v>
      </c>
      <c r="M237" s="97">
        <v>9.3116213000000003E-2</v>
      </c>
      <c r="N237" s="97">
        <v>4.2126360000000002E-2</v>
      </c>
      <c r="O237" s="97">
        <v>1.8936418999999999E-2</v>
      </c>
      <c r="P237" s="97">
        <v>1.1469702999999999E-2</v>
      </c>
      <c r="Q237" s="97">
        <v>7.9307140000000002E-3</v>
      </c>
      <c r="R237" s="17">
        <f>SQRT((C237-Input!$R$8)^2+(Input!$Q$8-UHS_1000a!D237)^2)</f>
        <v>1.6850381497652087</v>
      </c>
    </row>
    <row r="238" spans="3:18">
      <c r="C238" s="97">
        <v>46.4</v>
      </c>
      <c r="D238" s="97">
        <v>8.8000000000000007</v>
      </c>
      <c r="E238" s="97">
        <v>6.5563607999999995E-2</v>
      </c>
      <c r="F238" s="97">
        <v>0.11906613000000001</v>
      </c>
      <c r="G238" s="97">
        <v>0.150647527</v>
      </c>
      <c r="H238" s="97">
        <v>0.150543024</v>
      </c>
      <c r="I238" s="97">
        <v>0.13756760900000001</v>
      </c>
      <c r="J238" s="97">
        <v>0.122208292</v>
      </c>
      <c r="K238" s="97">
        <v>0.109772807</v>
      </c>
      <c r="L238" s="97">
        <v>9.9659314999999998E-2</v>
      </c>
      <c r="M238" s="97">
        <v>9.0253940000000005E-2</v>
      </c>
      <c r="N238" s="97">
        <v>4.1130549000000002E-2</v>
      </c>
      <c r="O238" s="97">
        <v>1.8525322E-2</v>
      </c>
      <c r="P238" s="97">
        <v>1.1257606999999999E-2</v>
      </c>
      <c r="Q238" s="97">
        <v>7.7921689999999998E-3</v>
      </c>
      <c r="R238" s="17">
        <f>SQRT((C238-Input!$R$8)^2+(Input!$Q$8-UHS_1000a!D238)^2)</f>
        <v>1.5881441661472466</v>
      </c>
    </row>
    <row r="239" spans="3:18">
      <c r="C239" s="97">
        <v>46.4</v>
      </c>
      <c r="D239" s="97">
        <v>8.9</v>
      </c>
      <c r="E239" s="97">
        <v>6.4580447999999999E-2</v>
      </c>
      <c r="F239" s="97">
        <v>0.117172289</v>
      </c>
      <c r="G239" s="97">
        <v>0.14828707399999999</v>
      </c>
      <c r="H239" s="97">
        <v>0.14829205500000001</v>
      </c>
      <c r="I239" s="97">
        <v>0.13551592600000001</v>
      </c>
      <c r="J239" s="97">
        <v>0.120467808</v>
      </c>
      <c r="K239" s="97">
        <v>0.108266337</v>
      </c>
      <c r="L239" s="97">
        <v>9.8266129999999993E-2</v>
      </c>
      <c r="M239" s="97">
        <v>8.9053946999999994E-2</v>
      </c>
      <c r="N239" s="97">
        <v>4.0677984E-2</v>
      </c>
      <c r="O239" s="97">
        <v>1.8320948E-2</v>
      </c>
      <c r="P239" s="97">
        <v>1.1144421999999999E-2</v>
      </c>
      <c r="Q239" s="97">
        <v>7.7147520000000001E-3</v>
      </c>
      <c r="R239" s="17">
        <f>SQRT((C239-Input!$R$8)^2+(Input!$Q$8-UHS_1000a!D239)^2)</f>
        <v>1.4916602222929036</v>
      </c>
    </row>
    <row r="240" spans="3:18">
      <c r="C240" s="97">
        <v>46.4</v>
      </c>
      <c r="D240" s="97">
        <v>9</v>
      </c>
      <c r="E240" s="97">
        <v>6.4817975999999999E-2</v>
      </c>
      <c r="F240" s="97">
        <v>0.117730563</v>
      </c>
      <c r="G240" s="97">
        <v>0.14889796499999999</v>
      </c>
      <c r="H240" s="97">
        <v>0.148825332</v>
      </c>
      <c r="I240" s="97">
        <v>0.13599230200000001</v>
      </c>
      <c r="J240" s="97">
        <v>0.120818022</v>
      </c>
      <c r="K240" s="97">
        <v>0.10854282799999999</v>
      </c>
      <c r="L240" s="97">
        <v>9.8509532999999996E-2</v>
      </c>
      <c r="M240" s="97">
        <v>8.9249345999999993E-2</v>
      </c>
      <c r="N240" s="97">
        <v>4.0686137999999997E-2</v>
      </c>
      <c r="O240" s="97">
        <v>1.82936E-2</v>
      </c>
      <c r="P240" s="97">
        <v>1.1116190999999999E-2</v>
      </c>
      <c r="Q240" s="97">
        <v>7.68996E-3</v>
      </c>
      <c r="R240" s="17">
        <f>SQRT((C240-Input!$R$8)^2+(Input!$Q$8-UHS_1000a!D240)^2)</f>
        <v>1.395671359982104</v>
      </c>
    </row>
    <row r="241" spans="3:18">
      <c r="C241" s="97">
        <v>46.4</v>
      </c>
      <c r="D241" s="97">
        <v>9.1</v>
      </c>
      <c r="E241" s="97">
        <v>6.6261660999999999E-2</v>
      </c>
      <c r="F241" s="97">
        <v>0.120731828</v>
      </c>
      <c r="G241" s="97">
        <v>0.15244343599999999</v>
      </c>
      <c r="H241" s="97">
        <v>0.152103026</v>
      </c>
      <c r="I241" s="97">
        <v>0.138959412</v>
      </c>
      <c r="J241" s="97">
        <v>0.12322346000000001</v>
      </c>
      <c r="K241" s="97">
        <v>0.110572276</v>
      </c>
      <c r="L241" s="97">
        <v>0.10035894099999999</v>
      </c>
      <c r="M241" s="97">
        <v>9.0809789000000002E-2</v>
      </c>
      <c r="N241" s="97">
        <v>4.1137899999999998E-2</v>
      </c>
      <c r="O241" s="97">
        <v>1.8434445000000001E-2</v>
      </c>
      <c r="P241" s="97">
        <v>1.1168519E-2</v>
      </c>
      <c r="Q241" s="97">
        <v>7.7152519999999997E-3</v>
      </c>
      <c r="R241" s="17">
        <f>SQRT((C241-Input!$R$8)^2+(Input!$Q$8-UHS_1000a!D241)^2)</f>
        <v>1.3002872264917764</v>
      </c>
    </row>
    <row r="242" spans="3:18">
      <c r="C242" s="97">
        <v>46.4</v>
      </c>
      <c r="D242" s="97">
        <v>9.1999999999999993</v>
      </c>
      <c r="E242" s="97">
        <v>6.9116340999999998E-2</v>
      </c>
      <c r="F242" s="97">
        <v>0.126660046</v>
      </c>
      <c r="G242" s="97">
        <v>0.15936393900000001</v>
      </c>
      <c r="H242" s="97">
        <v>0.158511401</v>
      </c>
      <c r="I242" s="97">
        <v>0.14479607799999999</v>
      </c>
      <c r="J242" s="97">
        <v>0.127978748</v>
      </c>
      <c r="K242" s="97">
        <v>0.11459391100000001</v>
      </c>
      <c r="L242" s="97">
        <v>0.103978629</v>
      </c>
      <c r="M242" s="97">
        <v>9.3919799999999998E-2</v>
      </c>
      <c r="N242" s="97">
        <v>4.2076773999999997E-2</v>
      </c>
      <c r="O242" s="97">
        <v>1.8754362E-2</v>
      </c>
      <c r="P242" s="97">
        <v>1.1304151E-2</v>
      </c>
      <c r="Q242" s="97">
        <v>7.7913610000000001E-3</v>
      </c>
      <c r="R242" s="17">
        <f>SQRT((C242-Input!$R$8)^2+(Input!$Q$8-UHS_1000a!D242)^2)</f>
        <v>1.2056513582628507</v>
      </c>
    </row>
    <row r="243" spans="3:18">
      <c r="C243" s="97">
        <v>46.4</v>
      </c>
      <c r="D243" s="97">
        <v>9.3000000000000007</v>
      </c>
      <c r="E243" s="97">
        <v>7.4066715000000005E-2</v>
      </c>
      <c r="F243" s="97">
        <v>0.13713106899999999</v>
      </c>
      <c r="G243" s="97">
        <v>0.17119061599999999</v>
      </c>
      <c r="H243" s="97">
        <v>0.16938920800000001</v>
      </c>
      <c r="I243" s="97">
        <v>0.15404420799999999</v>
      </c>
      <c r="J243" s="97">
        <v>0.136051648</v>
      </c>
      <c r="K243" s="97">
        <v>0.121395708</v>
      </c>
      <c r="L243" s="97">
        <v>0.109794538</v>
      </c>
      <c r="M243" s="97">
        <v>9.9172389999999999E-2</v>
      </c>
      <c r="N243" s="97">
        <v>4.3655463999999998E-2</v>
      </c>
      <c r="O243" s="97">
        <v>1.9291580999999999E-2</v>
      </c>
      <c r="P243" s="97">
        <v>1.1546238E-2</v>
      </c>
      <c r="Q243" s="97">
        <v>7.9321280000000001E-3</v>
      </c>
      <c r="R243" s="17">
        <f>SQRT((C243-Input!$R$8)^2+(Input!$Q$8-UHS_1000a!D243)^2)</f>
        <v>1.111954821017668</v>
      </c>
    </row>
    <row r="244" spans="3:18">
      <c r="C244" s="97">
        <v>46.4</v>
      </c>
      <c r="D244" s="97">
        <v>9.4</v>
      </c>
      <c r="E244" s="97">
        <v>8.1954421E-2</v>
      </c>
      <c r="F244" s="97">
        <v>0.154825612</v>
      </c>
      <c r="G244" s="97">
        <v>0.19095123999999999</v>
      </c>
      <c r="H244" s="97">
        <v>0.18727898900000001</v>
      </c>
      <c r="I244" s="97">
        <v>0.169023755</v>
      </c>
      <c r="J244" s="97">
        <v>0.14892941000000001</v>
      </c>
      <c r="K244" s="97">
        <v>0.132386689</v>
      </c>
      <c r="L244" s="97">
        <v>0.119118372</v>
      </c>
      <c r="M244" s="97">
        <v>0.10730110399999999</v>
      </c>
      <c r="N244" s="97">
        <v>4.6087125E-2</v>
      </c>
      <c r="O244" s="97">
        <v>2.0046352999999999E-2</v>
      </c>
      <c r="P244" s="97">
        <v>1.1922756E-2</v>
      </c>
      <c r="Q244" s="97">
        <v>8.1544489999999994E-3</v>
      </c>
      <c r="R244" s="17">
        <f>SQRT((C244-Input!$R$8)^2+(Input!$Q$8-UHS_1000a!D244)^2)</f>
        <v>1.0194566446337063</v>
      </c>
    </row>
    <row r="245" spans="3:18">
      <c r="C245" s="97">
        <v>46.4</v>
      </c>
      <c r="D245" s="97">
        <v>9.5</v>
      </c>
      <c r="E245" s="97">
        <v>9.4154394000000002E-2</v>
      </c>
      <c r="F245" s="97">
        <v>0.181909974</v>
      </c>
      <c r="G245" s="97">
        <v>0.219849092</v>
      </c>
      <c r="H245" s="97">
        <v>0.21334998199999999</v>
      </c>
      <c r="I245" s="97">
        <v>0.191092119</v>
      </c>
      <c r="J245" s="97">
        <v>0.166996107</v>
      </c>
      <c r="K245" s="97">
        <v>0.14822994</v>
      </c>
      <c r="L245" s="97">
        <v>0.13258498599999999</v>
      </c>
      <c r="M245" s="97">
        <v>0.11862977</v>
      </c>
      <c r="N245" s="97">
        <v>4.9367263000000002E-2</v>
      </c>
      <c r="O245" s="97">
        <v>2.1041259999999999E-2</v>
      </c>
      <c r="P245" s="97">
        <v>1.2420076E-2</v>
      </c>
      <c r="Q245" s="97">
        <v>8.450796E-3</v>
      </c>
      <c r="R245" s="17">
        <f>SQRT((C245-Input!$R$8)^2+(Input!$Q$8-UHS_1000a!D245)^2)</f>
        <v>0.92851503843028593</v>
      </c>
    </row>
    <row r="246" spans="3:18">
      <c r="C246" s="97">
        <v>46.4</v>
      </c>
      <c r="D246" s="97">
        <v>9.6</v>
      </c>
      <c r="E246" s="97">
        <v>0.104538513</v>
      </c>
      <c r="F246" s="97">
        <v>0.204878107</v>
      </c>
      <c r="G246" s="97">
        <v>0.24381207699999999</v>
      </c>
      <c r="H246" s="97">
        <v>0.23500446</v>
      </c>
      <c r="I246" s="97">
        <v>0.20999464000000001</v>
      </c>
      <c r="J246" s="97">
        <v>0.18286090099999999</v>
      </c>
      <c r="K246" s="97">
        <v>0.16165369700000001</v>
      </c>
      <c r="L246" s="97">
        <v>0.14461528200000001</v>
      </c>
      <c r="M246" s="97">
        <v>0.12876681600000001</v>
      </c>
      <c r="N246" s="97">
        <v>5.2438790999999998E-2</v>
      </c>
      <c r="O246" s="97">
        <v>2.1994089000000001E-2</v>
      </c>
      <c r="P246" s="97">
        <v>1.2890748E-2</v>
      </c>
      <c r="Q246" s="97">
        <v>8.7281730000000005E-3</v>
      </c>
      <c r="R246" s="17">
        <f>SQRT((C246-Input!$R$8)^2+(Input!$Q$8-UHS_1000a!D246)^2)</f>
        <v>0.83963593473277198</v>
      </c>
    </row>
    <row r="247" spans="3:18">
      <c r="C247" s="97">
        <v>46.4</v>
      </c>
      <c r="D247" s="97">
        <v>9.6999999999999993</v>
      </c>
      <c r="E247" s="97">
        <v>0.110305498</v>
      </c>
      <c r="F247" s="97">
        <v>0.21682895299999999</v>
      </c>
      <c r="G247" s="97">
        <v>0.258061649</v>
      </c>
      <c r="H247" s="97">
        <v>0.248269199</v>
      </c>
      <c r="I247" s="97">
        <v>0.221366911</v>
      </c>
      <c r="J247" s="97">
        <v>0.19296776800000001</v>
      </c>
      <c r="K247" s="97">
        <v>0.17029185399999999</v>
      </c>
      <c r="L247" s="97">
        <v>0.15212383800000001</v>
      </c>
      <c r="M247" s="97">
        <v>0.135517784</v>
      </c>
      <c r="N247" s="97">
        <v>5.4636942000000001E-2</v>
      </c>
      <c r="O247" s="97">
        <v>2.2751686E-2</v>
      </c>
      <c r="P247" s="97">
        <v>1.3268413E-2</v>
      </c>
      <c r="Q247" s="97">
        <v>8.9497580000000004E-3</v>
      </c>
      <c r="R247" s="17">
        <f>SQRT((C247-Input!$R$8)^2+(Input!$Q$8-UHS_1000a!D247)^2)</f>
        <v>0.75354948689383117</v>
      </c>
    </row>
    <row r="248" spans="3:18">
      <c r="C248" s="97">
        <v>46.4</v>
      </c>
      <c r="D248" s="97">
        <v>9.8000000000000007</v>
      </c>
      <c r="E248" s="97">
        <v>0.113570395</v>
      </c>
      <c r="F248" s="97">
        <v>0.22330561800000001</v>
      </c>
      <c r="G248" s="97">
        <v>0.26614267400000002</v>
      </c>
      <c r="H248" s="97">
        <v>0.25593479200000002</v>
      </c>
      <c r="I248" s="97">
        <v>0.22801418100000001</v>
      </c>
      <c r="J248" s="97">
        <v>0.198976126</v>
      </c>
      <c r="K248" s="97">
        <v>0.17545549699999999</v>
      </c>
      <c r="L248" s="97">
        <v>0.156642956</v>
      </c>
      <c r="M248" s="97">
        <v>0.13967791500000001</v>
      </c>
      <c r="N248" s="97">
        <v>5.6119389999999998E-2</v>
      </c>
      <c r="O248" s="97">
        <v>2.330374E-2</v>
      </c>
      <c r="P248" s="97">
        <v>1.355019E-2</v>
      </c>
      <c r="Q248" s="97">
        <v>9.1156280000000006E-3</v>
      </c>
      <c r="R248" s="17">
        <f>SQRT((C248-Input!$R$8)^2+(Input!$Q$8-UHS_1000a!D248)^2)</f>
        <v>0.67133088376845473</v>
      </c>
    </row>
    <row r="249" spans="3:18">
      <c r="C249" s="97">
        <v>46.4</v>
      </c>
      <c r="D249" s="97">
        <v>9.9</v>
      </c>
      <c r="E249" s="97">
        <v>0.11485774999999999</v>
      </c>
      <c r="F249" s="97">
        <v>0.22556261599999999</v>
      </c>
      <c r="G249" s="97">
        <v>0.26931485900000002</v>
      </c>
      <c r="H249" s="97">
        <v>0.25911018499999999</v>
      </c>
      <c r="I249" s="97">
        <v>0.230864244</v>
      </c>
      <c r="J249" s="97">
        <v>0.20162830500000001</v>
      </c>
      <c r="K249" s="97">
        <v>0.17777799699999999</v>
      </c>
      <c r="L249" s="97">
        <v>0.15873099600000001</v>
      </c>
      <c r="M249" s="97">
        <v>0.141669133</v>
      </c>
      <c r="N249" s="97">
        <v>5.6970672999999999E-2</v>
      </c>
      <c r="O249" s="97">
        <v>2.3657240999999999E-2</v>
      </c>
      <c r="P249" s="97">
        <v>1.3732848000000001E-2</v>
      </c>
      <c r="Q249" s="97">
        <v>9.2246499999999992E-3</v>
      </c>
      <c r="R249" s="17">
        <f>SQRT((C249-Input!$R$8)^2+(Input!$Q$8-UHS_1000a!D249)^2)</f>
        <v>0.59458681603674568</v>
      </c>
    </row>
    <row r="250" spans="3:18">
      <c r="C250" s="97">
        <v>46.4</v>
      </c>
      <c r="D250" s="97">
        <v>10</v>
      </c>
      <c r="E250" s="97">
        <v>0.114569374</v>
      </c>
      <c r="F250" s="97">
        <v>0.224438844</v>
      </c>
      <c r="G250" s="97">
        <v>0.26859207800000001</v>
      </c>
      <c r="H250" s="97">
        <v>0.25873843400000002</v>
      </c>
      <c r="I250" s="97">
        <v>0.230724396</v>
      </c>
      <c r="J250" s="97">
        <v>0.20162170800000001</v>
      </c>
      <c r="K250" s="97">
        <v>0.177856771</v>
      </c>
      <c r="L250" s="97">
        <v>0.158900398</v>
      </c>
      <c r="M250" s="97">
        <v>0.14192829700000001</v>
      </c>
      <c r="N250" s="97">
        <v>5.7299669999999997E-2</v>
      </c>
      <c r="O250" s="97">
        <v>2.3837981000000001E-2</v>
      </c>
      <c r="P250" s="97">
        <v>1.382338E-2</v>
      </c>
      <c r="Q250" s="97">
        <v>9.2824150000000005E-3</v>
      </c>
      <c r="R250" s="17">
        <f>SQRT((C250-Input!$R$8)^2+(Input!$Q$8-UHS_1000a!D250)^2)</f>
        <v>0.52572027553452327</v>
      </c>
    </row>
    <row r="251" spans="3:18">
      <c r="C251" s="97">
        <v>46.4</v>
      </c>
      <c r="D251" s="97">
        <v>10.1</v>
      </c>
      <c r="E251" s="97">
        <v>0.11344852800000001</v>
      </c>
      <c r="F251" s="97">
        <v>0.221595138</v>
      </c>
      <c r="G251" s="97">
        <v>0.265781606</v>
      </c>
      <c r="H251" s="97">
        <v>0.256417332</v>
      </c>
      <c r="I251" s="97">
        <v>0.228907675</v>
      </c>
      <c r="J251" s="97">
        <v>0.200104752</v>
      </c>
      <c r="K251" s="97">
        <v>0.176645881</v>
      </c>
      <c r="L251" s="97">
        <v>0.15795116000000001</v>
      </c>
      <c r="M251" s="97">
        <v>0.14115665399999999</v>
      </c>
      <c r="N251" s="97">
        <v>5.7276385999999999E-2</v>
      </c>
      <c r="O251" s="97">
        <v>2.3891546E-2</v>
      </c>
      <c r="P251" s="97">
        <v>1.3854645000000001E-2</v>
      </c>
      <c r="Q251" s="97">
        <v>9.3014670000000008E-3</v>
      </c>
      <c r="R251" s="17">
        <f>SQRT((C251-Input!$R$8)^2+(Input!$Q$8-UHS_1000a!D251)^2)</f>
        <v>0.4682201772793172</v>
      </c>
    </row>
    <row r="252" spans="3:18">
      <c r="C252" s="97">
        <v>46.4</v>
      </c>
      <c r="D252" s="97">
        <v>10.199999999999999</v>
      </c>
      <c r="E252" s="97">
        <v>0.11194566</v>
      </c>
      <c r="F252" s="97">
        <v>0.21805248299999999</v>
      </c>
      <c r="G252" s="97">
        <v>0.26197859099999998</v>
      </c>
      <c r="H252" s="97">
        <v>0.25310641900000003</v>
      </c>
      <c r="I252" s="97">
        <v>0.22619668000000001</v>
      </c>
      <c r="J252" s="97">
        <v>0.19776559599999999</v>
      </c>
      <c r="K252" s="97">
        <v>0.174712743</v>
      </c>
      <c r="L252" s="97">
        <v>0.156358208</v>
      </c>
      <c r="M252" s="97">
        <v>0.13977500600000001</v>
      </c>
      <c r="N252" s="97">
        <v>5.7000716999999999E-2</v>
      </c>
      <c r="O252" s="97">
        <v>2.3842510000000001E-2</v>
      </c>
      <c r="P252" s="97">
        <v>1.3835795E-2</v>
      </c>
      <c r="Q252" s="97">
        <v>9.2863049999999999E-3</v>
      </c>
      <c r="R252" s="17">
        <f>SQRT((C252-Input!$R$8)^2+(Input!$Q$8-UHS_1000a!D252)^2)</f>
        <v>0.42670652762156708</v>
      </c>
    </row>
    <row r="253" spans="3:18">
      <c r="C253" s="97">
        <v>46.4</v>
      </c>
      <c r="D253" s="97">
        <v>10.3</v>
      </c>
      <c r="E253" s="97">
        <v>0.109778045</v>
      </c>
      <c r="F253" s="97">
        <v>0.213120538</v>
      </c>
      <c r="G253" s="97">
        <v>0.25652658099999998</v>
      </c>
      <c r="H253" s="97">
        <v>0.24824334200000001</v>
      </c>
      <c r="I253" s="97">
        <v>0.222141957</v>
      </c>
      <c r="J253" s="97">
        <v>0.19422826000000001</v>
      </c>
      <c r="K253" s="97">
        <v>0.17174835399999999</v>
      </c>
      <c r="L253" s="97">
        <v>0.15386982799999999</v>
      </c>
      <c r="M253" s="97">
        <v>0.137568829</v>
      </c>
      <c r="N253" s="97">
        <v>5.6424957999999997E-2</v>
      </c>
      <c r="O253" s="97">
        <v>2.3673929E-2</v>
      </c>
      <c r="P253" s="97">
        <v>1.3757737000000001E-2</v>
      </c>
      <c r="Q253" s="97">
        <v>9.2299200000000008E-3</v>
      </c>
      <c r="R253" s="17">
        <f>SQRT((C253-Input!$R$8)^2+(Input!$Q$8-UHS_1000a!D253)^2)</f>
        <v>0.40611179128195096</v>
      </c>
    </row>
    <row r="254" spans="3:18">
      <c r="C254" s="97">
        <v>46.4</v>
      </c>
      <c r="D254" s="97">
        <v>10.4</v>
      </c>
      <c r="E254" s="97">
        <v>0.105998224</v>
      </c>
      <c r="F254" s="97">
        <v>0.20437100499999999</v>
      </c>
      <c r="G254" s="97">
        <v>0.24724867</v>
      </c>
      <c r="H254" s="97">
        <v>0.240025144</v>
      </c>
      <c r="I254" s="97">
        <v>0.21533855800000001</v>
      </c>
      <c r="J254" s="97">
        <v>0.18830067</v>
      </c>
      <c r="K254" s="97">
        <v>0.16680080799999999</v>
      </c>
      <c r="L254" s="97">
        <v>0.149722471</v>
      </c>
      <c r="M254" s="97">
        <v>0.13387687300000001</v>
      </c>
      <c r="N254" s="97">
        <v>5.5428956000000001E-2</v>
      </c>
      <c r="O254" s="97">
        <v>2.3349732000000002E-2</v>
      </c>
      <c r="P254" s="97">
        <v>1.3590395E-2</v>
      </c>
      <c r="Q254" s="97">
        <v>9.1185450000000005E-3</v>
      </c>
      <c r="R254" s="17">
        <f>SQRT((C254-Input!$R$8)^2+(Input!$Q$8-UHS_1000a!D254)^2)</f>
        <v>0.40960360511305921</v>
      </c>
    </row>
    <row r="255" spans="3:18">
      <c r="C255" s="97">
        <v>46.4</v>
      </c>
      <c r="D255" s="97">
        <v>10.5</v>
      </c>
      <c r="E255" s="97">
        <v>9.9568861999999994E-2</v>
      </c>
      <c r="F255" s="97">
        <v>0.18880411599999999</v>
      </c>
      <c r="G255" s="97">
        <v>0.23242425799999999</v>
      </c>
      <c r="H255" s="97">
        <v>0.22719349899999999</v>
      </c>
      <c r="I255" s="97">
        <v>0.20492068099999999</v>
      </c>
      <c r="J255" s="97">
        <v>0.17928930000000001</v>
      </c>
      <c r="K255" s="97">
        <v>0.15938888600000001</v>
      </c>
      <c r="L255" s="97">
        <v>0.143462493</v>
      </c>
      <c r="M255" s="97">
        <v>0.12842236800000001</v>
      </c>
      <c r="N255" s="97">
        <v>5.4043871E-2</v>
      </c>
      <c r="O255" s="97">
        <v>2.2895558E-2</v>
      </c>
      <c r="P255" s="97">
        <v>1.3341586000000001E-2</v>
      </c>
      <c r="Q255" s="97">
        <v>8.9584480000000008E-3</v>
      </c>
      <c r="R255" s="17">
        <f>SQRT((C255-Input!$R$8)^2+(Input!$Q$8-UHS_1000a!D255)^2)</f>
        <v>0.43660444297441003</v>
      </c>
    </row>
    <row r="256" spans="3:18">
      <c r="C256" s="97">
        <v>46.5</v>
      </c>
      <c r="D256" s="97">
        <v>5.9</v>
      </c>
      <c r="E256" s="97">
        <v>6.6090146000000002E-2</v>
      </c>
      <c r="F256" s="97">
        <v>0.11931634200000001</v>
      </c>
      <c r="G256" s="97">
        <v>0.14960278699999999</v>
      </c>
      <c r="H256" s="97">
        <v>0.14838034</v>
      </c>
      <c r="I256" s="97">
        <v>0.13380362800000001</v>
      </c>
      <c r="J256" s="97">
        <v>0.11788668200000001</v>
      </c>
      <c r="K256" s="97">
        <v>0.105090882</v>
      </c>
      <c r="L256" s="97">
        <v>9.4671334999999995E-2</v>
      </c>
      <c r="M256" s="97">
        <v>8.5434037000000004E-2</v>
      </c>
      <c r="N256" s="97">
        <v>3.7688778999999999E-2</v>
      </c>
      <c r="O256" s="97">
        <v>1.6542927999999998E-2</v>
      </c>
      <c r="P256" s="97">
        <v>9.9864670000000006E-3</v>
      </c>
      <c r="Q256" s="97">
        <v>6.8232850000000001E-3</v>
      </c>
      <c r="R256" s="17">
        <f>SQRT((C256-Input!$R$8)^2+(Input!$Q$8-UHS_1000a!D256)^2)</f>
        <v>4.4461998986175741</v>
      </c>
    </row>
    <row r="257" spans="3:18">
      <c r="C257" s="97">
        <v>46.5</v>
      </c>
      <c r="D257" s="97">
        <v>6</v>
      </c>
      <c r="E257" s="97">
        <v>6.7500424000000003E-2</v>
      </c>
      <c r="F257" s="97">
        <v>0.12122830800000001</v>
      </c>
      <c r="G257" s="97">
        <v>0.15273247400000001</v>
      </c>
      <c r="H257" s="97">
        <v>0.151819867</v>
      </c>
      <c r="I257" s="97">
        <v>0.13720090800000001</v>
      </c>
      <c r="J257" s="97">
        <v>0.12093414399999999</v>
      </c>
      <c r="K257" s="97">
        <v>0.107869564</v>
      </c>
      <c r="L257" s="97">
        <v>9.7328373999999995E-2</v>
      </c>
      <c r="M257" s="97">
        <v>8.7859970999999995E-2</v>
      </c>
      <c r="N257" s="97">
        <v>3.8927811999999999E-2</v>
      </c>
      <c r="O257" s="97">
        <v>1.7147247000000001E-2</v>
      </c>
      <c r="P257" s="97">
        <v>1.0330636000000001E-2</v>
      </c>
      <c r="Q257" s="97">
        <v>7.0789319999999996E-3</v>
      </c>
      <c r="R257" s="17">
        <f>SQRT((C257-Input!$R$8)^2+(Input!$Q$8-UHS_1000a!D257)^2)</f>
        <v>4.3464401370282681</v>
      </c>
    </row>
    <row r="258" spans="3:18">
      <c r="C258" s="97">
        <v>46.5</v>
      </c>
      <c r="D258" s="97">
        <v>6.1</v>
      </c>
      <c r="E258" s="97">
        <v>6.9865922999999996E-2</v>
      </c>
      <c r="F258" s="97">
        <v>0.12525148799999999</v>
      </c>
      <c r="G258" s="97">
        <v>0.15803787499999999</v>
      </c>
      <c r="H258" s="97">
        <v>0.157161896</v>
      </c>
      <c r="I258" s="97">
        <v>0.14224456799999999</v>
      </c>
      <c r="J258" s="97">
        <v>0.12528224700000001</v>
      </c>
      <c r="K258" s="97">
        <v>0.111703757</v>
      </c>
      <c r="L258" s="97">
        <v>0.100943878</v>
      </c>
      <c r="M258" s="97">
        <v>9.1071151000000003E-2</v>
      </c>
      <c r="N258" s="97">
        <v>4.0361953999999998E-2</v>
      </c>
      <c r="O258" s="97">
        <v>1.7819709999999999E-2</v>
      </c>
      <c r="P258" s="97">
        <v>1.0703986E-2</v>
      </c>
      <c r="Q258" s="97">
        <v>7.3330169999999998E-3</v>
      </c>
      <c r="R258" s="17">
        <f>SQRT((C258-Input!$R$8)^2+(Input!$Q$8-UHS_1000a!D258)^2)</f>
        <v>4.2466916760077718</v>
      </c>
    </row>
    <row r="259" spans="3:18">
      <c r="C259" s="97">
        <v>46.5</v>
      </c>
      <c r="D259" s="97">
        <v>6.2</v>
      </c>
      <c r="E259" s="97">
        <v>7.3375675000000001E-2</v>
      </c>
      <c r="F259" s="97">
        <v>0.13173618100000001</v>
      </c>
      <c r="G259" s="97">
        <v>0.16593280099999999</v>
      </c>
      <c r="H259" s="97">
        <v>0.16480719999999999</v>
      </c>
      <c r="I259" s="97">
        <v>0.14906125100000001</v>
      </c>
      <c r="J259" s="97">
        <v>0.131235827</v>
      </c>
      <c r="K259" s="97">
        <v>0.1168488</v>
      </c>
      <c r="L259" s="97">
        <v>0.10559592800000001</v>
      </c>
      <c r="M259" s="97">
        <v>9.5270602999999995E-2</v>
      </c>
      <c r="N259" s="97">
        <v>4.2056699000000003E-2</v>
      </c>
      <c r="O259" s="97">
        <v>1.8583254E-2</v>
      </c>
      <c r="P259" s="97">
        <v>1.1117334E-2</v>
      </c>
      <c r="Q259" s="97">
        <v>7.6104290000000002E-3</v>
      </c>
      <c r="R259" s="17">
        <f>SQRT((C259-Input!$R$8)^2+(Input!$Q$8-UHS_1000a!D259)^2)</f>
        <v>4.1469553310081695</v>
      </c>
    </row>
    <row r="260" spans="3:18">
      <c r="C260" s="97">
        <v>46.5</v>
      </c>
      <c r="D260" s="97">
        <v>6.3</v>
      </c>
      <c r="E260" s="97">
        <v>7.8287292999999994E-2</v>
      </c>
      <c r="F260" s="97">
        <v>0.14201460599999999</v>
      </c>
      <c r="G260" s="97">
        <v>0.177629867</v>
      </c>
      <c r="H260" s="97">
        <v>0.17574819</v>
      </c>
      <c r="I260" s="97">
        <v>0.15834831599999999</v>
      </c>
      <c r="J260" s="97">
        <v>0.13946840199999999</v>
      </c>
      <c r="K260" s="97">
        <v>0.123837399</v>
      </c>
      <c r="L260" s="97">
        <v>0.11165113</v>
      </c>
      <c r="M260" s="97">
        <v>0.100840817</v>
      </c>
      <c r="N260" s="97">
        <v>4.4095790000000003E-2</v>
      </c>
      <c r="O260" s="97">
        <v>1.9440712999999998E-2</v>
      </c>
      <c r="P260" s="97">
        <v>1.1584184000000001E-2</v>
      </c>
      <c r="Q260" s="97">
        <v>7.9195489999999997E-3</v>
      </c>
      <c r="R260" s="17">
        <f>SQRT((C260-Input!$R$8)^2+(Input!$Q$8-UHS_1000a!D260)^2)</f>
        <v>4.0472319977585247</v>
      </c>
    </row>
    <row r="261" spans="3:18">
      <c r="C261" s="97">
        <v>46.5</v>
      </c>
      <c r="D261" s="97">
        <v>6.4</v>
      </c>
      <c r="E261" s="97">
        <v>8.3459169999999999E-2</v>
      </c>
      <c r="F261" s="97">
        <v>0.15249611900000001</v>
      </c>
      <c r="G261" s="97">
        <v>0.19012375400000001</v>
      </c>
      <c r="H261" s="97">
        <v>0.18743082999999999</v>
      </c>
      <c r="I261" s="97">
        <v>0.168242533</v>
      </c>
      <c r="J261" s="97">
        <v>0.14811603300000001</v>
      </c>
      <c r="K261" s="97">
        <v>0.131326103</v>
      </c>
      <c r="L261" s="97">
        <v>0.11812082</v>
      </c>
      <c r="M261" s="97">
        <v>0.106600215</v>
      </c>
      <c r="N261" s="97">
        <v>4.6266425999999999E-2</v>
      </c>
      <c r="O261" s="97">
        <v>2.0286696E-2</v>
      </c>
      <c r="P261" s="97">
        <v>1.2072057000000001E-2</v>
      </c>
      <c r="Q261" s="97">
        <v>8.2401260000000004E-3</v>
      </c>
      <c r="R261" s="17">
        <f>SQRT((C261-Input!$R$8)^2+(Input!$Q$8-UHS_1000a!D261)^2)</f>
        <v>3.9475226623774855</v>
      </c>
    </row>
    <row r="262" spans="3:18">
      <c r="C262" s="97">
        <v>46.5</v>
      </c>
      <c r="D262" s="97">
        <v>6.5</v>
      </c>
      <c r="E262" s="97">
        <v>8.7575504999999998E-2</v>
      </c>
      <c r="F262" s="97">
        <v>0.16031666999999999</v>
      </c>
      <c r="G262" s="97">
        <v>0.200262632</v>
      </c>
      <c r="H262" s="97">
        <v>0.197170084</v>
      </c>
      <c r="I262" s="97">
        <v>0.176631174</v>
      </c>
      <c r="J262" s="97">
        <v>0.15526442900000001</v>
      </c>
      <c r="K262" s="97">
        <v>0.13787865899999999</v>
      </c>
      <c r="L262" s="97">
        <v>0.123823669</v>
      </c>
      <c r="M262" s="97">
        <v>0.111608125</v>
      </c>
      <c r="N262" s="97">
        <v>4.8334708999999997E-2</v>
      </c>
      <c r="O262" s="97">
        <v>2.1109413E-2</v>
      </c>
      <c r="P262" s="97">
        <v>1.2547617E-2</v>
      </c>
      <c r="Q262" s="97">
        <v>8.5521650000000005E-3</v>
      </c>
      <c r="R262" s="17">
        <f>SQRT((C262-Input!$R$8)^2+(Input!$Q$8-UHS_1000a!D262)^2)</f>
        <v>3.8478284130516025</v>
      </c>
    </row>
    <row r="263" spans="3:18">
      <c r="C263" s="97">
        <v>46.5</v>
      </c>
      <c r="D263" s="97">
        <v>6.6</v>
      </c>
      <c r="E263" s="97">
        <v>9.1318886000000002E-2</v>
      </c>
      <c r="F263" s="97">
        <v>0.167350479</v>
      </c>
      <c r="G263" s="97">
        <v>0.209225778</v>
      </c>
      <c r="H263" s="97">
        <v>0.206065057</v>
      </c>
      <c r="I263" s="97">
        <v>0.18451891600000001</v>
      </c>
      <c r="J263" s="97">
        <v>0.162016613</v>
      </c>
      <c r="K263" s="97">
        <v>0.14416322400000001</v>
      </c>
      <c r="L263" s="97">
        <v>0.12929753999999999</v>
      </c>
      <c r="M263" s="97">
        <v>0.11641934800000001</v>
      </c>
      <c r="N263" s="97">
        <v>5.0385059000000003E-2</v>
      </c>
      <c r="O263" s="97">
        <v>2.1929375000000001E-2</v>
      </c>
      <c r="P263" s="97">
        <v>1.3021846E-2</v>
      </c>
      <c r="Q263" s="97">
        <v>8.8625300000000004E-3</v>
      </c>
      <c r="R263" s="17">
        <f>SQRT((C263-Input!$R$8)^2+(Input!$Q$8-UHS_1000a!D263)^2)</f>
        <v>3.7481504535691461</v>
      </c>
    </row>
    <row r="264" spans="3:18">
      <c r="C264" s="97">
        <v>46.5</v>
      </c>
      <c r="D264" s="97">
        <v>6.7</v>
      </c>
      <c r="E264" s="97">
        <v>9.520795E-2</v>
      </c>
      <c r="F264" s="97">
        <v>0.174802759</v>
      </c>
      <c r="G264" s="97">
        <v>0.21843252399999999</v>
      </c>
      <c r="H264" s="97">
        <v>0.214954324</v>
      </c>
      <c r="I264" s="97">
        <v>0.19278514299999999</v>
      </c>
      <c r="J264" s="97">
        <v>0.169080701</v>
      </c>
      <c r="K264" s="97">
        <v>0.15041100199999999</v>
      </c>
      <c r="L264" s="97">
        <v>0.13505804800000001</v>
      </c>
      <c r="M264" s="97">
        <v>0.121460519</v>
      </c>
      <c r="N264" s="97">
        <v>5.2525732999999998E-2</v>
      </c>
      <c r="O264" s="97">
        <v>2.2775955000000001E-2</v>
      </c>
      <c r="P264" s="97">
        <v>1.3508078999999999E-2</v>
      </c>
      <c r="Q264" s="97">
        <v>9.1786609999999994E-3</v>
      </c>
      <c r="R264" s="17">
        <f>SQRT((C264-Input!$R$8)^2+(Input!$Q$8-UHS_1000a!D264)^2)</f>
        <v>3.6484901190621266</v>
      </c>
    </row>
    <row r="265" spans="3:18">
      <c r="C265" s="97">
        <v>46.5</v>
      </c>
      <c r="D265" s="97">
        <v>6.8</v>
      </c>
      <c r="E265" s="97">
        <v>9.9679398000000002E-2</v>
      </c>
      <c r="F265" s="97">
        <v>0.18373193600000001</v>
      </c>
      <c r="G265" s="97">
        <v>0.22909244300000001</v>
      </c>
      <c r="H265" s="97">
        <v>0.22510010799999999</v>
      </c>
      <c r="I265" s="97">
        <v>0.20225494799999999</v>
      </c>
      <c r="J265" s="97">
        <v>0.17711600299999999</v>
      </c>
      <c r="K265" s="97">
        <v>0.15741603200000001</v>
      </c>
      <c r="L265" s="97">
        <v>0.14159440700000001</v>
      </c>
      <c r="M265" s="97">
        <v>0.12712657599999999</v>
      </c>
      <c r="N265" s="97">
        <v>5.4681942999999997E-2</v>
      </c>
      <c r="O265" s="97">
        <v>2.3664554000000001E-2</v>
      </c>
      <c r="P265" s="97">
        <v>1.3979940999999999E-2</v>
      </c>
      <c r="Q265" s="97">
        <v>9.5017839999999992E-3</v>
      </c>
      <c r="R265" s="17">
        <f>SQRT((C265-Input!$R$8)^2+(Input!$Q$8-UHS_1000a!D265)^2)</f>
        <v>3.5488488943877781</v>
      </c>
    </row>
    <row r="266" spans="3:18">
      <c r="C266" s="97">
        <v>46.5</v>
      </c>
      <c r="D266" s="97">
        <v>6.9</v>
      </c>
      <c r="E266" s="97">
        <v>0.105716306</v>
      </c>
      <c r="F266" s="97">
        <v>0.19711424799999999</v>
      </c>
      <c r="G266" s="97">
        <v>0.24382125700000001</v>
      </c>
      <c r="H266" s="97">
        <v>0.23865701</v>
      </c>
      <c r="I266" s="97">
        <v>0.21394032800000001</v>
      </c>
      <c r="J266" s="97">
        <v>0.18759105700000001</v>
      </c>
      <c r="K266" s="97">
        <v>0.16639304699999999</v>
      </c>
      <c r="L266" s="97">
        <v>0.149581677</v>
      </c>
      <c r="M266" s="97">
        <v>0.13421670599999999</v>
      </c>
      <c r="N266" s="97">
        <v>5.7057207999999998E-2</v>
      </c>
      <c r="O266" s="97">
        <v>2.4589626E-2</v>
      </c>
      <c r="P266" s="97">
        <v>1.4437502E-2</v>
      </c>
      <c r="Q266" s="97">
        <v>9.821761E-3</v>
      </c>
      <c r="R266" s="17">
        <f>SQRT((C266-Input!$R$8)^2+(Input!$Q$8-UHS_1000a!D266)^2)</f>
        <v>3.4492284356795984</v>
      </c>
    </row>
    <row r="267" spans="3:18">
      <c r="C267" s="97">
        <v>46.5</v>
      </c>
      <c r="D267" s="97">
        <v>7</v>
      </c>
      <c r="E267" s="97">
        <v>0.11347758099999999</v>
      </c>
      <c r="F267" s="97">
        <v>0.21473134399999999</v>
      </c>
      <c r="G267" s="97">
        <v>0.26348241</v>
      </c>
      <c r="H267" s="97">
        <v>0.25645274499999998</v>
      </c>
      <c r="I267" s="97">
        <v>0.22899860699999999</v>
      </c>
      <c r="J267" s="97">
        <v>0.2011608</v>
      </c>
      <c r="K267" s="97">
        <v>0.17790488400000001</v>
      </c>
      <c r="L267" s="97">
        <v>0.159418697</v>
      </c>
      <c r="M267" s="97">
        <v>0.143193406</v>
      </c>
      <c r="N267" s="97">
        <v>5.9866160000000002E-2</v>
      </c>
      <c r="O267" s="97">
        <v>2.5642516000000001E-2</v>
      </c>
      <c r="P267" s="97">
        <v>1.4949522E-2</v>
      </c>
      <c r="Q267" s="97">
        <v>1.0143457E-2</v>
      </c>
      <c r="R267" s="17">
        <f>SQRT((C267-Input!$R$8)^2+(Input!$Q$8-UHS_1000a!D267)^2)</f>
        <v>3.3496305957230739</v>
      </c>
    </row>
    <row r="268" spans="3:18">
      <c r="C268" s="97">
        <v>46.5</v>
      </c>
      <c r="D268" s="97">
        <v>7.1</v>
      </c>
      <c r="E268" s="97">
        <v>0.120596285</v>
      </c>
      <c r="F268" s="97">
        <v>0.23038639299999999</v>
      </c>
      <c r="G268" s="97">
        <v>0.281880713</v>
      </c>
      <c r="H268" s="97">
        <v>0.27331245500000001</v>
      </c>
      <c r="I268" s="97">
        <v>0.243356183</v>
      </c>
      <c r="J268" s="97">
        <v>0.21348408399999999</v>
      </c>
      <c r="K268" s="97">
        <v>0.18911044599999999</v>
      </c>
      <c r="L268" s="97">
        <v>0.16903567999999999</v>
      </c>
      <c r="M268" s="97">
        <v>0.15159149299999999</v>
      </c>
      <c r="N268" s="97">
        <v>6.2772747000000004E-2</v>
      </c>
      <c r="O268" s="97">
        <v>2.6745106000000001E-2</v>
      </c>
      <c r="P268" s="97">
        <v>1.5477428E-2</v>
      </c>
      <c r="Q268" s="97">
        <v>1.0470342000000001E-2</v>
      </c>
      <c r="R268" s="17">
        <f>SQRT((C268-Input!$R$8)^2+(Input!$Q$8-UHS_1000a!D268)^2)</f>
        <v>3.2500574539702365</v>
      </c>
    </row>
    <row r="269" spans="3:18">
      <c r="C269" s="97">
        <v>46.5</v>
      </c>
      <c r="D269" s="97">
        <v>7.2</v>
      </c>
      <c r="E269" s="97">
        <v>0.12710165200000001</v>
      </c>
      <c r="F269" s="97">
        <v>0.24434656199999999</v>
      </c>
      <c r="G269" s="97">
        <v>0.29760641599999998</v>
      </c>
      <c r="H269" s="97">
        <v>0.28854966599999998</v>
      </c>
      <c r="I269" s="97">
        <v>0.25661576699999999</v>
      </c>
      <c r="J269" s="97">
        <v>0.22471909100000001</v>
      </c>
      <c r="K269" s="97">
        <v>0.19956784599999999</v>
      </c>
      <c r="L269" s="97">
        <v>0.17799435399999999</v>
      </c>
      <c r="M269" s="97">
        <v>0.15930429400000001</v>
      </c>
      <c r="N269" s="97">
        <v>6.5541444000000004E-2</v>
      </c>
      <c r="O269" s="97">
        <v>2.7728998000000001E-2</v>
      </c>
      <c r="P269" s="97">
        <v>1.5973583999999999E-2</v>
      </c>
      <c r="Q269" s="97">
        <v>1.0774893000000001E-2</v>
      </c>
      <c r="R269" s="17">
        <f>SQRT((C269-Input!$R$8)^2+(Input!$Q$8-UHS_1000a!D269)^2)</f>
        <v>3.1505113522110775</v>
      </c>
    </row>
    <row r="270" spans="3:18">
      <c r="C270" s="97">
        <v>46.5</v>
      </c>
      <c r="D270" s="97">
        <v>7.3</v>
      </c>
      <c r="E270" s="97">
        <v>0.133238631</v>
      </c>
      <c r="F270" s="97">
        <v>0.25757750200000001</v>
      </c>
      <c r="G270" s="97">
        <v>0.31194687599999998</v>
      </c>
      <c r="H270" s="97">
        <v>0.30181085200000002</v>
      </c>
      <c r="I270" s="97">
        <v>0.26880928500000001</v>
      </c>
      <c r="J270" s="97">
        <v>0.23495139100000001</v>
      </c>
      <c r="K270" s="97">
        <v>0.20868651399999999</v>
      </c>
      <c r="L270" s="97">
        <v>0.186151382</v>
      </c>
      <c r="M270" s="97">
        <v>0.16628021100000001</v>
      </c>
      <c r="N270" s="97">
        <v>6.8013497000000006E-2</v>
      </c>
      <c r="O270" s="97">
        <v>2.8585308E-2</v>
      </c>
      <c r="P270" s="97">
        <v>1.6408229999999999E-2</v>
      </c>
      <c r="Q270" s="97">
        <v>1.1040249E-2</v>
      </c>
      <c r="R270" s="17">
        <f>SQRT((C270-Input!$R$8)^2+(Input!$Q$8-UHS_1000a!D270)^2)</f>
        <v>3.050994937182665</v>
      </c>
    </row>
    <row r="271" spans="3:18">
      <c r="C271" s="97">
        <v>46.5</v>
      </c>
      <c r="D271" s="97">
        <v>7.4</v>
      </c>
      <c r="E271" s="97">
        <v>0.137501815</v>
      </c>
      <c r="F271" s="97">
        <v>0.26670903099999999</v>
      </c>
      <c r="G271" s="97">
        <v>0.32179537699999999</v>
      </c>
      <c r="H271" s="97">
        <v>0.31092657800000001</v>
      </c>
      <c r="I271" s="97">
        <v>0.27728386100000002</v>
      </c>
      <c r="J271" s="97">
        <v>0.24204110100000001</v>
      </c>
      <c r="K271" s="97">
        <v>0.21482435799999999</v>
      </c>
      <c r="L271" s="97">
        <v>0.19185503800000001</v>
      </c>
      <c r="M271" s="97">
        <v>0.17114842799999999</v>
      </c>
      <c r="N271" s="97">
        <v>6.9772073000000004E-2</v>
      </c>
      <c r="O271" s="97">
        <v>2.9196765999999999E-2</v>
      </c>
      <c r="P271" s="97">
        <v>1.6717972000000001E-2</v>
      </c>
      <c r="Q271" s="97">
        <v>1.1228859000000001E-2</v>
      </c>
      <c r="R271" s="17">
        <f>SQRT((C271-Input!$R$8)^2+(Input!$Q$8-UHS_1000a!D271)^2)</f>
        <v>2.9515112117384259</v>
      </c>
    </row>
    <row r="272" spans="3:18">
      <c r="C272" s="97">
        <v>46.5</v>
      </c>
      <c r="D272" s="97">
        <v>7.5</v>
      </c>
      <c r="E272" s="97">
        <v>0.13842653299999999</v>
      </c>
      <c r="F272" s="97">
        <v>0.26846174499999997</v>
      </c>
      <c r="G272" s="97">
        <v>0.32407882799999999</v>
      </c>
      <c r="H272" s="97">
        <v>0.31317563100000001</v>
      </c>
      <c r="I272" s="97">
        <v>0.27953025199999998</v>
      </c>
      <c r="J272" s="97">
        <v>0.243967885</v>
      </c>
      <c r="K272" s="97">
        <v>0.216564811</v>
      </c>
      <c r="L272" s="97">
        <v>0.19354463699999999</v>
      </c>
      <c r="M272" s="97">
        <v>0.17261562999999999</v>
      </c>
      <c r="N272" s="97">
        <v>7.0408002999999997E-2</v>
      </c>
      <c r="O272" s="97">
        <v>2.9430497999999999E-2</v>
      </c>
      <c r="P272" s="97">
        <v>1.6835279000000002E-2</v>
      </c>
      <c r="Q272" s="97">
        <v>1.1300172000000001E-2</v>
      </c>
      <c r="R272" s="17">
        <f>SQRT((C272-Input!$R$8)^2+(Input!$Q$8-UHS_1000a!D272)^2)</f>
        <v>2.8520635966473491</v>
      </c>
    </row>
    <row r="273" spans="3:18">
      <c r="C273" s="97">
        <v>46.5</v>
      </c>
      <c r="D273" s="97">
        <v>7.6</v>
      </c>
      <c r="E273" s="97">
        <v>0.13694231400000001</v>
      </c>
      <c r="F273" s="97">
        <v>0.26514446699999999</v>
      </c>
      <c r="G273" s="97">
        <v>0.320891712</v>
      </c>
      <c r="H273" s="97">
        <v>0.31035152199999999</v>
      </c>
      <c r="I273" s="97">
        <v>0.27705992600000001</v>
      </c>
      <c r="J273" s="97">
        <v>0.24199341399999999</v>
      </c>
      <c r="K273" s="97">
        <v>0.214960658</v>
      </c>
      <c r="L273" s="97">
        <v>0.192118915</v>
      </c>
      <c r="M273" s="97">
        <v>0.17143847000000001</v>
      </c>
      <c r="N273" s="97">
        <v>7.0093321E-2</v>
      </c>
      <c r="O273" s="97">
        <v>2.9333314999999999E-2</v>
      </c>
      <c r="P273" s="97">
        <v>1.6783986000000001E-2</v>
      </c>
      <c r="Q273" s="97">
        <v>1.1268777000000001E-2</v>
      </c>
      <c r="R273" s="17">
        <f>SQRT((C273-Input!$R$8)^2+(Input!$Q$8-UHS_1000a!D273)^2)</f>
        <v>2.7526560056833103</v>
      </c>
    </row>
    <row r="274" spans="3:18">
      <c r="C274" s="97">
        <v>46.5</v>
      </c>
      <c r="D274" s="97">
        <v>7.7</v>
      </c>
      <c r="E274" s="97">
        <v>0.133862655</v>
      </c>
      <c r="F274" s="97">
        <v>0.25863275600000002</v>
      </c>
      <c r="G274" s="97">
        <v>0.31406931100000002</v>
      </c>
      <c r="H274" s="97">
        <v>0.30407644900000003</v>
      </c>
      <c r="I274" s="97">
        <v>0.27133500100000002</v>
      </c>
      <c r="J274" s="97">
        <v>0.23730228</v>
      </c>
      <c r="K274" s="97">
        <v>0.21100670499999999</v>
      </c>
      <c r="L274" s="97">
        <v>0.188478116</v>
      </c>
      <c r="M274" s="97">
        <v>0.168359589</v>
      </c>
      <c r="N274" s="97">
        <v>6.9025718E-2</v>
      </c>
      <c r="O274" s="97">
        <v>2.8955609E-2</v>
      </c>
      <c r="P274" s="97">
        <v>1.6586461E-2</v>
      </c>
      <c r="Q274" s="97">
        <v>1.1146700000000001E-2</v>
      </c>
      <c r="R274" s="17">
        <f>SQRT((C274-Input!$R$8)^2+(Input!$Q$8-UHS_1000a!D274)^2)</f>
        <v>2.6532929374510785</v>
      </c>
    </row>
    <row r="275" spans="3:18">
      <c r="C275" s="97">
        <v>46.5</v>
      </c>
      <c r="D275" s="97">
        <v>7.8</v>
      </c>
      <c r="E275" s="97">
        <v>0.12886096799999999</v>
      </c>
      <c r="F275" s="97">
        <v>0.24802375800000001</v>
      </c>
      <c r="G275" s="97">
        <v>0.302982313</v>
      </c>
      <c r="H275" s="97">
        <v>0.293916489</v>
      </c>
      <c r="I275" s="97">
        <v>0.26206486899999998</v>
      </c>
      <c r="J275" s="97">
        <v>0.22966384300000001</v>
      </c>
      <c r="K275" s="97">
        <v>0.204542946</v>
      </c>
      <c r="L275" s="97">
        <v>0.182512587</v>
      </c>
      <c r="M275" s="97">
        <v>0.16329538699999999</v>
      </c>
      <c r="N275" s="97">
        <v>6.7237420000000006E-2</v>
      </c>
      <c r="O275" s="97">
        <v>2.8315554E-2</v>
      </c>
      <c r="P275" s="97">
        <v>1.6252801000000001E-2</v>
      </c>
      <c r="Q275" s="97">
        <v>1.0940241E-2</v>
      </c>
      <c r="R275" s="17">
        <f>SQRT((C275-Input!$R$8)^2+(Input!$Q$8-UHS_1000a!D275)^2)</f>
        <v>2.5539795884523344</v>
      </c>
    </row>
    <row r="276" spans="3:18">
      <c r="C276" s="97">
        <v>46.5</v>
      </c>
      <c r="D276" s="97">
        <v>7.9</v>
      </c>
      <c r="E276" s="97">
        <v>0.12254580299999999</v>
      </c>
      <c r="F276" s="97">
        <v>0.23480832800000001</v>
      </c>
      <c r="G276" s="97">
        <v>0.28897373100000001</v>
      </c>
      <c r="H276" s="97">
        <v>0.28077565199999999</v>
      </c>
      <c r="I276" s="97">
        <v>0.250327947</v>
      </c>
      <c r="J276" s="97">
        <v>0.21993357199999999</v>
      </c>
      <c r="K276" s="97">
        <v>0.19568301499999999</v>
      </c>
      <c r="L276" s="97">
        <v>0.17487238899999999</v>
      </c>
      <c r="M276" s="97">
        <v>0.156774844</v>
      </c>
      <c r="N276" s="97">
        <v>6.4876932999999998E-2</v>
      </c>
      <c r="O276" s="97">
        <v>2.7455628999999999E-2</v>
      </c>
      <c r="P276" s="97">
        <v>1.5801117999999999E-2</v>
      </c>
      <c r="Q276" s="97">
        <v>1.0658961E-2</v>
      </c>
      <c r="R276" s="17">
        <f>SQRT((C276-Input!$R$8)^2+(Input!$Q$8-UHS_1000a!D276)^2)</f>
        <v>2.4547219933292919</v>
      </c>
    </row>
    <row r="277" spans="3:18">
      <c r="C277" s="97">
        <v>46.5</v>
      </c>
      <c r="D277" s="97">
        <v>8</v>
      </c>
      <c r="E277" s="97">
        <v>0.117164263</v>
      </c>
      <c r="F277" s="97">
        <v>0.22408145400000001</v>
      </c>
      <c r="G277" s="97">
        <v>0.27617720099999998</v>
      </c>
      <c r="H277" s="97">
        <v>0.26834018500000001</v>
      </c>
      <c r="I277" s="97">
        <v>0.239848062</v>
      </c>
      <c r="J277" s="97">
        <v>0.211137241</v>
      </c>
      <c r="K277" s="97">
        <v>0.18747175399999999</v>
      </c>
      <c r="L277" s="97">
        <v>0.16782395</v>
      </c>
      <c r="M277" s="97">
        <v>0.150681857</v>
      </c>
      <c r="N277" s="97">
        <v>6.2492012999999999E-2</v>
      </c>
      <c r="O277" s="97">
        <v>2.6522462E-2</v>
      </c>
      <c r="P277" s="97">
        <v>1.5322657E-2</v>
      </c>
      <c r="Q277" s="97">
        <v>1.0359438E-2</v>
      </c>
      <c r="R277" s="17">
        <f>SQRT((C277-Input!$R$8)^2+(Input!$Q$8-UHS_1000a!D277)^2)</f>
        <v>2.3555272001906311</v>
      </c>
    </row>
    <row r="278" spans="3:18">
      <c r="C278" s="97">
        <v>46.5</v>
      </c>
      <c r="D278" s="97">
        <v>8.1</v>
      </c>
      <c r="E278" s="97">
        <v>0.114013725</v>
      </c>
      <c r="F278" s="97">
        <v>0.21888292000000001</v>
      </c>
      <c r="G278" s="97">
        <v>0.267969603</v>
      </c>
      <c r="H278" s="97">
        <v>0.260064407</v>
      </c>
      <c r="I278" s="97">
        <v>0.23256449300000001</v>
      </c>
      <c r="J278" s="97">
        <v>0.204809669</v>
      </c>
      <c r="K278" s="97">
        <v>0.18144480900000001</v>
      </c>
      <c r="L278" s="97">
        <v>0.16251120799999999</v>
      </c>
      <c r="M278" s="97">
        <v>0.14593646199999999</v>
      </c>
      <c r="N278" s="97">
        <v>6.0334460999999999E-2</v>
      </c>
      <c r="O278" s="97">
        <v>2.5588811999999999E-2</v>
      </c>
      <c r="P278" s="97">
        <v>1.4863659E-2</v>
      </c>
      <c r="Q278" s="97">
        <v>1.0071619E-2</v>
      </c>
      <c r="R278" s="17">
        <f>SQRT((C278-Input!$R$8)^2+(Input!$Q$8-UHS_1000a!D278)^2)</f>
        <v>2.256403491652434</v>
      </c>
    </row>
    <row r="279" spans="3:18">
      <c r="C279" s="97">
        <v>46.5</v>
      </c>
      <c r="D279" s="97">
        <v>8.1999999999999993</v>
      </c>
      <c r="E279" s="97">
        <v>0.11087156200000001</v>
      </c>
      <c r="F279" s="97">
        <v>0.213889945</v>
      </c>
      <c r="G279" s="97">
        <v>0.25952002499999999</v>
      </c>
      <c r="H279" s="97">
        <v>0.25125034299999999</v>
      </c>
      <c r="I279" s="97">
        <v>0.22457036399999999</v>
      </c>
      <c r="J279" s="97">
        <v>0.19726922599999999</v>
      </c>
      <c r="K279" s="97">
        <v>0.174671821</v>
      </c>
      <c r="L279" s="97">
        <v>0.156446797</v>
      </c>
      <c r="M279" s="97">
        <v>0.14012545500000001</v>
      </c>
      <c r="N279" s="97">
        <v>5.7850746000000002E-2</v>
      </c>
      <c r="O279" s="97">
        <v>2.4544428E-2</v>
      </c>
      <c r="P279" s="97">
        <v>1.4358459E-2</v>
      </c>
      <c r="Q279" s="97">
        <v>9.7559210000000007E-3</v>
      </c>
      <c r="R279" s="17">
        <f>SQRT((C279-Input!$R$8)^2+(Input!$Q$8-UHS_1000a!D279)^2)</f>
        <v>2.1573606660557889</v>
      </c>
    </row>
    <row r="280" spans="3:18">
      <c r="C280" s="97">
        <v>46.5</v>
      </c>
      <c r="D280" s="97">
        <v>8.3000000000000007</v>
      </c>
      <c r="E280" s="97">
        <v>9.8800147000000005E-2</v>
      </c>
      <c r="F280" s="97">
        <v>0.18817206</v>
      </c>
      <c r="G280" s="97">
        <v>0.23065086900000001</v>
      </c>
      <c r="H280" s="97">
        <v>0.22493047599999999</v>
      </c>
      <c r="I280" s="97">
        <v>0.20235932600000001</v>
      </c>
      <c r="J280" s="97">
        <v>0.17746822200000001</v>
      </c>
      <c r="K280" s="97">
        <v>0.15786988099999999</v>
      </c>
      <c r="L280" s="97">
        <v>0.141828278</v>
      </c>
      <c r="M280" s="97">
        <v>0.12704975700000001</v>
      </c>
      <c r="N280" s="97">
        <v>5.3708220000000001E-2</v>
      </c>
      <c r="O280" s="97">
        <v>2.3055585E-2</v>
      </c>
      <c r="P280" s="97">
        <v>1.3642949E-2</v>
      </c>
      <c r="Q280" s="97">
        <v>9.2850529999999997E-3</v>
      </c>
      <c r="R280" s="17">
        <f>SQRT((C280-Input!$R$8)^2+(Input!$Q$8-UHS_1000a!D280)^2)</f>
        <v>2.0584103987660116</v>
      </c>
    </row>
    <row r="281" spans="3:18">
      <c r="C281" s="97">
        <v>46.5</v>
      </c>
      <c r="D281" s="97">
        <v>8.4</v>
      </c>
      <c r="E281" s="97">
        <v>8.6258416000000004E-2</v>
      </c>
      <c r="F281" s="97">
        <v>0.161559114</v>
      </c>
      <c r="G281" s="97">
        <v>0.201620256</v>
      </c>
      <c r="H281" s="97">
        <v>0.19814361899999999</v>
      </c>
      <c r="I281" s="97">
        <v>0.178557577</v>
      </c>
      <c r="J281" s="97">
        <v>0.15766698500000001</v>
      </c>
      <c r="K281" s="97">
        <v>0.14075121099999999</v>
      </c>
      <c r="L281" s="97">
        <v>0.126518873</v>
      </c>
      <c r="M281" s="97">
        <v>0.11398473100000001</v>
      </c>
      <c r="N281" s="97">
        <v>4.9381191999999997E-2</v>
      </c>
      <c r="O281" s="97">
        <v>2.1550280000000002E-2</v>
      </c>
      <c r="P281" s="97">
        <v>1.2857192999999999E-2</v>
      </c>
      <c r="Q281" s="97">
        <v>8.799322E-3</v>
      </c>
      <c r="R281" s="17">
        <f>SQRT((C281-Input!$R$8)^2+(Input!$Q$8-UHS_1000a!D281)^2)</f>
        <v>1.9595667113041677</v>
      </c>
    </row>
    <row r="282" spans="3:18">
      <c r="C282" s="97">
        <v>46.5</v>
      </c>
      <c r="D282" s="97">
        <v>8.5</v>
      </c>
      <c r="E282" s="97">
        <v>7.7650453999999994E-2</v>
      </c>
      <c r="F282" s="97">
        <v>0.143532039</v>
      </c>
      <c r="G282" s="97">
        <v>0.179898366</v>
      </c>
      <c r="H282" s="97">
        <v>0.17811766500000001</v>
      </c>
      <c r="I282" s="97">
        <v>0.16167330899999999</v>
      </c>
      <c r="J282" s="97">
        <v>0.14345359699999999</v>
      </c>
      <c r="K282" s="97">
        <v>0.12790066</v>
      </c>
      <c r="L282" s="97">
        <v>0.115537504</v>
      </c>
      <c r="M282" s="97">
        <v>0.10458297799999999</v>
      </c>
      <c r="N282" s="97">
        <v>4.6114901999999999E-2</v>
      </c>
      <c r="O282" s="97">
        <v>2.0417256000000002E-2</v>
      </c>
      <c r="P282" s="97">
        <v>1.2259529999999999E-2</v>
      </c>
      <c r="Q282" s="97">
        <v>8.4288079999999994E-3</v>
      </c>
      <c r="R282" s="17">
        <f>SQRT((C282-Input!$R$8)^2+(Input!$Q$8-UHS_1000a!D282)^2)</f>
        <v>1.8608465875388043</v>
      </c>
    </row>
    <row r="283" spans="3:18">
      <c r="C283" s="97">
        <v>46.5</v>
      </c>
      <c r="D283" s="97">
        <v>8.6</v>
      </c>
      <c r="E283" s="97">
        <v>7.2305796000000006E-2</v>
      </c>
      <c r="F283" s="97">
        <v>0.132105642</v>
      </c>
      <c r="G283" s="97">
        <v>0.16660113500000001</v>
      </c>
      <c r="H283" s="97">
        <v>0.16568967100000001</v>
      </c>
      <c r="I283" s="97">
        <v>0.15108824000000001</v>
      </c>
      <c r="J283" s="97">
        <v>0.133905093</v>
      </c>
      <c r="K283" s="97">
        <v>0.119791604</v>
      </c>
      <c r="L283" s="97">
        <v>0.10857080700000001</v>
      </c>
      <c r="M283" s="97">
        <v>9.8259303000000006E-2</v>
      </c>
      <c r="N283" s="97">
        <v>4.3951268000000002E-2</v>
      </c>
      <c r="O283" s="97">
        <v>1.9643610999999998E-2</v>
      </c>
      <c r="P283" s="97">
        <v>1.1840504E-2</v>
      </c>
      <c r="Q283" s="97">
        <v>8.1643960000000008E-3</v>
      </c>
      <c r="R283" s="17">
        <f>SQRT((C283-Input!$R$8)^2+(Input!$Q$8-UHS_1000a!D283)^2)</f>
        <v>1.7622707932262267</v>
      </c>
    </row>
    <row r="284" spans="3:18">
      <c r="C284" s="97">
        <v>46.5</v>
      </c>
      <c r="D284" s="97">
        <v>8.6999999999999993</v>
      </c>
      <c r="E284" s="97">
        <v>6.8958356999999998E-2</v>
      </c>
      <c r="F284" s="97">
        <v>0.125513134</v>
      </c>
      <c r="G284" s="97">
        <v>0.15866582700000001</v>
      </c>
      <c r="H284" s="97">
        <v>0.15820340399999999</v>
      </c>
      <c r="I284" s="97">
        <v>0.14462940199999999</v>
      </c>
      <c r="J284" s="97">
        <v>0.12812372599999999</v>
      </c>
      <c r="K284" s="97">
        <v>0.114855939</v>
      </c>
      <c r="L284" s="97">
        <v>0.10430131199999999</v>
      </c>
      <c r="M284" s="97">
        <v>9.4319302999999993E-2</v>
      </c>
      <c r="N284" s="97">
        <v>4.2580555999999999E-2</v>
      </c>
      <c r="O284" s="97">
        <v>1.9130217000000001E-2</v>
      </c>
      <c r="P284" s="97">
        <v>1.1557876E-2</v>
      </c>
      <c r="Q284" s="97">
        <v>7.9825729999999998E-3</v>
      </c>
      <c r="R284" s="17">
        <f>SQRT((C284-Input!$R$8)^2+(Input!$Q$8-UHS_1000a!D284)^2)</f>
        <v>1.6638649809890149</v>
      </c>
    </row>
    <row r="285" spans="3:18">
      <c r="C285" s="97">
        <v>46.5</v>
      </c>
      <c r="D285" s="97">
        <v>8.8000000000000007</v>
      </c>
      <c r="E285" s="97">
        <v>6.7190579E-2</v>
      </c>
      <c r="F285" s="97">
        <v>0.12211936599999999</v>
      </c>
      <c r="G285" s="97">
        <v>0.154455913</v>
      </c>
      <c r="H285" s="97">
        <v>0.15419295099999999</v>
      </c>
      <c r="I285" s="97">
        <v>0.14091846099999999</v>
      </c>
      <c r="J285" s="97">
        <v>0.12500835299999999</v>
      </c>
      <c r="K285" s="97">
        <v>0.112177044</v>
      </c>
      <c r="L285" s="97">
        <v>0.101892737</v>
      </c>
      <c r="M285" s="97">
        <v>9.2170000000000002E-2</v>
      </c>
      <c r="N285" s="97">
        <v>4.1796844999999999E-2</v>
      </c>
      <c r="O285" s="97">
        <v>1.8793592000000001E-2</v>
      </c>
      <c r="P285" s="97">
        <v>1.1381115000000001E-2</v>
      </c>
      <c r="Q285" s="97">
        <v>7.8658040000000005E-3</v>
      </c>
      <c r="R285" s="17">
        <f>SQRT((C285-Input!$R$8)^2+(Input!$Q$8-UHS_1000a!D285)^2)</f>
        <v>1.565661202580223</v>
      </c>
    </row>
    <row r="286" spans="3:18">
      <c r="C286" s="97">
        <v>46.5</v>
      </c>
      <c r="D286" s="97">
        <v>8.9</v>
      </c>
      <c r="E286" s="97">
        <v>6.6708575000000006E-2</v>
      </c>
      <c r="F286" s="97">
        <v>0.12130225</v>
      </c>
      <c r="G286" s="97">
        <v>0.153329984</v>
      </c>
      <c r="H286" s="97">
        <v>0.153069081</v>
      </c>
      <c r="I286" s="97">
        <v>0.139864561</v>
      </c>
      <c r="J286" s="97">
        <v>0.124084745</v>
      </c>
      <c r="K286" s="97">
        <v>0.111360114</v>
      </c>
      <c r="L286" s="97">
        <v>0.101116186</v>
      </c>
      <c r="M286" s="97">
        <v>9.1491402999999999E-2</v>
      </c>
      <c r="N286" s="97">
        <v>4.1500552000000003E-2</v>
      </c>
      <c r="O286" s="97">
        <v>1.8644067E-2</v>
      </c>
      <c r="P286" s="97">
        <v>1.1293996000000001E-2</v>
      </c>
      <c r="Q286" s="97">
        <v>7.804409E-3</v>
      </c>
      <c r="R286" s="17">
        <f>SQRT((C286-Input!$R$8)^2+(Input!$Q$8-UHS_1000a!D286)^2)</f>
        <v>1.4677000127983686</v>
      </c>
    </row>
    <row r="287" spans="3:18">
      <c r="C287" s="97">
        <v>46.5</v>
      </c>
      <c r="D287" s="97">
        <v>9</v>
      </c>
      <c r="E287" s="97">
        <v>6.7423575999999999E-2</v>
      </c>
      <c r="F287" s="97">
        <v>0.12289670900000001</v>
      </c>
      <c r="G287" s="97">
        <v>0.155102359</v>
      </c>
      <c r="H287" s="97">
        <v>0.154655232</v>
      </c>
      <c r="I287" s="97">
        <v>0.141284361</v>
      </c>
      <c r="J287" s="97">
        <v>0.12519822</v>
      </c>
      <c r="K287" s="97">
        <v>0.112276547</v>
      </c>
      <c r="L287" s="97">
        <v>0.10193745999999999</v>
      </c>
      <c r="M287" s="97">
        <v>9.2170483999999997E-2</v>
      </c>
      <c r="N287" s="97">
        <v>4.1648470999999999E-2</v>
      </c>
      <c r="O287" s="97">
        <v>1.8663434999999999E-2</v>
      </c>
      <c r="P287" s="97">
        <v>1.1288137E-2</v>
      </c>
      <c r="Q287" s="97">
        <v>7.7936890000000003E-3</v>
      </c>
      <c r="R287" s="17">
        <f>SQRT((C287-Input!$R$8)^2+(Input!$Q$8-UHS_1000a!D287)^2)</f>
        <v>1.3700334499097868</v>
      </c>
    </row>
    <row r="288" spans="3:18">
      <c r="C288" s="97">
        <v>46.5</v>
      </c>
      <c r="D288" s="97">
        <v>9.1</v>
      </c>
      <c r="E288" s="97">
        <v>6.9488882000000002E-2</v>
      </c>
      <c r="F288" s="97">
        <v>0.127271517</v>
      </c>
      <c r="G288" s="97">
        <v>0.16011998</v>
      </c>
      <c r="H288" s="97">
        <v>0.159253599</v>
      </c>
      <c r="I288" s="97">
        <v>0.14543062700000001</v>
      </c>
      <c r="J288" s="97">
        <v>0.12857004699999999</v>
      </c>
      <c r="K288" s="97">
        <v>0.115109246</v>
      </c>
      <c r="L288" s="97">
        <v>0.104427056</v>
      </c>
      <c r="M288" s="97">
        <v>9.4340968999999997E-2</v>
      </c>
      <c r="N288" s="97">
        <v>4.2266906E-2</v>
      </c>
      <c r="O288" s="97">
        <v>1.8855585000000001E-2</v>
      </c>
      <c r="P288" s="97">
        <v>1.1362423E-2</v>
      </c>
      <c r="Q288" s="97">
        <v>7.8317549999999993E-3</v>
      </c>
      <c r="R288" s="17">
        <f>SQRT((C288-Input!$R$8)^2+(Input!$Q$8-UHS_1000a!D288)^2)</f>
        <v>1.2727293428593109</v>
      </c>
    </row>
    <row r="289" spans="3:18">
      <c r="C289" s="97">
        <v>46.5</v>
      </c>
      <c r="D289" s="97">
        <v>9.1999999999999993</v>
      </c>
      <c r="E289" s="97">
        <v>7.3439467999999994E-2</v>
      </c>
      <c r="F289" s="97">
        <v>0.13562759499999999</v>
      </c>
      <c r="G289" s="97">
        <v>0.16955901800000001</v>
      </c>
      <c r="H289" s="97">
        <v>0.16791183500000001</v>
      </c>
      <c r="I289" s="97">
        <v>0.15277786700000001</v>
      </c>
      <c r="J289" s="97">
        <v>0.134973976</v>
      </c>
      <c r="K289" s="97">
        <v>0.120494114</v>
      </c>
      <c r="L289" s="97">
        <v>0.10902567000000001</v>
      </c>
      <c r="M289" s="97">
        <v>9.8485578000000004E-2</v>
      </c>
      <c r="N289" s="97">
        <v>4.3487415000000001E-2</v>
      </c>
      <c r="O289" s="97">
        <v>1.92576E-2</v>
      </c>
      <c r="P289" s="97">
        <v>1.153799E-2</v>
      </c>
      <c r="Q289" s="97">
        <v>7.9314910000000006E-3</v>
      </c>
      <c r="R289" s="17">
        <f>SQRT((C289-Input!$R$8)^2+(Input!$Q$8-UHS_1000a!D289)^2)</f>
        <v>1.175877674963886</v>
      </c>
    </row>
    <row r="290" spans="3:18">
      <c r="C290" s="97">
        <v>46.5</v>
      </c>
      <c r="D290" s="97">
        <v>9.3000000000000007</v>
      </c>
      <c r="E290" s="97">
        <v>7.9902211000000001E-2</v>
      </c>
      <c r="F290" s="97">
        <v>0.150148634</v>
      </c>
      <c r="G290" s="97">
        <v>0.18581386699999999</v>
      </c>
      <c r="H290" s="97">
        <v>0.182700317</v>
      </c>
      <c r="I290" s="97">
        <v>0.16521282400000001</v>
      </c>
      <c r="J290" s="97">
        <v>0.14582819899999999</v>
      </c>
      <c r="K290" s="97">
        <v>0.12963836400000001</v>
      </c>
      <c r="L290" s="97">
        <v>0.11679711500000001</v>
      </c>
      <c r="M290" s="97">
        <v>0.10534616300000001</v>
      </c>
      <c r="N290" s="97">
        <v>4.5528455000000002E-2</v>
      </c>
      <c r="O290" s="97">
        <v>1.9883553000000002E-2</v>
      </c>
      <c r="P290" s="97">
        <v>1.1844626E-2</v>
      </c>
      <c r="Q290" s="97">
        <v>8.1105699999999992E-3</v>
      </c>
      <c r="R290" s="17">
        <f>SQRT((C290-Input!$R$8)^2+(Input!$Q$8-UHS_1000a!D290)^2)</f>
        <v>1.0796002189615612</v>
      </c>
    </row>
    <row r="291" spans="3:18">
      <c r="C291" s="97">
        <v>46.5</v>
      </c>
      <c r="D291" s="97">
        <v>9.4</v>
      </c>
      <c r="E291" s="97">
        <v>9.0923835999999994E-2</v>
      </c>
      <c r="F291" s="97">
        <v>0.17435561299999999</v>
      </c>
      <c r="G291" s="97">
        <v>0.21251303699999999</v>
      </c>
      <c r="H291" s="97">
        <v>0.20693392799999999</v>
      </c>
      <c r="I291" s="97">
        <v>0.18552394999999999</v>
      </c>
      <c r="J291" s="97">
        <v>0.16249766700000001</v>
      </c>
      <c r="K291" s="97">
        <v>0.14445861300000001</v>
      </c>
      <c r="L291" s="97">
        <v>0.129300691</v>
      </c>
      <c r="M291" s="97">
        <v>0.115890808</v>
      </c>
      <c r="N291" s="97">
        <v>4.8625502000000001E-2</v>
      </c>
      <c r="O291" s="97">
        <v>2.0820482000000001E-2</v>
      </c>
      <c r="P291" s="97">
        <v>1.2310675E-2</v>
      </c>
      <c r="Q291" s="97">
        <v>8.3880640000000006E-3</v>
      </c>
      <c r="R291" s="17">
        <f>SQRT((C291-Input!$R$8)^2+(Input!$Q$8-UHS_1000a!D291)^2)</f>
        <v>0.98406552580873985</v>
      </c>
    </row>
    <row r="292" spans="3:18">
      <c r="C292" s="97">
        <v>46.5</v>
      </c>
      <c r="D292" s="97">
        <v>9.5</v>
      </c>
      <c r="E292" s="97">
        <v>0.102941147</v>
      </c>
      <c r="F292" s="97">
        <v>0.200818196</v>
      </c>
      <c r="G292" s="97">
        <v>0.24004498599999999</v>
      </c>
      <c r="H292" s="97">
        <v>0.23174599800000001</v>
      </c>
      <c r="I292" s="97">
        <v>0.20735173000000001</v>
      </c>
      <c r="J292" s="97">
        <v>0.180618363</v>
      </c>
      <c r="K292" s="97">
        <v>0.15981030500000001</v>
      </c>
      <c r="L292" s="97">
        <v>0.142990756</v>
      </c>
      <c r="M292" s="97">
        <v>0.12742214800000001</v>
      </c>
      <c r="N292" s="97">
        <v>5.2025112999999998E-2</v>
      </c>
      <c r="O292" s="97">
        <v>2.1849486000000001E-2</v>
      </c>
      <c r="P292" s="97">
        <v>1.2813343E-2</v>
      </c>
      <c r="Q292" s="97">
        <v>8.6842849999999999E-3</v>
      </c>
      <c r="R292" s="17">
        <f>SQRT((C292-Input!$R$8)^2+(Input!$Q$8-UHS_1000a!D292)^2)</f>
        <v>0.88951294840975326</v>
      </c>
    </row>
    <row r="293" spans="3:18">
      <c r="C293" s="97">
        <v>46.5</v>
      </c>
      <c r="D293" s="97">
        <v>9.6</v>
      </c>
      <c r="E293" s="97">
        <v>0.11084931000000001</v>
      </c>
      <c r="F293" s="97">
        <v>0.21781747900000001</v>
      </c>
      <c r="G293" s="97">
        <v>0.25954371399999998</v>
      </c>
      <c r="H293" s="97">
        <v>0.24965059000000001</v>
      </c>
      <c r="I293" s="97">
        <v>0.222567455</v>
      </c>
      <c r="J293" s="97">
        <v>0.19405583800000001</v>
      </c>
      <c r="K293" s="97">
        <v>0.171228561</v>
      </c>
      <c r="L293" s="97">
        <v>0.15292383000000001</v>
      </c>
      <c r="M293" s="97">
        <v>0.13621624199999999</v>
      </c>
      <c r="N293" s="97">
        <v>5.4740572000000001E-2</v>
      </c>
      <c r="O293" s="97">
        <v>2.2736757999999999E-2</v>
      </c>
      <c r="P293" s="97">
        <v>1.324647E-2</v>
      </c>
      <c r="Q293" s="97">
        <v>8.9381129999999993E-3</v>
      </c>
      <c r="R293" s="17">
        <f>SQRT((C293-Input!$R$8)^2+(Input!$Q$8-UHS_1000a!D293)^2)</f>
        <v>0.79629241594529376</v>
      </c>
    </row>
    <row r="294" spans="3:18">
      <c r="C294" s="97">
        <v>46.5</v>
      </c>
      <c r="D294" s="97">
        <v>9.6999999999999993</v>
      </c>
      <c r="E294" s="97">
        <v>0.116225378</v>
      </c>
      <c r="F294" s="97">
        <v>0.22906205800000001</v>
      </c>
      <c r="G294" s="97">
        <v>0.27287394700000001</v>
      </c>
      <c r="H294" s="97">
        <v>0.261991327</v>
      </c>
      <c r="I294" s="97">
        <v>0.233078332</v>
      </c>
      <c r="J294" s="97">
        <v>0.203433908</v>
      </c>
      <c r="K294" s="97">
        <v>0.179217501</v>
      </c>
      <c r="L294" s="97">
        <v>0.15981440399999999</v>
      </c>
      <c r="M294" s="97">
        <v>0.142481103</v>
      </c>
      <c r="N294" s="97">
        <v>5.6758016000000001E-2</v>
      </c>
      <c r="O294" s="97">
        <v>2.3433457000000001E-2</v>
      </c>
      <c r="P294" s="97">
        <v>1.3589789E-2</v>
      </c>
      <c r="Q294" s="97">
        <v>9.1386509999999994E-3</v>
      </c>
      <c r="R294" s="17">
        <f>SQRT((C294-Input!$R$8)^2+(Input!$Q$8-UHS_1000a!D294)^2)</f>
        <v>0.70493257691453948</v>
      </c>
    </row>
    <row r="295" spans="3:18">
      <c r="C295" s="97">
        <v>46.5</v>
      </c>
      <c r="D295" s="97">
        <v>9.8000000000000007</v>
      </c>
      <c r="E295" s="97">
        <v>0.11938061</v>
      </c>
      <c r="F295" s="97">
        <v>0.23549264</v>
      </c>
      <c r="G295" s="97">
        <v>0.280695421</v>
      </c>
      <c r="H295" s="97">
        <v>0.26932819000000002</v>
      </c>
      <c r="I295" s="97">
        <v>0.23937546700000001</v>
      </c>
      <c r="J295" s="97">
        <v>0.208752618</v>
      </c>
      <c r="K295" s="97">
        <v>0.18408250300000001</v>
      </c>
      <c r="L295" s="97">
        <v>0.16403791600000001</v>
      </c>
      <c r="M295" s="97">
        <v>0.14630584799999999</v>
      </c>
      <c r="N295" s="97">
        <v>5.8101213999999998E-2</v>
      </c>
      <c r="O295" s="97">
        <v>2.3921349000000001E-2</v>
      </c>
      <c r="P295" s="97">
        <v>1.382222E-2</v>
      </c>
      <c r="Q295" s="97">
        <v>9.2792380000000004E-3</v>
      </c>
      <c r="R295" s="17">
        <f>SQRT((C295-Input!$R$8)^2+(Input!$Q$8-UHS_1000a!D295)^2)</f>
        <v>0.61626152264988232</v>
      </c>
    </row>
    <row r="296" spans="3:18">
      <c r="C296" s="97">
        <v>46.5</v>
      </c>
      <c r="D296" s="97">
        <v>9.9</v>
      </c>
      <c r="E296" s="97">
        <v>0.120430184</v>
      </c>
      <c r="F296" s="97">
        <v>0.23738434899999999</v>
      </c>
      <c r="G296" s="97">
        <v>0.28330727500000003</v>
      </c>
      <c r="H296" s="97">
        <v>0.27192186099999999</v>
      </c>
      <c r="I296" s="97">
        <v>0.24168657800000001</v>
      </c>
      <c r="J296" s="97">
        <v>0.210749245</v>
      </c>
      <c r="K296" s="97">
        <v>0.18595484100000001</v>
      </c>
      <c r="L296" s="97">
        <v>0.165709674</v>
      </c>
      <c r="M296" s="97">
        <v>0.147810361</v>
      </c>
      <c r="N296" s="97">
        <v>5.8766552E-2</v>
      </c>
      <c r="O296" s="97">
        <v>2.4189641000000001E-2</v>
      </c>
      <c r="P296" s="97">
        <v>1.3945551E-2</v>
      </c>
      <c r="Q296" s="97">
        <v>9.3548150000000007E-3</v>
      </c>
      <c r="R296" s="17">
        <f>SQRT((C296-Input!$R$8)^2+(Input!$Q$8-UHS_1000a!D296)^2)</f>
        <v>0.53162636371998317</v>
      </c>
    </row>
    <row r="297" spans="3:18">
      <c r="C297" s="97">
        <v>46.5</v>
      </c>
      <c r="D297" s="97">
        <v>10</v>
      </c>
      <c r="E297" s="97">
        <v>0.119776301</v>
      </c>
      <c r="F297" s="97">
        <v>0.235623745</v>
      </c>
      <c r="G297" s="97">
        <v>0.28170855500000003</v>
      </c>
      <c r="H297" s="97">
        <v>0.27068037900000003</v>
      </c>
      <c r="I297" s="97">
        <v>0.24077599399999999</v>
      </c>
      <c r="J297" s="97">
        <v>0.210064472</v>
      </c>
      <c r="K297" s="97">
        <v>0.18539760799999999</v>
      </c>
      <c r="L297" s="97">
        <v>0.165307865</v>
      </c>
      <c r="M297" s="97">
        <v>0.14754083000000001</v>
      </c>
      <c r="N297" s="97">
        <v>5.8855685999999997E-2</v>
      </c>
      <c r="O297" s="97">
        <v>2.4262756999999999E-2</v>
      </c>
      <c r="P297" s="97">
        <v>1.3977913999999999E-2</v>
      </c>
      <c r="Q297" s="97">
        <v>9.370326E-3</v>
      </c>
      <c r="R297" s="17">
        <f>SQRT((C297-Input!$R$8)^2+(Input!$Q$8-UHS_1000a!D297)^2)</f>
        <v>0.45329341149581259</v>
      </c>
    </row>
    <row r="298" spans="3:18">
      <c r="C298" s="97">
        <v>46.5</v>
      </c>
      <c r="D298" s="97">
        <v>10.1</v>
      </c>
      <c r="E298" s="97">
        <v>0.118318408</v>
      </c>
      <c r="F298" s="97">
        <v>0.23225707000000001</v>
      </c>
      <c r="G298" s="97">
        <v>0.27807654500000001</v>
      </c>
      <c r="H298" s="97">
        <v>0.267514945</v>
      </c>
      <c r="I298" s="97">
        <v>0.23820370599999999</v>
      </c>
      <c r="J298" s="97">
        <v>0.20797441699999999</v>
      </c>
      <c r="K298" s="97">
        <v>0.183545018</v>
      </c>
      <c r="L298" s="97">
        <v>0.16377913899999999</v>
      </c>
      <c r="M298" s="97">
        <v>0.146286532</v>
      </c>
      <c r="N298" s="97">
        <v>5.8571565999999999E-2</v>
      </c>
      <c r="O298" s="97">
        <v>2.4197221000000001E-2</v>
      </c>
      <c r="P298" s="97">
        <v>1.3945155000000001E-2</v>
      </c>
      <c r="Q298" s="97">
        <v>9.3427779999999995E-3</v>
      </c>
      <c r="R298" s="17">
        <f>SQRT((C298-Input!$R$8)^2+(Input!$Q$8-UHS_1000a!D298)^2)</f>
        <v>0.38512756744862109</v>
      </c>
    </row>
    <row r="299" spans="3:18">
      <c r="C299" s="97">
        <v>46.5</v>
      </c>
      <c r="D299" s="97">
        <v>10.199999999999999</v>
      </c>
      <c r="E299" s="97">
        <v>0.116688547</v>
      </c>
      <c r="F299" s="97">
        <v>0.22874528199999999</v>
      </c>
      <c r="G299" s="97">
        <v>0.273938399</v>
      </c>
      <c r="H299" s="97">
        <v>0.26375356</v>
      </c>
      <c r="I299" s="97">
        <v>0.23504398200000001</v>
      </c>
      <c r="J299" s="97">
        <v>0.20535140199999999</v>
      </c>
      <c r="K299" s="97">
        <v>0.18117238099999999</v>
      </c>
      <c r="L299" s="97">
        <v>0.16176679899999999</v>
      </c>
      <c r="M299" s="97">
        <v>0.14455316500000001</v>
      </c>
      <c r="N299" s="97">
        <v>5.8048996999999998E-2</v>
      </c>
      <c r="O299" s="97">
        <v>2.4029857000000002E-2</v>
      </c>
      <c r="P299" s="97">
        <v>1.3863426999999999E-2</v>
      </c>
      <c r="Q299" s="97">
        <v>9.2824710000000005E-3</v>
      </c>
      <c r="R299" s="17">
        <f>SQRT((C299-Input!$R$8)^2+(Input!$Q$8-UHS_1000a!D299)^2)</f>
        <v>0.33342400860206833</v>
      </c>
    </row>
    <row r="300" spans="3:18">
      <c r="C300" s="97">
        <v>46.5</v>
      </c>
      <c r="D300" s="97">
        <v>10.3</v>
      </c>
      <c r="E300" s="97">
        <v>0.114679867</v>
      </c>
      <c r="F300" s="97">
        <v>0.22459905199999999</v>
      </c>
      <c r="G300" s="97">
        <v>0.26880647699999999</v>
      </c>
      <c r="H300" s="97">
        <v>0.25896930699999998</v>
      </c>
      <c r="I300" s="97">
        <v>0.23094357700000001</v>
      </c>
      <c r="J300" s="97">
        <v>0.20182788300000001</v>
      </c>
      <c r="K300" s="97">
        <v>0.178026041</v>
      </c>
      <c r="L300" s="97">
        <v>0.15905812</v>
      </c>
      <c r="M300" s="97">
        <v>0.142071066</v>
      </c>
      <c r="N300" s="97">
        <v>5.7239333000000003E-2</v>
      </c>
      <c r="O300" s="97">
        <v>2.3742254000000001E-2</v>
      </c>
      <c r="P300" s="97">
        <v>1.3722234E-2</v>
      </c>
      <c r="Q300" s="97">
        <v>9.1810550000000005E-3</v>
      </c>
      <c r="R300" s="17">
        <f>SQRT((C300-Input!$R$8)^2+(Input!$Q$8-UHS_1000a!D300)^2)</f>
        <v>0.30662663911612742</v>
      </c>
    </row>
    <row r="301" spans="3:18">
      <c r="C301" s="97">
        <v>46.5</v>
      </c>
      <c r="D301" s="97">
        <v>10.4</v>
      </c>
      <c r="E301" s="97">
        <v>0.11125763599999999</v>
      </c>
      <c r="F301" s="97">
        <v>0.21738267999999999</v>
      </c>
      <c r="G301" s="97">
        <v>0.26022272499999999</v>
      </c>
      <c r="H301" s="97">
        <v>0.25104051799999999</v>
      </c>
      <c r="I301" s="97">
        <v>0.22418755700000001</v>
      </c>
      <c r="J301" s="97">
        <v>0.19579280900000001</v>
      </c>
      <c r="K301" s="97">
        <v>0.17289772</v>
      </c>
      <c r="L301" s="97">
        <v>0.15465301400000001</v>
      </c>
      <c r="M301" s="97">
        <v>0.138060021</v>
      </c>
      <c r="N301" s="97">
        <v>5.5946080000000002E-2</v>
      </c>
      <c r="O301" s="97">
        <v>2.3277665999999999E-2</v>
      </c>
      <c r="P301" s="97">
        <v>1.3474010999999999E-2</v>
      </c>
      <c r="Q301" s="97">
        <v>9.0214509999999998E-3</v>
      </c>
      <c r="R301" s="17">
        <f>SQRT((C301-Input!$R$8)^2+(Input!$Q$8-UHS_1000a!D301)^2)</f>
        <v>0.31123660150925681</v>
      </c>
    </row>
    <row r="302" spans="3:18">
      <c r="C302" s="97">
        <v>46.5</v>
      </c>
      <c r="D302" s="97">
        <v>10.5</v>
      </c>
      <c r="E302" s="97">
        <v>0.105333871</v>
      </c>
      <c r="F302" s="97">
        <v>0.20433372799999999</v>
      </c>
      <c r="G302" s="97">
        <v>0.245669844</v>
      </c>
      <c r="H302" s="97">
        <v>0.23785899799999999</v>
      </c>
      <c r="I302" s="97">
        <v>0.213108505</v>
      </c>
      <c r="J302" s="97">
        <v>0.1860125</v>
      </c>
      <c r="K302" s="97">
        <v>0.164652717</v>
      </c>
      <c r="L302" s="97">
        <v>0.14762990000000001</v>
      </c>
      <c r="M302" s="97">
        <v>0.131730034</v>
      </c>
      <c r="N302" s="97">
        <v>5.402117E-2</v>
      </c>
      <c r="O302" s="97">
        <v>2.2594010000000001E-2</v>
      </c>
      <c r="P302" s="97">
        <v>1.3104965E-2</v>
      </c>
      <c r="Q302" s="97">
        <v>8.7882289999999998E-3</v>
      </c>
      <c r="R302" s="17">
        <f>SQRT((C302-Input!$R$8)^2+(Input!$Q$8-UHS_1000a!D302)^2)</f>
        <v>0.34600079251702848</v>
      </c>
    </row>
    <row r="303" spans="3:18">
      <c r="C303" s="97">
        <v>46.5</v>
      </c>
      <c r="D303" s="97">
        <v>10.6</v>
      </c>
      <c r="E303" s="97">
        <v>9.5758281000000001E-2</v>
      </c>
      <c r="F303" s="97">
        <v>0.182308992</v>
      </c>
      <c r="G303" s="97">
        <v>0.22376554800000001</v>
      </c>
      <c r="H303" s="97">
        <v>0.21848725099999999</v>
      </c>
      <c r="I303" s="97">
        <v>0.19665712099999999</v>
      </c>
      <c r="J303" s="97">
        <v>0.17206692900000001</v>
      </c>
      <c r="K303" s="97">
        <v>0.15303128799999999</v>
      </c>
      <c r="L303" s="97">
        <v>0.13733566699999999</v>
      </c>
      <c r="M303" s="97">
        <v>0.122990459</v>
      </c>
      <c r="N303" s="97">
        <v>5.1464244999999999E-2</v>
      </c>
      <c r="O303" s="97">
        <v>2.1736419999999999E-2</v>
      </c>
      <c r="P303" s="97">
        <v>1.2640299000000001E-2</v>
      </c>
      <c r="Q303" s="97">
        <v>8.4941489999999994E-3</v>
      </c>
      <c r="R303" s="17">
        <f>SQRT((C303-Input!$R$8)^2+(Input!$Q$8-UHS_1000a!D303)^2)</f>
        <v>0.40319334657927031</v>
      </c>
    </row>
    <row r="304" spans="3:18">
      <c r="C304" s="97">
        <v>46.52</v>
      </c>
      <c r="D304" s="97">
        <v>6.6340000000000003</v>
      </c>
      <c r="E304" s="97">
        <v>9.1784372000000003E-2</v>
      </c>
      <c r="F304" s="97">
        <v>0.168119983</v>
      </c>
      <c r="G304" s="97">
        <v>0.21019349300000001</v>
      </c>
      <c r="H304" s="97">
        <v>0.20699931499999999</v>
      </c>
      <c r="I304" s="97">
        <v>0.18534479500000001</v>
      </c>
      <c r="J304" s="97">
        <v>0.162703028</v>
      </c>
      <c r="K304" s="97">
        <v>0.144789274</v>
      </c>
      <c r="L304" s="97">
        <v>0.12983402799999999</v>
      </c>
      <c r="M304" s="97">
        <v>0.116887861</v>
      </c>
      <c r="N304" s="97">
        <v>5.0590647000000002E-2</v>
      </c>
      <c r="O304" s="97">
        <v>2.2015277999999999E-2</v>
      </c>
      <c r="P304" s="97">
        <v>1.3071353000000001E-2</v>
      </c>
      <c r="Q304" s="97">
        <v>8.8948940000000004E-3</v>
      </c>
      <c r="R304" s="17">
        <f>SQRT((C304-Input!$R$8)^2+(Input!$Q$8-UHS_1000a!D304)^2)</f>
        <v>3.7126775883845911</v>
      </c>
    </row>
    <row r="305" spans="3:18">
      <c r="C305" s="97">
        <v>46.6</v>
      </c>
      <c r="D305" s="97">
        <v>6</v>
      </c>
      <c r="E305" s="97">
        <v>6.5262685000000001E-2</v>
      </c>
      <c r="F305" s="97">
        <v>0.117343877</v>
      </c>
      <c r="G305" s="97">
        <v>0.14757252500000001</v>
      </c>
      <c r="H305" s="97">
        <v>0.146671198</v>
      </c>
      <c r="I305" s="97">
        <v>0.13239110800000001</v>
      </c>
      <c r="J305" s="97">
        <v>0.11679845</v>
      </c>
      <c r="K305" s="97">
        <v>0.104234653</v>
      </c>
      <c r="L305" s="97">
        <v>9.3946801999999996E-2</v>
      </c>
      <c r="M305" s="97">
        <v>8.4862106000000007E-2</v>
      </c>
      <c r="N305" s="97">
        <v>3.7645847000000003E-2</v>
      </c>
      <c r="O305" s="97">
        <v>1.6571010000000001E-2</v>
      </c>
      <c r="P305" s="97">
        <v>1.0008942999999999E-2</v>
      </c>
      <c r="Q305" s="97">
        <v>6.8434239999999999E-3</v>
      </c>
      <c r="R305" s="17">
        <f>SQRT((C305-Input!$R$8)^2+(Input!$Q$8-UHS_1000a!D305)^2)</f>
        <v>4.3405800273198203</v>
      </c>
    </row>
    <row r="306" spans="3:18">
      <c r="C306" s="97">
        <v>46.6</v>
      </c>
      <c r="D306" s="97">
        <v>6.1</v>
      </c>
      <c r="E306" s="97">
        <v>6.7914784000000006E-2</v>
      </c>
      <c r="F306" s="97">
        <v>0.121947679</v>
      </c>
      <c r="G306" s="97">
        <v>0.153515552</v>
      </c>
      <c r="H306" s="97">
        <v>0.152587056</v>
      </c>
      <c r="I306" s="97">
        <v>0.137876839</v>
      </c>
      <c r="J306" s="97">
        <v>0.121499687</v>
      </c>
      <c r="K306" s="97">
        <v>0.10836045599999999</v>
      </c>
      <c r="L306" s="97">
        <v>9.7778161000000002E-2</v>
      </c>
      <c r="M306" s="97">
        <v>8.8256846E-2</v>
      </c>
      <c r="N306" s="97">
        <v>3.9113472000000003E-2</v>
      </c>
      <c r="O306" s="97">
        <v>1.7242143000000001E-2</v>
      </c>
      <c r="P306" s="97">
        <v>1.0381347000000001E-2</v>
      </c>
      <c r="Q306" s="97">
        <v>7.1131399999999996E-3</v>
      </c>
      <c r="R306" s="17">
        <f>SQRT((C306-Input!$R$8)^2+(Input!$Q$8-UHS_1000a!D306)^2)</f>
        <v>4.240693728609874</v>
      </c>
    </row>
    <row r="307" spans="3:18">
      <c r="C307" s="97">
        <v>46.6</v>
      </c>
      <c r="D307" s="97">
        <v>6.2</v>
      </c>
      <c r="E307" s="97">
        <v>7.1553775E-2</v>
      </c>
      <c r="F307" s="97">
        <v>0.12868954299999999</v>
      </c>
      <c r="G307" s="97">
        <v>0.16167200900000001</v>
      </c>
      <c r="H307" s="97">
        <v>0.16045153200000001</v>
      </c>
      <c r="I307" s="97">
        <v>0.14505918200000001</v>
      </c>
      <c r="J307" s="97">
        <v>0.12752976699999999</v>
      </c>
      <c r="K307" s="97">
        <v>0.11356161400000001</v>
      </c>
      <c r="L307" s="97">
        <v>0.10259338799999999</v>
      </c>
      <c r="M307" s="97">
        <v>9.2453384999999999E-2</v>
      </c>
      <c r="N307" s="97">
        <v>4.0782324000000002E-2</v>
      </c>
      <c r="O307" s="97">
        <v>1.7982538999999999E-2</v>
      </c>
      <c r="P307" s="97">
        <v>1.0783668E-2</v>
      </c>
      <c r="Q307" s="97">
        <v>7.3834410000000001E-3</v>
      </c>
      <c r="R307" s="17">
        <f>SQRT((C307-Input!$R$8)^2+(Input!$Q$8-UHS_1000a!D307)^2)</f>
        <v>4.140812918519079</v>
      </c>
    </row>
    <row r="308" spans="3:18">
      <c r="C308" s="97">
        <v>46.6</v>
      </c>
      <c r="D308" s="97">
        <v>6.3</v>
      </c>
      <c r="E308" s="97">
        <v>7.6582000999999997E-2</v>
      </c>
      <c r="F308" s="97">
        <v>0.138931307</v>
      </c>
      <c r="G308" s="97">
        <v>0.17328086600000001</v>
      </c>
      <c r="H308" s="97">
        <v>0.171276331</v>
      </c>
      <c r="I308" s="97">
        <v>0.15421368499999999</v>
      </c>
      <c r="J308" s="97">
        <v>0.135564991</v>
      </c>
      <c r="K308" s="97">
        <v>0.120373457</v>
      </c>
      <c r="L308" s="97">
        <v>0.108512741</v>
      </c>
      <c r="M308" s="97">
        <v>9.7830015000000006E-2</v>
      </c>
      <c r="N308" s="97">
        <v>4.2733088000000002E-2</v>
      </c>
      <c r="O308" s="97">
        <v>1.8817713E-2</v>
      </c>
      <c r="P308" s="97">
        <v>1.1228803000000001E-2</v>
      </c>
      <c r="Q308" s="97">
        <v>7.6788899999999998E-3</v>
      </c>
      <c r="R308" s="17">
        <f>SQRT((C308-Input!$R$8)^2+(Input!$Q$8-UHS_1000a!D308)^2)</f>
        <v>4.0409380040379084</v>
      </c>
    </row>
    <row r="309" spans="3:18">
      <c r="C309" s="97">
        <v>46.6</v>
      </c>
      <c r="D309" s="97">
        <v>6.4</v>
      </c>
      <c r="E309" s="97">
        <v>8.1498880999999995E-2</v>
      </c>
      <c r="F309" s="97">
        <v>0.14900587900000001</v>
      </c>
      <c r="G309" s="97">
        <v>0.18498952599999999</v>
      </c>
      <c r="H309" s="97">
        <v>0.18221343400000001</v>
      </c>
      <c r="I309" s="97">
        <v>0.16345430399999999</v>
      </c>
      <c r="J309" s="97">
        <v>0.14374870100000001</v>
      </c>
      <c r="K309" s="97">
        <v>0.127297355</v>
      </c>
      <c r="L309" s="97">
        <v>0.11449872799999999</v>
      </c>
      <c r="M309" s="97">
        <v>0.103314377</v>
      </c>
      <c r="N309" s="97">
        <v>4.4728134000000003E-2</v>
      </c>
      <c r="O309" s="97">
        <v>1.9632813999999998E-2</v>
      </c>
      <c r="P309" s="97">
        <v>1.1680881000000001E-2</v>
      </c>
      <c r="Q309" s="97">
        <v>7.9774049999999999E-3</v>
      </c>
      <c r="R309" s="17">
        <f>SQRT((C309-Input!$R$8)^2+(Input!$Q$8-UHS_1000a!D309)^2)</f>
        <v>3.9410694333874972</v>
      </c>
    </row>
    <row r="310" spans="3:18">
      <c r="C310" s="97">
        <v>46.6</v>
      </c>
      <c r="D310" s="97">
        <v>6.5</v>
      </c>
      <c r="E310" s="97">
        <v>8.5129736999999997E-2</v>
      </c>
      <c r="F310" s="97">
        <v>0.155754537</v>
      </c>
      <c r="G310" s="97">
        <v>0.19375001</v>
      </c>
      <c r="H310" s="97">
        <v>0.19066361800000001</v>
      </c>
      <c r="I310" s="97">
        <v>0.170736261</v>
      </c>
      <c r="J310" s="97">
        <v>0.15003272200000001</v>
      </c>
      <c r="K310" s="97">
        <v>0.13294313199999999</v>
      </c>
      <c r="L310" s="97">
        <v>0.11943012</v>
      </c>
      <c r="M310" s="97">
        <v>0.107665952</v>
      </c>
      <c r="N310" s="97">
        <v>4.6539709999999998E-2</v>
      </c>
      <c r="O310" s="97">
        <v>2.0366083E-2</v>
      </c>
      <c r="P310" s="97">
        <v>1.2107477E-2</v>
      </c>
      <c r="Q310" s="97">
        <v>8.2595640000000005E-3</v>
      </c>
      <c r="R310" s="17">
        <f>SQRT((C310-Input!$R$8)^2+(Input!$Q$8-UHS_1000a!D310)^2)</f>
        <v>3.8412077013726598</v>
      </c>
    </row>
    <row r="311" spans="3:18">
      <c r="C311" s="97">
        <v>46.6</v>
      </c>
      <c r="D311" s="97">
        <v>6.6</v>
      </c>
      <c r="E311" s="97">
        <v>8.8186953999999998E-2</v>
      </c>
      <c r="F311" s="97">
        <v>0.16131804899999999</v>
      </c>
      <c r="G311" s="97">
        <v>0.20125905199999999</v>
      </c>
      <c r="H311" s="97">
        <v>0.19799609400000001</v>
      </c>
      <c r="I311" s="97">
        <v>0.177112827</v>
      </c>
      <c r="J311" s="97">
        <v>0.155520777</v>
      </c>
      <c r="K311" s="97">
        <v>0.138007932</v>
      </c>
      <c r="L311" s="97">
        <v>0.123868509</v>
      </c>
      <c r="M311" s="97">
        <v>0.11159771</v>
      </c>
      <c r="N311" s="97">
        <v>4.8251611999999999E-2</v>
      </c>
      <c r="O311" s="97">
        <v>2.106852E-2</v>
      </c>
      <c r="P311" s="97">
        <v>1.2518169000000001E-2</v>
      </c>
      <c r="Q311" s="97">
        <v>8.5311269999999995E-3</v>
      </c>
      <c r="R311" s="17">
        <f>SQRT((C311-Input!$R$8)^2+(Input!$Q$8-UHS_1000a!D311)^2)</f>
        <v>3.7413533555904626</v>
      </c>
    </row>
    <row r="312" spans="3:18">
      <c r="C312" s="97">
        <v>46.6</v>
      </c>
      <c r="D312" s="97">
        <v>6.7</v>
      </c>
      <c r="E312" s="97">
        <v>9.1090023000000006E-2</v>
      </c>
      <c r="F312" s="97">
        <v>0.166689322</v>
      </c>
      <c r="G312" s="97">
        <v>0.20818461099999999</v>
      </c>
      <c r="H312" s="97">
        <v>0.20496763100000001</v>
      </c>
      <c r="I312" s="97">
        <v>0.183295811</v>
      </c>
      <c r="J312" s="97">
        <v>0.160852934</v>
      </c>
      <c r="K312" s="97">
        <v>0.14298703099999999</v>
      </c>
      <c r="L312" s="97">
        <v>0.12822267200000001</v>
      </c>
      <c r="M312" s="97">
        <v>0.11544525</v>
      </c>
      <c r="N312" s="97">
        <v>4.9939164000000001E-2</v>
      </c>
      <c r="O312" s="97">
        <v>2.1757229999999999E-2</v>
      </c>
      <c r="P312" s="97">
        <v>1.2920032999999999E-2</v>
      </c>
      <c r="Q312" s="97">
        <v>8.7957060000000004E-3</v>
      </c>
      <c r="R312" s="17">
        <f>SQRT((C312-Input!$R$8)^2+(Input!$Q$8-UHS_1000a!D312)^2)</f>
        <v>3.6415070036581545</v>
      </c>
    </row>
    <row r="313" spans="3:18">
      <c r="C313" s="97">
        <v>46.6</v>
      </c>
      <c r="D313" s="97">
        <v>6.8</v>
      </c>
      <c r="E313" s="97">
        <v>9.4070314000000002E-2</v>
      </c>
      <c r="F313" s="97">
        <v>0.17245635400000001</v>
      </c>
      <c r="G313" s="97">
        <v>0.21532298</v>
      </c>
      <c r="H313" s="97">
        <v>0.21188031199999999</v>
      </c>
      <c r="I313" s="97">
        <v>0.18974048099999999</v>
      </c>
      <c r="J313" s="97">
        <v>0.166393177</v>
      </c>
      <c r="K313" s="97">
        <v>0.14799990800000001</v>
      </c>
      <c r="L313" s="97">
        <v>0.13275937099999999</v>
      </c>
      <c r="M313" s="97">
        <v>0.119422294</v>
      </c>
      <c r="N313" s="97">
        <v>5.1639373000000002E-2</v>
      </c>
      <c r="O313" s="97">
        <v>2.2435242000000001E-2</v>
      </c>
      <c r="P313" s="97">
        <v>1.3311488E-2</v>
      </c>
      <c r="Q313" s="97">
        <v>9.0511640000000004E-3</v>
      </c>
      <c r="R313" s="17">
        <f>SQRT((C313-Input!$R$8)^2+(Input!$Q$8-UHS_1000a!D313)^2)</f>
        <v>3.5416693216610122</v>
      </c>
    </row>
    <row r="314" spans="3:18">
      <c r="C314" s="97">
        <v>46.6</v>
      </c>
      <c r="D314" s="97">
        <v>6.9</v>
      </c>
      <c r="E314" s="97">
        <v>9.7650510999999995E-2</v>
      </c>
      <c r="F314" s="97">
        <v>0.17994753799999999</v>
      </c>
      <c r="G314" s="97">
        <v>0.22397573600000001</v>
      </c>
      <c r="H314" s="97">
        <v>0.22003692899999999</v>
      </c>
      <c r="I314" s="97">
        <v>0.19733347900000001</v>
      </c>
      <c r="J314" s="97">
        <v>0.17284595899999999</v>
      </c>
      <c r="K314" s="97">
        <v>0.15363417100000001</v>
      </c>
      <c r="L314" s="97">
        <v>0.13797933300000001</v>
      </c>
      <c r="M314" s="97">
        <v>0.123931307</v>
      </c>
      <c r="N314" s="97">
        <v>5.3370516E-2</v>
      </c>
      <c r="O314" s="97">
        <v>2.3113783999999998E-2</v>
      </c>
      <c r="P314" s="97">
        <v>1.369516E-2</v>
      </c>
      <c r="Q314" s="97">
        <v>9.2982259999999997E-3</v>
      </c>
      <c r="R314" s="17">
        <f>SQRT((C314-Input!$R$8)^2+(Input!$Q$8-UHS_1000a!D314)^2)</f>
        <v>3.441841064067042</v>
      </c>
    </row>
    <row r="315" spans="3:18">
      <c r="C315" s="97">
        <v>46.6</v>
      </c>
      <c r="D315" s="97">
        <v>7</v>
      </c>
      <c r="E315" s="97">
        <v>0.10288306</v>
      </c>
      <c r="F315" s="97">
        <v>0.19153114600000001</v>
      </c>
      <c r="G315" s="97">
        <v>0.23638818</v>
      </c>
      <c r="H315" s="97">
        <v>0.23134078299999999</v>
      </c>
      <c r="I315" s="97">
        <v>0.20738274700000001</v>
      </c>
      <c r="J315" s="97">
        <v>0.18152568999999999</v>
      </c>
      <c r="K315" s="97">
        <v>0.16107211399999999</v>
      </c>
      <c r="L315" s="97">
        <v>0.144812459</v>
      </c>
      <c r="M315" s="97">
        <v>0.129740464</v>
      </c>
      <c r="N315" s="97">
        <v>5.5259048999999998E-2</v>
      </c>
      <c r="O315" s="97">
        <v>2.3841375000000001E-2</v>
      </c>
      <c r="P315" s="97">
        <v>1.4057037E-2</v>
      </c>
      <c r="Q315" s="97">
        <v>9.553845E-3</v>
      </c>
      <c r="R315" s="17">
        <f>SQRT((C315-Input!$R$8)^2+(Input!$Q$8-UHS_1000a!D315)^2)</f>
        <v>3.3420230754142817</v>
      </c>
    </row>
    <row r="316" spans="3:18">
      <c r="C316" s="97">
        <v>46.6</v>
      </c>
      <c r="D316" s="97">
        <v>7.1</v>
      </c>
      <c r="E316" s="97">
        <v>0.108565681</v>
      </c>
      <c r="F316" s="97">
        <v>0.205030039</v>
      </c>
      <c r="G316" s="97">
        <v>0.25076951600000003</v>
      </c>
      <c r="H316" s="97">
        <v>0.24431334800000001</v>
      </c>
      <c r="I316" s="97">
        <v>0.21839795400000001</v>
      </c>
      <c r="J316" s="97">
        <v>0.191422495</v>
      </c>
      <c r="K316" s="97">
        <v>0.16950575300000001</v>
      </c>
      <c r="L316" s="97">
        <v>0.15204574400000001</v>
      </c>
      <c r="M316" s="97">
        <v>0.13628961000000001</v>
      </c>
      <c r="N316" s="97">
        <v>5.7300651000000001E-2</v>
      </c>
      <c r="O316" s="97">
        <v>2.4602828E-2</v>
      </c>
      <c r="P316" s="97">
        <v>1.4428682E-2</v>
      </c>
      <c r="Q316" s="97">
        <v>9.8125069999999998E-3</v>
      </c>
      <c r="R316" s="17">
        <f>SQRT((C316-Input!$R$8)^2+(Input!$Q$8-UHS_1000a!D316)^2)</f>
        <v>3.2422163041513614</v>
      </c>
    </row>
    <row r="317" spans="3:18">
      <c r="C317" s="97">
        <v>46.6</v>
      </c>
      <c r="D317" s="97">
        <v>7.2</v>
      </c>
      <c r="E317" s="97">
        <v>0.112939574</v>
      </c>
      <c r="F317" s="97">
        <v>0.21479221700000001</v>
      </c>
      <c r="G317" s="97">
        <v>0.262099684</v>
      </c>
      <c r="H317" s="97">
        <v>0.25468622600000002</v>
      </c>
      <c r="I317" s="97">
        <v>0.22730456199999999</v>
      </c>
      <c r="J317" s="97">
        <v>0.19953916099999999</v>
      </c>
      <c r="K317" s="97">
        <v>0.17647870099999999</v>
      </c>
      <c r="L317" s="97">
        <v>0.15806506200000001</v>
      </c>
      <c r="M317" s="97">
        <v>0.14180902400000001</v>
      </c>
      <c r="N317" s="97">
        <v>5.9127433E-2</v>
      </c>
      <c r="O317" s="97">
        <v>2.5301871E-2</v>
      </c>
      <c r="P317" s="97">
        <v>1.4768293E-2</v>
      </c>
      <c r="Q317" s="97">
        <v>1.0025071E-2</v>
      </c>
      <c r="R317" s="17">
        <f>SQRT((C317-Input!$R$8)^2+(Input!$Q$8-UHS_1000a!D317)^2)</f>
        <v>3.1424218191083595</v>
      </c>
    </row>
    <row r="318" spans="3:18">
      <c r="C318" s="97">
        <v>46.6</v>
      </c>
      <c r="D318" s="97">
        <v>7.3</v>
      </c>
      <c r="E318" s="97">
        <v>0.11605681</v>
      </c>
      <c r="F318" s="97">
        <v>0.221609325</v>
      </c>
      <c r="G318" s="97">
        <v>0.270270224</v>
      </c>
      <c r="H318" s="97">
        <v>0.26224540299999999</v>
      </c>
      <c r="I318" s="97">
        <v>0.23382678000000001</v>
      </c>
      <c r="J318" s="97">
        <v>0.205380587</v>
      </c>
      <c r="K318" s="97">
        <v>0.181657872</v>
      </c>
      <c r="L318" s="97">
        <v>0.16255637000000001</v>
      </c>
      <c r="M318" s="97">
        <v>0.14590978499999999</v>
      </c>
      <c r="N318" s="97">
        <v>6.0551483000000003E-2</v>
      </c>
      <c r="O318" s="97">
        <v>2.5856288000000002E-2</v>
      </c>
      <c r="P318" s="97">
        <v>1.5037465E-2</v>
      </c>
      <c r="Q318" s="97">
        <v>1.0193516999999999E-2</v>
      </c>
      <c r="R318" s="17">
        <f>SQRT((C318-Input!$R$8)^2+(Input!$Q$8-UHS_1000a!D318)^2)</f>
        <v>3.0426408291994758</v>
      </c>
    </row>
    <row r="319" spans="3:18">
      <c r="C319" s="97">
        <v>46.6</v>
      </c>
      <c r="D319" s="97">
        <v>7.4</v>
      </c>
      <c r="E319" s="97">
        <v>0.117686286</v>
      </c>
      <c r="F319" s="97">
        <v>0.22507364399999999</v>
      </c>
      <c r="G319" s="97">
        <v>0.27468121299999998</v>
      </c>
      <c r="H319" s="97">
        <v>0.26639572</v>
      </c>
      <c r="I319" s="97">
        <v>0.23745274299999999</v>
      </c>
      <c r="J319" s="97">
        <v>0.20854896000000001</v>
      </c>
      <c r="K319" s="97">
        <v>0.18462293099999999</v>
      </c>
      <c r="L319" s="97">
        <v>0.16515148700000001</v>
      </c>
      <c r="M319" s="97">
        <v>0.14819219</v>
      </c>
      <c r="N319" s="97">
        <v>6.1437722E-2</v>
      </c>
      <c r="O319" s="97">
        <v>2.6212059999999999E-2</v>
      </c>
      <c r="P319" s="97">
        <v>1.5210457E-2</v>
      </c>
      <c r="Q319" s="97">
        <v>1.0302275E-2</v>
      </c>
      <c r="R319" s="17">
        <f>SQRT((C319-Input!$R$8)^2+(Input!$Q$8-UHS_1000a!D319)^2)</f>
        <v>2.9428747071214314</v>
      </c>
    </row>
    <row r="320" spans="3:18">
      <c r="C320" s="97">
        <v>46.6</v>
      </c>
      <c r="D320" s="97">
        <v>7.5</v>
      </c>
      <c r="E320" s="97">
        <v>0.117799604</v>
      </c>
      <c r="F320" s="97">
        <v>0.22522297199999999</v>
      </c>
      <c r="G320" s="97">
        <v>0.27526415100000001</v>
      </c>
      <c r="H320" s="97">
        <v>0.26704615100000001</v>
      </c>
      <c r="I320" s="97">
        <v>0.238117304</v>
      </c>
      <c r="J320" s="97">
        <v>0.20921614399999999</v>
      </c>
      <c r="K320" s="97">
        <v>0.18530913299999999</v>
      </c>
      <c r="L320" s="97">
        <v>0.165794729</v>
      </c>
      <c r="M320" s="97">
        <v>0.14879637200000001</v>
      </c>
      <c r="N320" s="97">
        <v>6.1745824999999997E-2</v>
      </c>
      <c r="O320" s="97">
        <v>2.6349303000000001E-2</v>
      </c>
      <c r="P320" s="97">
        <v>1.5277738000000001E-2</v>
      </c>
      <c r="Q320" s="97">
        <v>1.0345276E-2</v>
      </c>
      <c r="R320" s="17">
        <f>SQRT((C320-Input!$R$8)^2+(Input!$Q$8-UHS_1000a!D320)^2)</f>
        <v>2.8431250180247845</v>
      </c>
    </row>
    <row r="321" spans="3:18">
      <c r="C321" s="97">
        <v>46.6</v>
      </c>
      <c r="D321" s="97">
        <v>7.6</v>
      </c>
      <c r="E321" s="97">
        <v>0.116800635</v>
      </c>
      <c r="F321" s="97">
        <v>0.223037227</v>
      </c>
      <c r="G321" s="97">
        <v>0.27303788099999998</v>
      </c>
      <c r="H321" s="97">
        <v>0.26509949799999999</v>
      </c>
      <c r="I321" s="97">
        <v>0.23658863599999999</v>
      </c>
      <c r="J321" s="97">
        <v>0.20802327500000001</v>
      </c>
      <c r="K321" s="97">
        <v>0.18429037000000001</v>
      </c>
      <c r="L321" s="97">
        <v>0.16497449</v>
      </c>
      <c r="M321" s="97">
        <v>0.148129923</v>
      </c>
      <c r="N321" s="97">
        <v>6.1595047999999999E-2</v>
      </c>
      <c r="O321" s="97">
        <v>2.6307141999999999E-2</v>
      </c>
      <c r="P321" s="97">
        <v>1.5259312000000001E-2</v>
      </c>
      <c r="Q321" s="97">
        <v>1.0334882E-2</v>
      </c>
      <c r="R321" s="17">
        <f>SQRT((C321-Input!$R$8)^2+(Input!$Q$8-UHS_1000a!D321)^2)</f>
        <v>2.7433935544179242</v>
      </c>
    </row>
    <row r="322" spans="3:18">
      <c r="C322" s="97">
        <v>46.6</v>
      </c>
      <c r="D322" s="97">
        <v>7.7</v>
      </c>
      <c r="E322" s="97">
        <v>0.11527770800000001</v>
      </c>
      <c r="F322" s="97">
        <v>0.21999872700000001</v>
      </c>
      <c r="G322" s="97">
        <v>0.26949151100000002</v>
      </c>
      <c r="H322" s="97">
        <v>0.26181488200000003</v>
      </c>
      <c r="I322" s="97">
        <v>0.233875939</v>
      </c>
      <c r="J322" s="97">
        <v>0.20579594600000001</v>
      </c>
      <c r="K322" s="97">
        <v>0.18229072199999999</v>
      </c>
      <c r="L322" s="97">
        <v>0.16328103099999999</v>
      </c>
      <c r="M322" s="97">
        <v>0.14667960899999999</v>
      </c>
      <c r="N322" s="97">
        <v>6.107945E-2</v>
      </c>
      <c r="O322" s="97">
        <v>2.6102898999999999E-2</v>
      </c>
      <c r="P322" s="97">
        <v>1.5158652999999999E-2</v>
      </c>
      <c r="Q322" s="97">
        <v>1.0271682000000001E-2</v>
      </c>
      <c r="R322" s="17">
        <f>SQRT((C322-Input!$R$8)^2+(Input!$Q$8-UHS_1000a!D322)^2)</f>
        <v>2.6436823789413868</v>
      </c>
    </row>
    <row r="323" spans="3:18">
      <c r="C323" s="97">
        <v>46.6</v>
      </c>
      <c r="D323" s="97">
        <v>7.8</v>
      </c>
      <c r="E323" s="97">
        <v>0.113216739</v>
      </c>
      <c r="F323" s="97">
        <v>0.216019393</v>
      </c>
      <c r="G323" s="97">
        <v>0.26459699199999998</v>
      </c>
      <c r="H323" s="97">
        <v>0.25719324799999999</v>
      </c>
      <c r="I323" s="97">
        <v>0.22998437899999999</v>
      </c>
      <c r="J323" s="97">
        <v>0.20250509</v>
      </c>
      <c r="K323" s="97">
        <v>0.17932279300000001</v>
      </c>
      <c r="L323" s="97">
        <v>0.16072551600000001</v>
      </c>
      <c r="M323" s="97">
        <v>0.144418606</v>
      </c>
      <c r="N323" s="97">
        <v>6.0214087999999999E-2</v>
      </c>
      <c r="O323" s="97">
        <v>2.5745348000000001E-2</v>
      </c>
      <c r="P323" s="97">
        <v>1.4980037999999999E-2</v>
      </c>
      <c r="Q323" s="97">
        <v>1.0158604E-2</v>
      </c>
      <c r="R323" s="17">
        <f>SQRT((C323-Input!$R$8)^2+(Input!$Q$8-UHS_1000a!D323)^2)</f>
        <v>2.5439938771601969</v>
      </c>
    </row>
    <row r="324" spans="3:18">
      <c r="C324" s="97">
        <v>46.6</v>
      </c>
      <c r="D324" s="97">
        <v>7.9</v>
      </c>
      <c r="E324" s="97">
        <v>0.110055576</v>
      </c>
      <c r="F324" s="97">
        <v>0.20968177199999999</v>
      </c>
      <c r="G324" s="97">
        <v>0.25701738400000002</v>
      </c>
      <c r="H324" s="97">
        <v>0.25011872400000001</v>
      </c>
      <c r="I324" s="97">
        <v>0.22401688</v>
      </c>
      <c r="J324" s="97">
        <v>0.197105102</v>
      </c>
      <c r="K324" s="97">
        <v>0.17474130600000001</v>
      </c>
      <c r="L324" s="97">
        <v>0.15677638199999999</v>
      </c>
      <c r="M324" s="97">
        <v>0.14074547600000001</v>
      </c>
      <c r="N324" s="97">
        <v>5.8901460000000003E-2</v>
      </c>
      <c r="O324" s="97">
        <v>2.5213975999999999E-2</v>
      </c>
      <c r="P324" s="97">
        <v>1.4716003E-2</v>
      </c>
      <c r="Q324" s="97">
        <v>9.9922229999999997E-3</v>
      </c>
      <c r="R324" s="17">
        <f>SQRT((C324-Input!$R$8)^2+(Input!$Q$8-UHS_1000a!D324)^2)</f>
        <v>2.444330823217665</v>
      </c>
    </row>
    <row r="325" spans="3:18">
      <c r="C325" s="97">
        <v>46.6</v>
      </c>
      <c r="D325" s="97">
        <v>8</v>
      </c>
      <c r="E325" s="97">
        <v>0.105224756</v>
      </c>
      <c r="F325" s="97">
        <v>0.19941715800000001</v>
      </c>
      <c r="G325" s="97">
        <v>0.245378871</v>
      </c>
      <c r="H325" s="97">
        <v>0.23943911200000001</v>
      </c>
      <c r="I325" s="97">
        <v>0.215076235</v>
      </c>
      <c r="J325" s="97">
        <v>0.189046142</v>
      </c>
      <c r="K325" s="97">
        <v>0.167922298</v>
      </c>
      <c r="L325" s="97">
        <v>0.150933924</v>
      </c>
      <c r="M325" s="97">
        <v>0.13535086399999999</v>
      </c>
      <c r="N325" s="97">
        <v>5.7057829999999997E-2</v>
      </c>
      <c r="O325" s="97">
        <v>2.4488158999999999E-2</v>
      </c>
      <c r="P325" s="97">
        <v>1.4356848E-2</v>
      </c>
      <c r="Q325" s="97">
        <v>9.7638139999999991E-3</v>
      </c>
      <c r="R325" s="17">
        <f>SQRT((C325-Input!$R$8)^2+(Input!$Q$8-UHS_1000a!D325)^2)</f>
        <v>2.3446964621535407</v>
      </c>
    </row>
    <row r="326" spans="3:18">
      <c r="C326" s="97">
        <v>46.6</v>
      </c>
      <c r="D326" s="97">
        <v>8.1</v>
      </c>
      <c r="E326" s="97">
        <v>9.8947327000000002E-2</v>
      </c>
      <c r="F326" s="97">
        <v>0.18606304700000001</v>
      </c>
      <c r="G326" s="97">
        <v>0.23093851000000001</v>
      </c>
      <c r="H326" s="97">
        <v>0.22623474299999999</v>
      </c>
      <c r="I326" s="97">
        <v>0.20403952</v>
      </c>
      <c r="J326" s="97">
        <v>0.17909992699999999</v>
      </c>
      <c r="K326" s="97">
        <v>0.15951881000000001</v>
      </c>
      <c r="L326" s="97">
        <v>0.14364665800000001</v>
      </c>
      <c r="M326" s="97">
        <v>0.12873041800000001</v>
      </c>
      <c r="N326" s="97">
        <v>5.4854933000000002E-2</v>
      </c>
      <c r="O326" s="97">
        <v>2.3633932999999999E-2</v>
      </c>
      <c r="P326" s="97">
        <v>1.3936845E-2</v>
      </c>
      <c r="Q326" s="97">
        <v>9.475753E-3</v>
      </c>
      <c r="R326" s="17">
        <f>SQRT((C326-Input!$R$8)^2+(Input!$Q$8-UHS_1000a!D326)^2)</f>
        <v>2.2450946140282624</v>
      </c>
    </row>
    <row r="327" spans="3:18">
      <c r="C327" s="97">
        <v>46.6</v>
      </c>
      <c r="D327" s="97">
        <v>8.1999999999999993</v>
      </c>
      <c r="E327" s="97">
        <v>9.2989848E-2</v>
      </c>
      <c r="F327" s="97">
        <v>0.174003249</v>
      </c>
      <c r="G327" s="97">
        <v>0.21738882500000001</v>
      </c>
      <c r="H327" s="97">
        <v>0.21362677199999999</v>
      </c>
      <c r="I327" s="97">
        <v>0.19251406400000001</v>
      </c>
      <c r="J327" s="97">
        <v>0.169451405</v>
      </c>
      <c r="K327" s="97">
        <v>0.1512897</v>
      </c>
      <c r="L327" s="97">
        <v>0.13599356200000001</v>
      </c>
      <c r="M327" s="97">
        <v>0.122194392</v>
      </c>
      <c r="N327" s="97">
        <v>5.2604946E-2</v>
      </c>
      <c r="O327" s="97">
        <v>2.2760107000000002E-2</v>
      </c>
      <c r="P327" s="97">
        <v>1.3492511E-2</v>
      </c>
      <c r="Q327" s="97">
        <v>9.1861689999999992E-3</v>
      </c>
      <c r="R327" s="17">
        <f>SQRT((C327-Input!$R$8)^2+(Input!$Q$8-UHS_1000a!D327)^2)</f>
        <v>2.1455298068873554</v>
      </c>
    </row>
    <row r="328" spans="3:18">
      <c r="C328" s="97">
        <v>46.6</v>
      </c>
      <c r="D328" s="97">
        <v>8.3000000000000007</v>
      </c>
      <c r="E328" s="97">
        <v>8.7064250999999995E-2</v>
      </c>
      <c r="F328" s="97">
        <v>0.16207743799999999</v>
      </c>
      <c r="G328" s="97">
        <v>0.20363899799999999</v>
      </c>
      <c r="H328" s="97">
        <v>0.20056918800000001</v>
      </c>
      <c r="I328" s="97">
        <v>0.180722621</v>
      </c>
      <c r="J328" s="97">
        <v>0.15962294299999999</v>
      </c>
      <c r="K328" s="97">
        <v>0.14268330500000001</v>
      </c>
      <c r="L328" s="97">
        <v>0.12820953199999999</v>
      </c>
      <c r="M328" s="97">
        <v>0.115531368</v>
      </c>
      <c r="N328" s="97">
        <v>5.0166466999999999E-2</v>
      </c>
      <c r="O328" s="97">
        <v>2.1889975999999998E-2</v>
      </c>
      <c r="P328" s="97">
        <v>1.3032349E-2</v>
      </c>
      <c r="Q328" s="97">
        <v>8.9025370000000003E-3</v>
      </c>
      <c r="R328" s="17">
        <f>SQRT((C328-Input!$R$8)^2+(Input!$Q$8-UHS_1000a!D328)^2)</f>
        <v>2.0460074483113369</v>
      </c>
    </row>
    <row r="329" spans="3:18">
      <c r="C329" s="97">
        <v>46.6</v>
      </c>
      <c r="D329" s="97">
        <v>8.4</v>
      </c>
      <c r="E329" s="97">
        <v>8.1479708999999997E-2</v>
      </c>
      <c r="F329" s="97">
        <v>0.15088631</v>
      </c>
      <c r="G329" s="97">
        <v>0.18951398899999999</v>
      </c>
      <c r="H329" s="97">
        <v>0.18729548300000001</v>
      </c>
      <c r="I329" s="97">
        <v>0.16949135500000001</v>
      </c>
      <c r="J329" s="97">
        <v>0.15020785</v>
      </c>
      <c r="K329" s="97">
        <v>0.133991735</v>
      </c>
      <c r="L329" s="97">
        <v>0.120776227</v>
      </c>
      <c r="M329" s="97">
        <v>0.10914133600000001</v>
      </c>
      <c r="N329" s="97">
        <v>4.7826167000000003E-2</v>
      </c>
      <c r="O329" s="97">
        <v>2.1049994999999998E-2</v>
      </c>
      <c r="P329" s="97">
        <v>1.2587028E-2</v>
      </c>
      <c r="Q329" s="97">
        <v>8.6269529999999997E-3</v>
      </c>
      <c r="R329" s="17">
        <f>SQRT((C329-Input!$R$8)^2+(Input!$Q$8-UHS_1000a!D329)^2)</f>
        <v>1.946534049239532</v>
      </c>
    </row>
    <row r="330" spans="3:18">
      <c r="C330" s="97">
        <v>46.6</v>
      </c>
      <c r="D330" s="97">
        <v>8.5</v>
      </c>
      <c r="E330" s="97">
        <v>7.6967112000000004E-2</v>
      </c>
      <c r="F330" s="97">
        <v>0.141643727</v>
      </c>
      <c r="G330" s="97">
        <v>0.17805264400000001</v>
      </c>
      <c r="H330" s="97">
        <v>0.17651417699999999</v>
      </c>
      <c r="I330" s="97">
        <v>0.16031151699999999</v>
      </c>
      <c r="J330" s="97">
        <v>0.142255034</v>
      </c>
      <c r="K330" s="97">
        <v>0.126874878</v>
      </c>
      <c r="L330" s="97">
        <v>0.11466392</v>
      </c>
      <c r="M330" s="97">
        <v>0.103857718</v>
      </c>
      <c r="N330" s="97">
        <v>4.5870424E-2</v>
      </c>
      <c r="O330" s="97">
        <v>2.0339466E-2</v>
      </c>
      <c r="P330" s="97">
        <v>1.2206781999999999E-2</v>
      </c>
      <c r="Q330" s="97">
        <v>8.3895919999999995E-3</v>
      </c>
      <c r="R330" s="17">
        <f>SQRT((C330-Input!$R$8)^2+(Input!$Q$8-UHS_1000a!D330)^2)</f>
        <v>1.8471175195834808</v>
      </c>
    </row>
    <row r="331" spans="3:18">
      <c r="C331" s="97">
        <v>46.6</v>
      </c>
      <c r="D331" s="97">
        <v>8.6</v>
      </c>
      <c r="E331" s="97">
        <v>7.3670238999999998E-2</v>
      </c>
      <c r="F331" s="97">
        <v>0.134694604</v>
      </c>
      <c r="G331" s="97">
        <v>0.16973202200000001</v>
      </c>
      <c r="H331" s="97">
        <v>0.16864304099999999</v>
      </c>
      <c r="I331" s="97">
        <v>0.153570024</v>
      </c>
      <c r="J331" s="97">
        <v>0.136113289</v>
      </c>
      <c r="K331" s="97">
        <v>0.12164399200000001</v>
      </c>
      <c r="L331" s="97">
        <v>0.110150463</v>
      </c>
      <c r="M331" s="97">
        <v>9.9710056000000005E-2</v>
      </c>
      <c r="N331" s="97">
        <v>4.4397416000000002E-2</v>
      </c>
      <c r="O331" s="97">
        <v>1.9792865999999999E-2</v>
      </c>
      <c r="P331" s="97">
        <v>1.190807E-2</v>
      </c>
      <c r="Q331" s="97">
        <v>8.2001239999999996E-3</v>
      </c>
      <c r="R331" s="17">
        <f>SQRT((C331-Input!$R$8)^2+(Input!$Q$8-UHS_1000a!D331)^2)</f>
        <v>1.7477675639099186</v>
      </c>
    </row>
    <row r="332" spans="3:18">
      <c r="C332" s="97">
        <v>46.6</v>
      </c>
      <c r="D332" s="97">
        <v>8.6999999999999993</v>
      </c>
      <c r="E332" s="97">
        <v>7.1358208000000006E-2</v>
      </c>
      <c r="F332" s="97">
        <v>0.130262987</v>
      </c>
      <c r="G332" s="97">
        <v>0.16431590099999999</v>
      </c>
      <c r="H332" s="97">
        <v>0.16348670200000001</v>
      </c>
      <c r="I332" s="97">
        <v>0.149128545</v>
      </c>
      <c r="J332" s="97">
        <v>0.13207825200000001</v>
      </c>
      <c r="K332" s="97">
        <v>0.11819118300000001</v>
      </c>
      <c r="L332" s="97">
        <v>0.107154745</v>
      </c>
      <c r="M332" s="97">
        <v>9.6920830999999999E-2</v>
      </c>
      <c r="N332" s="97">
        <v>4.3390771000000002E-2</v>
      </c>
      <c r="O332" s="97">
        <v>1.940689E-2</v>
      </c>
      <c r="P332" s="97">
        <v>1.1689925E-2</v>
      </c>
      <c r="Q332" s="97">
        <v>8.0584579999999992E-3</v>
      </c>
      <c r="R332" s="17">
        <f>SQRT((C332-Input!$R$8)^2+(Input!$Q$8-UHS_1000a!D332)^2)</f>
        <v>1.6484962189095227</v>
      </c>
    </row>
    <row r="333" spans="3:18">
      <c r="C333" s="97">
        <v>46.6</v>
      </c>
      <c r="D333" s="97">
        <v>8.8000000000000007</v>
      </c>
      <c r="E333" s="97">
        <v>7.0180403000000002E-2</v>
      </c>
      <c r="F333" s="97">
        <v>0.12807972400000001</v>
      </c>
      <c r="G333" s="97">
        <v>0.16156630199999999</v>
      </c>
      <c r="H333" s="97">
        <v>0.16083498199999999</v>
      </c>
      <c r="I333" s="97">
        <v>0.14682493299999999</v>
      </c>
      <c r="J333" s="97">
        <v>0.129974652</v>
      </c>
      <c r="K333" s="97">
        <v>0.11637573599999999</v>
      </c>
      <c r="L333" s="97">
        <v>0.105565611</v>
      </c>
      <c r="M333" s="97">
        <v>9.5439486000000004E-2</v>
      </c>
      <c r="N333" s="97">
        <v>4.2823049000000002E-2</v>
      </c>
      <c r="O333" s="97">
        <v>1.9172525999999999E-2</v>
      </c>
      <c r="P333" s="97">
        <v>1.1552534E-2</v>
      </c>
      <c r="Q333" s="97">
        <v>7.9662489999999999E-3</v>
      </c>
      <c r="R333" s="17">
        <f>SQRT((C333-Input!$R$8)^2+(Input!$Q$8-UHS_1000a!D333)^2)</f>
        <v>1.5493185954032722</v>
      </c>
    </row>
    <row r="334" spans="3:18">
      <c r="C334" s="97">
        <v>46.6</v>
      </c>
      <c r="D334" s="97">
        <v>8.9</v>
      </c>
      <c r="E334" s="97">
        <v>7.0093118999999995E-2</v>
      </c>
      <c r="F334" s="97">
        <v>0.128062863</v>
      </c>
      <c r="G334" s="97">
        <v>0.16141014300000001</v>
      </c>
      <c r="H334" s="97">
        <v>0.16061697999999999</v>
      </c>
      <c r="I334" s="97">
        <v>0.14660548700000001</v>
      </c>
      <c r="J334" s="97">
        <v>0.12972383900000001</v>
      </c>
      <c r="K334" s="97">
        <v>0.116132266</v>
      </c>
      <c r="L334" s="97">
        <v>0.105331568</v>
      </c>
      <c r="M334" s="97">
        <v>9.5203442999999999E-2</v>
      </c>
      <c r="N334" s="97">
        <v>4.2670907000000001E-2</v>
      </c>
      <c r="O334" s="97">
        <v>1.9077400000000001E-2</v>
      </c>
      <c r="P334" s="97">
        <v>1.1493636E-2</v>
      </c>
      <c r="Q334" s="97">
        <v>7.9232669999999995E-3</v>
      </c>
      <c r="R334" s="17">
        <f>SQRT((C334-Input!$R$8)^2+(Input!$Q$8-UHS_1000a!D334)^2)</f>
        <v>1.4502539213412764</v>
      </c>
    </row>
    <row r="335" spans="3:18">
      <c r="C335" s="97">
        <v>46.6</v>
      </c>
      <c r="D335" s="97">
        <v>9</v>
      </c>
      <c r="E335" s="97">
        <v>7.1102453999999995E-2</v>
      </c>
      <c r="F335" s="97">
        <v>0.13025783099999999</v>
      </c>
      <c r="G335" s="97">
        <v>0.16387726999999999</v>
      </c>
      <c r="H335" s="97">
        <v>0.16284812200000001</v>
      </c>
      <c r="I335" s="97">
        <v>0.14849525</v>
      </c>
      <c r="J335" s="97">
        <v>0.131330471</v>
      </c>
      <c r="K335" s="97">
        <v>0.11746390800000001</v>
      </c>
      <c r="L335" s="97">
        <v>0.106461291</v>
      </c>
      <c r="M335" s="97">
        <v>9.6208261000000003E-2</v>
      </c>
      <c r="N335" s="97">
        <v>4.2916111E-2</v>
      </c>
      <c r="O335" s="97">
        <v>1.9129224E-2</v>
      </c>
      <c r="P335" s="97">
        <v>1.1501681999999999E-2</v>
      </c>
      <c r="Q335" s="97">
        <v>7.9206569999999994E-3</v>
      </c>
      <c r="R335" s="17">
        <f>SQRT((C335-Input!$R$8)^2+(Input!$Q$8-UHS_1000a!D335)^2)</f>
        <v>1.3513270376445259</v>
      </c>
    </row>
    <row r="336" spans="3:18">
      <c r="C336" s="97">
        <v>46.6</v>
      </c>
      <c r="D336" s="97">
        <v>9.1</v>
      </c>
      <c r="E336" s="97">
        <v>7.3544688999999996E-2</v>
      </c>
      <c r="F336" s="97">
        <v>0.13539575700000001</v>
      </c>
      <c r="G336" s="97">
        <v>0.16973395799999999</v>
      </c>
      <c r="H336" s="97">
        <v>0.16823141899999999</v>
      </c>
      <c r="I336" s="97">
        <v>0.15307354300000001</v>
      </c>
      <c r="J336" s="97">
        <v>0.135321794</v>
      </c>
      <c r="K336" s="97">
        <v>0.12081241500000001</v>
      </c>
      <c r="L336" s="97">
        <v>0.10932096099999999</v>
      </c>
      <c r="M336" s="97">
        <v>9.8791016999999995E-2</v>
      </c>
      <c r="N336" s="97">
        <v>4.3662145999999999E-2</v>
      </c>
      <c r="O336" s="97">
        <v>1.9350310999999999E-2</v>
      </c>
      <c r="P336" s="97">
        <v>1.1596969E-2</v>
      </c>
      <c r="Q336" s="97">
        <v>7.9717030000000001E-3</v>
      </c>
      <c r="R336" s="17">
        <f>SQRT((C336-Input!$R$8)^2+(Input!$Q$8-UHS_1000a!D336)^2)</f>
        <v>1.2525705924108672</v>
      </c>
    </row>
    <row r="337" spans="3:18">
      <c r="C337" s="97">
        <v>46.6</v>
      </c>
      <c r="D337" s="97">
        <v>9.1999999999999993</v>
      </c>
      <c r="E337" s="97">
        <v>7.7957462000000005E-2</v>
      </c>
      <c r="F337" s="97">
        <v>0.14543877999999999</v>
      </c>
      <c r="G337" s="97">
        <v>0.18091486100000001</v>
      </c>
      <c r="H337" s="97">
        <v>0.17846353200000001</v>
      </c>
      <c r="I337" s="97">
        <v>0.16171333299999999</v>
      </c>
      <c r="J337" s="97">
        <v>0.14292038000000001</v>
      </c>
      <c r="K337" s="97">
        <v>0.12718352799999999</v>
      </c>
      <c r="L337" s="97">
        <v>0.114742943</v>
      </c>
      <c r="M337" s="97">
        <v>0.103657998</v>
      </c>
      <c r="N337" s="97">
        <v>4.5099821999999998E-2</v>
      </c>
      <c r="O337" s="97">
        <v>1.9785447000000001E-2</v>
      </c>
      <c r="P337" s="97">
        <v>1.180456E-2</v>
      </c>
      <c r="Q337" s="97">
        <v>8.090725E-3</v>
      </c>
      <c r="R337" s="17">
        <f>SQRT((C337-Input!$R$8)^2+(Input!$Q$8-UHS_1000a!D337)^2)</f>
        <v>1.1540283424924587</v>
      </c>
    </row>
    <row r="338" spans="3:18">
      <c r="C338" s="97">
        <v>46.6</v>
      </c>
      <c r="D338" s="97">
        <v>9.3000000000000007</v>
      </c>
      <c r="E338" s="97">
        <v>8.5853811000000002E-2</v>
      </c>
      <c r="F338" s="97">
        <v>0.16263829599999999</v>
      </c>
      <c r="G338" s="97">
        <v>0.20077031100000001</v>
      </c>
      <c r="H338" s="97">
        <v>0.196403834</v>
      </c>
      <c r="I338" s="97">
        <v>0.17669649500000001</v>
      </c>
      <c r="J338" s="97">
        <v>0.15537572199999999</v>
      </c>
      <c r="K338" s="97">
        <v>0.138211945</v>
      </c>
      <c r="L338" s="97">
        <v>0.12407843</v>
      </c>
      <c r="M338" s="97">
        <v>0.111551577</v>
      </c>
      <c r="N338" s="97">
        <v>4.7500854000000002E-2</v>
      </c>
      <c r="O338" s="97">
        <v>2.0514534000000001E-2</v>
      </c>
      <c r="P338" s="97">
        <v>1.2160236E-2</v>
      </c>
      <c r="Q338" s="97">
        <v>8.2988249999999993E-3</v>
      </c>
      <c r="R338" s="17">
        <f>SQRT((C338-Input!$R$8)^2+(Input!$Q$8-UHS_1000a!D338)^2)</f>
        <v>1.0557602670963084</v>
      </c>
    </row>
    <row r="339" spans="3:18">
      <c r="C339" s="97">
        <v>46.6</v>
      </c>
      <c r="D339" s="97">
        <v>9.4</v>
      </c>
      <c r="E339" s="97">
        <v>9.8230992000000003E-2</v>
      </c>
      <c r="F339" s="97">
        <v>0.18989673600000001</v>
      </c>
      <c r="G339" s="97">
        <v>0.22935375</v>
      </c>
      <c r="H339" s="97">
        <v>0.22233101799999999</v>
      </c>
      <c r="I339" s="97">
        <v>0.19930745799999999</v>
      </c>
      <c r="J339" s="97">
        <v>0.17388044999999999</v>
      </c>
      <c r="K339" s="97">
        <v>0.15417829899999999</v>
      </c>
      <c r="L339" s="97">
        <v>0.137988052</v>
      </c>
      <c r="M339" s="97">
        <v>0.12325295</v>
      </c>
      <c r="N339" s="97">
        <v>5.089262E-2</v>
      </c>
      <c r="O339" s="97">
        <v>2.1528799000000001E-2</v>
      </c>
      <c r="P339" s="97">
        <v>1.2657239000000001E-2</v>
      </c>
      <c r="Q339" s="97">
        <v>8.5932300000000003E-3</v>
      </c>
      <c r="R339" s="17">
        <f>SQRT((C339-Input!$R$8)^2+(Input!$Q$8-UHS_1000a!D339)^2)</f>
        <v>0.95785075449291635</v>
      </c>
    </row>
    <row r="340" spans="3:18">
      <c r="C340" s="97">
        <v>46.6</v>
      </c>
      <c r="D340" s="97">
        <v>9.5</v>
      </c>
      <c r="E340" s="97">
        <v>0.108489013</v>
      </c>
      <c r="F340" s="97">
        <v>0.21234096499999999</v>
      </c>
      <c r="G340" s="97">
        <v>0.25375591199999997</v>
      </c>
      <c r="H340" s="97">
        <v>0.24450549699999999</v>
      </c>
      <c r="I340" s="97">
        <v>0.21827078999999999</v>
      </c>
      <c r="J340" s="97">
        <v>0.19033765899999999</v>
      </c>
      <c r="K340" s="97">
        <v>0.168118399</v>
      </c>
      <c r="L340" s="97">
        <v>0.150289223</v>
      </c>
      <c r="M340" s="97">
        <v>0.133884482</v>
      </c>
      <c r="N340" s="97">
        <v>5.4067921999999997E-2</v>
      </c>
      <c r="O340" s="97">
        <v>2.2517194000000001E-2</v>
      </c>
      <c r="P340" s="97">
        <v>1.3134333999999999E-2</v>
      </c>
      <c r="Q340" s="97">
        <v>8.8726480000000003E-3</v>
      </c>
      <c r="R340" s="17">
        <f>SQRT((C340-Input!$R$8)^2+(Input!$Q$8-UHS_1000a!D340)^2)</f>
        <v>0.86042221855669776</v>
      </c>
    </row>
    <row r="341" spans="3:18">
      <c r="C341" s="97">
        <v>46.6</v>
      </c>
      <c r="D341" s="97">
        <v>9.6</v>
      </c>
      <c r="E341" s="97">
        <v>0.11502836299999999</v>
      </c>
      <c r="F341" s="97">
        <v>0.225957359</v>
      </c>
      <c r="G341" s="97">
        <v>0.270061096</v>
      </c>
      <c r="H341" s="97">
        <v>0.25963162899999997</v>
      </c>
      <c r="I341" s="97">
        <v>0.23118844399999999</v>
      </c>
      <c r="J341" s="97">
        <v>0.20188852099999999</v>
      </c>
      <c r="K341" s="97">
        <v>0.17795103100000001</v>
      </c>
      <c r="L341" s="97">
        <v>0.158775202</v>
      </c>
      <c r="M341" s="97">
        <v>0.141576118</v>
      </c>
      <c r="N341" s="97">
        <v>5.6495014000000003E-2</v>
      </c>
      <c r="O341" s="97">
        <v>2.3328488000000001E-2</v>
      </c>
      <c r="P341" s="97">
        <v>1.3526965E-2</v>
      </c>
      <c r="Q341" s="97">
        <v>9.1016719999999999E-3</v>
      </c>
      <c r="R341" s="17">
        <f>SQRT((C341-Input!$R$8)^2+(Input!$Q$8-UHS_1000a!D341)^2)</f>
        <v>0.76365877228603241</v>
      </c>
    </row>
    <row r="342" spans="3:18">
      <c r="C342" s="97">
        <v>46.6</v>
      </c>
      <c r="D342" s="97">
        <v>9.6999999999999993</v>
      </c>
      <c r="E342" s="97">
        <v>0.119808579</v>
      </c>
      <c r="F342" s="97">
        <v>0.235964495</v>
      </c>
      <c r="G342" s="97">
        <v>0.28193987700000001</v>
      </c>
      <c r="H342" s="97">
        <v>0.27061724199999998</v>
      </c>
      <c r="I342" s="97">
        <v>0.24052711500000001</v>
      </c>
      <c r="J342" s="97">
        <v>0.20979223499999999</v>
      </c>
      <c r="K342" s="97">
        <v>0.18507558900000001</v>
      </c>
      <c r="L342" s="97">
        <v>0.16490829000000001</v>
      </c>
      <c r="M342" s="97">
        <v>0.14706282100000001</v>
      </c>
      <c r="N342" s="97">
        <v>5.8299605999999997E-2</v>
      </c>
      <c r="O342" s="97">
        <v>2.3948554E-2</v>
      </c>
      <c r="P342" s="97">
        <v>1.3819717E-2</v>
      </c>
      <c r="Q342" s="97">
        <v>9.2772779999999999E-3</v>
      </c>
      <c r="R342" s="17">
        <f>SQRT((C342-Input!$R$8)^2+(Input!$Q$8-UHS_1000a!D342)^2)</f>
        <v>0.6678495689845062</v>
      </c>
    </row>
    <row r="343" spans="3:18">
      <c r="C343" s="97">
        <v>46.6</v>
      </c>
      <c r="D343" s="97">
        <v>9.8000000000000007</v>
      </c>
      <c r="E343" s="97">
        <v>0.12292478699999999</v>
      </c>
      <c r="F343" s="97">
        <v>0.24259176900000001</v>
      </c>
      <c r="G343" s="97">
        <v>0.28917876799999997</v>
      </c>
      <c r="H343" s="97">
        <v>0.27768068200000001</v>
      </c>
      <c r="I343" s="97">
        <v>0.246496206</v>
      </c>
      <c r="J343" s="97">
        <v>0.214770304</v>
      </c>
      <c r="K343" s="97">
        <v>0.189612735</v>
      </c>
      <c r="L343" s="97">
        <v>0.168803709</v>
      </c>
      <c r="M343" s="97">
        <v>0.15042280399999999</v>
      </c>
      <c r="N343" s="97">
        <v>5.9464910000000003E-2</v>
      </c>
      <c r="O343" s="97">
        <v>2.4357581999999999E-2</v>
      </c>
      <c r="P343" s="97">
        <v>1.4002641999999999E-2</v>
      </c>
      <c r="Q343" s="97">
        <v>9.3894960000000006E-3</v>
      </c>
      <c r="R343" s="17">
        <f>SQRT((C343-Input!$R$8)^2+(Input!$Q$8-UHS_1000a!D343)^2)</f>
        <v>0.57347307966125916</v>
      </c>
    </row>
    <row r="344" spans="3:18">
      <c r="C344" s="97">
        <v>46.6</v>
      </c>
      <c r="D344" s="97">
        <v>9.9</v>
      </c>
      <c r="E344" s="97">
        <v>0.123930684</v>
      </c>
      <c r="F344" s="97">
        <v>0.244644739</v>
      </c>
      <c r="G344" s="97">
        <v>0.29145906399999999</v>
      </c>
      <c r="H344" s="97">
        <v>0.28003740900000001</v>
      </c>
      <c r="I344" s="97">
        <v>0.248532593</v>
      </c>
      <c r="J344" s="97">
        <v>0.21648308699999999</v>
      </c>
      <c r="K344" s="97">
        <v>0.19119791799999999</v>
      </c>
      <c r="L344" s="97">
        <v>0.17018866199999999</v>
      </c>
      <c r="M344" s="97">
        <v>0.151642259</v>
      </c>
      <c r="N344" s="97">
        <v>5.9952171999999998E-2</v>
      </c>
      <c r="O344" s="97">
        <v>2.4541166999999999E-2</v>
      </c>
      <c r="P344" s="97">
        <v>1.4080353E-2</v>
      </c>
      <c r="Q344" s="97">
        <v>9.4326389999999996E-3</v>
      </c>
      <c r="R344" s="17">
        <f>SQRT((C344-Input!$R$8)^2+(Input!$Q$8-UHS_1000a!D344)^2)</f>
        <v>0.48137272398791908</v>
      </c>
    </row>
    <row r="345" spans="3:18">
      <c r="C345" s="97">
        <v>46.6</v>
      </c>
      <c r="D345" s="97">
        <v>10</v>
      </c>
      <c r="E345" s="97">
        <v>0.123250104</v>
      </c>
      <c r="F345" s="97">
        <v>0.24301911900000001</v>
      </c>
      <c r="G345" s="97">
        <v>0.28991695099999998</v>
      </c>
      <c r="H345" s="97">
        <v>0.27862646699999999</v>
      </c>
      <c r="I345" s="97">
        <v>0.24742805300000001</v>
      </c>
      <c r="J345" s="97">
        <v>0.21559507999999999</v>
      </c>
      <c r="K345" s="97">
        <v>0.190422603</v>
      </c>
      <c r="L345" s="97">
        <v>0.16956866200000001</v>
      </c>
      <c r="M345" s="97">
        <v>0.15115172599999999</v>
      </c>
      <c r="N345" s="97">
        <v>5.9881602999999999E-2</v>
      </c>
      <c r="O345" s="97">
        <v>2.4533124E-2</v>
      </c>
      <c r="P345" s="97">
        <v>1.4068417999999999E-2</v>
      </c>
      <c r="Q345" s="97">
        <v>9.4165470000000008E-3</v>
      </c>
      <c r="R345" s="17">
        <f>SQRT((C345-Input!$R$8)^2+(Input!$Q$8-UHS_1000a!D345)^2)</f>
        <v>0.39315140302805685</v>
      </c>
    </row>
    <row r="346" spans="3:18">
      <c r="C346" s="97">
        <v>46.6</v>
      </c>
      <c r="D346" s="97">
        <v>10.1</v>
      </c>
      <c r="E346" s="97">
        <v>0.12179833700000001</v>
      </c>
      <c r="F346" s="97">
        <v>0.23986523100000001</v>
      </c>
      <c r="G346" s="97">
        <v>0.28657448699999999</v>
      </c>
      <c r="H346" s="97">
        <v>0.275353613</v>
      </c>
      <c r="I346" s="97">
        <v>0.244714348</v>
      </c>
      <c r="J346" s="97">
        <v>0.213347271</v>
      </c>
      <c r="K346" s="97">
        <v>0.188385938</v>
      </c>
      <c r="L346" s="97">
        <v>0.167851528</v>
      </c>
      <c r="M346" s="97">
        <v>0.149701956</v>
      </c>
      <c r="N346" s="97">
        <v>5.9438638000000002E-2</v>
      </c>
      <c r="O346" s="97">
        <v>2.4383463000000001E-2</v>
      </c>
      <c r="P346" s="97">
        <v>1.3988588E-2</v>
      </c>
      <c r="Q346" s="97">
        <v>9.3545520000000004E-3</v>
      </c>
      <c r="R346" s="17">
        <f>SQRT((C346-Input!$R$8)^2+(Input!$Q$8-UHS_1000a!D346)^2)</f>
        <v>0.31211592719101933</v>
      </c>
    </row>
    <row r="347" spans="3:18">
      <c r="C347" s="97">
        <v>46.6</v>
      </c>
      <c r="D347" s="97">
        <v>10.199999999999999</v>
      </c>
      <c r="E347" s="97">
        <v>0.12001489999999999</v>
      </c>
      <c r="F347" s="97">
        <v>0.236192508</v>
      </c>
      <c r="G347" s="97">
        <v>0.28227759699999999</v>
      </c>
      <c r="H347" s="97">
        <v>0.27116280599999998</v>
      </c>
      <c r="I347" s="97">
        <v>0.24115535699999999</v>
      </c>
      <c r="J347" s="97">
        <v>0.21035796200000001</v>
      </c>
      <c r="K347" s="97">
        <v>0.185643634</v>
      </c>
      <c r="L347" s="97">
        <v>0.165497068</v>
      </c>
      <c r="M347" s="97">
        <v>0.14767327099999999</v>
      </c>
      <c r="N347" s="97">
        <v>5.8722955E-2</v>
      </c>
      <c r="O347" s="97">
        <v>2.4121271999999999E-2</v>
      </c>
      <c r="P347" s="97">
        <v>1.3854794E-2</v>
      </c>
      <c r="Q347" s="97">
        <v>9.2565170000000006E-3</v>
      </c>
      <c r="R347" s="17">
        <f>SQRT((C347-Input!$R$8)^2+(Input!$Q$8-UHS_1000a!D347)^2)</f>
        <v>0.24548865209962287</v>
      </c>
    </row>
    <row r="348" spans="3:18">
      <c r="C348" s="97">
        <v>46.6</v>
      </c>
      <c r="D348" s="97">
        <v>10.3</v>
      </c>
      <c r="E348" s="97">
        <v>0.11766702699999999</v>
      </c>
      <c r="F348" s="97">
        <v>0.23145638199999999</v>
      </c>
      <c r="G348" s="97">
        <v>0.27633696899999999</v>
      </c>
      <c r="H348" s="97">
        <v>0.265582443</v>
      </c>
      <c r="I348" s="97">
        <v>0.236363033</v>
      </c>
      <c r="J348" s="97">
        <v>0.20630717900000001</v>
      </c>
      <c r="K348" s="97">
        <v>0.18191876000000001</v>
      </c>
      <c r="L348" s="97">
        <v>0.162271995</v>
      </c>
      <c r="M348" s="97">
        <v>0.14486263199999999</v>
      </c>
      <c r="N348" s="97">
        <v>5.7683927000000003E-2</v>
      </c>
      <c r="O348" s="97">
        <v>2.3729944999999999E-2</v>
      </c>
      <c r="P348" s="97">
        <v>1.3654593E-2</v>
      </c>
      <c r="Q348" s="97">
        <v>9.1166249999999997E-3</v>
      </c>
      <c r="R348" s="17">
        <f>SQRT((C348-Input!$R$8)^2+(Input!$Q$8-UHS_1000a!D348)^2)</f>
        <v>0.20763671306652243</v>
      </c>
    </row>
    <row r="349" spans="3:18">
      <c r="C349" s="97">
        <v>46.6</v>
      </c>
      <c r="D349" s="97">
        <v>10.4</v>
      </c>
      <c r="E349" s="97">
        <v>0.114066212</v>
      </c>
      <c r="F349" s="97">
        <v>0.224064967</v>
      </c>
      <c r="G349" s="97">
        <v>0.26732281600000002</v>
      </c>
      <c r="H349" s="97">
        <v>0.25717727000000001</v>
      </c>
      <c r="I349" s="97">
        <v>0.229165325</v>
      </c>
      <c r="J349" s="97">
        <v>0.20004346200000001</v>
      </c>
      <c r="K349" s="97">
        <v>0.17637562200000001</v>
      </c>
      <c r="L349" s="97">
        <v>0.15748008799999999</v>
      </c>
      <c r="M349" s="97">
        <v>0.14045245100000001</v>
      </c>
      <c r="N349" s="97">
        <v>5.6180222000000002E-2</v>
      </c>
      <c r="O349" s="97">
        <v>2.3168289000000002E-2</v>
      </c>
      <c r="P349" s="97">
        <v>1.3349214999999999E-2</v>
      </c>
      <c r="Q349" s="97">
        <v>8.9212500000000004E-3</v>
      </c>
      <c r="R349" s="17">
        <f>SQRT((C349-Input!$R$8)^2+(Input!$Q$8-UHS_1000a!D349)^2)</f>
        <v>0.21438593917617221</v>
      </c>
    </row>
    <row r="350" spans="3:18">
      <c r="C350" s="97">
        <v>46.6</v>
      </c>
      <c r="D350" s="97">
        <v>10.5</v>
      </c>
      <c r="E350" s="97">
        <v>0.10857821099999999</v>
      </c>
      <c r="F350" s="97">
        <v>0.21253172300000001</v>
      </c>
      <c r="G350" s="97">
        <v>0.25371684999999999</v>
      </c>
      <c r="H350" s="97">
        <v>0.24460522800000001</v>
      </c>
      <c r="I350" s="97">
        <v>0.218455077</v>
      </c>
      <c r="J350" s="97">
        <v>0.19047371599999999</v>
      </c>
      <c r="K350" s="97">
        <v>0.16823774799999999</v>
      </c>
      <c r="L350" s="97">
        <v>0.15047132899999999</v>
      </c>
      <c r="M350" s="97">
        <v>0.134072472</v>
      </c>
      <c r="N350" s="97">
        <v>5.4086683000000003E-2</v>
      </c>
      <c r="O350" s="97">
        <v>2.2402080000000001E-2</v>
      </c>
      <c r="P350" s="97">
        <v>1.2936764E-2</v>
      </c>
      <c r="Q350" s="97">
        <v>8.6607060000000007E-3</v>
      </c>
      <c r="R350" s="17">
        <f>SQRT((C350-Input!$R$8)^2+(Input!$Q$8-UHS_1000a!D350)^2)</f>
        <v>0.26231594922884371</v>
      </c>
    </row>
    <row r="351" spans="3:18">
      <c r="C351" s="97">
        <v>46.6</v>
      </c>
      <c r="D351" s="97">
        <v>10.6</v>
      </c>
      <c r="E351" s="97">
        <v>9.9805362999999994E-2</v>
      </c>
      <c r="F351" s="97">
        <v>0.19302265599999999</v>
      </c>
      <c r="G351" s="97">
        <v>0.23286767899999999</v>
      </c>
      <c r="H351" s="97">
        <v>0.225746474</v>
      </c>
      <c r="I351" s="97">
        <v>0.20258215600000001</v>
      </c>
      <c r="J351" s="97">
        <v>0.17653307600000001</v>
      </c>
      <c r="K351" s="97">
        <v>0.156480441</v>
      </c>
      <c r="L351" s="97">
        <v>0.140144933</v>
      </c>
      <c r="M351" s="97">
        <v>0.12506604700000001</v>
      </c>
      <c r="N351" s="97">
        <v>5.1249986999999997E-2</v>
      </c>
      <c r="O351" s="97">
        <v>2.1424245000000001E-2</v>
      </c>
      <c r="P351" s="97">
        <v>1.2410933000000001E-2</v>
      </c>
      <c r="Q351" s="97">
        <v>8.3295169999999998E-3</v>
      </c>
      <c r="R351" s="17">
        <f>SQRT((C351-Input!$R$8)^2+(Input!$Q$8-UHS_1000a!D351)^2)</f>
        <v>0.33415263506848047</v>
      </c>
    </row>
    <row r="352" spans="3:18">
      <c r="C352" s="97">
        <v>46.7</v>
      </c>
      <c r="D352" s="97">
        <v>6</v>
      </c>
      <c r="E352" s="97">
        <v>6.2033386000000003E-2</v>
      </c>
      <c r="F352" s="97">
        <v>0.111424828</v>
      </c>
      <c r="G352" s="97">
        <v>0.13992552699999999</v>
      </c>
      <c r="H352" s="97">
        <v>0.13922279900000001</v>
      </c>
      <c r="I352" s="97">
        <v>0.125875757</v>
      </c>
      <c r="J352" s="97">
        <v>0.111275896</v>
      </c>
      <c r="K352" s="97">
        <v>9.9275137999999999E-2</v>
      </c>
      <c r="L352" s="97">
        <v>8.9569537000000005E-2</v>
      </c>
      <c r="M352" s="97">
        <v>8.1016446000000006E-2</v>
      </c>
      <c r="N352" s="97">
        <v>3.6010661999999999E-2</v>
      </c>
      <c r="O352" s="97">
        <v>1.5909026999999999E-2</v>
      </c>
      <c r="P352" s="97">
        <v>9.6235360000000002E-3</v>
      </c>
      <c r="Q352" s="97">
        <v>6.5666420000000001E-3</v>
      </c>
      <c r="R352" s="17">
        <f>SQRT((C352-Input!$R$8)^2+(Input!$Q$8-UHS_1000a!D352)^2)</f>
        <v>4.3370183401001601</v>
      </c>
    </row>
    <row r="353" spans="3:18">
      <c r="C353" s="97">
        <v>46.7</v>
      </c>
      <c r="D353" s="97">
        <v>6.1</v>
      </c>
      <c r="E353" s="97">
        <v>6.5347453E-2</v>
      </c>
      <c r="F353" s="97">
        <v>0.117449711</v>
      </c>
      <c r="G353" s="97">
        <v>0.14765052200000001</v>
      </c>
      <c r="H353" s="97">
        <v>0.14677158400000001</v>
      </c>
      <c r="I353" s="97">
        <v>0.132467795</v>
      </c>
      <c r="J353" s="97">
        <v>0.11686626899999999</v>
      </c>
      <c r="K353" s="97">
        <v>0.10430847</v>
      </c>
      <c r="L353" s="97">
        <v>9.4011939000000003E-2</v>
      </c>
      <c r="M353" s="97">
        <v>8.4924371999999998E-2</v>
      </c>
      <c r="N353" s="97">
        <v>3.7701936999999998E-2</v>
      </c>
      <c r="O353" s="97">
        <v>1.6606954E-2</v>
      </c>
      <c r="P353" s="97">
        <v>1.0026927E-2</v>
      </c>
      <c r="Q353" s="97">
        <v>6.8563399999999998E-3</v>
      </c>
      <c r="R353" s="17">
        <f>SQRT((C353-Input!$R$8)^2+(Input!$Q$8-UHS_1000a!D353)^2)</f>
        <v>4.2370480772193897</v>
      </c>
    </row>
    <row r="354" spans="3:18">
      <c r="C354" s="97">
        <v>46.7</v>
      </c>
      <c r="D354" s="97">
        <v>6.2</v>
      </c>
      <c r="E354" s="97">
        <v>6.9387252999999996E-2</v>
      </c>
      <c r="F354" s="97">
        <v>0.12503962099999999</v>
      </c>
      <c r="G354" s="97">
        <v>0.15672614800000001</v>
      </c>
      <c r="H354" s="97">
        <v>0.155454328</v>
      </c>
      <c r="I354" s="97">
        <v>0.14030071599999999</v>
      </c>
      <c r="J354" s="97">
        <v>0.123417314</v>
      </c>
      <c r="K354" s="97">
        <v>0.109939645</v>
      </c>
      <c r="L354" s="97">
        <v>9.9163842000000002E-2</v>
      </c>
      <c r="M354" s="97">
        <v>8.9404801000000006E-2</v>
      </c>
      <c r="N354" s="97">
        <v>3.9426043000000001E-2</v>
      </c>
      <c r="O354" s="97">
        <v>1.7352650000000001E-2</v>
      </c>
      <c r="P354" s="97">
        <v>1.0431273E-2</v>
      </c>
      <c r="Q354" s="97">
        <v>7.1429960000000004E-3</v>
      </c>
      <c r="R354" s="17">
        <f>SQRT((C354-Input!$R$8)^2+(Input!$Q$8-UHS_1000a!D354)^2)</f>
        <v>4.1370792517151402</v>
      </c>
    </row>
    <row r="355" spans="3:18">
      <c r="C355" s="97">
        <v>46.7</v>
      </c>
      <c r="D355" s="97">
        <v>6.3</v>
      </c>
      <c r="E355" s="97">
        <v>7.4723860000000003E-2</v>
      </c>
      <c r="F355" s="97">
        <v>0.13567361999999999</v>
      </c>
      <c r="G355" s="97">
        <v>0.168761302</v>
      </c>
      <c r="H355" s="97">
        <v>0.16664598899999999</v>
      </c>
      <c r="I355" s="97">
        <v>0.149984327</v>
      </c>
      <c r="J355" s="97">
        <v>0.13164051199999999</v>
      </c>
      <c r="K355" s="97">
        <v>0.116902151</v>
      </c>
      <c r="L355" s="97">
        <v>0.10537287300000001</v>
      </c>
      <c r="M355" s="97">
        <v>9.4846568000000006E-2</v>
      </c>
      <c r="N355" s="97">
        <v>4.1361981999999999E-2</v>
      </c>
      <c r="O355" s="97">
        <v>1.8166574000000001E-2</v>
      </c>
      <c r="P355" s="97">
        <v>1.0865372999999999E-2</v>
      </c>
      <c r="Q355" s="97">
        <v>7.4309700000000003E-3</v>
      </c>
      <c r="R355" s="17">
        <f>SQRT((C355-Input!$R$8)^2+(Input!$Q$8-UHS_1000a!D355)^2)</f>
        <v>4.0371119703663521</v>
      </c>
    </row>
    <row r="356" spans="3:18">
      <c r="C356" s="97">
        <v>46.7</v>
      </c>
      <c r="D356" s="97">
        <v>6.4</v>
      </c>
      <c r="E356" s="97">
        <v>7.9646501999999994E-2</v>
      </c>
      <c r="F356" s="97">
        <v>0.14594805399999999</v>
      </c>
      <c r="G356" s="97">
        <v>0.180407232</v>
      </c>
      <c r="H356" s="97">
        <v>0.17749787</v>
      </c>
      <c r="I356" s="97">
        <v>0.15912905899999999</v>
      </c>
      <c r="J356" s="97">
        <v>0.13967306900000001</v>
      </c>
      <c r="K356" s="97">
        <v>0.12369137299999999</v>
      </c>
      <c r="L356" s="97">
        <v>0.111235998</v>
      </c>
      <c r="M356" s="97">
        <v>0.10019215400000001</v>
      </c>
      <c r="N356" s="97">
        <v>4.3278217000000001E-2</v>
      </c>
      <c r="O356" s="97">
        <v>1.8980694999999999E-2</v>
      </c>
      <c r="P356" s="97">
        <v>1.1296425000000001E-2</v>
      </c>
      <c r="Q356" s="97">
        <v>7.7160750000000002E-3</v>
      </c>
      <c r="R356" s="17">
        <f>SQRT((C356-Input!$R$8)^2+(Input!$Q$8-UHS_1000a!D356)^2)</f>
        <v>3.9371463507950359</v>
      </c>
    </row>
    <row r="357" spans="3:18">
      <c r="C357" s="97">
        <v>46.7</v>
      </c>
      <c r="D357" s="97">
        <v>6.5</v>
      </c>
      <c r="E357" s="97">
        <v>8.3277308999999994E-2</v>
      </c>
      <c r="F357" s="97">
        <v>0.15271453900000001</v>
      </c>
      <c r="G357" s="97">
        <v>0.18905846200000001</v>
      </c>
      <c r="H357" s="97">
        <v>0.185796928</v>
      </c>
      <c r="I357" s="97">
        <v>0.16624506999999999</v>
      </c>
      <c r="J357" s="97">
        <v>0.14599894199999999</v>
      </c>
      <c r="K357" s="97">
        <v>0.12914041600000001</v>
      </c>
      <c r="L357" s="97">
        <v>0.115989129</v>
      </c>
      <c r="M357" s="97">
        <v>0.104525536</v>
      </c>
      <c r="N357" s="97">
        <v>4.4989220000000003E-2</v>
      </c>
      <c r="O357" s="97">
        <v>1.9691334000000001E-2</v>
      </c>
      <c r="P357" s="97">
        <v>1.1698457000000001E-2</v>
      </c>
      <c r="Q357" s="97">
        <v>7.9828060000000003E-3</v>
      </c>
      <c r="R357" s="17">
        <f>SQRT((C357-Input!$R$8)^2+(Input!$Q$8-UHS_1000a!D357)^2)</f>
        <v>3.8371825228782188</v>
      </c>
    </row>
    <row r="358" spans="3:18">
      <c r="C358" s="97">
        <v>46.7</v>
      </c>
      <c r="D358" s="97">
        <v>6.6</v>
      </c>
      <c r="E358" s="97">
        <v>8.6282632999999997E-2</v>
      </c>
      <c r="F358" s="97">
        <v>0.158207764</v>
      </c>
      <c r="G358" s="97">
        <v>0.19628812400000001</v>
      </c>
      <c r="H358" s="97">
        <v>0.19280554</v>
      </c>
      <c r="I358" s="97">
        <v>0.172301445</v>
      </c>
      <c r="J358" s="97">
        <v>0.15119127900000001</v>
      </c>
      <c r="K358" s="97">
        <v>0.133877576</v>
      </c>
      <c r="L358" s="97">
        <v>0.12013691899999999</v>
      </c>
      <c r="M358" s="97">
        <v>0.108198923</v>
      </c>
      <c r="N358" s="97">
        <v>4.6561723999999999E-2</v>
      </c>
      <c r="O358" s="97">
        <v>2.0338800000000001E-2</v>
      </c>
      <c r="P358" s="97">
        <v>1.2077668999999999E-2</v>
      </c>
      <c r="Q358" s="97">
        <v>8.2347779999999999E-3</v>
      </c>
      <c r="R358" s="17">
        <f>SQRT((C358-Input!$R$8)^2+(Input!$Q$8-UHS_1000a!D358)^2)</f>
        <v>3.7372206303863611</v>
      </c>
    </row>
    <row r="359" spans="3:18">
      <c r="C359" s="97">
        <v>46.7</v>
      </c>
      <c r="D359" s="97">
        <v>6.7</v>
      </c>
      <c r="E359" s="97">
        <v>8.8885585000000003E-2</v>
      </c>
      <c r="F359" s="97">
        <v>0.16297143</v>
      </c>
      <c r="G359" s="97">
        <v>0.20264170200000001</v>
      </c>
      <c r="H359" s="97">
        <v>0.19899081099999999</v>
      </c>
      <c r="I359" s="97">
        <v>0.177672999</v>
      </c>
      <c r="J359" s="97">
        <v>0.15582295600000001</v>
      </c>
      <c r="K359" s="97">
        <v>0.13815472500000001</v>
      </c>
      <c r="L359" s="97">
        <v>0.123888101</v>
      </c>
      <c r="M359" s="97">
        <v>0.111525973</v>
      </c>
      <c r="N359" s="97">
        <v>4.8025573000000002E-2</v>
      </c>
      <c r="O359" s="97">
        <v>2.0945720000000001E-2</v>
      </c>
      <c r="P359" s="97">
        <v>1.2434746E-2</v>
      </c>
      <c r="Q359" s="97">
        <v>8.4719059999999995E-3</v>
      </c>
      <c r="R359" s="17">
        <f>SQRT((C359-Input!$R$8)^2+(Input!$Q$8-UHS_1000a!D359)^2)</f>
        <v>3.6372608328918079</v>
      </c>
    </row>
    <row r="360" spans="3:18">
      <c r="C360" s="97">
        <v>46.7</v>
      </c>
      <c r="D360" s="97">
        <v>6.8</v>
      </c>
      <c r="E360" s="97">
        <v>9.1093776000000001E-2</v>
      </c>
      <c r="F360" s="97">
        <v>0.167043574</v>
      </c>
      <c r="G360" s="97">
        <v>0.207841145</v>
      </c>
      <c r="H360" s="97">
        <v>0.20432529399999999</v>
      </c>
      <c r="I360" s="97">
        <v>0.182419901</v>
      </c>
      <c r="J360" s="97">
        <v>0.15994403300000001</v>
      </c>
      <c r="K360" s="97">
        <v>0.14201513199999999</v>
      </c>
      <c r="L360" s="97">
        <v>0.127277589</v>
      </c>
      <c r="M360" s="97">
        <v>0.114533418</v>
      </c>
      <c r="N360" s="97">
        <v>4.9374425E-2</v>
      </c>
      <c r="O360" s="97">
        <v>2.1505542999999998E-2</v>
      </c>
      <c r="P360" s="97">
        <v>1.2764274000000001E-2</v>
      </c>
      <c r="Q360" s="97">
        <v>8.6902219999999992E-3</v>
      </c>
      <c r="R360" s="17">
        <f>SQRT((C360-Input!$R$8)^2+(Input!$Q$8-UHS_1000a!D360)^2)</f>
        <v>3.5373033080006286</v>
      </c>
    </row>
    <row r="361" spans="3:18">
      <c r="C361" s="97">
        <v>46.7</v>
      </c>
      <c r="D361" s="97">
        <v>6.9</v>
      </c>
      <c r="E361" s="97">
        <v>9.3069669999999993E-2</v>
      </c>
      <c r="F361" s="97">
        <v>0.170827067</v>
      </c>
      <c r="G361" s="97">
        <v>0.21262062000000001</v>
      </c>
      <c r="H361" s="97">
        <v>0.20901798099999999</v>
      </c>
      <c r="I361" s="97">
        <v>0.18684688899999999</v>
      </c>
      <c r="J361" s="97">
        <v>0.16380170099999999</v>
      </c>
      <c r="K361" s="97">
        <v>0.14563129599999999</v>
      </c>
      <c r="L361" s="97">
        <v>0.13048178699999999</v>
      </c>
      <c r="M361" s="97">
        <v>0.11736499</v>
      </c>
      <c r="N361" s="97">
        <v>5.0634417000000001E-2</v>
      </c>
      <c r="O361" s="97">
        <v>2.2022136000000001E-2</v>
      </c>
      <c r="P361" s="97">
        <v>1.3066304000000001E-2</v>
      </c>
      <c r="Q361" s="97">
        <v>8.8891290000000008E-3</v>
      </c>
      <c r="R361" s="17">
        <f>SQRT((C361-Input!$R$8)^2+(Input!$Q$8-UHS_1000a!D361)^2)</f>
        <v>3.4373482539736306</v>
      </c>
    </row>
    <row r="362" spans="3:18">
      <c r="C362" s="97">
        <v>46.7</v>
      </c>
      <c r="D362" s="97">
        <v>7</v>
      </c>
      <c r="E362" s="97">
        <v>9.5246800000000006E-2</v>
      </c>
      <c r="F362" s="97">
        <v>0.175348262</v>
      </c>
      <c r="G362" s="97">
        <v>0.217971357</v>
      </c>
      <c r="H362" s="97">
        <v>0.21413600199999999</v>
      </c>
      <c r="I362" s="97">
        <v>0.19166223900000001</v>
      </c>
      <c r="J362" s="97">
        <v>0.167966645</v>
      </c>
      <c r="K362" s="97">
        <v>0.14931865499999999</v>
      </c>
      <c r="L362" s="97">
        <v>0.133907895</v>
      </c>
      <c r="M362" s="97">
        <v>0.12035807499999999</v>
      </c>
      <c r="N362" s="97">
        <v>5.1887303000000003E-2</v>
      </c>
      <c r="O362" s="97">
        <v>2.2517784999999998E-2</v>
      </c>
      <c r="P362" s="97">
        <v>1.3351432E-2</v>
      </c>
      <c r="Q362" s="97">
        <v>9.074927E-3</v>
      </c>
      <c r="R362" s="17">
        <f>SQRT((C362-Input!$R$8)^2+(Input!$Q$8-UHS_1000a!D362)^2)</f>
        <v>3.337395892818074</v>
      </c>
    </row>
    <row r="363" spans="3:18">
      <c r="C363" s="97">
        <v>46.7</v>
      </c>
      <c r="D363" s="97">
        <v>7.1</v>
      </c>
      <c r="E363" s="97">
        <v>9.7873026000000002E-2</v>
      </c>
      <c r="F363" s="97">
        <v>0.181156395</v>
      </c>
      <c r="G363" s="97">
        <v>0.22438171000000001</v>
      </c>
      <c r="H363" s="97">
        <v>0.220084267</v>
      </c>
      <c r="I363" s="97">
        <v>0.19719395100000001</v>
      </c>
      <c r="J363" s="97">
        <v>0.172695287</v>
      </c>
      <c r="K363" s="97">
        <v>0.153450167</v>
      </c>
      <c r="L363" s="97">
        <v>0.137726025</v>
      </c>
      <c r="M363" s="97">
        <v>0.123654074</v>
      </c>
      <c r="N363" s="97">
        <v>5.3130805000000003E-2</v>
      </c>
      <c r="O363" s="97">
        <v>2.3001961000000001E-2</v>
      </c>
      <c r="P363" s="97">
        <v>1.3625010999999999E-2</v>
      </c>
      <c r="Q363" s="97">
        <v>9.2512840000000002E-3</v>
      </c>
      <c r="R363" s="17">
        <f>SQRT((C363-Input!$R$8)^2+(Input!$Q$8-UHS_1000a!D363)^2)</f>
        <v>3.2374464739517057</v>
      </c>
    </row>
    <row r="364" spans="3:18">
      <c r="C364" s="97">
        <v>46.7</v>
      </c>
      <c r="D364" s="97">
        <v>7.2</v>
      </c>
      <c r="E364" s="97">
        <v>0.100759769</v>
      </c>
      <c r="F364" s="97">
        <v>0.18766533199999999</v>
      </c>
      <c r="G364" s="97">
        <v>0.231311878</v>
      </c>
      <c r="H364" s="97">
        <v>0.22637992500000001</v>
      </c>
      <c r="I364" s="97">
        <v>0.20298074699999999</v>
      </c>
      <c r="J364" s="97">
        <v>0.17759504700000001</v>
      </c>
      <c r="K364" s="97">
        <v>0.15768364300000001</v>
      </c>
      <c r="L364" s="97">
        <v>0.141613977</v>
      </c>
      <c r="M364" s="97">
        <v>0.12698120800000001</v>
      </c>
      <c r="N364" s="97">
        <v>5.4244243999999997E-2</v>
      </c>
      <c r="O364" s="97">
        <v>2.3441113E-2</v>
      </c>
      <c r="P364" s="97">
        <v>1.3854284E-2</v>
      </c>
      <c r="Q364" s="97">
        <v>9.4100699999999995E-3</v>
      </c>
      <c r="R364" s="17">
        <f>SQRT((C364-Input!$R$8)^2+(Input!$Q$8-UHS_1000a!D364)^2)</f>
        <v>3.1375002785666344</v>
      </c>
    </row>
    <row r="365" spans="3:18">
      <c r="C365" s="97">
        <v>46.7</v>
      </c>
      <c r="D365" s="97">
        <v>7.3</v>
      </c>
      <c r="E365" s="97">
        <v>0.102797706</v>
      </c>
      <c r="F365" s="97">
        <v>0.19228590600000001</v>
      </c>
      <c r="G365" s="97">
        <v>0.236284352</v>
      </c>
      <c r="H365" s="97">
        <v>0.23090704500000001</v>
      </c>
      <c r="I365" s="97">
        <v>0.206913818</v>
      </c>
      <c r="J365" s="97">
        <v>0.18117966499999999</v>
      </c>
      <c r="K365" s="97">
        <v>0.16080143399999999</v>
      </c>
      <c r="L365" s="97">
        <v>0.14449668500000001</v>
      </c>
      <c r="M365" s="97">
        <v>0.12945580000000001</v>
      </c>
      <c r="N365" s="97">
        <v>5.5088555999999997E-2</v>
      </c>
      <c r="O365" s="97">
        <v>2.3777682000000001E-2</v>
      </c>
      <c r="P365" s="97">
        <v>1.4025101E-2</v>
      </c>
      <c r="Q365" s="97">
        <v>9.5329950000000007E-3</v>
      </c>
      <c r="R365" s="17">
        <f>SQRT((C365-Input!$R$8)^2+(Input!$Q$8-UHS_1000a!D365)^2)</f>
        <v>3.0375576248540685</v>
      </c>
    </row>
    <row r="366" spans="3:18">
      <c r="C366" s="97">
        <v>46.7</v>
      </c>
      <c r="D366" s="97">
        <v>7.4</v>
      </c>
      <c r="E366" s="97">
        <v>0.103247463</v>
      </c>
      <c r="F366" s="97">
        <v>0.19340347599999999</v>
      </c>
      <c r="G366" s="97">
        <v>0.23769812400000001</v>
      </c>
      <c r="H366" s="97">
        <v>0.23228159700000001</v>
      </c>
      <c r="I366" s="97">
        <v>0.208228107</v>
      </c>
      <c r="J366" s="97">
        <v>0.18246384199999999</v>
      </c>
      <c r="K366" s="97">
        <v>0.161989718</v>
      </c>
      <c r="L366" s="97">
        <v>0.14561450200000001</v>
      </c>
      <c r="M366" s="97">
        <v>0.13047878900000001</v>
      </c>
      <c r="N366" s="97">
        <v>5.5523395000000003E-2</v>
      </c>
      <c r="O366" s="97">
        <v>2.3970508000000001E-2</v>
      </c>
      <c r="P366" s="97">
        <v>1.4125794000000001E-2</v>
      </c>
      <c r="Q366" s="97">
        <v>9.6066710000000007E-3</v>
      </c>
      <c r="R366" s="17">
        <f>SQRT((C366-Input!$R$8)^2+(Input!$Q$8-UHS_1000a!D366)^2)</f>
        <v>2.9376188742947011</v>
      </c>
    </row>
    <row r="367" spans="3:18">
      <c r="C367" s="97">
        <v>46.7</v>
      </c>
      <c r="D367" s="97">
        <v>7.5</v>
      </c>
      <c r="E367" s="97">
        <v>0.10277412900000001</v>
      </c>
      <c r="F367" s="97">
        <v>0.19245809</v>
      </c>
      <c r="G367" s="97">
        <v>0.236886561</v>
      </c>
      <c r="H367" s="97">
        <v>0.23160526100000001</v>
      </c>
      <c r="I367" s="97">
        <v>0.207792641</v>
      </c>
      <c r="J367" s="97">
        <v>0.182176068</v>
      </c>
      <c r="K367" s="97">
        <v>0.16182777500000001</v>
      </c>
      <c r="L367" s="97">
        <v>0.14554103600000001</v>
      </c>
      <c r="M367" s="97">
        <v>0.130440466</v>
      </c>
      <c r="N367" s="97">
        <v>5.5594913000000003E-2</v>
      </c>
      <c r="O367" s="97">
        <v>2.4019632999999999E-2</v>
      </c>
      <c r="P367" s="97">
        <v>1.4154306E-2</v>
      </c>
      <c r="Q367" s="97">
        <v>9.6295340000000004E-3</v>
      </c>
      <c r="R367" s="17">
        <f>SQRT((C367-Input!$R$8)^2+(Input!$Q$8-UHS_1000a!D367)^2)</f>
        <v>2.8376844392771812</v>
      </c>
    </row>
    <row r="368" spans="3:18">
      <c r="C368" s="97">
        <v>46.7</v>
      </c>
      <c r="D368" s="97">
        <v>7.6</v>
      </c>
      <c r="E368" s="97">
        <v>0.101898874</v>
      </c>
      <c r="F368" s="97">
        <v>0.19087743400000001</v>
      </c>
      <c r="G368" s="97">
        <v>0.23525048500000001</v>
      </c>
      <c r="H368" s="97">
        <v>0.23013282400000001</v>
      </c>
      <c r="I368" s="97">
        <v>0.20666688599999999</v>
      </c>
      <c r="J368" s="97">
        <v>0.181258788</v>
      </c>
      <c r="K368" s="97">
        <v>0.16111899900000001</v>
      </c>
      <c r="L368" s="97">
        <v>0.144979629</v>
      </c>
      <c r="M368" s="97">
        <v>0.129949008</v>
      </c>
      <c r="N368" s="97">
        <v>5.5482643999999998E-2</v>
      </c>
      <c r="O368" s="97">
        <v>2.3985231999999999E-2</v>
      </c>
      <c r="P368" s="97">
        <v>1.4137059E-2</v>
      </c>
      <c r="Q368" s="97">
        <v>9.6181280000000001E-3</v>
      </c>
      <c r="R368" s="17">
        <f>SQRT((C368-Input!$R$8)^2+(Input!$Q$8-UHS_1000a!D368)^2)</f>
        <v>2.7377547923835746</v>
      </c>
    </row>
    <row r="369" spans="3:18">
      <c r="C369" s="97">
        <v>46.7</v>
      </c>
      <c r="D369" s="97">
        <v>7.7</v>
      </c>
      <c r="E369" s="97">
        <v>0.102589768</v>
      </c>
      <c r="F369" s="97">
        <v>0.19300265899999999</v>
      </c>
      <c r="G369" s="97">
        <v>0.23708396700000001</v>
      </c>
      <c r="H369" s="97">
        <v>0.231545213</v>
      </c>
      <c r="I369" s="97">
        <v>0.20780119799999999</v>
      </c>
      <c r="J369" s="97">
        <v>0.18225591999999999</v>
      </c>
      <c r="K369" s="97">
        <v>0.16193771400000001</v>
      </c>
      <c r="L369" s="97">
        <v>0.14562847600000001</v>
      </c>
      <c r="M369" s="97">
        <v>0.13049285899999999</v>
      </c>
      <c r="N369" s="97">
        <v>5.5494206999999997E-2</v>
      </c>
      <c r="O369" s="97">
        <v>2.3950053999999998E-2</v>
      </c>
      <c r="P369" s="97">
        <v>1.411332E-2</v>
      </c>
      <c r="Q369" s="97">
        <v>9.6004290000000006E-3</v>
      </c>
      <c r="R369" s="17">
        <f>SQRT((C369-Input!$R$8)^2+(Input!$Q$8-UHS_1000a!D369)^2)</f>
        <v>2.6378304777833255</v>
      </c>
    </row>
    <row r="370" spans="3:18">
      <c r="C370" s="97">
        <v>46.7</v>
      </c>
      <c r="D370" s="97">
        <v>7.8</v>
      </c>
      <c r="E370" s="97">
        <v>0.104068235</v>
      </c>
      <c r="F370" s="97">
        <v>0.19736872799999999</v>
      </c>
      <c r="G370" s="97">
        <v>0.24091268399999999</v>
      </c>
      <c r="H370" s="97">
        <v>0.23462413600000001</v>
      </c>
      <c r="I370" s="97">
        <v>0.210256684</v>
      </c>
      <c r="J370" s="97">
        <v>0.18436306899999999</v>
      </c>
      <c r="K370" s="97">
        <v>0.16365126999999999</v>
      </c>
      <c r="L370" s="97">
        <v>0.14698687499999999</v>
      </c>
      <c r="M370" s="97">
        <v>0.131638802</v>
      </c>
      <c r="N370" s="97">
        <v>5.5585825999999998E-2</v>
      </c>
      <c r="O370" s="97">
        <v>2.391894E-2</v>
      </c>
      <c r="P370" s="97">
        <v>1.4086936E-2</v>
      </c>
      <c r="Q370" s="97">
        <v>9.5785899999999997E-3</v>
      </c>
      <c r="R370" s="17">
        <f>SQRT((C370-Input!$R$8)^2+(Input!$Q$8-UHS_1000a!D370)^2)</f>
        <v>2.5379121253160024</v>
      </c>
    </row>
    <row r="371" spans="3:18">
      <c r="C371" s="97">
        <v>46.7</v>
      </c>
      <c r="D371" s="97">
        <v>7.9</v>
      </c>
      <c r="E371" s="97">
        <v>0.105361751</v>
      </c>
      <c r="F371" s="97">
        <v>0.20149699200000001</v>
      </c>
      <c r="G371" s="97">
        <v>0.24433049600000001</v>
      </c>
      <c r="H371" s="97">
        <v>0.23729969400000001</v>
      </c>
      <c r="I371" s="97">
        <v>0.212350284</v>
      </c>
      <c r="J371" s="97">
        <v>0.18611931800000001</v>
      </c>
      <c r="K371" s="97">
        <v>0.16504828499999999</v>
      </c>
      <c r="L371" s="97">
        <v>0.148067948</v>
      </c>
      <c r="M371" s="97">
        <v>0.13250793799999999</v>
      </c>
      <c r="N371" s="97">
        <v>5.5539795000000003E-2</v>
      </c>
      <c r="O371" s="97">
        <v>2.3819999000000001E-2</v>
      </c>
      <c r="P371" s="97">
        <v>1.4022216000000001E-2</v>
      </c>
      <c r="Q371" s="97">
        <v>9.5278250000000002E-3</v>
      </c>
      <c r="R371" s="17">
        <f>SQRT((C371-Input!$R$8)^2+(Input!$Q$8-UHS_1000a!D371)^2)</f>
        <v>2.4380004680330494</v>
      </c>
    </row>
    <row r="372" spans="3:18">
      <c r="C372" s="97">
        <v>46.7</v>
      </c>
      <c r="D372" s="97">
        <v>8</v>
      </c>
      <c r="E372" s="97">
        <v>0.105768944</v>
      </c>
      <c r="F372" s="97">
        <v>0.20341215600000001</v>
      </c>
      <c r="G372" s="97">
        <v>0.245495569</v>
      </c>
      <c r="H372" s="97">
        <v>0.23793007099999999</v>
      </c>
      <c r="I372" s="97">
        <v>0.21270108200000001</v>
      </c>
      <c r="J372" s="97">
        <v>0.18631093000000001</v>
      </c>
      <c r="K372" s="97">
        <v>0.165098351</v>
      </c>
      <c r="L372" s="97">
        <v>0.14799163200000001</v>
      </c>
      <c r="M372" s="97">
        <v>0.13232459699999999</v>
      </c>
      <c r="N372" s="97">
        <v>5.5141862E-2</v>
      </c>
      <c r="O372" s="97">
        <v>2.3589393E-2</v>
      </c>
      <c r="P372" s="97">
        <v>1.3894245E-2</v>
      </c>
      <c r="Q372" s="97">
        <v>9.4348169999999999E-3</v>
      </c>
      <c r="R372" s="17">
        <f>SQRT((C372-Input!$R$8)^2+(Input!$Q$8-UHS_1000a!D372)^2)</f>
        <v>2.3380963642315402</v>
      </c>
    </row>
    <row r="373" spans="3:18">
      <c r="C373" s="97">
        <v>46.7</v>
      </c>
      <c r="D373" s="97">
        <v>8.1</v>
      </c>
      <c r="E373" s="97">
        <v>0.103203288</v>
      </c>
      <c r="F373" s="97">
        <v>0.197968477</v>
      </c>
      <c r="G373" s="97">
        <v>0.239495087</v>
      </c>
      <c r="H373" s="97">
        <v>0.23232698500000001</v>
      </c>
      <c r="I373" s="97">
        <v>0.20795145600000001</v>
      </c>
      <c r="J373" s="97">
        <v>0.182051769</v>
      </c>
      <c r="K373" s="97">
        <v>0.161443859</v>
      </c>
      <c r="L373" s="97">
        <v>0.14479808699999999</v>
      </c>
      <c r="M373" s="97">
        <v>0.12940412000000001</v>
      </c>
      <c r="N373" s="97">
        <v>5.4050045999999997E-2</v>
      </c>
      <c r="O373" s="97">
        <v>2.3141723999999999E-2</v>
      </c>
      <c r="P373" s="97">
        <v>1.3664535E-2</v>
      </c>
      <c r="Q373" s="97">
        <v>9.2785000000000003E-3</v>
      </c>
      <c r="R373" s="17">
        <f>SQRT((C373-Input!$R$8)^2+(Input!$Q$8-UHS_1000a!D373)^2)</f>
        <v>2.2382008253809866</v>
      </c>
    </row>
    <row r="374" spans="3:18">
      <c r="C374" s="97">
        <v>46.7</v>
      </c>
      <c r="D374" s="97">
        <v>8.1999999999999993</v>
      </c>
      <c r="E374" s="97">
        <v>9.7207968000000006E-2</v>
      </c>
      <c r="F374" s="97">
        <v>0.185051254</v>
      </c>
      <c r="G374" s="97">
        <v>0.22614556399999999</v>
      </c>
      <c r="H374" s="97">
        <v>0.220347502</v>
      </c>
      <c r="I374" s="97">
        <v>0.19767707700000001</v>
      </c>
      <c r="J374" s="97">
        <v>0.173305298</v>
      </c>
      <c r="K374" s="97">
        <v>0.15407547999999999</v>
      </c>
      <c r="L374" s="97">
        <v>0.138157163</v>
      </c>
      <c r="M374" s="97">
        <v>0.123772034</v>
      </c>
      <c r="N374" s="97">
        <v>5.2289189999999999E-2</v>
      </c>
      <c r="O374" s="97">
        <v>2.2500584000000001E-2</v>
      </c>
      <c r="P374" s="97">
        <v>1.3321345E-2</v>
      </c>
      <c r="Q374" s="97">
        <v>9.0647060000000005E-3</v>
      </c>
      <c r="R374" s="17">
        <f>SQRT((C374-Input!$R$8)^2+(Input!$Q$8-UHS_1000a!D374)^2)</f>
        <v>2.1383150518666589</v>
      </c>
    </row>
    <row r="375" spans="3:18">
      <c r="C375" s="97">
        <v>46.7</v>
      </c>
      <c r="D375" s="97">
        <v>8.3000000000000007</v>
      </c>
      <c r="E375" s="97">
        <v>9.0509065E-2</v>
      </c>
      <c r="F375" s="97">
        <v>0.17064781700000001</v>
      </c>
      <c r="G375" s="97">
        <v>0.211071024</v>
      </c>
      <c r="H375" s="97">
        <v>0.20680610099999999</v>
      </c>
      <c r="I375" s="97">
        <v>0.18569492700000001</v>
      </c>
      <c r="J375" s="97">
        <v>0.16342823400000001</v>
      </c>
      <c r="K375" s="97">
        <v>0.14575180700000001</v>
      </c>
      <c r="L375" s="97">
        <v>0.130669814</v>
      </c>
      <c r="M375" s="97">
        <v>0.11743127</v>
      </c>
      <c r="N375" s="97">
        <v>5.0263546999999999E-2</v>
      </c>
      <c r="O375" s="97">
        <v>2.1808996000000001E-2</v>
      </c>
      <c r="P375" s="97">
        <v>1.2955009E-2</v>
      </c>
      <c r="Q375" s="97">
        <v>8.8376519999999997E-3</v>
      </c>
      <c r="R375" s="17">
        <f>SQRT((C375-Input!$R$8)^2+(Input!$Q$8-UHS_1000a!D375)^2)</f>
        <v>2.0384404792249602</v>
      </c>
    </row>
    <row r="376" spans="3:18">
      <c r="C376" s="97">
        <v>46.7</v>
      </c>
      <c r="D376" s="97">
        <v>8.4</v>
      </c>
      <c r="E376" s="97">
        <v>8.5265759999999996E-2</v>
      </c>
      <c r="F376" s="97">
        <v>0.159621806</v>
      </c>
      <c r="G376" s="97">
        <v>0.19878659600000001</v>
      </c>
      <c r="H376" s="97">
        <v>0.195312137</v>
      </c>
      <c r="I376" s="97">
        <v>0.175877851</v>
      </c>
      <c r="J376" s="97">
        <v>0.155260435</v>
      </c>
      <c r="K376" s="97">
        <v>0.13839939400000001</v>
      </c>
      <c r="L376" s="97">
        <v>0.12437305899999999</v>
      </c>
      <c r="M376" s="97">
        <v>0.112052386</v>
      </c>
      <c r="N376" s="97">
        <v>4.8421298000000002E-2</v>
      </c>
      <c r="O376" s="97">
        <v>2.1155697000000001E-2</v>
      </c>
      <c r="P376" s="97">
        <v>1.2606574000000001E-2</v>
      </c>
      <c r="Q376" s="97">
        <v>8.6211350000000003E-3</v>
      </c>
      <c r="R376" s="17">
        <f>SQRT((C376-Input!$R$8)^2+(Input!$Q$8-UHS_1000a!D376)^2)</f>
        <v>1.9385788386460499</v>
      </c>
    </row>
    <row r="377" spans="3:18">
      <c r="C377" s="97">
        <v>46.7</v>
      </c>
      <c r="D377" s="97">
        <v>8.5</v>
      </c>
      <c r="E377" s="97">
        <v>8.1513044000000007E-2</v>
      </c>
      <c r="F377" s="97">
        <v>0.15194207600000001</v>
      </c>
      <c r="G377" s="97">
        <v>0.189434248</v>
      </c>
      <c r="H377" s="97">
        <v>0.18665167399999999</v>
      </c>
      <c r="I377" s="97">
        <v>0.16858261399999999</v>
      </c>
      <c r="J377" s="97">
        <v>0.149137625</v>
      </c>
      <c r="K377" s="97">
        <v>0.13281042000000001</v>
      </c>
      <c r="L377" s="97">
        <v>0.11959334100000001</v>
      </c>
      <c r="M377" s="97">
        <v>0.10794221399999999</v>
      </c>
      <c r="N377" s="97">
        <v>4.6946577000000003E-2</v>
      </c>
      <c r="O377" s="97">
        <v>2.0623427E-2</v>
      </c>
      <c r="P377" s="97">
        <v>1.2322944000000001E-2</v>
      </c>
      <c r="Q377" s="97">
        <v>8.4448949999999991E-3</v>
      </c>
      <c r="R377" s="17">
        <f>SQRT((C377-Input!$R$8)^2+(Input!$Q$8-UHS_1000a!D377)^2)</f>
        <v>1.8387322371540802</v>
      </c>
    </row>
    <row r="378" spans="3:18">
      <c r="C378" s="97">
        <v>46.7</v>
      </c>
      <c r="D378" s="97">
        <v>8.6</v>
      </c>
      <c r="E378" s="97">
        <v>7.8789995000000002E-2</v>
      </c>
      <c r="F378" s="97">
        <v>0.14645988900000001</v>
      </c>
      <c r="G378" s="97">
        <v>0.18263568199999999</v>
      </c>
      <c r="H378" s="97">
        <v>0.18030306400000001</v>
      </c>
      <c r="I378" s="97">
        <v>0.163206184</v>
      </c>
      <c r="J378" s="97">
        <v>0.144562259</v>
      </c>
      <c r="K378" s="97">
        <v>0.12866617</v>
      </c>
      <c r="L378" s="97">
        <v>0.116037735</v>
      </c>
      <c r="M378" s="97">
        <v>0.104868275</v>
      </c>
      <c r="N378" s="97">
        <v>4.5821599999999997E-2</v>
      </c>
      <c r="O378" s="97">
        <v>2.0208861000000002E-2</v>
      </c>
      <c r="P378" s="97">
        <v>1.2098942999999999E-2</v>
      </c>
      <c r="Q378" s="97">
        <v>8.3039870000000005E-3</v>
      </c>
      <c r="R378" s="17">
        <f>SQRT((C378-Input!$R$8)^2+(Input!$Q$8-UHS_1000a!D378)^2)</f>
        <v>1.7389032653523397</v>
      </c>
    </row>
    <row r="379" spans="3:18">
      <c r="C379" s="97">
        <v>46.7</v>
      </c>
      <c r="D379" s="97">
        <v>8.6999999999999993</v>
      </c>
      <c r="E379" s="97">
        <v>7.687708E-2</v>
      </c>
      <c r="F379" s="97">
        <v>0.14242982900000001</v>
      </c>
      <c r="G379" s="97">
        <v>0.177885721</v>
      </c>
      <c r="H379" s="97">
        <v>0.17586080400000001</v>
      </c>
      <c r="I379" s="97">
        <v>0.15944172200000001</v>
      </c>
      <c r="J379" s="97">
        <v>0.14114420499999999</v>
      </c>
      <c r="K379" s="97">
        <v>0.12576278199999999</v>
      </c>
      <c r="L379" s="97">
        <v>0.113542325</v>
      </c>
      <c r="M379" s="97">
        <v>0.102684073</v>
      </c>
      <c r="N379" s="97">
        <v>4.5019884000000003E-2</v>
      </c>
      <c r="O379" s="97">
        <v>1.9905221000000001E-2</v>
      </c>
      <c r="P379" s="97">
        <v>1.1929639000000001E-2</v>
      </c>
      <c r="Q379" s="97">
        <v>8.1948049999999995E-3</v>
      </c>
      <c r="R379" s="17">
        <f>SQRT((C379-Input!$R$8)^2+(Input!$Q$8-UHS_1000a!D379)^2)</f>
        <v>1.6390951444490374</v>
      </c>
    </row>
    <row r="380" spans="3:18">
      <c r="C380" s="97">
        <v>46.7</v>
      </c>
      <c r="D380" s="97">
        <v>8.8000000000000007</v>
      </c>
      <c r="E380" s="97">
        <v>7.5885115000000003E-2</v>
      </c>
      <c r="F380" s="97">
        <v>0.14031502600000001</v>
      </c>
      <c r="G380" s="97">
        <v>0.17544928200000001</v>
      </c>
      <c r="H380" s="97">
        <v>0.17356756300000001</v>
      </c>
      <c r="I380" s="97">
        <v>0.15749489699999999</v>
      </c>
      <c r="J380" s="97">
        <v>0.139358976</v>
      </c>
      <c r="K380" s="97">
        <v>0.12423749000000001</v>
      </c>
      <c r="L380" s="97">
        <v>0.112226535</v>
      </c>
      <c r="M380" s="97">
        <v>0.101457376</v>
      </c>
      <c r="N380" s="97">
        <v>4.4572783999999997E-2</v>
      </c>
      <c r="O380" s="97">
        <v>1.9723938999999999E-2</v>
      </c>
      <c r="P380" s="97">
        <v>1.1823597999999999E-2</v>
      </c>
      <c r="Q380" s="97">
        <v>8.123992E-3</v>
      </c>
      <c r="R380" s="17">
        <f>SQRT((C380-Input!$R$8)^2+(Input!$Q$8-UHS_1000a!D380)^2)</f>
        <v>1.539311930331142</v>
      </c>
    </row>
    <row r="381" spans="3:18">
      <c r="C381" s="97">
        <v>46.7</v>
      </c>
      <c r="D381" s="97">
        <v>8.9</v>
      </c>
      <c r="E381" s="97">
        <v>7.5827581000000005E-2</v>
      </c>
      <c r="F381" s="97">
        <v>0.14024409400000001</v>
      </c>
      <c r="G381" s="97">
        <v>0.17536649100000001</v>
      </c>
      <c r="H381" s="97">
        <v>0.173466063</v>
      </c>
      <c r="I381" s="97">
        <v>0.15741063399999999</v>
      </c>
      <c r="J381" s="97">
        <v>0.13923676600000001</v>
      </c>
      <c r="K381" s="97">
        <v>0.124115487</v>
      </c>
      <c r="L381" s="97">
        <v>0.112115349</v>
      </c>
      <c r="M381" s="97">
        <v>0.101338268</v>
      </c>
      <c r="N381" s="97">
        <v>4.4481705000000003E-2</v>
      </c>
      <c r="O381" s="97">
        <v>1.9664279999999999E-2</v>
      </c>
      <c r="P381" s="97">
        <v>1.1781242000000001E-2</v>
      </c>
      <c r="Q381" s="97">
        <v>8.0924989999999995E-3</v>
      </c>
      <c r="R381" s="17">
        <f>SQRT((C381-Input!$R$8)^2+(Input!$Q$8-UHS_1000a!D381)^2)</f>
        <v>1.4395588022596255</v>
      </c>
    </row>
    <row r="382" spans="3:18">
      <c r="C382" s="97">
        <v>46.7</v>
      </c>
      <c r="D382" s="97">
        <v>9</v>
      </c>
      <c r="E382" s="97">
        <v>7.6623598000000001E-2</v>
      </c>
      <c r="F382" s="97">
        <v>0.142013945</v>
      </c>
      <c r="G382" s="97">
        <v>0.177463766</v>
      </c>
      <c r="H382" s="97">
        <v>0.17541405299999999</v>
      </c>
      <c r="I382" s="97">
        <v>0.15908792199999999</v>
      </c>
      <c r="J382" s="97">
        <v>0.140704093</v>
      </c>
      <c r="K382" s="97">
        <v>0.125336846</v>
      </c>
      <c r="L382" s="97">
        <v>0.113162885</v>
      </c>
      <c r="M382" s="97">
        <v>0.102294196</v>
      </c>
      <c r="N382" s="97">
        <v>4.4735901000000002E-2</v>
      </c>
      <c r="O382" s="97">
        <v>1.9719701999999999E-2</v>
      </c>
      <c r="P382" s="97">
        <v>1.179465E-2</v>
      </c>
      <c r="Q382" s="97">
        <v>8.0938720000000002E-3</v>
      </c>
      <c r="R382" s="17">
        <f>SQRT((C382-Input!$R$8)^2+(Input!$Q$8-UHS_1000a!D382)^2)</f>
        <v>1.3398424800947863</v>
      </c>
    </row>
    <row r="383" spans="3:18">
      <c r="C383" s="97">
        <v>46.7</v>
      </c>
      <c r="D383" s="97">
        <v>9.1</v>
      </c>
      <c r="E383" s="97">
        <v>7.8628818000000003E-2</v>
      </c>
      <c r="F383" s="97">
        <v>0.146352862</v>
      </c>
      <c r="G383" s="97">
        <v>0.18265216400000001</v>
      </c>
      <c r="H383" s="97">
        <v>0.180257215</v>
      </c>
      <c r="I383" s="97">
        <v>0.16323425499999999</v>
      </c>
      <c r="J383" s="97">
        <v>0.14439294899999999</v>
      </c>
      <c r="K383" s="97">
        <v>0.12843659900000001</v>
      </c>
      <c r="L383" s="97">
        <v>0.11581899499999999</v>
      </c>
      <c r="M383" s="97">
        <v>0.104619111</v>
      </c>
      <c r="N383" s="97">
        <v>4.5467965999999999E-2</v>
      </c>
      <c r="O383" s="97">
        <v>1.993644E-2</v>
      </c>
      <c r="P383" s="97">
        <v>1.1891209E-2</v>
      </c>
      <c r="Q383" s="97">
        <v>8.1461659999999998E-3</v>
      </c>
      <c r="R383" s="17">
        <f>SQRT((C383-Input!$R$8)^2+(Input!$Q$8-UHS_1000a!D383)^2)</f>
        <v>1.2401718420323569</v>
      </c>
    </row>
    <row r="384" spans="3:18">
      <c r="C384" s="97">
        <v>46.7</v>
      </c>
      <c r="D384" s="97">
        <v>9.1999999999999993</v>
      </c>
      <c r="E384" s="97">
        <v>8.2972064999999998E-2</v>
      </c>
      <c r="F384" s="97">
        <v>0.155541396</v>
      </c>
      <c r="G384" s="97">
        <v>0.19372268300000001</v>
      </c>
      <c r="H384" s="97">
        <v>0.19042326200000001</v>
      </c>
      <c r="I384" s="97">
        <v>0.171808081</v>
      </c>
      <c r="J384" s="97">
        <v>0.15151309600000001</v>
      </c>
      <c r="K384" s="97">
        <v>0.13482524800000001</v>
      </c>
      <c r="L384" s="97">
        <v>0.12125122100000001</v>
      </c>
      <c r="M384" s="97">
        <v>0.109237325</v>
      </c>
      <c r="N384" s="97">
        <v>4.6932748000000003E-2</v>
      </c>
      <c r="O384" s="97">
        <v>2.0383053000000002E-2</v>
      </c>
      <c r="P384" s="97">
        <v>1.2103132000000001E-2</v>
      </c>
      <c r="Q384" s="97">
        <v>8.2676399999999997E-3</v>
      </c>
      <c r="R384" s="17">
        <f>SQRT((C384-Input!$R$8)^2+(Input!$Q$8-UHS_1000a!D384)^2)</f>
        <v>1.1405588647997567</v>
      </c>
    </row>
    <row r="385" spans="3:18">
      <c r="C385" s="97">
        <v>46.7</v>
      </c>
      <c r="D385" s="97">
        <v>9.3000000000000007</v>
      </c>
      <c r="E385" s="97">
        <v>9.1477543999999994E-2</v>
      </c>
      <c r="F385" s="97">
        <v>0.17412313099999999</v>
      </c>
      <c r="G385" s="97">
        <v>0.21411381400000001</v>
      </c>
      <c r="H385" s="97">
        <v>0.20912193000000001</v>
      </c>
      <c r="I385" s="97">
        <v>0.18773877899999999</v>
      </c>
      <c r="J385" s="97">
        <v>0.16457354499999999</v>
      </c>
      <c r="K385" s="97">
        <v>0.146473243</v>
      </c>
      <c r="L385" s="97">
        <v>0.13116691</v>
      </c>
      <c r="M385" s="97">
        <v>0.11760083</v>
      </c>
      <c r="N385" s="97">
        <v>4.9456297000000003E-2</v>
      </c>
      <c r="O385" s="97">
        <v>2.1148810000000001E-2</v>
      </c>
      <c r="P385" s="97">
        <v>1.2475936999999999E-2</v>
      </c>
      <c r="Q385" s="97">
        <v>8.4863160000000007E-3</v>
      </c>
      <c r="R385" s="17">
        <f>SQRT((C385-Input!$R$8)^2+(Input!$Q$8-UHS_1000a!D385)^2)</f>
        <v>1.0410201008514133</v>
      </c>
    </row>
    <row r="386" spans="3:18">
      <c r="C386" s="97">
        <v>46.7</v>
      </c>
      <c r="D386" s="97">
        <v>9.4</v>
      </c>
      <c r="E386" s="97">
        <v>0.10426379299999999</v>
      </c>
      <c r="F386" s="97">
        <v>0.20263171399999999</v>
      </c>
      <c r="G386" s="97">
        <v>0.24334792999999999</v>
      </c>
      <c r="H386" s="97">
        <v>0.235216904</v>
      </c>
      <c r="I386" s="97">
        <v>0.21043625599999999</v>
      </c>
      <c r="J386" s="97">
        <v>0.183515761</v>
      </c>
      <c r="K386" s="97">
        <v>0.16236527000000001</v>
      </c>
      <c r="L386" s="97">
        <v>0.14538906200000001</v>
      </c>
      <c r="M386" s="97">
        <v>0.12954053099999999</v>
      </c>
      <c r="N386" s="97">
        <v>5.2856079E-2</v>
      </c>
      <c r="O386" s="97">
        <v>2.215425E-2</v>
      </c>
      <c r="P386" s="97">
        <v>1.2961761E-2</v>
      </c>
      <c r="Q386" s="97">
        <v>8.7724719999999999E-3</v>
      </c>
      <c r="R386" s="17">
        <f>SQRT((C386-Input!$R$8)^2+(Input!$Q$8-UHS_1000a!D386)^2)</f>
        <v>0.94157908678988156</v>
      </c>
    </row>
    <row r="387" spans="3:18">
      <c r="C387" s="97">
        <v>46.7</v>
      </c>
      <c r="D387" s="97">
        <v>9.5</v>
      </c>
      <c r="E387" s="97">
        <v>0.112873997</v>
      </c>
      <c r="F387" s="97">
        <v>0.22124412600000001</v>
      </c>
      <c r="G387" s="97">
        <v>0.264597896</v>
      </c>
      <c r="H387" s="97">
        <v>0.254587024</v>
      </c>
      <c r="I387" s="97">
        <v>0.22680689300000001</v>
      </c>
      <c r="J387" s="97">
        <v>0.19802327</v>
      </c>
      <c r="K387" s="97">
        <v>0.17464282</v>
      </c>
      <c r="L387" s="97">
        <v>0.15591084399999999</v>
      </c>
      <c r="M387" s="97">
        <v>0.138984412</v>
      </c>
      <c r="N387" s="97">
        <v>5.5649153999999999E-2</v>
      </c>
      <c r="O387" s="97">
        <v>2.3049685E-2</v>
      </c>
      <c r="P387" s="97">
        <v>1.3388936000000001E-2</v>
      </c>
      <c r="Q387" s="97">
        <v>9.0206190000000006E-3</v>
      </c>
      <c r="R387" s="17">
        <f>SQRT((C387-Input!$R$8)^2+(Input!$Q$8-UHS_1000a!D387)^2)</f>
        <v>0.84227044527482264</v>
      </c>
    </row>
    <row r="388" spans="3:18">
      <c r="C388" s="97">
        <v>46.7</v>
      </c>
      <c r="D388" s="97">
        <v>9.6</v>
      </c>
      <c r="E388" s="97">
        <v>0.11836073699999999</v>
      </c>
      <c r="F388" s="97">
        <v>0.23263930999999999</v>
      </c>
      <c r="G388" s="97">
        <v>0.27833417199999999</v>
      </c>
      <c r="H388" s="97">
        <v>0.26733232699999998</v>
      </c>
      <c r="I388" s="97">
        <v>0.23768233899999999</v>
      </c>
      <c r="J388" s="97">
        <v>0.20747812299999999</v>
      </c>
      <c r="K388" s="97">
        <v>0.182960134</v>
      </c>
      <c r="L388" s="97">
        <v>0.163081538</v>
      </c>
      <c r="M388" s="97">
        <v>0.14550106199999999</v>
      </c>
      <c r="N388" s="97">
        <v>5.7728685000000002E-2</v>
      </c>
      <c r="O388" s="97">
        <v>2.3743798999999999E-2</v>
      </c>
      <c r="P388" s="97">
        <v>1.3718579999999999E-2</v>
      </c>
      <c r="Q388" s="97">
        <v>9.2115119999999998E-3</v>
      </c>
      <c r="R388" s="17">
        <f>SQRT((C388-Input!$R$8)^2+(Input!$Q$8-UHS_1000a!D388)^2)</f>
        <v>0.74314724603326654</v>
      </c>
    </row>
    <row r="389" spans="3:18">
      <c r="C389" s="97">
        <v>46.7</v>
      </c>
      <c r="D389" s="97">
        <v>9.6999999999999993</v>
      </c>
      <c r="E389" s="97">
        <v>0.122018129</v>
      </c>
      <c r="F389" s="97">
        <v>0.24022010499999999</v>
      </c>
      <c r="G389" s="97">
        <v>0.28718517900000001</v>
      </c>
      <c r="H389" s="97">
        <v>0.27581508199999999</v>
      </c>
      <c r="I389" s="97">
        <v>0.24492401</v>
      </c>
      <c r="J389" s="97">
        <v>0.213549609</v>
      </c>
      <c r="K389" s="97">
        <v>0.18852643199999999</v>
      </c>
      <c r="L389" s="97">
        <v>0.167884017</v>
      </c>
      <c r="M389" s="97">
        <v>0.14965326200000001</v>
      </c>
      <c r="N389" s="97">
        <v>5.9173352999999998E-2</v>
      </c>
      <c r="O389" s="97">
        <v>2.4238616000000001E-2</v>
      </c>
      <c r="P389" s="97">
        <v>1.3938838E-2</v>
      </c>
      <c r="Q389" s="97">
        <v>9.3470319999999999E-3</v>
      </c>
      <c r="R389" s="17">
        <f>SQRT((C389-Input!$R$8)^2+(Input!$Q$8-UHS_1000a!D389)^2)</f>
        <v>0.64429508425115944</v>
      </c>
    </row>
    <row r="390" spans="3:18">
      <c r="C390" s="97">
        <v>46.7</v>
      </c>
      <c r="D390" s="97">
        <v>9.8000000000000007</v>
      </c>
      <c r="E390" s="97">
        <v>0.12408480199999999</v>
      </c>
      <c r="F390" s="97">
        <v>0.24455780099999999</v>
      </c>
      <c r="G390" s="97">
        <v>0.29188966399999999</v>
      </c>
      <c r="H390" s="97">
        <v>0.28057204699999999</v>
      </c>
      <c r="I390" s="97">
        <v>0.248983761</v>
      </c>
      <c r="J390" s="97">
        <v>0.21693932199999999</v>
      </c>
      <c r="K390" s="97">
        <v>0.191641174</v>
      </c>
      <c r="L390" s="97">
        <v>0.17057258</v>
      </c>
      <c r="M390" s="97">
        <v>0.15197945800000001</v>
      </c>
      <c r="N390" s="97">
        <v>5.9999473999999997E-2</v>
      </c>
      <c r="O390" s="97">
        <v>2.4524346999999998E-2</v>
      </c>
      <c r="P390" s="97">
        <v>1.4061949000000001E-2</v>
      </c>
      <c r="Q390" s="97">
        <v>9.4195219999999996E-3</v>
      </c>
      <c r="R390" s="17">
        <f>SQRT((C390-Input!$R$8)^2+(Input!$Q$8-UHS_1000a!D390)^2)</f>
        <v>0.54586122952045879</v>
      </c>
    </row>
    <row r="391" spans="3:18">
      <c r="C391" s="97">
        <v>46.7</v>
      </c>
      <c r="D391" s="97">
        <v>9.9</v>
      </c>
      <c r="E391" s="97">
        <v>0.124624945</v>
      </c>
      <c r="F391" s="97">
        <v>0.24577153099999999</v>
      </c>
      <c r="G391" s="97">
        <v>0.29309623200000001</v>
      </c>
      <c r="H391" s="97">
        <v>0.28178715300000001</v>
      </c>
      <c r="I391" s="97">
        <v>0.25002114199999997</v>
      </c>
      <c r="J391" s="97">
        <v>0.21778631400000001</v>
      </c>
      <c r="K391" s="97">
        <v>0.19241599400000001</v>
      </c>
      <c r="L391" s="97">
        <v>0.17124304000000001</v>
      </c>
      <c r="M391" s="97">
        <v>0.152563801</v>
      </c>
      <c r="N391" s="97">
        <v>6.0221288999999997E-2</v>
      </c>
      <c r="O391" s="97">
        <v>2.4599217E-2</v>
      </c>
      <c r="P391" s="97">
        <v>1.4084279E-2</v>
      </c>
      <c r="Q391" s="97">
        <v>9.4245760000000005E-3</v>
      </c>
      <c r="R391" s="17">
        <f>SQRT((C391-Input!$R$8)^2+(Input!$Q$8-UHS_1000a!D391)^2)</f>
        <v>0.44812142126545057</v>
      </c>
    </row>
    <row r="392" spans="3:18">
      <c r="C392" s="97">
        <v>46.7</v>
      </c>
      <c r="D392" s="97">
        <v>10</v>
      </c>
      <c r="E392" s="97">
        <v>0.123859211</v>
      </c>
      <c r="F392" s="97">
        <v>0.24420604000000001</v>
      </c>
      <c r="G392" s="97">
        <v>0.29133208199999999</v>
      </c>
      <c r="H392" s="97">
        <v>0.28004081400000003</v>
      </c>
      <c r="I392" s="97">
        <v>0.248572765</v>
      </c>
      <c r="J392" s="97">
        <v>0.21656502399999999</v>
      </c>
      <c r="K392" s="97">
        <v>0.19129901099999999</v>
      </c>
      <c r="L392" s="97">
        <v>0.17029768300000001</v>
      </c>
      <c r="M392" s="97">
        <v>0.151761808</v>
      </c>
      <c r="N392" s="97">
        <v>5.9967199999999998E-2</v>
      </c>
      <c r="O392" s="97">
        <v>2.4505288E-2</v>
      </c>
      <c r="P392" s="97">
        <v>1.4026874E-2</v>
      </c>
      <c r="Q392" s="97">
        <v>9.3766419999999993E-3</v>
      </c>
      <c r="R392" s="17">
        <f>SQRT((C392-Input!$R$8)^2+(Input!$Q$8-UHS_1000a!D392)^2)</f>
        <v>0.35165485138178831</v>
      </c>
    </row>
    <row r="393" spans="3:18">
      <c r="C393" s="97">
        <v>46.7</v>
      </c>
      <c r="D393" s="97">
        <v>10.1</v>
      </c>
      <c r="E393" s="97">
        <v>0.122323336</v>
      </c>
      <c r="F393" s="97">
        <v>0.241025775</v>
      </c>
      <c r="G393" s="97">
        <v>0.28779415400000002</v>
      </c>
      <c r="H393" s="97">
        <v>0.27649623299999998</v>
      </c>
      <c r="I393" s="97">
        <v>0.24559144399999999</v>
      </c>
      <c r="J393" s="97">
        <v>0.21405976900000001</v>
      </c>
      <c r="K393" s="97">
        <v>0.188999901</v>
      </c>
      <c r="L393" s="97">
        <v>0.168331704</v>
      </c>
      <c r="M393" s="97">
        <v>0.15007314899999999</v>
      </c>
      <c r="N393" s="97">
        <v>5.9371898999999999E-2</v>
      </c>
      <c r="O393" s="97">
        <v>2.427963E-2</v>
      </c>
      <c r="P393" s="97">
        <v>1.3905661E-2</v>
      </c>
      <c r="Q393" s="97">
        <v>9.2853369999999994E-3</v>
      </c>
      <c r="R393" s="17">
        <f>SQRT((C393-Input!$R$8)^2+(Input!$Q$8-UHS_1000a!D393)^2)</f>
        <v>0.25789428222379762</v>
      </c>
    </row>
    <row r="394" spans="3:18">
      <c r="C394" s="97">
        <v>46.7</v>
      </c>
      <c r="D394" s="97">
        <v>10.199999999999999</v>
      </c>
      <c r="E394" s="97">
        <v>0.120059531</v>
      </c>
      <c r="F394" s="97">
        <v>0.236337717</v>
      </c>
      <c r="G394" s="97">
        <v>0.28247348500000002</v>
      </c>
      <c r="H394" s="97">
        <v>0.27128087699999998</v>
      </c>
      <c r="I394" s="97">
        <v>0.24117830100000001</v>
      </c>
      <c r="J394" s="97">
        <v>0.210350175</v>
      </c>
      <c r="K394" s="97">
        <v>0.18559905900000001</v>
      </c>
      <c r="L394" s="97">
        <v>0.165409368</v>
      </c>
      <c r="M394" s="97">
        <v>0.147551089</v>
      </c>
      <c r="N394" s="97">
        <v>5.8456847999999999E-2</v>
      </c>
      <c r="O394" s="97">
        <v>2.3929657999999999E-2</v>
      </c>
      <c r="P394" s="97">
        <v>1.3723684E-2</v>
      </c>
      <c r="Q394" s="97">
        <v>9.1524669999999992E-3</v>
      </c>
      <c r="R394" s="17">
        <f>SQRT((C394-Input!$R$8)^2+(Input!$Q$8-UHS_1000a!D394)^2)</f>
        <v>0.17134114248220636</v>
      </c>
    </row>
    <row r="395" spans="3:18">
      <c r="C395" s="97">
        <v>46.7</v>
      </c>
      <c r="D395" s="97">
        <v>10.3</v>
      </c>
      <c r="E395" s="97">
        <v>0.117147425</v>
      </c>
      <c r="F395" s="97">
        <v>0.230350626</v>
      </c>
      <c r="G395" s="97">
        <v>0.275222617</v>
      </c>
      <c r="H395" s="97">
        <v>0.26454343200000002</v>
      </c>
      <c r="I395" s="97">
        <v>0.23543894900000001</v>
      </c>
      <c r="J395" s="97">
        <v>0.205512109</v>
      </c>
      <c r="K395" s="97">
        <v>0.18116566100000001</v>
      </c>
      <c r="L395" s="97">
        <v>0.161581578</v>
      </c>
      <c r="M395" s="97">
        <v>0.14418236300000001</v>
      </c>
      <c r="N395" s="97">
        <v>5.7231377999999999E-2</v>
      </c>
      <c r="O395" s="97">
        <v>2.3460338000000001E-2</v>
      </c>
      <c r="P395" s="97">
        <v>1.3465659E-2</v>
      </c>
      <c r="Q395" s="97">
        <v>8.9826379999999994E-3</v>
      </c>
      <c r="R395" s="17">
        <f>SQRT((C395-Input!$R$8)^2+(Input!$Q$8-UHS_1000a!D395)^2)</f>
        <v>0.11048128081483961</v>
      </c>
    </row>
    <row r="396" spans="3:18">
      <c r="C396" s="97">
        <v>46.7</v>
      </c>
      <c r="D396" s="97">
        <v>10.4</v>
      </c>
      <c r="E396" s="97">
        <v>0.11354053</v>
      </c>
      <c r="F396" s="97">
        <v>0.22300038</v>
      </c>
      <c r="G396" s="97">
        <v>0.266235369</v>
      </c>
      <c r="H396" s="97">
        <v>0.25613941600000001</v>
      </c>
      <c r="I396" s="97">
        <v>0.22823376300000001</v>
      </c>
      <c r="J396" s="97">
        <v>0.19916366499999999</v>
      </c>
      <c r="K396" s="97">
        <v>0.17559006499999999</v>
      </c>
      <c r="L396" s="97">
        <v>0.15674909100000001</v>
      </c>
      <c r="M396" s="97">
        <v>0.139716698</v>
      </c>
      <c r="N396" s="97">
        <v>5.5666657000000001E-2</v>
      </c>
      <c r="O396" s="97">
        <v>2.2861751999999999E-2</v>
      </c>
      <c r="P396" s="97">
        <v>1.3137329E-2</v>
      </c>
      <c r="Q396" s="97">
        <v>8.7713649999999997E-3</v>
      </c>
      <c r="R396" s="17">
        <f>SQRT((C396-Input!$R$8)^2+(Input!$Q$8-UHS_1000a!D396)^2)</f>
        <v>0.12269653505241088</v>
      </c>
    </row>
    <row r="397" spans="3:18">
      <c r="C397" s="97">
        <v>46.7</v>
      </c>
      <c r="D397" s="97">
        <v>10.5</v>
      </c>
      <c r="E397" s="97">
        <v>0.108828353</v>
      </c>
      <c r="F397" s="97">
        <v>0.21339266500000001</v>
      </c>
      <c r="G397" s="97">
        <v>0.25450288700000001</v>
      </c>
      <c r="H397" s="97">
        <v>0.24515466799999999</v>
      </c>
      <c r="I397" s="97">
        <v>0.21879303999999999</v>
      </c>
      <c r="J397" s="97">
        <v>0.19066295799999999</v>
      </c>
      <c r="K397" s="97">
        <v>0.168322635</v>
      </c>
      <c r="L397" s="97">
        <v>0.150444409</v>
      </c>
      <c r="M397" s="97">
        <v>0.13393493300000001</v>
      </c>
      <c r="N397" s="97">
        <v>5.3664779000000003E-2</v>
      </c>
      <c r="O397" s="97">
        <v>2.2108118E-2</v>
      </c>
      <c r="P397" s="97">
        <v>1.2729002999999999E-2</v>
      </c>
      <c r="Q397" s="97">
        <v>8.5117509999999997E-3</v>
      </c>
      <c r="R397" s="17">
        <f>SQRT((C397-Input!$R$8)^2+(Input!$Q$8-UHS_1000a!D397)^2)</f>
        <v>0.19468632724782547</v>
      </c>
    </row>
    <row r="398" spans="3:18">
      <c r="C398" s="97">
        <v>46.7</v>
      </c>
      <c r="D398" s="97">
        <v>10.6</v>
      </c>
      <c r="E398" s="97">
        <v>0.101879678</v>
      </c>
      <c r="F398" s="97">
        <v>0.19846112699999999</v>
      </c>
      <c r="G398" s="97">
        <v>0.23759504400000001</v>
      </c>
      <c r="H398" s="97">
        <v>0.22952709800000001</v>
      </c>
      <c r="I398" s="97">
        <v>0.20545725000000001</v>
      </c>
      <c r="J398" s="97">
        <v>0.17881353999999999</v>
      </c>
      <c r="K398" s="97">
        <v>0.15822351800000001</v>
      </c>
      <c r="L398" s="97">
        <v>0.141524916</v>
      </c>
      <c r="M398" s="97">
        <v>0.12604770200000001</v>
      </c>
      <c r="N398" s="97">
        <v>5.0974665000000002E-2</v>
      </c>
      <c r="O398" s="97">
        <v>2.1157506E-2</v>
      </c>
      <c r="P398" s="97">
        <v>1.2218306999999999E-2</v>
      </c>
      <c r="Q398" s="97">
        <v>8.1900029999999995E-3</v>
      </c>
      <c r="R398" s="17">
        <f>SQRT((C398-Input!$R$8)^2+(Input!$Q$8-UHS_1000a!D398)^2)</f>
        <v>0.28416736674119908</v>
      </c>
    </row>
    <row r="399" spans="3:18">
      <c r="C399" s="97">
        <v>46.767000000000003</v>
      </c>
      <c r="D399" s="97">
        <v>7.633</v>
      </c>
      <c r="E399" s="97">
        <v>9.1844098999999998E-2</v>
      </c>
      <c r="F399" s="97">
        <v>0.16949154599999999</v>
      </c>
      <c r="G399" s="97">
        <v>0.21165503899999999</v>
      </c>
      <c r="H399" s="97">
        <v>0.208440919</v>
      </c>
      <c r="I399" s="97">
        <v>0.18720653400000001</v>
      </c>
      <c r="J399" s="97">
        <v>0.16484991399999999</v>
      </c>
      <c r="K399" s="97">
        <v>0.14710510099999999</v>
      </c>
      <c r="L399" s="97">
        <v>0.132146704</v>
      </c>
      <c r="M399" s="97">
        <v>0.11901853900000001</v>
      </c>
      <c r="N399" s="97">
        <v>5.1869692000000002E-2</v>
      </c>
      <c r="O399" s="97">
        <v>2.2648439999999999E-2</v>
      </c>
      <c r="P399" s="97">
        <v>1.3460497E-2</v>
      </c>
      <c r="Q399" s="97">
        <v>9.1637950000000006E-3</v>
      </c>
      <c r="R399" s="17">
        <f>SQRT((C399-Input!$R$8)^2+(Input!$Q$8-UHS_1000a!D399)^2)</f>
        <v>2.7030189850967776</v>
      </c>
    </row>
    <row r="400" spans="3:18">
      <c r="C400" s="97">
        <v>46.8</v>
      </c>
      <c r="D400" s="97">
        <v>6.1</v>
      </c>
      <c r="E400" s="97">
        <v>6.1785028999999998E-2</v>
      </c>
      <c r="F400" s="97">
        <v>0.11083448999999999</v>
      </c>
      <c r="G400" s="97">
        <v>0.13921730800000001</v>
      </c>
      <c r="H400" s="97">
        <v>0.13861916699999999</v>
      </c>
      <c r="I400" s="97">
        <v>0.12537368199999999</v>
      </c>
      <c r="J400" s="97">
        <v>0.110875037</v>
      </c>
      <c r="K400" s="97">
        <v>9.8937639999999993E-2</v>
      </c>
      <c r="L400" s="97">
        <v>8.9284064999999996E-2</v>
      </c>
      <c r="M400" s="97">
        <v>8.0782229999999997E-2</v>
      </c>
      <c r="N400" s="97">
        <v>3.5961211E-2</v>
      </c>
      <c r="O400" s="97">
        <v>1.5904214E-2</v>
      </c>
      <c r="P400" s="97">
        <v>9.6179999999999998E-3</v>
      </c>
      <c r="Q400" s="97">
        <v>6.5612270000000002E-3</v>
      </c>
      <c r="R400" s="17">
        <f>SQRT((C400-Input!$R$8)^2+(Input!$Q$8-UHS_1000a!D400)^2)</f>
        <v>4.2357607955910295</v>
      </c>
    </row>
    <row r="401" spans="3:18">
      <c r="C401" s="97">
        <v>46.8</v>
      </c>
      <c r="D401" s="97">
        <v>6.2</v>
      </c>
      <c r="E401" s="97">
        <v>6.6625078000000004E-2</v>
      </c>
      <c r="F401" s="97">
        <v>0.120240255</v>
      </c>
      <c r="G401" s="97">
        <v>0.15043879499999999</v>
      </c>
      <c r="H401" s="97">
        <v>0.149209705</v>
      </c>
      <c r="I401" s="97">
        <v>0.13448374099999999</v>
      </c>
      <c r="J401" s="97">
        <v>0.118452353</v>
      </c>
      <c r="K401" s="97">
        <v>0.105604766</v>
      </c>
      <c r="L401" s="97">
        <v>9.5130094999999998E-2</v>
      </c>
      <c r="M401" s="97">
        <v>8.5842233000000004E-2</v>
      </c>
      <c r="N401" s="97">
        <v>3.7922343999999997E-2</v>
      </c>
      <c r="O401" s="97">
        <v>1.6677791000000001E-2</v>
      </c>
      <c r="P401" s="97">
        <v>1.0055023999999999E-2</v>
      </c>
      <c r="Q401" s="97">
        <v>6.8725419999999997E-3</v>
      </c>
      <c r="R401" s="17">
        <f>SQRT((C401-Input!$R$8)^2+(Input!$Q$8-UHS_1000a!D401)^2)</f>
        <v>4.1357608542769162</v>
      </c>
    </row>
    <row r="402" spans="3:18">
      <c r="C402" s="97">
        <v>46.8</v>
      </c>
      <c r="D402" s="97">
        <v>6.3</v>
      </c>
      <c r="E402" s="97">
        <v>7.2566649999999996E-2</v>
      </c>
      <c r="F402" s="97">
        <v>0.132091241</v>
      </c>
      <c r="G402" s="97">
        <v>0.16374556700000001</v>
      </c>
      <c r="H402" s="97">
        <v>0.16150334299999999</v>
      </c>
      <c r="I402" s="97">
        <v>0.14531413700000001</v>
      </c>
      <c r="J402" s="97">
        <v>0.127373502</v>
      </c>
      <c r="K402" s="97">
        <v>0.11314202199999999</v>
      </c>
      <c r="L402" s="97">
        <v>0.101928215</v>
      </c>
      <c r="M402" s="97">
        <v>9.1662057000000005E-2</v>
      </c>
      <c r="N402" s="97">
        <v>3.9928689000000003E-2</v>
      </c>
      <c r="O402" s="97">
        <v>1.7499944999999999E-2</v>
      </c>
      <c r="P402" s="97">
        <v>1.0492375E-2</v>
      </c>
      <c r="Q402" s="97">
        <v>7.1760779999999998E-3</v>
      </c>
      <c r="R402" s="17">
        <f>SQRT((C402-Input!$R$8)^2+(Input!$Q$8-UHS_1000a!D402)^2)</f>
        <v>4.0357609158710961</v>
      </c>
    </row>
    <row r="403" spans="3:18">
      <c r="C403" s="97">
        <v>46.8</v>
      </c>
      <c r="D403" s="97">
        <v>6.4</v>
      </c>
      <c r="E403" s="97">
        <v>7.7495811999999997E-2</v>
      </c>
      <c r="F403" s="97">
        <v>0.14218217899999999</v>
      </c>
      <c r="G403" s="97">
        <v>0.175211599</v>
      </c>
      <c r="H403" s="97">
        <v>0.17223177000000001</v>
      </c>
      <c r="I403" s="97">
        <v>0.15438180800000001</v>
      </c>
      <c r="J403" s="97">
        <v>0.13529264799999999</v>
      </c>
      <c r="K403" s="97">
        <v>0.119851798</v>
      </c>
      <c r="L403" s="97">
        <v>0.107786623</v>
      </c>
      <c r="M403" s="97">
        <v>9.6920292000000005E-2</v>
      </c>
      <c r="N403" s="97">
        <v>4.1811314000000002E-2</v>
      </c>
      <c r="O403" s="97">
        <v>1.8290232E-2</v>
      </c>
      <c r="P403" s="97">
        <v>1.0911483E-2</v>
      </c>
      <c r="Q403" s="97">
        <v>7.4532219999999998E-3</v>
      </c>
      <c r="R403" s="17">
        <f>SQRT((C403-Input!$R$8)^2+(Input!$Q$8-UHS_1000a!D403)^2)</f>
        <v>3.93576098059525</v>
      </c>
    </row>
    <row r="404" spans="3:18">
      <c r="C404" s="97">
        <v>46.8</v>
      </c>
      <c r="D404" s="97">
        <v>6.5</v>
      </c>
      <c r="E404" s="97">
        <v>8.1240363999999995E-2</v>
      </c>
      <c r="F404" s="97">
        <v>0.14935943600000001</v>
      </c>
      <c r="G404" s="97">
        <v>0.18408479999999999</v>
      </c>
      <c r="H404" s="97">
        <v>0.18071474800000001</v>
      </c>
      <c r="I404" s="97">
        <v>0.16163870999999999</v>
      </c>
      <c r="J404" s="97">
        <v>0.14174241700000001</v>
      </c>
      <c r="K404" s="97">
        <v>0.12535358599999999</v>
      </c>
      <c r="L404" s="97">
        <v>0.11258083100000001</v>
      </c>
      <c r="M404" s="97">
        <v>0.10133674099999999</v>
      </c>
      <c r="N404" s="97">
        <v>4.3494708999999999E-2</v>
      </c>
      <c r="O404" s="97">
        <v>1.9025149000000002E-2</v>
      </c>
      <c r="P404" s="97">
        <v>1.1302318E-2</v>
      </c>
      <c r="Q404" s="97">
        <v>7.7127109999999997E-3</v>
      </c>
      <c r="R404" s="17">
        <f>SQRT((C404-Input!$R$8)^2+(Input!$Q$8-UHS_1000a!D404)^2)</f>
        <v>3.8357610486941791</v>
      </c>
    </row>
    <row r="405" spans="3:18">
      <c r="C405" s="97">
        <v>46.8</v>
      </c>
      <c r="D405" s="97">
        <v>6.6</v>
      </c>
      <c r="E405" s="97">
        <v>8.4447435000000001E-2</v>
      </c>
      <c r="F405" s="97">
        <v>0.155306998</v>
      </c>
      <c r="G405" s="97">
        <v>0.191713045</v>
      </c>
      <c r="H405" s="97">
        <v>0.18803407</v>
      </c>
      <c r="I405" s="97">
        <v>0.167916705</v>
      </c>
      <c r="J405" s="97">
        <v>0.14726447000000001</v>
      </c>
      <c r="K405" s="97">
        <v>0.13018417700000001</v>
      </c>
      <c r="L405" s="97">
        <v>0.116797286</v>
      </c>
      <c r="M405" s="97">
        <v>0.105143955</v>
      </c>
      <c r="N405" s="97">
        <v>4.5035432E-2</v>
      </c>
      <c r="O405" s="97">
        <v>1.9668659000000002E-2</v>
      </c>
      <c r="P405" s="97">
        <v>1.1668759000000001E-2</v>
      </c>
      <c r="Q405" s="97">
        <v>7.9563640000000005E-3</v>
      </c>
      <c r="R405" s="17">
        <f>SQRT((C405-Input!$R$8)^2+(Input!$Q$8-UHS_1000a!D405)^2)</f>
        <v>3.7357611204388923</v>
      </c>
    </row>
    <row r="406" spans="3:18">
      <c r="C406" s="97">
        <v>46.8</v>
      </c>
      <c r="D406" s="97">
        <v>6.7</v>
      </c>
      <c r="E406" s="97">
        <v>8.7220743000000003E-2</v>
      </c>
      <c r="F406" s="97">
        <v>0.16047456900000001</v>
      </c>
      <c r="G406" s="97">
        <v>0.198341304</v>
      </c>
      <c r="H406" s="97">
        <v>0.19439442800000001</v>
      </c>
      <c r="I406" s="97">
        <v>0.173380219</v>
      </c>
      <c r="J406" s="97">
        <v>0.151940619</v>
      </c>
      <c r="K406" s="97">
        <v>0.134439697</v>
      </c>
      <c r="L406" s="97">
        <v>0.120516337</v>
      </c>
      <c r="M406" s="97">
        <v>0.10843193700000001</v>
      </c>
      <c r="N406" s="97">
        <v>4.6434997999999998E-2</v>
      </c>
      <c r="O406" s="97">
        <v>2.0246355000000001E-2</v>
      </c>
      <c r="P406" s="97">
        <v>1.2008568000000001E-2</v>
      </c>
      <c r="Q406" s="97">
        <v>8.1828590000000007E-3</v>
      </c>
      <c r="R406" s="17">
        <f>SQRT((C406-Input!$R$8)^2+(Input!$Q$8-UHS_1000a!D406)^2)</f>
        <v>3.635761196130217</v>
      </c>
    </row>
    <row r="407" spans="3:18">
      <c r="C407" s="97">
        <v>46.8</v>
      </c>
      <c r="D407" s="97">
        <v>6.8</v>
      </c>
      <c r="E407" s="97">
        <v>8.9293823999999994E-2</v>
      </c>
      <c r="F407" s="97">
        <v>0.16426247699999999</v>
      </c>
      <c r="G407" s="97">
        <v>0.20333716900000001</v>
      </c>
      <c r="H407" s="97">
        <v>0.199284244</v>
      </c>
      <c r="I407" s="97">
        <v>0.17763731199999999</v>
      </c>
      <c r="J407" s="97">
        <v>0.15562640899999999</v>
      </c>
      <c r="K407" s="97">
        <v>0.13784655800000001</v>
      </c>
      <c r="L407" s="97">
        <v>0.12351466699999999</v>
      </c>
      <c r="M407" s="97">
        <v>0.11110082</v>
      </c>
      <c r="N407" s="97">
        <v>4.7635331000000003E-2</v>
      </c>
      <c r="O407" s="97">
        <v>2.0752619E-2</v>
      </c>
      <c r="P407" s="97">
        <v>1.2309254E-2</v>
      </c>
      <c r="Q407" s="97">
        <v>8.3840110000000002E-3</v>
      </c>
      <c r="R407" s="17">
        <f>SQRT((C407-Input!$R$8)^2+(Input!$Q$8-UHS_1000a!D407)^2)</f>
        <v>3.5357612761030133</v>
      </c>
    </row>
    <row r="408" spans="3:18">
      <c r="C408" s="97">
        <v>46.8</v>
      </c>
      <c r="D408" s="97">
        <v>6.9</v>
      </c>
      <c r="E408" s="97">
        <v>9.0611518000000002E-2</v>
      </c>
      <c r="F408" s="97">
        <v>0.166549687</v>
      </c>
      <c r="G408" s="97">
        <v>0.206423786</v>
      </c>
      <c r="H408" s="97">
        <v>0.20261146799999999</v>
      </c>
      <c r="I408" s="97">
        <v>0.18062383600000001</v>
      </c>
      <c r="J408" s="97">
        <v>0.158274043</v>
      </c>
      <c r="K408" s="97">
        <v>0.14035753000000001</v>
      </c>
      <c r="L408" s="97">
        <v>0.1257538</v>
      </c>
      <c r="M408" s="97">
        <v>0.11311868999999999</v>
      </c>
      <c r="N408" s="97">
        <v>4.8618238000000001E-2</v>
      </c>
      <c r="O408" s="97">
        <v>2.1179271999999999E-2</v>
      </c>
      <c r="P408" s="97">
        <v>1.2565184E-2</v>
      </c>
      <c r="Q408" s="97">
        <v>8.5558630000000004E-3</v>
      </c>
      <c r="R408" s="17">
        <f>SQRT((C408-Input!$R$8)^2+(Input!$Q$8-UHS_1000a!D408)^2)</f>
        <v>3.4357613607311239</v>
      </c>
    </row>
    <row r="409" spans="3:18">
      <c r="C409" s="97">
        <v>46.8</v>
      </c>
      <c r="D409" s="97">
        <v>7</v>
      </c>
      <c r="E409" s="97">
        <v>9.1440460000000001E-2</v>
      </c>
      <c r="F409" s="97">
        <v>0.16795249100000001</v>
      </c>
      <c r="G409" s="97">
        <v>0.20848287900000001</v>
      </c>
      <c r="H409" s="97">
        <v>0.20479855599999999</v>
      </c>
      <c r="I409" s="97">
        <v>0.18276732300000001</v>
      </c>
      <c r="J409" s="97">
        <v>0.16022756099999999</v>
      </c>
      <c r="K409" s="97">
        <v>0.142262371</v>
      </c>
      <c r="L409" s="97">
        <v>0.12747230800000001</v>
      </c>
      <c r="M409" s="97">
        <v>0.11468246</v>
      </c>
      <c r="N409" s="97">
        <v>4.9426643999999999E-2</v>
      </c>
      <c r="O409" s="97">
        <v>2.1536883999999999E-2</v>
      </c>
      <c r="P409" s="97">
        <v>1.2781037E-2</v>
      </c>
      <c r="Q409" s="97">
        <v>8.7010869999999997E-3</v>
      </c>
      <c r="R409" s="17">
        <f>SQRT((C409-Input!$R$8)^2+(Input!$Q$8-UHS_1000a!D409)^2)</f>
        <v>3.3357614504332243</v>
      </c>
    </row>
    <row r="410" spans="3:18">
      <c r="C410" s="97">
        <v>46.8</v>
      </c>
      <c r="D410" s="97">
        <v>7.1</v>
      </c>
      <c r="E410" s="97">
        <v>9.2030603000000002E-2</v>
      </c>
      <c r="F410" s="97">
        <v>0.16903993</v>
      </c>
      <c r="G410" s="97">
        <v>0.21005138000000001</v>
      </c>
      <c r="H410" s="97">
        <v>0.20644857</v>
      </c>
      <c r="I410" s="97">
        <v>0.18444495499999999</v>
      </c>
      <c r="J410" s="97">
        <v>0.16178593199999999</v>
      </c>
      <c r="K410" s="97">
        <v>0.14380996700000001</v>
      </c>
      <c r="L410" s="97">
        <v>0.12887548200000001</v>
      </c>
      <c r="M410" s="97">
        <v>0.115961067</v>
      </c>
      <c r="N410" s="97">
        <v>5.0098810000000001E-2</v>
      </c>
      <c r="O410" s="97">
        <v>2.1836234E-2</v>
      </c>
      <c r="P410" s="97">
        <v>1.2962368E-2</v>
      </c>
      <c r="Q410" s="97">
        <v>8.8231769999999998E-3</v>
      </c>
      <c r="R410" s="17">
        <f>SQRT((C410-Input!$R$8)^2+(Input!$Q$8-UHS_1000a!D410)^2)</f>
        <v>3.2357615456797415</v>
      </c>
    </row>
    <row r="411" spans="3:18">
      <c r="C411" s="97">
        <v>46.8</v>
      </c>
      <c r="D411" s="97">
        <v>7.15</v>
      </c>
      <c r="E411" s="97">
        <v>9.2239137999999998E-2</v>
      </c>
      <c r="F411" s="97">
        <v>0.16947002</v>
      </c>
      <c r="G411" s="97">
        <v>0.210649427</v>
      </c>
      <c r="H411" s="97">
        <v>0.207074861</v>
      </c>
      <c r="I411" s="97">
        <v>0.18509820099999999</v>
      </c>
      <c r="J411" s="97">
        <v>0.16240491500000001</v>
      </c>
      <c r="K411" s="97">
        <v>0.14443444899999999</v>
      </c>
      <c r="L411" s="97">
        <v>0.129445317</v>
      </c>
      <c r="M411" s="97">
        <v>0.11648133200000001</v>
      </c>
      <c r="N411" s="97">
        <v>5.0377132999999998E-2</v>
      </c>
      <c r="O411" s="97">
        <v>2.196157E-2</v>
      </c>
      <c r="P411" s="97">
        <v>1.3038777E-2</v>
      </c>
      <c r="Q411" s="97">
        <v>8.8748070000000002E-3</v>
      </c>
      <c r="R411" s="17">
        <f>SQRT((C411-Input!$R$8)^2+(Input!$Q$8-UHS_1000a!D411)^2)</f>
        <v>3.1857615955453156</v>
      </c>
    </row>
    <row r="412" spans="3:18">
      <c r="C412" s="97">
        <v>46.8</v>
      </c>
      <c r="D412" s="97">
        <v>7.2</v>
      </c>
      <c r="E412" s="97">
        <v>9.2331548999999999E-2</v>
      </c>
      <c r="F412" s="97">
        <v>0.16968599700000001</v>
      </c>
      <c r="G412" s="97">
        <v>0.210987755</v>
      </c>
      <c r="H412" s="97">
        <v>0.20745126999999999</v>
      </c>
      <c r="I412" s="97">
        <v>0.18552585999999999</v>
      </c>
      <c r="J412" s="97">
        <v>0.16283373100000001</v>
      </c>
      <c r="K412" s="97">
        <v>0.14488483999999999</v>
      </c>
      <c r="L412" s="97">
        <v>0.12986566999999999</v>
      </c>
      <c r="M412" s="97">
        <v>0.116871224</v>
      </c>
      <c r="N412" s="97">
        <v>5.0602616000000003E-2</v>
      </c>
      <c r="O412" s="97">
        <v>2.2066280000000001E-2</v>
      </c>
      <c r="P412" s="97">
        <v>1.3103435E-2</v>
      </c>
      <c r="Q412" s="97">
        <v>8.9188500000000007E-3</v>
      </c>
      <c r="R412" s="17">
        <f>SQRT((C412-Input!$R$8)^2+(Input!$Q$8-UHS_1000a!D412)^2)</f>
        <v>3.1357616470011118</v>
      </c>
    </row>
    <row r="413" spans="3:18">
      <c r="C413" s="97">
        <v>46.8</v>
      </c>
      <c r="D413" s="97">
        <v>7.3</v>
      </c>
      <c r="E413" s="97">
        <v>9.1968570999999999E-2</v>
      </c>
      <c r="F413" s="97">
        <v>0.16899380899999999</v>
      </c>
      <c r="G413" s="97">
        <v>0.21042248599999999</v>
      </c>
      <c r="H413" s="97">
        <v>0.20705985199999999</v>
      </c>
      <c r="I413" s="97">
        <v>0.18536524200000001</v>
      </c>
      <c r="J413" s="97">
        <v>0.16284828900000001</v>
      </c>
      <c r="K413" s="97">
        <v>0.14502140299999999</v>
      </c>
      <c r="L413" s="97">
        <v>0.130059857</v>
      </c>
      <c r="M413" s="97">
        <v>0.11709766100000001</v>
      </c>
      <c r="N413" s="97">
        <v>5.0853565000000003E-2</v>
      </c>
      <c r="O413" s="97">
        <v>2.2202273000000002E-2</v>
      </c>
      <c r="P413" s="97">
        <v>1.3191651E-2</v>
      </c>
      <c r="Q413" s="97">
        <v>8.9807080000000004E-3</v>
      </c>
      <c r="R413" s="17">
        <f>SQRT((C413-Input!$R$8)^2+(Input!$Q$8-UHS_1000a!D413)^2)</f>
        <v>3.0357617549976661</v>
      </c>
    </row>
    <row r="414" spans="3:18">
      <c r="C414" s="97">
        <v>46.8</v>
      </c>
      <c r="D414" s="97">
        <v>7.4</v>
      </c>
      <c r="E414" s="97">
        <v>9.0837718999999997E-2</v>
      </c>
      <c r="F414" s="97">
        <v>0.16671850099999999</v>
      </c>
      <c r="G414" s="97">
        <v>0.20811242399999999</v>
      </c>
      <c r="H414" s="97">
        <v>0.20505193099999999</v>
      </c>
      <c r="I414" s="97">
        <v>0.18375765299999999</v>
      </c>
      <c r="J414" s="97">
        <v>0.16166297299999999</v>
      </c>
      <c r="K414" s="97">
        <v>0.144070964</v>
      </c>
      <c r="L414" s="97">
        <v>0.12932480199999999</v>
      </c>
      <c r="M414" s="97">
        <v>0.116529015</v>
      </c>
      <c r="N414" s="97">
        <v>5.0813435999999997E-2</v>
      </c>
      <c r="O414" s="97">
        <v>2.2232149999999999E-2</v>
      </c>
      <c r="P414" s="97">
        <v>1.3220557000000001E-2</v>
      </c>
      <c r="Q414" s="97">
        <v>9.0047430000000008E-3</v>
      </c>
      <c r="R414" s="17">
        <f>SQRT((C414-Input!$R$8)^2+(Input!$Q$8-UHS_1000a!D414)^2)</f>
        <v>2.9357618703515254</v>
      </c>
    </row>
    <row r="415" spans="3:18">
      <c r="C415" s="97">
        <v>46.8</v>
      </c>
      <c r="D415" s="97">
        <v>7.5</v>
      </c>
      <c r="E415" s="97">
        <v>8.8956090000000002E-2</v>
      </c>
      <c r="F415" s="97">
        <v>0.16283461399999999</v>
      </c>
      <c r="G415" s="97">
        <v>0.20415514700000001</v>
      </c>
      <c r="H415" s="97">
        <v>0.201447338</v>
      </c>
      <c r="I415" s="97">
        <v>0.18082283399999999</v>
      </c>
      <c r="J415" s="97">
        <v>0.15937606100000001</v>
      </c>
      <c r="K415" s="97">
        <v>0.14212449899999999</v>
      </c>
      <c r="L415" s="97">
        <v>0.127738817</v>
      </c>
      <c r="M415" s="97">
        <v>0.115229836</v>
      </c>
      <c r="N415" s="97">
        <v>5.0500709999999997E-2</v>
      </c>
      <c r="O415" s="97">
        <v>2.2158789000000002E-2</v>
      </c>
      <c r="P415" s="97">
        <v>1.3190675000000001E-2</v>
      </c>
      <c r="Q415" s="97">
        <v>8.9910540000000001E-3</v>
      </c>
      <c r="R415" s="17">
        <f>SQRT((C415-Input!$R$8)^2+(Input!$Q$8-UHS_1000a!D415)^2)</f>
        <v>2.8357619938410323</v>
      </c>
    </row>
    <row r="416" spans="3:18">
      <c r="C416" s="97">
        <v>46.8</v>
      </c>
      <c r="D416" s="97">
        <v>7.6</v>
      </c>
      <c r="E416" s="97">
        <v>8.6881062999999994E-2</v>
      </c>
      <c r="F416" s="97">
        <v>0.1586158</v>
      </c>
      <c r="G416" s="97">
        <v>0.199612661</v>
      </c>
      <c r="H416" s="97">
        <v>0.19737823900000001</v>
      </c>
      <c r="I416" s="97">
        <v>0.177641089</v>
      </c>
      <c r="J416" s="97">
        <v>0.15688765599999999</v>
      </c>
      <c r="K416" s="97">
        <v>0.140000177</v>
      </c>
      <c r="L416" s="97">
        <v>0.125997635</v>
      </c>
      <c r="M416" s="97">
        <v>0.113792819</v>
      </c>
      <c r="N416" s="97">
        <v>5.0102112999999997E-2</v>
      </c>
      <c r="O416" s="97">
        <v>2.2038161000000001E-2</v>
      </c>
      <c r="P416" s="97">
        <v>1.3128305999999999E-2</v>
      </c>
      <c r="Q416" s="97">
        <v>8.9542340000000002E-3</v>
      </c>
      <c r="R416" s="17">
        <f>SQRT((C416-Input!$R$8)^2+(Input!$Q$8-UHS_1000a!D416)^2)</f>
        <v>2.7357621263583298</v>
      </c>
    </row>
    <row r="417" spans="3:18">
      <c r="C417" s="97">
        <v>46.8</v>
      </c>
      <c r="D417" s="97">
        <v>7.7</v>
      </c>
      <c r="E417" s="97">
        <v>8.7887912999999998E-2</v>
      </c>
      <c r="F417" s="97">
        <v>0.161527066</v>
      </c>
      <c r="G417" s="97">
        <v>0.20243586</v>
      </c>
      <c r="H417" s="97">
        <v>0.19962701099999999</v>
      </c>
      <c r="I417" s="97">
        <v>0.179458598</v>
      </c>
      <c r="J417" s="97">
        <v>0.158379244</v>
      </c>
      <c r="K417" s="97">
        <v>0.141313786</v>
      </c>
      <c r="L417" s="97">
        <v>0.12707674299999999</v>
      </c>
      <c r="M417" s="97">
        <v>0.114659675</v>
      </c>
      <c r="N417" s="97">
        <v>5.0252853E-2</v>
      </c>
      <c r="O417" s="97">
        <v>2.2064758E-2</v>
      </c>
      <c r="P417" s="97">
        <v>1.3139325E-2</v>
      </c>
      <c r="Q417" s="97">
        <v>8.961185E-3</v>
      </c>
      <c r="R417" s="17">
        <f>SQRT((C417-Input!$R$8)^2+(Input!$Q$8-UHS_1000a!D417)^2)</f>
        <v>2.6357622689309492</v>
      </c>
    </row>
    <row r="418" spans="3:18">
      <c r="C418" s="97">
        <v>46.8</v>
      </c>
      <c r="D418" s="97">
        <v>7.8</v>
      </c>
      <c r="E418" s="97">
        <v>9.0898264000000006E-2</v>
      </c>
      <c r="F418" s="97">
        <v>0.16906772</v>
      </c>
      <c r="G418" s="97">
        <v>0.209674472</v>
      </c>
      <c r="H418" s="97">
        <v>0.20594435799999999</v>
      </c>
      <c r="I418" s="97">
        <v>0.184729907</v>
      </c>
      <c r="J418" s="97">
        <v>0.16265175000000001</v>
      </c>
      <c r="K418" s="97">
        <v>0.14505995499999999</v>
      </c>
      <c r="L418" s="97">
        <v>0.13017191</v>
      </c>
      <c r="M418" s="97">
        <v>0.11718980900000001</v>
      </c>
      <c r="N418" s="97">
        <v>5.0793511999999999E-2</v>
      </c>
      <c r="O418" s="97">
        <v>2.2178799999999999E-2</v>
      </c>
      <c r="P418" s="97">
        <v>1.3184895E-2</v>
      </c>
      <c r="Q418" s="97">
        <v>8.9846030000000007E-3</v>
      </c>
      <c r="R418" s="17">
        <f>SQRT((C418-Input!$R$8)^2+(Input!$Q$8-UHS_1000a!D418)^2)</f>
        <v>2.5357624227485127</v>
      </c>
    </row>
    <row r="419" spans="3:18">
      <c r="C419" s="97">
        <v>46.8</v>
      </c>
      <c r="D419" s="97">
        <v>7.9</v>
      </c>
      <c r="E419" s="97">
        <v>9.5879776E-2</v>
      </c>
      <c r="F419" s="97">
        <v>0.18113210099999999</v>
      </c>
      <c r="G419" s="97">
        <v>0.22137052199999999</v>
      </c>
      <c r="H419" s="97">
        <v>0.21596760500000001</v>
      </c>
      <c r="I419" s="97">
        <v>0.19335639800000001</v>
      </c>
      <c r="J419" s="97">
        <v>0.16962284699999999</v>
      </c>
      <c r="K419" s="97">
        <v>0.15080559399999999</v>
      </c>
      <c r="L419" s="97">
        <v>0.13518933599999999</v>
      </c>
      <c r="M419" s="97">
        <v>0.121303963</v>
      </c>
      <c r="N419" s="97">
        <v>5.1687717000000001E-2</v>
      </c>
      <c r="O419" s="97">
        <v>2.2380078000000001E-2</v>
      </c>
      <c r="P419" s="97">
        <v>1.3271274E-2</v>
      </c>
      <c r="Q419" s="97">
        <v>9.0317539999999995E-3</v>
      </c>
      <c r="R419" s="17">
        <f>SQRT((C419-Input!$R$8)^2+(Input!$Q$8-UHS_1000a!D419)^2)</f>
        <v>2.4357625891959964</v>
      </c>
    </row>
    <row r="420" spans="3:18">
      <c r="C420" s="97">
        <v>46.8</v>
      </c>
      <c r="D420" s="97">
        <v>8</v>
      </c>
      <c r="E420" s="97">
        <v>0.101237117</v>
      </c>
      <c r="F420" s="97">
        <v>0.194037283</v>
      </c>
      <c r="G420" s="97">
        <v>0.23386985499999999</v>
      </c>
      <c r="H420" s="97">
        <v>0.226701598</v>
      </c>
      <c r="I420" s="97">
        <v>0.20260262700000001</v>
      </c>
      <c r="J420" s="97">
        <v>0.17707845</v>
      </c>
      <c r="K420" s="97">
        <v>0.15695772599999999</v>
      </c>
      <c r="L420" s="97">
        <v>0.14052650799999999</v>
      </c>
      <c r="M420" s="97">
        <v>0.125671489</v>
      </c>
      <c r="N420" s="97">
        <v>5.2584035000000001E-2</v>
      </c>
      <c r="O420" s="97">
        <v>2.2563303E-2</v>
      </c>
      <c r="P420" s="97">
        <v>1.3343516999999999E-2</v>
      </c>
      <c r="Q420" s="97">
        <v>9.0688060000000004E-3</v>
      </c>
      <c r="R420" s="17">
        <f>SQRT((C420-Input!$R$8)^2+(Input!$Q$8-UHS_1000a!D420)^2)</f>
        <v>2.3357627698955574</v>
      </c>
    </row>
    <row r="421" spans="3:18">
      <c r="C421" s="97">
        <v>46.8</v>
      </c>
      <c r="D421" s="97">
        <v>8.1</v>
      </c>
      <c r="E421" s="97">
        <v>0.104215896</v>
      </c>
      <c r="F421" s="97">
        <v>0.201788525</v>
      </c>
      <c r="G421" s="97">
        <v>0.24118773199999999</v>
      </c>
      <c r="H421" s="97">
        <v>0.23293849999999999</v>
      </c>
      <c r="I421" s="97">
        <v>0.20773204300000001</v>
      </c>
      <c r="J421" s="97">
        <v>0.181411087</v>
      </c>
      <c r="K421" s="97">
        <v>0.160524901</v>
      </c>
      <c r="L421" s="97">
        <v>0.14359976599999999</v>
      </c>
      <c r="M421" s="97">
        <v>0.12814852900000001</v>
      </c>
      <c r="N421" s="97">
        <v>5.2968401999999998E-2</v>
      </c>
      <c r="O421" s="97">
        <v>2.2594866000000002E-2</v>
      </c>
      <c r="P421" s="97">
        <v>1.3336436E-2</v>
      </c>
      <c r="Q421" s="97">
        <v>9.0562239999999999E-3</v>
      </c>
      <c r="R421" s="17">
        <f>SQRT((C421-Input!$R$8)^2+(Input!$Q$8-UHS_1000a!D421)^2)</f>
        <v>2.2357629667595686</v>
      </c>
    </row>
    <row r="422" spans="3:18">
      <c r="C422" s="97">
        <v>46.8</v>
      </c>
      <c r="D422" s="97">
        <v>8.1999999999999993</v>
      </c>
      <c r="E422" s="97">
        <v>0.104839661</v>
      </c>
      <c r="F422" s="97">
        <v>0.20384218800000001</v>
      </c>
      <c r="G422" s="97">
        <v>0.243029192</v>
      </c>
      <c r="H422" s="97">
        <v>0.234390652</v>
      </c>
      <c r="I422" s="97">
        <v>0.20889368899999999</v>
      </c>
      <c r="J422" s="97">
        <v>0.18236535200000001</v>
      </c>
      <c r="K422" s="97">
        <v>0.16127662600000001</v>
      </c>
      <c r="L422" s="97">
        <v>0.14419479299999999</v>
      </c>
      <c r="M422" s="97">
        <v>0.128579257</v>
      </c>
      <c r="N422" s="97">
        <v>5.2862237999999999E-2</v>
      </c>
      <c r="O422" s="97">
        <v>2.2488555E-2</v>
      </c>
      <c r="P422" s="97">
        <v>1.3264131E-2</v>
      </c>
      <c r="Q422" s="97">
        <v>9.0065990000000005E-3</v>
      </c>
      <c r="R422" s="17">
        <f>SQRT((C422-Input!$R$8)^2+(Input!$Q$8-UHS_1000a!D422)^2)</f>
        <v>2.1357631820585659</v>
      </c>
    </row>
    <row r="423" spans="3:18">
      <c r="C423" s="97">
        <v>46.8</v>
      </c>
      <c r="D423" s="97">
        <v>8.3000000000000007</v>
      </c>
      <c r="E423" s="97">
        <v>0.102905239</v>
      </c>
      <c r="F423" s="97">
        <v>0.19964072999999999</v>
      </c>
      <c r="G423" s="97">
        <v>0.23869151199999999</v>
      </c>
      <c r="H423" s="97">
        <v>0.23043249599999999</v>
      </c>
      <c r="I423" s="97">
        <v>0.205602796</v>
      </c>
      <c r="J423" s="97">
        <v>0.17946039</v>
      </c>
      <c r="K423" s="97">
        <v>0.15880644799999999</v>
      </c>
      <c r="L423" s="97">
        <v>0.141960963</v>
      </c>
      <c r="M423" s="97">
        <v>0.126651561</v>
      </c>
      <c r="N423" s="97">
        <v>5.2152472999999998E-2</v>
      </c>
      <c r="O423" s="97">
        <v>2.2208138999999998E-2</v>
      </c>
      <c r="P423" s="97">
        <v>1.3108559000000001E-2</v>
      </c>
      <c r="Q423" s="97">
        <v>8.9086559999999992E-3</v>
      </c>
      <c r="R423" s="17">
        <f>SQRT((C423-Input!$R$8)^2+(Input!$Q$8-UHS_1000a!D423)^2)</f>
        <v>2.0357634185092097</v>
      </c>
    </row>
    <row r="424" spans="3:18">
      <c r="C424" s="97">
        <v>46.8</v>
      </c>
      <c r="D424" s="97">
        <v>8.4</v>
      </c>
      <c r="E424" s="97">
        <v>9.8447923000000007E-2</v>
      </c>
      <c r="F424" s="97">
        <v>0.18992910399999999</v>
      </c>
      <c r="G424" s="97">
        <v>0.228885595</v>
      </c>
      <c r="H424" s="97">
        <v>0.22172686999999999</v>
      </c>
      <c r="I424" s="97">
        <v>0.198172819</v>
      </c>
      <c r="J424" s="97">
        <v>0.173202782</v>
      </c>
      <c r="K424" s="97">
        <v>0.15355387000000001</v>
      </c>
      <c r="L424" s="97">
        <v>0.137293471</v>
      </c>
      <c r="M424" s="97">
        <v>0.122690572</v>
      </c>
      <c r="N424" s="97">
        <v>5.0909298999999998E-2</v>
      </c>
      <c r="O424" s="97">
        <v>2.1769878999999999E-2</v>
      </c>
      <c r="P424" s="97">
        <v>1.2871891999999999E-2</v>
      </c>
      <c r="Q424" s="97">
        <v>8.7596410000000003E-3</v>
      </c>
      <c r="R424" s="17">
        <f>SQRT((C424-Input!$R$8)^2+(Input!$Q$8-UHS_1000a!D424)^2)</f>
        <v>1.9357636793895288</v>
      </c>
    </row>
    <row r="425" spans="3:18">
      <c r="C425" s="97">
        <v>46.8</v>
      </c>
      <c r="D425" s="97">
        <v>8.5</v>
      </c>
      <c r="E425" s="97">
        <v>9.5140535999999998E-2</v>
      </c>
      <c r="F425" s="97">
        <v>0.182813908</v>
      </c>
      <c r="G425" s="97">
        <v>0.221508449</v>
      </c>
      <c r="H425" s="97">
        <v>0.215051782</v>
      </c>
      <c r="I425" s="97">
        <v>0.192256907</v>
      </c>
      <c r="J425" s="97">
        <v>0.16828958999999999</v>
      </c>
      <c r="K425" s="97">
        <v>0.149384448</v>
      </c>
      <c r="L425" s="97">
        <v>0.13354762100000001</v>
      </c>
      <c r="M425" s="97">
        <v>0.11949576200000001</v>
      </c>
      <c r="N425" s="97">
        <v>4.9841864E-2</v>
      </c>
      <c r="O425" s="97">
        <v>2.1388193999999999E-2</v>
      </c>
      <c r="P425" s="97">
        <v>1.2668901999999999E-2</v>
      </c>
      <c r="Q425" s="97">
        <v>8.6335219999999994E-3</v>
      </c>
      <c r="R425" s="17">
        <f>SQRT((C425-Input!$R$8)^2+(Input!$Q$8-UHS_1000a!D425)^2)</f>
        <v>1.8357639686917999</v>
      </c>
    </row>
    <row r="426" spans="3:18">
      <c r="C426" s="97">
        <v>46.8</v>
      </c>
      <c r="D426" s="97">
        <v>8.6</v>
      </c>
      <c r="E426" s="97">
        <v>9.2216577999999993E-2</v>
      </c>
      <c r="F426" s="97">
        <v>0.17646821300000001</v>
      </c>
      <c r="G426" s="97">
        <v>0.214953807</v>
      </c>
      <c r="H426" s="97">
        <v>0.20913525299999999</v>
      </c>
      <c r="I426" s="97">
        <v>0.18702650400000001</v>
      </c>
      <c r="J426" s="97">
        <v>0.16395132500000001</v>
      </c>
      <c r="K426" s="97">
        <v>0.145703686</v>
      </c>
      <c r="L426" s="97">
        <v>0.13025049</v>
      </c>
      <c r="M426" s="97">
        <v>0.116692715</v>
      </c>
      <c r="N426" s="97">
        <v>4.8926191000000001E-2</v>
      </c>
      <c r="O426" s="97">
        <v>2.1065802000000002E-2</v>
      </c>
      <c r="P426" s="97">
        <v>1.2498686E-2</v>
      </c>
      <c r="Q426" s="97">
        <v>8.5281750000000007E-3</v>
      </c>
      <c r="R426" s="17">
        <f>SQRT((C426-Input!$R$8)^2+(Input!$Q$8-UHS_1000a!D426)^2)</f>
        <v>1.7357642913283038</v>
      </c>
    </row>
    <row r="427" spans="3:18">
      <c r="C427" s="97">
        <v>46.8</v>
      </c>
      <c r="D427" s="97">
        <v>8.6999999999999993</v>
      </c>
      <c r="E427" s="97">
        <v>8.8654208999999998E-2</v>
      </c>
      <c r="F427" s="97">
        <v>0.16857703199999999</v>
      </c>
      <c r="G427" s="97">
        <v>0.207013318</v>
      </c>
      <c r="H427" s="97">
        <v>0.202112868</v>
      </c>
      <c r="I427" s="97">
        <v>0.18100481700000001</v>
      </c>
      <c r="J427" s="97">
        <v>0.15902016199999999</v>
      </c>
      <c r="K427" s="97">
        <v>0.14139470500000001</v>
      </c>
      <c r="L427" s="97">
        <v>0.126621803</v>
      </c>
      <c r="M427" s="97">
        <v>0.11365166</v>
      </c>
      <c r="N427" s="97">
        <v>4.8056305000000001E-2</v>
      </c>
      <c r="O427" s="97">
        <v>2.0779657E-2</v>
      </c>
      <c r="P427" s="97">
        <v>1.2346555E-2</v>
      </c>
      <c r="Q427" s="97">
        <v>8.4327059999999999E-3</v>
      </c>
      <c r="R427" s="17">
        <f>SQRT((C427-Input!$R$8)^2+(Input!$Q$8-UHS_1000a!D427)^2)</f>
        <v>1.6357646534125345</v>
      </c>
    </row>
    <row r="428" spans="3:18">
      <c r="C428" s="97">
        <v>46.8</v>
      </c>
      <c r="D428" s="97">
        <v>8.8000000000000007</v>
      </c>
      <c r="E428" s="97">
        <v>8.6931169000000003E-2</v>
      </c>
      <c r="F428" s="97">
        <v>0.16474594100000001</v>
      </c>
      <c r="G428" s="97">
        <v>0.20316915299999999</v>
      </c>
      <c r="H428" s="97">
        <v>0.19848701499999999</v>
      </c>
      <c r="I428" s="97">
        <v>0.17807130800000001</v>
      </c>
      <c r="J428" s="97">
        <v>0.156599294</v>
      </c>
      <c r="K428" s="97">
        <v>0.13924368400000001</v>
      </c>
      <c r="L428" s="97">
        <v>0.124824567</v>
      </c>
      <c r="M428" s="97">
        <v>0.112138988</v>
      </c>
      <c r="N428" s="97">
        <v>4.7600979000000002E-2</v>
      </c>
      <c r="O428" s="97">
        <v>2.0618615999999999E-2</v>
      </c>
      <c r="P428" s="97">
        <v>1.2257000000000001E-2</v>
      </c>
      <c r="Q428" s="97">
        <v>8.3747449999999994E-3</v>
      </c>
      <c r="R428" s="17">
        <f>SQRT((C428-Input!$R$8)^2+(Input!$Q$8-UHS_1000a!D428)^2)</f>
        <v>1.5357650626502757</v>
      </c>
    </row>
    <row r="429" spans="3:18">
      <c r="C429" s="97">
        <v>46.8</v>
      </c>
      <c r="D429" s="97">
        <v>8.9</v>
      </c>
      <c r="E429" s="97">
        <v>8.6583172E-2</v>
      </c>
      <c r="F429" s="97">
        <v>0.163916812</v>
      </c>
      <c r="G429" s="97">
        <v>0.20239944400000001</v>
      </c>
      <c r="H429" s="97">
        <v>0.19783944000000001</v>
      </c>
      <c r="I429" s="97">
        <v>0.17758727199999999</v>
      </c>
      <c r="J429" s="97">
        <v>0.15619850199999999</v>
      </c>
      <c r="K429" s="97">
        <v>0.13889079700000001</v>
      </c>
      <c r="L429" s="97">
        <v>0.12454379</v>
      </c>
      <c r="M429" s="97">
        <v>0.11191092</v>
      </c>
      <c r="N429" s="97">
        <v>4.7528091000000001E-2</v>
      </c>
      <c r="O429" s="97">
        <v>2.0578807000000001E-2</v>
      </c>
      <c r="P429" s="97">
        <v>1.2228733E-2</v>
      </c>
      <c r="Q429" s="97">
        <v>8.3536600000000006E-3</v>
      </c>
      <c r="R429" s="17">
        <f>SQRT((C429-Input!$R$8)^2+(Input!$Q$8-UHS_1000a!D429)^2)</f>
        <v>1.4357655288941109</v>
      </c>
    </row>
    <row r="430" spans="3:18">
      <c r="C430" s="97">
        <v>46.8</v>
      </c>
      <c r="D430" s="97">
        <v>9</v>
      </c>
      <c r="E430" s="97">
        <v>8.6722158999999993E-2</v>
      </c>
      <c r="F430" s="97">
        <v>0.16396559899999999</v>
      </c>
      <c r="G430" s="97">
        <v>0.20289539500000001</v>
      </c>
      <c r="H430" s="97">
        <v>0.19844569300000001</v>
      </c>
      <c r="I430" s="97">
        <v>0.178197684</v>
      </c>
      <c r="J430" s="97">
        <v>0.15673484300000001</v>
      </c>
      <c r="K430" s="97">
        <v>0.13941445099999999</v>
      </c>
      <c r="L430" s="97">
        <v>0.12502249400000001</v>
      </c>
      <c r="M430" s="97">
        <v>0.112349123</v>
      </c>
      <c r="N430" s="97">
        <v>4.7708889999999997E-2</v>
      </c>
      <c r="O430" s="97">
        <v>2.0627161000000001E-2</v>
      </c>
      <c r="P430" s="97">
        <v>1.2243117E-2</v>
      </c>
      <c r="Q430" s="97">
        <v>8.3575179999999995E-3</v>
      </c>
      <c r="R430" s="17">
        <f>SQRT((C430-Input!$R$8)^2+(Input!$Q$8-UHS_1000a!D430)^2)</f>
        <v>1.3357660649469902</v>
      </c>
    </row>
    <row r="431" spans="3:18">
      <c r="C431" s="97">
        <v>46.8</v>
      </c>
      <c r="D431" s="97">
        <v>9.1</v>
      </c>
      <c r="E431" s="97">
        <v>8.7392504999999995E-2</v>
      </c>
      <c r="F431" s="97">
        <v>0.164918857</v>
      </c>
      <c r="G431" s="97">
        <v>0.204704529</v>
      </c>
      <c r="H431" s="97">
        <v>0.200505778</v>
      </c>
      <c r="I431" s="97">
        <v>0.18008850000000001</v>
      </c>
      <c r="J431" s="97">
        <v>0.15836076399999999</v>
      </c>
      <c r="K431" s="97">
        <v>0.14097241499999999</v>
      </c>
      <c r="L431" s="97">
        <v>0.126395653</v>
      </c>
      <c r="M431" s="97">
        <v>0.113567136</v>
      </c>
      <c r="N431" s="97">
        <v>4.8195579000000002E-2</v>
      </c>
      <c r="O431" s="97">
        <v>2.0781516E-2</v>
      </c>
      <c r="P431" s="97">
        <v>1.2309130999999999E-2</v>
      </c>
      <c r="Q431" s="97">
        <v>8.3919210000000001E-3</v>
      </c>
      <c r="R431" s="17">
        <f>SQRT((C431-Input!$R$8)^2+(Input!$Q$8-UHS_1000a!D431)^2)</f>
        <v>1.2357666877559648</v>
      </c>
    </row>
    <row r="432" spans="3:18">
      <c r="C432" s="97">
        <v>46.8</v>
      </c>
      <c r="D432" s="97">
        <v>9.1999999999999993</v>
      </c>
      <c r="E432" s="97">
        <v>9.0383814000000007E-2</v>
      </c>
      <c r="F432" s="97">
        <v>0.170974652</v>
      </c>
      <c r="G432" s="97">
        <v>0.211836199</v>
      </c>
      <c r="H432" s="97">
        <v>0.20740429399999999</v>
      </c>
      <c r="I432" s="97">
        <v>0.18626545899999999</v>
      </c>
      <c r="J432" s="97">
        <v>0.16348723000000001</v>
      </c>
      <c r="K432" s="97">
        <v>0.14565091999999999</v>
      </c>
      <c r="L432" s="97">
        <v>0.13042991500000001</v>
      </c>
      <c r="M432" s="97">
        <v>0.11701766800000001</v>
      </c>
      <c r="N432" s="97">
        <v>4.9357630999999999E-2</v>
      </c>
      <c r="O432" s="97">
        <v>2.1143622000000001E-2</v>
      </c>
      <c r="P432" s="97">
        <v>1.2477699E-2</v>
      </c>
      <c r="Q432" s="97">
        <v>8.4873009999999992E-3</v>
      </c>
      <c r="R432" s="17">
        <f>SQRT((C432-Input!$R$8)^2+(Input!$Q$8-UHS_1000a!D432)^2)</f>
        <v>1.1357674202365238</v>
      </c>
    </row>
    <row r="433" spans="3:18">
      <c r="C433" s="97">
        <v>46.8</v>
      </c>
      <c r="D433" s="97">
        <v>9.3000000000000007</v>
      </c>
      <c r="E433" s="97">
        <v>9.8477136000000007E-2</v>
      </c>
      <c r="F433" s="97">
        <v>0.188687416</v>
      </c>
      <c r="G433" s="97">
        <v>0.230302854</v>
      </c>
      <c r="H433" s="97">
        <v>0.22400605300000001</v>
      </c>
      <c r="I433" s="97">
        <v>0.20112892099999999</v>
      </c>
      <c r="J433" s="97">
        <v>0.175643996</v>
      </c>
      <c r="K433" s="97">
        <v>0.155862535</v>
      </c>
      <c r="L433" s="97">
        <v>0.13964690599999999</v>
      </c>
      <c r="M433" s="97">
        <v>0.124775333</v>
      </c>
      <c r="N433" s="97">
        <v>5.1657601999999997E-2</v>
      </c>
      <c r="O433" s="97">
        <v>2.1838712E-2</v>
      </c>
      <c r="P433" s="97">
        <v>1.2813949999999999E-2</v>
      </c>
      <c r="Q433" s="97">
        <v>8.6846660000000006E-3</v>
      </c>
      <c r="R433" s="17">
        <f>SQRT((C433-Input!$R$8)^2+(Input!$Q$8-UHS_1000a!D433)^2)</f>
        <v>1.0357682941537192</v>
      </c>
    </row>
    <row r="434" spans="3:18">
      <c r="C434" s="97">
        <v>46.8</v>
      </c>
      <c r="D434" s="97">
        <v>9.4</v>
      </c>
      <c r="E434" s="97">
        <v>0.109052801</v>
      </c>
      <c r="F434" s="97">
        <v>0.21247381600000001</v>
      </c>
      <c r="G434" s="97">
        <v>0.255190637</v>
      </c>
      <c r="H434" s="97">
        <v>0.24617782399999999</v>
      </c>
      <c r="I434" s="97">
        <v>0.21966564899999999</v>
      </c>
      <c r="J434" s="97">
        <v>0.19178921900000001</v>
      </c>
      <c r="K434" s="97">
        <v>0.169373988</v>
      </c>
      <c r="L434" s="97">
        <v>0.15140497</v>
      </c>
      <c r="M434" s="97">
        <v>0.13496249199999999</v>
      </c>
      <c r="N434" s="97">
        <v>5.4473547999999997E-2</v>
      </c>
      <c r="O434" s="97">
        <v>2.2691029000000001E-2</v>
      </c>
      <c r="P434" s="97">
        <v>1.3219896E-2</v>
      </c>
      <c r="Q434" s="97">
        <v>8.92131E-3</v>
      </c>
      <c r="R434" s="17">
        <f>SQRT((C434-Input!$R$8)^2+(Input!$Q$8-UHS_1000a!D434)^2)</f>
        <v>0.93576935485058821</v>
      </c>
    </row>
    <row r="435" spans="3:18">
      <c r="C435" s="97">
        <v>46.8</v>
      </c>
      <c r="D435" s="97">
        <v>9.5</v>
      </c>
      <c r="E435" s="97">
        <v>0.115796145</v>
      </c>
      <c r="F435" s="97">
        <v>0.22702125300000001</v>
      </c>
      <c r="G435" s="97">
        <v>0.27186219900000003</v>
      </c>
      <c r="H435" s="97">
        <v>0.26136576700000003</v>
      </c>
      <c r="I435" s="97">
        <v>0.232475599</v>
      </c>
      <c r="J435" s="97">
        <v>0.203186914</v>
      </c>
      <c r="K435" s="97">
        <v>0.17901143999999999</v>
      </c>
      <c r="L435" s="97">
        <v>0.15965151699999999</v>
      </c>
      <c r="M435" s="97">
        <v>0.14241083900000001</v>
      </c>
      <c r="N435" s="97">
        <v>5.6686635999999999E-2</v>
      </c>
      <c r="O435" s="97">
        <v>2.3400336000000001E-2</v>
      </c>
      <c r="P435" s="97">
        <v>1.3553518000000001E-2</v>
      </c>
      <c r="Q435" s="97">
        <v>9.1128110000000002E-3</v>
      </c>
      <c r="R435" s="17">
        <f>SQRT((C435-Input!$R$8)^2+(Input!$Q$8-UHS_1000a!D435)^2)</f>
        <v>0.8357706693710103</v>
      </c>
    </row>
    <row r="436" spans="3:18">
      <c r="C436" s="97">
        <v>46.8</v>
      </c>
      <c r="D436" s="97">
        <v>9.6</v>
      </c>
      <c r="E436" s="97">
        <v>0.119605007</v>
      </c>
      <c r="F436" s="97">
        <v>0.23491135399999999</v>
      </c>
      <c r="G436" s="97">
        <v>0.28140945299999998</v>
      </c>
      <c r="H436" s="97">
        <v>0.270243917</v>
      </c>
      <c r="I436" s="97">
        <v>0.24006749099999999</v>
      </c>
      <c r="J436" s="97">
        <v>0.20955664299999999</v>
      </c>
      <c r="K436" s="97">
        <v>0.184840062</v>
      </c>
      <c r="L436" s="97">
        <v>0.164683048</v>
      </c>
      <c r="M436" s="97">
        <v>0.14690808299999999</v>
      </c>
      <c r="N436" s="97">
        <v>5.8174023999999998E-2</v>
      </c>
      <c r="O436" s="97">
        <v>2.3895948E-2</v>
      </c>
      <c r="P436" s="97">
        <v>1.3779104E-2</v>
      </c>
      <c r="Q436" s="97">
        <v>9.2433640000000004E-3</v>
      </c>
      <c r="R436" s="17">
        <f>SQRT((C436-Input!$R$8)^2+(Input!$Q$8-UHS_1000a!D436)^2)</f>
        <v>0.73577234120633195</v>
      </c>
    </row>
    <row r="437" spans="3:18">
      <c r="C437" s="97">
        <v>46.8</v>
      </c>
      <c r="D437" s="97">
        <v>9.6999999999999993</v>
      </c>
      <c r="E437" s="97">
        <v>0.121676883</v>
      </c>
      <c r="F437" s="97">
        <v>0.23914978100000001</v>
      </c>
      <c r="G437" s="97">
        <v>0.28638736300000001</v>
      </c>
      <c r="H437" s="97">
        <v>0.27510663400000002</v>
      </c>
      <c r="I437" s="97">
        <v>0.24426189500000001</v>
      </c>
      <c r="J437" s="97">
        <v>0.213075085</v>
      </c>
      <c r="K437" s="97">
        <v>0.18808545600000001</v>
      </c>
      <c r="L437" s="97">
        <v>0.167502544</v>
      </c>
      <c r="M437" s="97">
        <v>0.149357245</v>
      </c>
      <c r="N437" s="97">
        <v>5.9058010000000001E-2</v>
      </c>
      <c r="O437" s="97">
        <v>2.4196331000000001E-2</v>
      </c>
      <c r="P437" s="97">
        <v>1.3906821E-2</v>
      </c>
      <c r="Q437" s="97">
        <v>9.3179479999999995E-3</v>
      </c>
      <c r="R437" s="17">
        <f>SQRT((C437-Input!$R$8)^2+(Input!$Q$8-UHS_1000a!D437)^2)</f>
        <v>0.63577453895829095</v>
      </c>
    </row>
    <row r="438" spans="3:18">
      <c r="C438" s="97">
        <v>46.8</v>
      </c>
      <c r="D438" s="97">
        <v>9.8000000000000007</v>
      </c>
      <c r="E438" s="97">
        <v>0.122367884</v>
      </c>
      <c r="F438" s="97">
        <v>0.24052422100000001</v>
      </c>
      <c r="G438" s="97">
        <v>0.28797344600000002</v>
      </c>
      <c r="H438" s="97">
        <v>0.27676836500000002</v>
      </c>
      <c r="I438" s="97">
        <v>0.245740611</v>
      </c>
      <c r="J438" s="97">
        <v>0.214313637</v>
      </c>
      <c r="K438" s="97">
        <v>0.18924305399999999</v>
      </c>
      <c r="L438" s="97">
        <v>0.16852855</v>
      </c>
      <c r="M438" s="97">
        <v>0.15026125700000001</v>
      </c>
      <c r="N438" s="97">
        <v>5.9415510999999997E-2</v>
      </c>
      <c r="O438" s="97">
        <v>2.4316008E-2</v>
      </c>
      <c r="P438" s="97">
        <v>1.3950280000000001E-2</v>
      </c>
      <c r="Q438" s="97">
        <v>9.3378630000000001E-3</v>
      </c>
      <c r="R438" s="17">
        <f>SQRT((C438-Input!$R$8)^2+(Input!$Q$8-UHS_1000a!D438)^2)</f>
        <v>0.5357775570990313</v>
      </c>
    </row>
    <row r="439" spans="3:18">
      <c r="C439" s="97">
        <v>46.8</v>
      </c>
      <c r="D439" s="97">
        <v>9.9</v>
      </c>
      <c r="E439" s="97">
        <v>0.12162232100000001</v>
      </c>
      <c r="F439" s="97">
        <v>0.238827387</v>
      </c>
      <c r="G439" s="97">
        <v>0.28630918599999999</v>
      </c>
      <c r="H439" s="97">
        <v>0.27522697299999999</v>
      </c>
      <c r="I439" s="97">
        <v>0.24453618699999999</v>
      </c>
      <c r="J439" s="97">
        <v>0.21331908199999999</v>
      </c>
      <c r="K439" s="97">
        <v>0.18836855499999999</v>
      </c>
      <c r="L439" s="97">
        <v>0.16781890199999999</v>
      </c>
      <c r="M439" s="97">
        <v>0.14967994900000001</v>
      </c>
      <c r="N439" s="97">
        <v>5.9274420000000001E-2</v>
      </c>
      <c r="O439" s="97">
        <v>2.4260861000000002E-2</v>
      </c>
      <c r="P439" s="97">
        <v>1.3909848000000001E-2</v>
      </c>
      <c r="Q439" s="97">
        <v>9.3015070000000005E-3</v>
      </c>
      <c r="R439" s="17">
        <f>SQRT((C439-Input!$R$8)^2+(Input!$Q$8-UHS_1000a!D439)^2)</f>
        <v>0.43578196038200812</v>
      </c>
    </row>
    <row r="440" spans="3:18">
      <c r="C440" s="97">
        <v>46.8</v>
      </c>
      <c r="D440" s="97">
        <v>10</v>
      </c>
      <c r="E440" s="97">
        <v>0.120321464</v>
      </c>
      <c r="F440" s="97">
        <v>0.23614109</v>
      </c>
      <c r="G440" s="97">
        <v>0.28327996300000002</v>
      </c>
      <c r="H440" s="97">
        <v>0.27229137199999998</v>
      </c>
      <c r="I440" s="97">
        <v>0.24209394100000001</v>
      </c>
      <c r="J440" s="97">
        <v>0.21125928599999999</v>
      </c>
      <c r="K440" s="97">
        <v>0.18649059700000001</v>
      </c>
      <c r="L440" s="97">
        <v>0.16622115400000001</v>
      </c>
      <c r="M440" s="97">
        <v>0.148312373</v>
      </c>
      <c r="N440" s="97">
        <v>5.8807669E-2</v>
      </c>
      <c r="O440" s="97">
        <v>2.4079281000000001E-2</v>
      </c>
      <c r="P440" s="97">
        <v>1.3806944999999999E-2</v>
      </c>
      <c r="Q440" s="97">
        <v>9.2219169999999996E-3</v>
      </c>
      <c r="R440" s="17">
        <f>SQRT((C440-Input!$R$8)^2+(Input!$Q$8-UHS_1000a!D440)^2)</f>
        <v>0.33578898626632525</v>
      </c>
    </row>
    <row r="441" spans="3:18">
      <c r="C441" s="97">
        <v>46.8</v>
      </c>
      <c r="D441" s="97">
        <v>10.1</v>
      </c>
      <c r="E441" s="97">
        <v>0.119016016</v>
      </c>
      <c r="F441" s="97">
        <v>0.233705156</v>
      </c>
      <c r="G441" s="97">
        <v>0.27996725900000002</v>
      </c>
      <c r="H441" s="97">
        <v>0.26910738200000001</v>
      </c>
      <c r="I441" s="97">
        <v>0.23933544000000001</v>
      </c>
      <c r="J441" s="97">
        <v>0.2088853</v>
      </c>
      <c r="K441" s="97">
        <v>0.184276195</v>
      </c>
      <c r="L441" s="97">
        <v>0.164288251</v>
      </c>
      <c r="M441" s="97">
        <v>0.14661781099999999</v>
      </c>
      <c r="N441" s="97">
        <v>5.8132360000000001E-2</v>
      </c>
      <c r="O441" s="97">
        <v>2.3804621000000002E-2</v>
      </c>
      <c r="P441" s="97">
        <v>1.3653836000000001E-2</v>
      </c>
      <c r="Q441" s="97">
        <v>9.1100320000000005E-3</v>
      </c>
      <c r="R441" s="17">
        <f>SQRT((C441-Input!$R$8)^2+(Input!$Q$8-UHS_1000a!D441)^2)</f>
        <v>0.23580197115619386</v>
      </c>
    </row>
    <row r="442" spans="3:18">
      <c r="C442" s="97">
        <v>46.8</v>
      </c>
      <c r="D442" s="97">
        <v>10.199999999999999</v>
      </c>
      <c r="E442" s="97">
        <v>0.11689915400000001</v>
      </c>
      <c r="F442" s="97">
        <v>0.22945206700000001</v>
      </c>
      <c r="G442" s="97">
        <v>0.27469891099999999</v>
      </c>
      <c r="H442" s="97">
        <v>0.26419021599999998</v>
      </c>
      <c r="I442" s="97">
        <v>0.23514327500000001</v>
      </c>
      <c r="J442" s="97">
        <v>0.205332668</v>
      </c>
      <c r="K442" s="97">
        <v>0.181010055</v>
      </c>
      <c r="L442" s="97">
        <v>0.16146155100000001</v>
      </c>
      <c r="M442" s="97">
        <v>0.144103071</v>
      </c>
      <c r="N442" s="97">
        <v>5.7189360000000002E-2</v>
      </c>
      <c r="O442" s="97">
        <v>2.3426855999999999E-2</v>
      </c>
      <c r="P442" s="97">
        <v>1.3436050999999999E-2</v>
      </c>
      <c r="Q442" s="97">
        <v>8.9628239999999994E-3</v>
      </c>
      <c r="R442" s="17">
        <f>SQRT((C442-Input!$R$8)^2+(Input!$Q$8-UHS_1000a!D442)^2)</f>
        <v>0.13583407490216312</v>
      </c>
    </row>
    <row r="443" spans="3:18">
      <c r="C443" s="97">
        <v>46.8</v>
      </c>
      <c r="D443" s="97">
        <v>10.3</v>
      </c>
      <c r="E443" s="97">
        <v>0.11415688</v>
      </c>
      <c r="F443" s="97">
        <v>0.22385845900000001</v>
      </c>
      <c r="G443" s="97">
        <v>0.26790813099999999</v>
      </c>
      <c r="H443" s="97">
        <v>0.25786403400000002</v>
      </c>
      <c r="I443" s="97">
        <v>0.22974409900000001</v>
      </c>
      <c r="J443" s="97">
        <v>0.20059916799999999</v>
      </c>
      <c r="K443" s="97">
        <v>0.17682630999999999</v>
      </c>
      <c r="L443" s="97">
        <v>0.15783797399999999</v>
      </c>
      <c r="M443" s="97">
        <v>0.140744858</v>
      </c>
      <c r="N443" s="97">
        <v>5.5989075999999999E-2</v>
      </c>
      <c r="O443" s="97">
        <v>2.2950686000000001E-2</v>
      </c>
      <c r="P443" s="97">
        <v>1.3166018E-2</v>
      </c>
      <c r="Q443" s="97">
        <v>8.7838440000000007E-3</v>
      </c>
      <c r="R443" s="17">
        <f>SQRT((C443-Input!$R$8)^2+(Input!$Q$8-UHS_1000a!D443)^2)</f>
        <v>3.6044725105154621E-2</v>
      </c>
    </row>
    <row r="444" spans="3:18">
      <c r="C444" s="97">
        <v>46.8</v>
      </c>
      <c r="D444" s="97">
        <v>10.4</v>
      </c>
      <c r="E444" s="97">
        <v>0.110975216</v>
      </c>
      <c r="F444" s="97">
        <v>0.21744313600000001</v>
      </c>
      <c r="G444" s="97">
        <v>0.26001139299999998</v>
      </c>
      <c r="H444" s="97">
        <v>0.25044471299999999</v>
      </c>
      <c r="I444" s="97">
        <v>0.22336235800000001</v>
      </c>
      <c r="J444" s="97">
        <v>0.19480317899999999</v>
      </c>
      <c r="K444" s="97">
        <v>0.17186681000000001</v>
      </c>
      <c r="L444" s="97">
        <v>0.15352260500000001</v>
      </c>
      <c r="M444" s="97">
        <v>0.13674797699999999</v>
      </c>
      <c r="N444" s="97">
        <v>5.4539733E-2</v>
      </c>
      <c r="O444" s="97">
        <v>2.2379530000000002E-2</v>
      </c>
      <c r="P444" s="97">
        <v>1.2847837000000001E-2</v>
      </c>
      <c r="Q444" s="97">
        <v>8.5770250000000003E-3</v>
      </c>
      <c r="R444" s="17">
        <f>SQRT((C444-Input!$R$8)^2+(Input!$Q$8-UHS_1000a!D444)^2)</f>
        <v>6.4401463580311666E-2</v>
      </c>
    </row>
    <row r="445" spans="3:18">
      <c r="C445" s="97">
        <v>46.8</v>
      </c>
      <c r="D445" s="97">
        <v>10.5</v>
      </c>
      <c r="E445" s="97">
        <v>0.107047688</v>
      </c>
      <c r="F445" s="97">
        <v>0.209580828</v>
      </c>
      <c r="G445" s="97">
        <v>0.25024369499999999</v>
      </c>
      <c r="H445" s="97">
        <v>0.24122101300000001</v>
      </c>
      <c r="I445" s="97">
        <v>0.215386298</v>
      </c>
      <c r="J445" s="97">
        <v>0.18759910199999999</v>
      </c>
      <c r="K445" s="97">
        <v>0.16568105499999999</v>
      </c>
      <c r="L445" s="97">
        <v>0.14812640899999999</v>
      </c>
      <c r="M445" s="97">
        <v>0.13178093599999999</v>
      </c>
      <c r="N445" s="97">
        <v>5.2745192000000003E-2</v>
      </c>
      <c r="O445" s="97">
        <v>2.1683862000000002E-2</v>
      </c>
      <c r="P445" s="97">
        <v>1.2465901E-2</v>
      </c>
      <c r="Q445" s="97">
        <v>8.331682E-3</v>
      </c>
      <c r="R445" s="17">
        <f>SQRT((C445-Input!$R$8)^2+(Input!$Q$8-UHS_1000a!D445)^2)</f>
        <v>0.16430421423282518</v>
      </c>
    </row>
    <row r="446" spans="3:18">
      <c r="C446" s="97">
        <v>46.8</v>
      </c>
      <c r="D446" s="97">
        <v>10.6</v>
      </c>
      <c r="E446" s="97">
        <v>0.101091611</v>
      </c>
      <c r="F446" s="97">
        <v>0.19692299299999999</v>
      </c>
      <c r="G446" s="97">
        <v>0.23591455</v>
      </c>
      <c r="H446" s="97">
        <v>0.227873204</v>
      </c>
      <c r="I446" s="97">
        <v>0.203930317</v>
      </c>
      <c r="J446" s="97">
        <v>0.177382661</v>
      </c>
      <c r="K446" s="97">
        <v>0.15693855300000001</v>
      </c>
      <c r="L446" s="97">
        <v>0.14026760699999999</v>
      </c>
      <c r="M446" s="97">
        <v>0.124895282</v>
      </c>
      <c r="N446" s="97">
        <v>5.0265750999999997E-2</v>
      </c>
      <c r="O446" s="97">
        <v>2.0803815999999999E-2</v>
      </c>
      <c r="P446" s="97">
        <v>1.1990005E-2</v>
      </c>
      <c r="Q446" s="97">
        <v>8.0299369999999991E-3</v>
      </c>
      <c r="R446" s="17">
        <f>SQRT((C446-Input!$R$8)^2+(Input!$Q$8-UHS_1000a!D446)^2)</f>
        <v>0.26428053488300246</v>
      </c>
    </row>
    <row r="447" spans="3:18">
      <c r="C447" s="97">
        <v>46.85</v>
      </c>
      <c r="D447" s="97">
        <v>9.5329999999999995</v>
      </c>
      <c r="E447" s="97">
        <v>0.11753173</v>
      </c>
      <c r="F447" s="97">
        <v>0.23038532</v>
      </c>
      <c r="G447" s="97">
        <v>0.27623898000000002</v>
      </c>
      <c r="H447" s="97">
        <v>0.26552045099999999</v>
      </c>
      <c r="I447" s="97">
        <v>0.23599973099999999</v>
      </c>
      <c r="J447" s="97">
        <v>0.206193881</v>
      </c>
      <c r="K447" s="97">
        <v>0.18175780799999999</v>
      </c>
      <c r="L447" s="97">
        <v>0.16201641899999999</v>
      </c>
      <c r="M447" s="97">
        <v>0.144595312</v>
      </c>
      <c r="N447" s="97">
        <v>5.7375655999999997E-2</v>
      </c>
      <c r="O447" s="97">
        <v>2.3631383999999998E-2</v>
      </c>
      <c r="P447" s="97">
        <v>1.3658132E-2</v>
      </c>
      <c r="Q447" s="97">
        <v>9.1687439999999995E-3</v>
      </c>
      <c r="R447" s="17">
        <f>SQRT((C447-Input!$R$8)^2+(Input!$Q$8-UHS_1000a!D447)^2)</f>
        <v>0.80404484567696344</v>
      </c>
    </row>
    <row r="448" spans="3:18">
      <c r="C448" s="97">
        <v>46.9</v>
      </c>
      <c r="D448" s="97">
        <v>6.3</v>
      </c>
      <c r="E448" s="97">
        <v>6.8724463E-2</v>
      </c>
      <c r="F448" s="97">
        <v>0.12505661700000001</v>
      </c>
      <c r="G448" s="97">
        <v>0.15507707800000001</v>
      </c>
      <c r="H448" s="97">
        <v>0.15309735599999999</v>
      </c>
      <c r="I448" s="97">
        <v>0.137634268</v>
      </c>
      <c r="J448" s="97">
        <v>0.120908504</v>
      </c>
      <c r="K448" s="97">
        <v>0.10756968</v>
      </c>
      <c r="L448" s="97">
        <v>9.6792232000000006E-2</v>
      </c>
      <c r="M448" s="97">
        <v>8.7176518999999994E-2</v>
      </c>
      <c r="N448" s="97">
        <v>3.8162304000000001E-2</v>
      </c>
      <c r="O448" s="97">
        <v>1.6734038E-2</v>
      </c>
      <c r="P448" s="97">
        <v>1.0070894E-2</v>
      </c>
      <c r="Q448" s="97">
        <v>6.8776030000000004E-3</v>
      </c>
      <c r="R448" s="17">
        <f>SQRT((C448-Input!$R$8)^2+(Input!$Q$8-UHS_1000a!D448)^2)</f>
        <v>4.0368873255108477</v>
      </c>
    </row>
    <row r="449" spans="3:18">
      <c r="C449" s="97">
        <v>46.9</v>
      </c>
      <c r="D449" s="97">
        <v>6.4</v>
      </c>
      <c r="E449" s="97">
        <v>7.4094215000000005E-2</v>
      </c>
      <c r="F449" s="97">
        <v>0.135645025</v>
      </c>
      <c r="G449" s="97">
        <v>0.167092509</v>
      </c>
      <c r="H449" s="97">
        <v>0.1643268</v>
      </c>
      <c r="I449" s="97">
        <v>0.14748626500000001</v>
      </c>
      <c r="J449" s="97">
        <v>0.12914357300000001</v>
      </c>
      <c r="K449" s="97">
        <v>0.114554542</v>
      </c>
      <c r="L449" s="97">
        <v>0.10311655</v>
      </c>
      <c r="M449" s="97">
        <v>9.2612641999999995E-2</v>
      </c>
      <c r="N449" s="97">
        <v>4.0082002999999998E-2</v>
      </c>
      <c r="O449" s="97">
        <v>1.7526173999999999E-2</v>
      </c>
      <c r="P449" s="97">
        <v>1.0491184000000001E-2</v>
      </c>
      <c r="Q449" s="97">
        <v>7.168911E-3</v>
      </c>
      <c r="R449" s="17">
        <f>SQRT((C449-Input!$R$8)^2+(Input!$Q$8-UHS_1000a!D449)^2)</f>
        <v>3.9369160017929645</v>
      </c>
    </row>
    <row r="450" spans="3:18">
      <c r="C450" s="97">
        <v>46.9</v>
      </c>
      <c r="D450" s="97">
        <v>6.5</v>
      </c>
      <c r="E450" s="97">
        <v>7.8141769E-2</v>
      </c>
      <c r="F450" s="97">
        <v>0.14376793500000001</v>
      </c>
      <c r="G450" s="97">
        <v>0.17665783500000001</v>
      </c>
      <c r="H450" s="97">
        <v>0.17343156800000001</v>
      </c>
      <c r="I450" s="97">
        <v>0.155261168</v>
      </c>
      <c r="J450" s="97">
        <v>0.13598111099999999</v>
      </c>
      <c r="K450" s="97">
        <v>0.120385251</v>
      </c>
      <c r="L450" s="97">
        <v>0.108191991</v>
      </c>
      <c r="M450" s="97">
        <v>9.7236606000000003E-2</v>
      </c>
      <c r="N450" s="97">
        <v>4.1803084999999997E-2</v>
      </c>
      <c r="O450" s="97">
        <v>1.8259359999999999E-2</v>
      </c>
      <c r="P450" s="97">
        <v>1.0880781000000001E-2</v>
      </c>
      <c r="Q450" s="97">
        <v>7.4269640000000003E-3</v>
      </c>
      <c r="R450" s="17">
        <f>SQRT((C450-Input!$R$8)^2+(Input!$Q$8-UHS_1000a!D450)^2)</f>
        <v>3.8369461726061371</v>
      </c>
    </row>
    <row r="451" spans="3:18">
      <c r="C451" s="97">
        <v>46.9</v>
      </c>
      <c r="D451" s="97">
        <v>6.6</v>
      </c>
      <c r="E451" s="97">
        <v>8.1606319999999996E-2</v>
      </c>
      <c r="F451" s="97">
        <v>0.15032246099999999</v>
      </c>
      <c r="G451" s="97">
        <v>0.18486883200000001</v>
      </c>
      <c r="H451" s="97">
        <v>0.18127189599999999</v>
      </c>
      <c r="I451" s="97">
        <v>0.16196770999999999</v>
      </c>
      <c r="J451" s="97">
        <v>0.14195142999999999</v>
      </c>
      <c r="K451" s="97">
        <v>0.125481656</v>
      </c>
      <c r="L451" s="97">
        <v>0.112633146</v>
      </c>
      <c r="M451" s="97">
        <v>0.101328164</v>
      </c>
      <c r="N451" s="97">
        <v>4.3369935999999998E-2</v>
      </c>
      <c r="O451" s="97">
        <v>1.8944883999999999E-2</v>
      </c>
      <c r="P451" s="97">
        <v>1.1245865000000001E-2</v>
      </c>
      <c r="Q451" s="97">
        <v>7.669576E-3</v>
      </c>
      <c r="R451" s="17">
        <f>SQRT((C451-Input!$R$8)^2+(Input!$Q$8-UHS_1000a!D451)^2)</f>
        <v>3.7369779578932851</v>
      </c>
    </row>
    <row r="452" spans="3:18">
      <c r="C452" s="97">
        <v>46.9</v>
      </c>
      <c r="D452" s="97">
        <v>6.7</v>
      </c>
      <c r="E452" s="97">
        <v>8.4558844999999994E-2</v>
      </c>
      <c r="F452" s="97">
        <v>0.15583728199999999</v>
      </c>
      <c r="G452" s="97">
        <v>0.19187201000000001</v>
      </c>
      <c r="H452" s="97">
        <v>0.187963249</v>
      </c>
      <c r="I452" s="97">
        <v>0.167694172</v>
      </c>
      <c r="J452" s="97">
        <v>0.146988445</v>
      </c>
      <c r="K452" s="97">
        <v>0.12988102900000001</v>
      </c>
      <c r="L452" s="97">
        <v>0.116470579</v>
      </c>
      <c r="M452" s="97">
        <v>0.10479699000000001</v>
      </c>
      <c r="N452" s="97">
        <v>4.4769656999999997E-2</v>
      </c>
      <c r="O452" s="97">
        <v>1.9538671000000001E-2</v>
      </c>
      <c r="P452" s="97">
        <v>1.1580714000000001E-2</v>
      </c>
      <c r="Q452" s="97">
        <v>7.8929399999999993E-3</v>
      </c>
      <c r="R452" s="17">
        <f>SQRT((C452-Input!$R$8)^2+(Input!$Q$8-UHS_1000a!D452)^2)</f>
        <v>3.6370114907824589</v>
      </c>
    </row>
    <row r="453" spans="3:18">
      <c r="C453" s="97">
        <v>46.9</v>
      </c>
      <c r="D453" s="97">
        <v>6.8</v>
      </c>
      <c r="E453" s="97">
        <v>8.6790653999999995E-2</v>
      </c>
      <c r="F453" s="97">
        <v>0.15994079899999999</v>
      </c>
      <c r="G453" s="97">
        <v>0.19717786100000001</v>
      </c>
      <c r="H453" s="97">
        <v>0.19308412799999999</v>
      </c>
      <c r="I453" s="97">
        <v>0.17211364800000001</v>
      </c>
      <c r="J453" s="97">
        <v>0.150788853</v>
      </c>
      <c r="K453" s="97">
        <v>0.13334589499999999</v>
      </c>
      <c r="L453" s="97">
        <v>0.119510162</v>
      </c>
      <c r="M453" s="97">
        <v>0.107495521</v>
      </c>
      <c r="N453" s="97">
        <v>4.5947408000000002E-2</v>
      </c>
      <c r="O453" s="97">
        <v>2.0032787E-2</v>
      </c>
      <c r="P453" s="97">
        <v>1.187361E-2</v>
      </c>
      <c r="Q453" s="97">
        <v>8.0894290000000004E-3</v>
      </c>
      <c r="R453" s="17">
        <f>SQRT((C453-Input!$R$8)^2+(Input!$Q$8-UHS_1000a!D453)^2)</f>
        <v>3.5370469194494758</v>
      </c>
    </row>
    <row r="454" spans="3:18">
      <c r="C454" s="97">
        <v>46.9</v>
      </c>
      <c r="D454" s="97">
        <v>6.9</v>
      </c>
      <c r="E454" s="97">
        <v>8.8097725000000002E-2</v>
      </c>
      <c r="F454" s="97">
        <v>0.16217904</v>
      </c>
      <c r="G454" s="97">
        <v>0.20031127400000001</v>
      </c>
      <c r="H454" s="97">
        <v>0.19622998699999999</v>
      </c>
      <c r="I454" s="97">
        <v>0.17491374000000001</v>
      </c>
      <c r="J454" s="97">
        <v>0.15325843</v>
      </c>
      <c r="K454" s="97">
        <v>0.135653888</v>
      </c>
      <c r="L454" s="97">
        <v>0.121570235</v>
      </c>
      <c r="M454" s="97">
        <v>0.109356994</v>
      </c>
      <c r="N454" s="97">
        <v>4.6855314000000002E-2</v>
      </c>
      <c r="O454" s="97">
        <v>2.0432504000000001E-2</v>
      </c>
      <c r="P454" s="97">
        <v>1.2114969E-2</v>
      </c>
      <c r="Q454" s="97">
        <v>8.252868E-3</v>
      </c>
      <c r="R454" s="17">
        <f>SQRT((C454-Input!$R$8)^2+(Input!$Q$8-UHS_1000a!D454)^2)</f>
        <v>3.437084409305422</v>
      </c>
    </row>
    <row r="455" spans="3:18">
      <c r="C455" s="97">
        <v>46.9</v>
      </c>
      <c r="D455" s="97">
        <v>7</v>
      </c>
      <c r="E455" s="97">
        <v>8.8593808999999996E-2</v>
      </c>
      <c r="F455" s="97">
        <v>0.16281538800000001</v>
      </c>
      <c r="G455" s="97">
        <v>0.20154139099999999</v>
      </c>
      <c r="H455" s="97">
        <v>0.19762854899999999</v>
      </c>
      <c r="I455" s="97">
        <v>0.17627632500000001</v>
      </c>
      <c r="J455" s="97">
        <v>0.154544183</v>
      </c>
      <c r="K455" s="97">
        <v>0.13692232800000001</v>
      </c>
      <c r="L455" s="97">
        <v>0.122747752</v>
      </c>
      <c r="M455" s="97">
        <v>0.110461057</v>
      </c>
      <c r="N455" s="97">
        <v>4.7505331999999997E-2</v>
      </c>
      <c r="O455" s="97">
        <v>2.0739852E-2</v>
      </c>
      <c r="P455" s="97">
        <v>1.2305518E-2</v>
      </c>
      <c r="Q455" s="97">
        <v>8.3836139999999993E-3</v>
      </c>
      <c r="R455" s="17">
        <f>SQRT((C455-Input!$R$8)^2+(Input!$Q$8-UHS_1000a!D455)^2)</f>
        <v>3.3371241455771146</v>
      </c>
    </row>
    <row r="456" spans="3:18">
      <c r="C456" s="97">
        <v>46.9</v>
      </c>
      <c r="D456" s="97">
        <v>7.1</v>
      </c>
      <c r="E456" s="97">
        <v>8.8514140000000005E-2</v>
      </c>
      <c r="F456" s="97">
        <v>0.162387911</v>
      </c>
      <c r="G456" s="97">
        <v>0.20141383500000001</v>
      </c>
      <c r="H456" s="97">
        <v>0.197742538</v>
      </c>
      <c r="I456" s="97">
        <v>0.17656487300000001</v>
      </c>
      <c r="J456" s="97">
        <v>0.154936298</v>
      </c>
      <c r="K456" s="97">
        <v>0.137393075</v>
      </c>
      <c r="L456" s="97">
        <v>0.123241581</v>
      </c>
      <c r="M456" s="97">
        <v>0.110970992</v>
      </c>
      <c r="N456" s="97">
        <v>4.7929839000000002E-2</v>
      </c>
      <c r="O456" s="97">
        <v>2.0961680999999999E-2</v>
      </c>
      <c r="P456" s="97">
        <v>1.2447923E-2</v>
      </c>
      <c r="Q456" s="97">
        <v>8.4830270000000006E-3</v>
      </c>
      <c r="R456" s="17">
        <f>SQRT((C456-Input!$R$8)^2+(Input!$Q$8-UHS_1000a!D456)^2)</f>
        <v>3.237166336365366</v>
      </c>
    </row>
    <row r="457" spans="3:18">
      <c r="C457" s="97">
        <v>46.9</v>
      </c>
      <c r="D457" s="97">
        <v>7.2</v>
      </c>
      <c r="E457" s="97">
        <v>8.7897760000000005E-2</v>
      </c>
      <c r="F457" s="97">
        <v>0.16099024300000001</v>
      </c>
      <c r="G457" s="97">
        <v>0.20000652899999999</v>
      </c>
      <c r="H457" s="97">
        <v>0.196630631</v>
      </c>
      <c r="I457" s="97">
        <v>0.175818636</v>
      </c>
      <c r="J457" s="97">
        <v>0.154461613</v>
      </c>
      <c r="K457" s="97">
        <v>0.13708129399999999</v>
      </c>
      <c r="L457" s="97">
        <v>0.12306299399999999</v>
      </c>
      <c r="M457" s="97">
        <v>0.110894807</v>
      </c>
      <c r="N457" s="97">
        <v>4.8123027999999998E-2</v>
      </c>
      <c r="O457" s="97">
        <v>2.1094394999999998E-2</v>
      </c>
      <c r="P457" s="97">
        <v>1.2539942E-2</v>
      </c>
      <c r="Q457" s="97">
        <v>8.5497820000000006E-3</v>
      </c>
      <c r="R457" s="17">
        <f>SQRT((C457-Input!$R$8)^2+(Input!$Q$8-UHS_1000a!D457)^2)</f>
        <v>3.1372112162875716</v>
      </c>
    </row>
    <row r="458" spans="3:18">
      <c r="C458" s="97">
        <v>46.9</v>
      </c>
      <c r="D458" s="97">
        <v>7.3</v>
      </c>
      <c r="E458" s="97">
        <v>8.6549176000000005E-2</v>
      </c>
      <c r="F458" s="97">
        <v>0.158181077</v>
      </c>
      <c r="G458" s="97">
        <v>0.19684268899999999</v>
      </c>
      <c r="H458" s="97">
        <v>0.193873569</v>
      </c>
      <c r="I458" s="97">
        <v>0.17369496700000001</v>
      </c>
      <c r="J458" s="97">
        <v>0.152843801</v>
      </c>
      <c r="K458" s="97">
        <v>0.13574213199999999</v>
      </c>
      <c r="L458" s="97">
        <v>0.122006803</v>
      </c>
      <c r="M458" s="97">
        <v>0.11006252599999999</v>
      </c>
      <c r="N458" s="97">
        <v>4.8033816999999999E-2</v>
      </c>
      <c r="O458" s="97">
        <v>2.1121833E-2</v>
      </c>
      <c r="P458" s="97">
        <v>1.2572876E-2</v>
      </c>
      <c r="Q458" s="97">
        <v>8.5785979999999998E-3</v>
      </c>
      <c r="R458" s="17">
        <f>SQRT((C458-Input!$R$8)^2+(Input!$Q$8-UHS_1000a!D458)^2)</f>
        <v>3.0372590508390829</v>
      </c>
    </row>
    <row r="459" spans="3:18">
      <c r="C459" s="97">
        <v>46.9</v>
      </c>
      <c r="D459" s="97">
        <v>7.4</v>
      </c>
      <c r="E459" s="97">
        <v>8.4192399000000001E-2</v>
      </c>
      <c r="F459" s="97">
        <v>0.153320136</v>
      </c>
      <c r="G459" s="97">
        <v>0.19128304099999999</v>
      </c>
      <c r="H459" s="97">
        <v>0.18891501999999999</v>
      </c>
      <c r="I459" s="97">
        <v>0.16974821200000001</v>
      </c>
      <c r="J459" s="97">
        <v>0.149735375</v>
      </c>
      <c r="K459" s="97">
        <v>0.13307292900000001</v>
      </c>
      <c r="L459" s="97">
        <v>0.119818536</v>
      </c>
      <c r="M459" s="97">
        <v>0.108266607</v>
      </c>
      <c r="N459" s="97">
        <v>4.7605514000000002E-2</v>
      </c>
      <c r="O459" s="97">
        <v>2.1028257000000002E-2</v>
      </c>
      <c r="P459" s="97">
        <v>1.2538227000000001E-2</v>
      </c>
      <c r="Q459" s="97">
        <v>8.5645170000000007E-3</v>
      </c>
      <c r="R459" s="17">
        <f>SQRT((C459-Input!$R$8)^2+(Input!$Q$8-UHS_1000a!D459)^2)</f>
        <v>2.9373101416444438</v>
      </c>
    </row>
    <row r="460" spans="3:18">
      <c r="C460" s="97">
        <v>46.9</v>
      </c>
      <c r="D460" s="97">
        <v>7.5</v>
      </c>
      <c r="E460" s="97">
        <v>8.0314029999999995E-2</v>
      </c>
      <c r="F460" s="97">
        <v>0.14502077699999999</v>
      </c>
      <c r="G460" s="97">
        <v>0.18218437600000001</v>
      </c>
      <c r="H460" s="97">
        <v>0.18088433300000001</v>
      </c>
      <c r="I460" s="97">
        <v>0.163342084</v>
      </c>
      <c r="J460" s="97">
        <v>0.144614726</v>
      </c>
      <c r="K460" s="97">
        <v>0.12865523600000001</v>
      </c>
      <c r="L460" s="97">
        <v>0.116167991</v>
      </c>
      <c r="M460" s="97">
        <v>0.105246573</v>
      </c>
      <c r="N460" s="97">
        <v>4.6796554999999997E-2</v>
      </c>
      <c r="O460" s="97">
        <v>2.080684E-2</v>
      </c>
      <c r="P460" s="97">
        <v>1.2432441000000001E-2</v>
      </c>
      <c r="Q460" s="97">
        <v>8.5055670000000003E-3</v>
      </c>
      <c r="R460" s="17">
        <f>SQRT((C460-Input!$R$8)^2+(Input!$Q$8-UHS_1000a!D460)^2)</f>
        <v>2.8373648328177126</v>
      </c>
    </row>
    <row r="461" spans="3:18">
      <c r="C461" s="97">
        <v>46.9</v>
      </c>
      <c r="D461" s="97">
        <v>7.6</v>
      </c>
      <c r="E461" s="97">
        <v>7.5446726000000006E-2</v>
      </c>
      <c r="F461" s="97">
        <v>0.13367521900000001</v>
      </c>
      <c r="G461" s="97">
        <v>0.170783724</v>
      </c>
      <c r="H461" s="97">
        <v>0.17100041999999999</v>
      </c>
      <c r="I461" s="97">
        <v>0.155548358</v>
      </c>
      <c r="J461" s="97">
        <v>0.137992528</v>
      </c>
      <c r="K461" s="97">
        <v>0.123310078</v>
      </c>
      <c r="L461" s="97">
        <v>0.111780462</v>
      </c>
      <c r="M461" s="97">
        <v>0.101535443</v>
      </c>
      <c r="N461" s="97">
        <v>4.5816009999999997E-2</v>
      </c>
      <c r="O461" s="97">
        <v>2.0520987000000001E-2</v>
      </c>
      <c r="P461" s="97">
        <v>1.2283796E-2</v>
      </c>
      <c r="Q461" s="97">
        <v>8.4167749999999996E-3</v>
      </c>
      <c r="R461" s="17">
        <f>SQRT((C461-Input!$R$8)^2+(Input!$Q$8-UHS_1000a!D461)^2)</f>
        <v>2.7374235187150102</v>
      </c>
    </row>
    <row r="462" spans="3:18">
      <c r="C462" s="97">
        <v>46.9</v>
      </c>
      <c r="D462" s="97">
        <v>7.7</v>
      </c>
      <c r="E462" s="97">
        <v>7.3942936000000001E-2</v>
      </c>
      <c r="F462" s="97">
        <v>0.13049986799999999</v>
      </c>
      <c r="G462" s="97">
        <v>0.16747673699999999</v>
      </c>
      <c r="H462" s="97">
        <v>0.16803390900000001</v>
      </c>
      <c r="I462" s="97">
        <v>0.1532221</v>
      </c>
      <c r="J462" s="97">
        <v>0.136025172</v>
      </c>
      <c r="K462" s="97">
        <v>0.121733113</v>
      </c>
      <c r="L462" s="97">
        <v>0.11048145199999999</v>
      </c>
      <c r="M462" s="97">
        <v>0.10036160099999999</v>
      </c>
      <c r="N462" s="97">
        <v>4.5474889999999997E-2</v>
      </c>
      <c r="O462" s="97">
        <v>2.0409245999999999E-2</v>
      </c>
      <c r="P462" s="97">
        <v>1.222411E-2</v>
      </c>
      <c r="Q462" s="97">
        <v>8.3806499999999999E-3</v>
      </c>
      <c r="R462" s="17">
        <f>SQRT((C462-Input!$R$8)^2+(Input!$Q$8-UHS_1000a!D462)^2)</f>
        <v>2.6374866534482111</v>
      </c>
    </row>
    <row r="463" spans="3:18">
      <c r="C463" s="97">
        <v>46.9</v>
      </c>
      <c r="D463" s="97">
        <v>7.8</v>
      </c>
      <c r="E463" s="97">
        <v>7.5465392000000006E-2</v>
      </c>
      <c r="F463" s="97">
        <v>0.134660221</v>
      </c>
      <c r="G463" s="97">
        <v>0.17155382299999999</v>
      </c>
      <c r="H463" s="97">
        <v>0.171507402</v>
      </c>
      <c r="I463" s="97">
        <v>0.156043821</v>
      </c>
      <c r="J463" s="97">
        <v>0.138497075</v>
      </c>
      <c r="K463" s="97">
        <v>0.123780613</v>
      </c>
      <c r="L463" s="97">
        <v>0.112173724</v>
      </c>
      <c r="M463" s="97">
        <v>0.101860428</v>
      </c>
      <c r="N463" s="97">
        <v>4.5811708999999999E-2</v>
      </c>
      <c r="O463" s="97">
        <v>2.0488169000000001E-2</v>
      </c>
      <c r="P463" s="97">
        <v>1.2260985E-2</v>
      </c>
      <c r="Q463" s="97">
        <v>8.4011369999999995E-3</v>
      </c>
      <c r="R463" s="17">
        <f>SQRT((C463-Input!$R$8)^2+(Input!$Q$8-UHS_1000a!D463)^2)</f>
        <v>2.5375547626447053</v>
      </c>
    </row>
    <row r="464" spans="3:18">
      <c r="C464" s="97">
        <v>46.9</v>
      </c>
      <c r="D464" s="97">
        <v>7.9</v>
      </c>
      <c r="E464" s="97">
        <v>8.0396050999999996E-2</v>
      </c>
      <c r="F464" s="97">
        <v>0.14699062500000001</v>
      </c>
      <c r="G464" s="97">
        <v>0.18394450700000001</v>
      </c>
      <c r="H464" s="97">
        <v>0.1821701</v>
      </c>
      <c r="I464" s="97">
        <v>0.16461964700000001</v>
      </c>
      <c r="J464" s="97">
        <v>0.14583881900000001</v>
      </c>
      <c r="K464" s="97">
        <v>0.12984744000000001</v>
      </c>
      <c r="L464" s="97">
        <v>0.11718340100000001</v>
      </c>
      <c r="M464" s="97">
        <v>0.106051697</v>
      </c>
      <c r="N464" s="97">
        <v>4.6852997E-2</v>
      </c>
      <c r="O464" s="97">
        <v>2.0760238E-2</v>
      </c>
      <c r="P464" s="97">
        <v>1.2394039000000001E-2</v>
      </c>
      <c r="Q464" s="97">
        <v>8.4777299999999993E-3</v>
      </c>
      <c r="R464" s="17">
        <f>SQRT((C464-Input!$R$8)^2+(Input!$Q$8-UHS_1000a!D464)^2)</f>
        <v>2.4376284580969685</v>
      </c>
    </row>
    <row r="465" spans="3:18">
      <c r="C465" s="97">
        <v>46.9</v>
      </c>
      <c r="D465" s="97">
        <v>8</v>
      </c>
      <c r="E465" s="97">
        <v>8.7645842000000002E-2</v>
      </c>
      <c r="F465" s="97">
        <v>0.163922596</v>
      </c>
      <c r="G465" s="97">
        <v>0.20198723199999999</v>
      </c>
      <c r="H465" s="97">
        <v>0.19773591200000001</v>
      </c>
      <c r="I465" s="97">
        <v>0.17716869599999999</v>
      </c>
      <c r="J465" s="97">
        <v>0.15596659399999999</v>
      </c>
      <c r="K465" s="97">
        <v>0.13870823400000001</v>
      </c>
      <c r="L465" s="97">
        <v>0.124517658</v>
      </c>
      <c r="M465" s="97">
        <v>0.112096689</v>
      </c>
      <c r="N465" s="97">
        <v>4.8355431999999997E-2</v>
      </c>
      <c r="O465" s="97">
        <v>2.1153159000000001E-2</v>
      </c>
      <c r="P465" s="97">
        <v>1.2583874E-2</v>
      </c>
      <c r="Q465" s="97">
        <v>8.5870600000000005E-3</v>
      </c>
      <c r="R465" s="17">
        <f>SQRT((C465-Input!$R$8)^2+(Input!$Q$8-UHS_1000a!D465)^2)</f>
        <v>2.3377084561654784</v>
      </c>
    </row>
    <row r="466" spans="3:18">
      <c r="C466" s="97">
        <v>46.9</v>
      </c>
      <c r="D466" s="97">
        <v>8.1</v>
      </c>
      <c r="E466" s="97">
        <v>9.4942885000000005E-2</v>
      </c>
      <c r="F466" s="97">
        <v>0.180773087</v>
      </c>
      <c r="G466" s="97">
        <v>0.21902322199999999</v>
      </c>
      <c r="H466" s="97">
        <v>0.21290499700000001</v>
      </c>
      <c r="I466" s="97">
        <v>0.19000413099999999</v>
      </c>
      <c r="J466" s="97">
        <v>0.16637714100000001</v>
      </c>
      <c r="K466" s="97">
        <v>0.14767776099999999</v>
      </c>
      <c r="L466" s="97">
        <v>0.132082383</v>
      </c>
      <c r="M466" s="97">
        <v>0.11835957799999999</v>
      </c>
      <c r="N466" s="97">
        <v>4.9882589999999997E-2</v>
      </c>
      <c r="O466" s="97">
        <v>2.1542452E-2</v>
      </c>
      <c r="P466" s="97">
        <v>1.2764635999999999E-2</v>
      </c>
      <c r="Q466" s="97">
        <v>8.6896890000000004E-3</v>
      </c>
      <c r="R466" s="17">
        <f>SQRT((C466-Input!$R$8)^2+(Input!$Q$8-UHS_1000a!D466)^2)</f>
        <v>2.2377956011063582</v>
      </c>
    </row>
    <row r="467" spans="3:18">
      <c r="C467" s="97">
        <v>46.9</v>
      </c>
      <c r="D467" s="97">
        <v>8.1999999999999993</v>
      </c>
      <c r="E467" s="97">
        <v>0.10145087699999999</v>
      </c>
      <c r="F467" s="97">
        <v>0.19585428499999999</v>
      </c>
      <c r="G467" s="97">
        <v>0.234221132</v>
      </c>
      <c r="H467" s="97">
        <v>0.22626170500000001</v>
      </c>
      <c r="I467" s="97">
        <v>0.20161959300000001</v>
      </c>
      <c r="J467" s="97">
        <v>0.17583564099999999</v>
      </c>
      <c r="K467" s="97">
        <v>0.15555955699999999</v>
      </c>
      <c r="L467" s="97">
        <v>0.13896296899999999</v>
      </c>
      <c r="M467" s="97">
        <v>0.124073972</v>
      </c>
      <c r="N467" s="97">
        <v>5.1267239999999999E-2</v>
      </c>
      <c r="O467" s="97">
        <v>2.1902484E-2</v>
      </c>
      <c r="P467" s="97">
        <v>1.2933897E-2</v>
      </c>
      <c r="Q467" s="97">
        <v>8.7884509999999992E-3</v>
      </c>
      <c r="R467" s="17">
        <f>SQRT((C467-Input!$R$8)^2+(Input!$Q$8-UHS_1000a!D467)^2)</f>
        <v>2.1378908949322808</v>
      </c>
    </row>
    <row r="468" spans="3:18">
      <c r="C468" s="97">
        <v>46.9</v>
      </c>
      <c r="D468" s="97">
        <v>8.3000000000000007</v>
      </c>
      <c r="E468" s="97">
        <v>0.105824717</v>
      </c>
      <c r="F468" s="97">
        <v>0.20637851800000001</v>
      </c>
      <c r="G468" s="97">
        <v>0.24493755</v>
      </c>
      <c r="H468" s="97">
        <v>0.235635276</v>
      </c>
      <c r="I468" s="97">
        <v>0.20946205500000001</v>
      </c>
      <c r="J468" s="97">
        <v>0.18250422499999999</v>
      </c>
      <c r="K468" s="97">
        <v>0.16112006400000001</v>
      </c>
      <c r="L468" s="97">
        <v>0.14379955</v>
      </c>
      <c r="M468" s="97">
        <v>0.1280654</v>
      </c>
      <c r="N468" s="97">
        <v>5.2146911999999997E-2</v>
      </c>
      <c r="O468" s="97">
        <v>2.2097153000000001E-2</v>
      </c>
      <c r="P468" s="97">
        <v>1.3014583999999999E-2</v>
      </c>
      <c r="Q468" s="97">
        <v>8.8322709999999992E-3</v>
      </c>
      <c r="R468" s="17">
        <f>SQRT((C468-Input!$R$8)^2+(Input!$Q$8-UHS_1000a!D468)^2)</f>
        <v>2.0379955360446016</v>
      </c>
    </row>
    <row r="469" spans="3:18">
      <c r="C469" s="97">
        <v>46.9</v>
      </c>
      <c r="D469" s="97">
        <v>8.4</v>
      </c>
      <c r="E469" s="97">
        <v>0.10736246100000001</v>
      </c>
      <c r="F469" s="97">
        <v>0.21013973399999999</v>
      </c>
      <c r="G469" s="97">
        <v>0.24906244899999999</v>
      </c>
      <c r="H469" s="97">
        <v>0.23927825999999999</v>
      </c>
      <c r="I469" s="97">
        <v>0.21254514599999999</v>
      </c>
      <c r="J469" s="97">
        <v>0.18516571800000001</v>
      </c>
      <c r="K469" s="97">
        <v>0.16334605899999999</v>
      </c>
      <c r="L469" s="97">
        <v>0.14571477499999999</v>
      </c>
      <c r="M469" s="97">
        <v>0.129650982</v>
      </c>
      <c r="N469" s="97">
        <v>5.2431137000000003E-2</v>
      </c>
      <c r="O469" s="97">
        <v>2.2125888999999999E-2</v>
      </c>
      <c r="P469" s="97">
        <v>1.3015474000000001E-2</v>
      </c>
      <c r="Q469" s="97">
        <v>8.8291089999999999E-3</v>
      </c>
      <c r="R469" s="17">
        <f>SQRT((C469-Input!$R$8)^2+(Input!$Q$8-UHS_1000a!D469)^2)</f>
        <v>1.9381109697953582</v>
      </c>
    </row>
    <row r="470" spans="3:18">
      <c r="C470" s="97">
        <v>46.9</v>
      </c>
      <c r="D470" s="97">
        <v>8.5</v>
      </c>
      <c r="E470" s="97">
        <v>0.10725520299999999</v>
      </c>
      <c r="F470" s="97">
        <v>0.21004747300000001</v>
      </c>
      <c r="G470" s="97">
        <v>0.249156818</v>
      </c>
      <c r="H470" s="97">
        <v>0.23939233700000001</v>
      </c>
      <c r="I470" s="97">
        <v>0.21271174700000001</v>
      </c>
      <c r="J470" s="97">
        <v>0.18531075599999999</v>
      </c>
      <c r="K470" s="97">
        <v>0.16346922699999999</v>
      </c>
      <c r="L470" s="97">
        <v>0.14582152400000001</v>
      </c>
      <c r="M470" s="97">
        <v>0.12971645200000001</v>
      </c>
      <c r="N470" s="97">
        <v>5.2346642999999998E-2</v>
      </c>
      <c r="O470" s="97">
        <v>2.2054855000000002E-2</v>
      </c>
      <c r="P470" s="97">
        <v>1.2969624000000001E-2</v>
      </c>
      <c r="Q470" s="97">
        <v>8.7986220000000007E-3</v>
      </c>
      <c r="R470" s="17">
        <f>SQRT((C470-Input!$R$8)^2+(Input!$Q$8-UHS_1000a!D470)^2)</f>
        <v>1.8382389555072771</v>
      </c>
    </row>
    <row r="471" spans="3:18">
      <c r="C471" s="97">
        <v>46.9</v>
      </c>
      <c r="D471" s="97">
        <v>8.6</v>
      </c>
      <c r="E471" s="97">
        <v>0.106445965</v>
      </c>
      <c r="F471" s="97">
        <v>0.208292744</v>
      </c>
      <c r="G471" s="97">
        <v>0.24748903999999999</v>
      </c>
      <c r="H471" s="97">
        <v>0.237948719</v>
      </c>
      <c r="I471" s="97">
        <v>0.211576757</v>
      </c>
      <c r="J471" s="97">
        <v>0.18432389099999999</v>
      </c>
      <c r="K471" s="97">
        <v>0.162643225</v>
      </c>
      <c r="L471" s="97">
        <v>0.14513126300000001</v>
      </c>
      <c r="M471" s="97">
        <v>0.12909430799999999</v>
      </c>
      <c r="N471" s="97">
        <v>5.2104928000000002E-2</v>
      </c>
      <c r="O471" s="97">
        <v>2.1947228999999999E-2</v>
      </c>
      <c r="P471" s="97">
        <v>1.2908932999999999E-2</v>
      </c>
      <c r="Q471" s="97">
        <v>8.7603990000000003E-3</v>
      </c>
      <c r="R471" s="17">
        <f>SQRT((C471-Input!$R$8)^2+(Input!$Q$8-UHS_1000a!D471)^2)</f>
        <v>1.7383816565552761</v>
      </c>
    </row>
    <row r="472" spans="3:18">
      <c r="C472" s="97">
        <v>46.9</v>
      </c>
      <c r="D472" s="97">
        <v>8.6999999999999993</v>
      </c>
      <c r="E472" s="97">
        <v>0.105332316</v>
      </c>
      <c r="F472" s="97">
        <v>0.20578548499999999</v>
      </c>
      <c r="G472" s="97">
        <v>0.24505464099999999</v>
      </c>
      <c r="H472" s="97">
        <v>0.23584787900000001</v>
      </c>
      <c r="I472" s="97">
        <v>0.209911342</v>
      </c>
      <c r="J472" s="97">
        <v>0.182883515</v>
      </c>
      <c r="K472" s="97">
        <v>0.16144930299999999</v>
      </c>
      <c r="L472" s="97">
        <v>0.14410383900000001</v>
      </c>
      <c r="M472" s="97">
        <v>0.12822187700000001</v>
      </c>
      <c r="N472" s="97">
        <v>5.1833202000000002E-2</v>
      </c>
      <c r="O472" s="97">
        <v>2.1839386999999998E-2</v>
      </c>
      <c r="P472" s="97">
        <v>1.2849243E-2</v>
      </c>
      <c r="Q472" s="97">
        <v>8.7226779999999993E-3</v>
      </c>
      <c r="R472" s="17">
        <f>SQRT((C472-Input!$R$8)^2+(Input!$Q$8-UHS_1000a!D472)^2)</f>
        <v>1.6385417633222681</v>
      </c>
    </row>
    <row r="473" spans="3:18">
      <c r="C473" s="97">
        <v>46.9</v>
      </c>
      <c r="D473" s="97">
        <v>8.8000000000000007</v>
      </c>
      <c r="E473" s="97">
        <v>0.10472353600000001</v>
      </c>
      <c r="F473" s="97">
        <v>0.20441051800000001</v>
      </c>
      <c r="G473" s="97">
        <v>0.24377915999999999</v>
      </c>
      <c r="H473" s="97">
        <v>0.23478046499999999</v>
      </c>
      <c r="I473" s="97">
        <v>0.209104814</v>
      </c>
      <c r="J473" s="97">
        <v>0.18219470900000001</v>
      </c>
      <c r="K473" s="97">
        <v>0.16089054899999999</v>
      </c>
      <c r="L473" s="97">
        <v>0.143637974</v>
      </c>
      <c r="M473" s="97">
        <v>0.12783398500000001</v>
      </c>
      <c r="N473" s="97">
        <v>5.1714574999999999E-2</v>
      </c>
      <c r="O473" s="97">
        <v>2.1782526999999999E-2</v>
      </c>
      <c r="P473" s="97">
        <v>1.2814303000000001E-2</v>
      </c>
      <c r="Q473" s="97">
        <v>8.6991039999999992E-3</v>
      </c>
      <c r="R473" s="17">
        <f>SQRT((C473-Input!$R$8)^2+(Input!$Q$8-UHS_1000a!D473)^2)</f>
        <v>1.5387226639179079</v>
      </c>
    </row>
    <row r="474" spans="3:18">
      <c r="C474" s="97">
        <v>46.9</v>
      </c>
      <c r="D474" s="97">
        <v>8.9</v>
      </c>
      <c r="E474" s="97">
        <v>0.104762412</v>
      </c>
      <c r="F474" s="97">
        <v>0.20442565200000001</v>
      </c>
      <c r="G474" s="97">
        <v>0.244020397</v>
      </c>
      <c r="H474" s="97">
        <v>0.23509052</v>
      </c>
      <c r="I474" s="97">
        <v>0.209461488</v>
      </c>
      <c r="J474" s="97">
        <v>0.18253886799999999</v>
      </c>
      <c r="K474" s="97">
        <v>0.16121286800000001</v>
      </c>
      <c r="L474" s="97">
        <v>0.14397173799999999</v>
      </c>
      <c r="M474" s="97">
        <v>0.128134374</v>
      </c>
      <c r="N474" s="97">
        <v>5.1831121000000001E-2</v>
      </c>
      <c r="O474" s="97">
        <v>2.1807354000000001E-2</v>
      </c>
      <c r="P474" s="97">
        <v>1.2819664E-2</v>
      </c>
      <c r="Q474" s="97">
        <v>8.6988180000000005E-3</v>
      </c>
      <c r="R474" s="17">
        <f>SQRT((C474-Input!$R$8)^2+(Input!$Q$8-UHS_1000a!D474)^2)</f>
        <v>1.4389286857791124</v>
      </c>
    </row>
    <row r="475" spans="3:18">
      <c r="C475" s="97">
        <v>46.9</v>
      </c>
      <c r="D475" s="97">
        <v>9</v>
      </c>
      <c r="E475" s="97">
        <v>0.104826344</v>
      </c>
      <c r="F475" s="97">
        <v>0.20426850099999999</v>
      </c>
      <c r="G475" s="97">
        <v>0.244347176</v>
      </c>
      <c r="H475" s="97">
        <v>0.235584669</v>
      </c>
      <c r="I475" s="97">
        <v>0.21003212199999999</v>
      </c>
      <c r="J475" s="97">
        <v>0.18310731699999999</v>
      </c>
      <c r="K475" s="97">
        <v>0.161759083</v>
      </c>
      <c r="L475" s="97">
        <v>0.14453817099999999</v>
      </c>
      <c r="M475" s="97">
        <v>0.12866124300000001</v>
      </c>
      <c r="N475" s="97">
        <v>5.2095928999999999E-2</v>
      </c>
      <c r="O475" s="97">
        <v>2.1896434999999999E-2</v>
      </c>
      <c r="P475" s="97">
        <v>1.2858464999999999E-2</v>
      </c>
      <c r="Q475" s="97">
        <v>8.7189109999999993E-3</v>
      </c>
      <c r="R475" s="17">
        <f>SQRT((C475-Input!$R$8)^2+(Input!$Q$8-UHS_1000a!D475)^2)</f>
        <v>1.339165444992285</v>
      </c>
    </row>
    <row r="476" spans="3:18">
      <c r="C476" s="97">
        <v>46.9</v>
      </c>
      <c r="D476" s="97">
        <v>9.1</v>
      </c>
      <c r="E476" s="97">
        <v>0.103713344</v>
      </c>
      <c r="F476" s="97">
        <v>0.20100382899999999</v>
      </c>
      <c r="G476" s="97">
        <v>0.24197295599999999</v>
      </c>
      <c r="H476" s="97">
        <v>0.233917971</v>
      </c>
      <c r="I476" s="97">
        <v>0.20897561000000001</v>
      </c>
      <c r="J476" s="97">
        <v>0.182312532</v>
      </c>
      <c r="K476" s="97">
        <v>0.16123933900000001</v>
      </c>
      <c r="L476" s="97">
        <v>0.14423596999999999</v>
      </c>
      <c r="M476" s="97">
        <v>0.128492936</v>
      </c>
      <c r="N476" s="97">
        <v>5.2299327999999999E-2</v>
      </c>
      <c r="O476" s="97">
        <v>2.198309E-2</v>
      </c>
      <c r="P476" s="97">
        <v>1.2892745000000001E-2</v>
      </c>
      <c r="Q476" s="97">
        <v>8.7343330000000004E-3</v>
      </c>
      <c r="R476" s="17">
        <f>SQRT((C476-Input!$R$8)^2+(Input!$Q$8-UHS_1000a!D476)^2)</f>
        <v>1.2394403637790588</v>
      </c>
    </row>
    <row r="477" spans="3:18">
      <c r="C477" s="97">
        <v>46.9</v>
      </c>
      <c r="D477" s="97">
        <v>9.1999999999999993</v>
      </c>
      <c r="E477" s="97">
        <v>0.103248719</v>
      </c>
      <c r="F477" s="97">
        <v>0.19911393199999999</v>
      </c>
      <c r="G477" s="97">
        <v>0.24123123399999999</v>
      </c>
      <c r="H477" s="97">
        <v>0.233822108</v>
      </c>
      <c r="I477" s="97">
        <v>0.20929727200000001</v>
      </c>
      <c r="J477" s="97">
        <v>0.182749308</v>
      </c>
      <c r="K477" s="97">
        <v>0.16178914</v>
      </c>
      <c r="L477" s="97">
        <v>0.14492593600000001</v>
      </c>
      <c r="M477" s="97">
        <v>0.12917219699999999</v>
      </c>
      <c r="N477" s="97">
        <v>5.2802821E-2</v>
      </c>
      <c r="O477" s="97">
        <v>2.2170230999999999E-2</v>
      </c>
      <c r="P477" s="97">
        <v>1.2974091E-2</v>
      </c>
      <c r="Q477" s="97">
        <v>8.7763010000000002E-3</v>
      </c>
      <c r="R477" s="17">
        <f>SQRT((C477-Input!$R$8)^2+(Input!$Q$8-UHS_1000a!D477)^2)</f>
        <v>1.1397634586475152</v>
      </c>
    </row>
    <row r="478" spans="3:18">
      <c r="C478" s="97">
        <v>46.9</v>
      </c>
      <c r="D478" s="97">
        <v>9.3000000000000007</v>
      </c>
      <c r="E478" s="97">
        <v>0.107883401</v>
      </c>
      <c r="F478" s="97">
        <v>0.209328917</v>
      </c>
      <c r="G478" s="97">
        <v>0.252565928</v>
      </c>
      <c r="H478" s="97">
        <v>0.244098594</v>
      </c>
      <c r="I478" s="97">
        <v>0.21793035399999999</v>
      </c>
      <c r="J478" s="97">
        <v>0.19038265100000001</v>
      </c>
      <c r="K478" s="97">
        <v>0.16822795900000001</v>
      </c>
      <c r="L478" s="97">
        <v>0.15042840199999999</v>
      </c>
      <c r="M478" s="97">
        <v>0.13411805099999999</v>
      </c>
      <c r="N478" s="97">
        <v>5.4250921000000001E-2</v>
      </c>
      <c r="O478" s="97">
        <v>2.2638096E-2</v>
      </c>
      <c r="P478" s="97">
        <v>1.3197744000000001E-2</v>
      </c>
      <c r="Q478" s="97">
        <v>8.9070120000000006E-3</v>
      </c>
      <c r="R478" s="17">
        <f>SQRT((C478-Input!$R$8)^2+(Input!$Q$8-UHS_1000a!D478)^2)</f>
        <v>1.0401485797574899</v>
      </c>
    </row>
    <row r="479" spans="3:18">
      <c r="C479" s="97">
        <v>46.9</v>
      </c>
      <c r="D479" s="97">
        <v>9.4</v>
      </c>
      <c r="E479" s="97">
        <v>0.11343368299999999</v>
      </c>
      <c r="F479" s="97">
        <v>0.22153086399999999</v>
      </c>
      <c r="G479" s="97">
        <v>0.26610283699999998</v>
      </c>
      <c r="H479" s="97">
        <v>0.25625715399999999</v>
      </c>
      <c r="I479" s="97">
        <v>0.22808640899999999</v>
      </c>
      <c r="J479" s="97">
        <v>0.199376051</v>
      </c>
      <c r="K479" s="97">
        <v>0.17577493699999999</v>
      </c>
      <c r="L479" s="97">
        <v>0.15685290399999999</v>
      </c>
      <c r="M479" s="97">
        <v>0.13989019799999999</v>
      </c>
      <c r="N479" s="97">
        <v>5.5887022000000001E-2</v>
      </c>
      <c r="O479" s="97">
        <v>2.3148188E-2</v>
      </c>
      <c r="P479" s="97">
        <v>1.343426E-2</v>
      </c>
      <c r="Q479" s="97">
        <v>9.0413309999999997E-3</v>
      </c>
      <c r="R479" s="17">
        <f>SQRT((C479-Input!$R$8)^2+(Input!$Q$8-UHS_1000a!D479)^2)</f>
        <v>0.94061543378519141</v>
      </c>
    </row>
    <row r="480" spans="3:18">
      <c r="C480" s="97">
        <v>46.9</v>
      </c>
      <c r="D480" s="97">
        <v>9.5</v>
      </c>
      <c r="E480" s="97">
        <v>0.11664864799999999</v>
      </c>
      <c r="F480" s="97">
        <v>0.22829819100000001</v>
      </c>
      <c r="G480" s="97">
        <v>0.27409005199999997</v>
      </c>
      <c r="H480" s="97">
        <v>0.26364184099999999</v>
      </c>
      <c r="I480" s="97">
        <v>0.23438253100000001</v>
      </c>
      <c r="J480" s="97">
        <v>0.204880437</v>
      </c>
      <c r="K480" s="97">
        <v>0.180565908</v>
      </c>
      <c r="L480" s="97">
        <v>0.16098311900000001</v>
      </c>
      <c r="M480" s="97">
        <v>0.14365928</v>
      </c>
      <c r="N480" s="97">
        <v>5.7073331999999997E-2</v>
      </c>
      <c r="O480" s="97">
        <v>2.3535382000000001E-2</v>
      </c>
      <c r="P480" s="97">
        <v>1.3611346E-2</v>
      </c>
      <c r="Q480" s="97">
        <v>9.1397219999999994E-3</v>
      </c>
      <c r="R480" s="17">
        <f>SQRT((C480-Input!$R$8)^2+(Input!$Q$8-UHS_1000a!D480)^2)</f>
        <v>0.84119303407617707</v>
      </c>
    </row>
    <row r="481" spans="3:18">
      <c r="C481" s="97">
        <v>46.9</v>
      </c>
      <c r="D481" s="97">
        <v>9.6</v>
      </c>
      <c r="E481" s="97">
        <v>0.117681469</v>
      </c>
      <c r="F481" s="97">
        <v>0.230298485</v>
      </c>
      <c r="G481" s="97">
        <v>0.27674612199999998</v>
      </c>
      <c r="H481" s="97">
        <v>0.26623815200000001</v>
      </c>
      <c r="I481" s="97">
        <v>0.23670139600000001</v>
      </c>
      <c r="J481" s="97">
        <v>0.206852485</v>
      </c>
      <c r="K481" s="97">
        <v>0.182406017</v>
      </c>
      <c r="L481" s="97">
        <v>0.16261462700000001</v>
      </c>
      <c r="M481" s="97">
        <v>0.145186233</v>
      </c>
      <c r="N481" s="97">
        <v>5.7645463000000001E-2</v>
      </c>
      <c r="O481" s="97">
        <v>2.3728280000000001E-2</v>
      </c>
      <c r="P481" s="97">
        <v>1.3692208000000001E-2</v>
      </c>
      <c r="Q481" s="97">
        <v>9.1796429999999995E-3</v>
      </c>
      <c r="R481" s="17">
        <f>SQRT((C481-Input!$R$8)^2+(Input!$Q$8-UHS_1000a!D481)^2)</f>
        <v>0.74192590390258306</v>
      </c>
    </row>
    <row r="482" spans="3:18">
      <c r="C482" s="97">
        <v>46.9</v>
      </c>
      <c r="D482" s="97">
        <v>9.6999999999999993</v>
      </c>
      <c r="E482" s="97">
        <v>0.117597177</v>
      </c>
      <c r="F482" s="97">
        <v>0.229965842</v>
      </c>
      <c r="G482" s="97">
        <v>0.27660263800000001</v>
      </c>
      <c r="H482" s="97">
        <v>0.26623055099999998</v>
      </c>
      <c r="I482" s="97">
        <v>0.23680188999999999</v>
      </c>
      <c r="J482" s="97">
        <v>0.206959688</v>
      </c>
      <c r="K482" s="97">
        <v>0.18254109199999999</v>
      </c>
      <c r="L482" s="97">
        <v>0.16278123899999999</v>
      </c>
      <c r="M482" s="97">
        <v>0.14537225400000001</v>
      </c>
      <c r="N482" s="97">
        <v>5.7787553999999998E-2</v>
      </c>
      <c r="O482" s="97">
        <v>2.3773177E-2</v>
      </c>
      <c r="P482" s="97">
        <v>1.3699106000000001E-2</v>
      </c>
      <c r="Q482" s="97">
        <v>9.1744610000000001E-3</v>
      </c>
      <c r="R482" s="17">
        <f>SQRT((C482-Input!$R$8)^2+(Input!$Q$8-UHS_1000a!D482)^2)</f>
        <v>0.6428859721482848</v>
      </c>
    </row>
    <row r="483" spans="3:18">
      <c r="C483" s="97">
        <v>46.9</v>
      </c>
      <c r="D483" s="97">
        <v>9.8000000000000007</v>
      </c>
      <c r="E483" s="97">
        <v>0.116892809</v>
      </c>
      <c r="F483" s="97">
        <v>0.228386599</v>
      </c>
      <c r="G483" s="97">
        <v>0.274870897</v>
      </c>
      <c r="H483" s="97">
        <v>0.26472166000000003</v>
      </c>
      <c r="I483" s="97">
        <v>0.23560919899999999</v>
      </c>
      <c r="J483" s="97">
        <v>0.20596387999999999</v>
      </c>
      <c r="K483" s="97">
        <v>0.181659497</v>
      </c>
      <c r="L483" s="97">
        <v>0.16206488899999999</v>
      </c>
      <c r="M483" s="97">
        <v>0.144768007</v>
      </c>
      <c r="N483" s="97">
        <v>5.7642893000000001E-2</v>
      </c>
      <c r="O483" s="97">
        <v>2.3715706999999999E-2</v>
      </c>
      <c r="P483" s="97">
        <v>1.3654998999999999E-2</v>
      </c>
      <c r="Q483" s="97">
        <v>9.1384829999999993E-3</v>
      </c>
      <c r="R483" s="17">
        <f>SQRT((C483-Input!$R$8)^2+(Input!$Q$8-UHS_1000a!D483)^2)</f>
        <v>0.54419729831047814</v>
      </c>
    </row>
    <row r="484" spans="3:18">
      <c r="C484" s="97">
        <v>46.9</v>
      </c>
      <c r="D484" s="97">
        <v>9.9</v>
      </c>
      <c r="E484" s="97">
        <v>0.115500823</v>
      </c>
      <c r="F484" s="97">
        <v>0.22534964199999999</v>
      </c>
      <c r="G484" s="97">
        <v>0.27146042799999998</v>
      </c>
      <c r="H484" s="97">
        <v>0.26168108000000001</v>
      </c>
      <c r="I484" s="97">
        <v>0.23312503100000001</v>
      </c>
      <c r="J484" s="97">
        <v>0.203890347</v>
      </c>
      <c r="K484" s="97">
        <v>0.17979758200000001</v>
      </c>
      <c r="L484" s="97">
        <v>0.160504431</v>
      </c>
      <c r="M484" s="97">
        <v>0.143360556</v>
      </c>
      <c r="N484" s="97">
        <v>5.7230799999999998E-2</v>
      </c>
      <c r="O484" s="97">
        <v>2.3556361000000001E-2</v>
      </c>
      <c r="P484" s="97">
        <v>1.3556814E-2</v>
      </c>
      <c r="Q484" s="97">
        <v>9.0684760000000007E-3</v>
      </c>
      <c r="R484" s="17">
        <f>SQRT((C484-Input!$R$8)^2+(Input!$Q$8-UHS_1000a!D484)^2)</f>
        <v>0.44609306853144881</v>
      </c>
    </row>
    <row r="485" spans="3:18">
      <c r="C485" s="97">
        <v>46.9</v>
      </c>
      <c r="D485" s="97">
        <v>10</v>
      </c>
      <c r="E485" s="97">
        <v>0.113979682</v>
      </c>
      <c r="F485" s="97">
        <v>0.22213545200000001</v>
      </c>
      <c r="G485" s="97">
        <v>0.26772344599999998</v>
      </c>
      <c r="H485" s="97">
        <v>0.25828375399999998</v>
      </c>
      <c r="I485" s="97">
        <v>0.23029925200000001</v>
      </c>
      <c r="J485" s="97">
        <v>0.201396398</v>
      </c>
      <c r="K485" s="97">
        <v>0.177641305</v>
      </c>
      <c r="L485" s="97">
        <v>0.158670016</v>
      </c>
      <c r="M485" s="97">
        <v>0.141680426</v>
      </c>
      <c r="N485" s="97">
        <v>5.6678393000000001E-2</v>
      </c>
      <c r="O485" s="97">
        <v>2.3332289999999999E-2</v>
      </c>
      <c r="P485" s="97">
        <v>1.3420013E-2</v>
      </c>
      <c r="Q485" s="97">
        <v>8.9718349999999992E-3</v>
      </c>
      <c r="R485" s="17">
        <f>SQRT((C485-Input!$R$8)^2+(Input!$Q$8-UHS_1000a!D485)^2)</f>
        <v>0.34906640069646372</v>
      </c>
    </row>
    <row r="486" spans="3:18">
      <c r="C486" s="97">
        <v>46.9</v>
      </c>
      <c r="D486" s="97">
        <v>10.1</v>
      </c>
      <c r="E486" s="97">
        <v>0.112620755</v>
      </c>
      <c r="F486" s="97">
        <v>0.21947025100000001</v>
      </c>
      <c r="G486" s="97">
        <v>0.26434096600000001</v>
      </c>
      <c r="H486" s="97">
        <v>0.25510026299999999</v>
      </c>
      <c r="I486" s="97">
        <v>0.22757972800000001</v>
      </c>
      <c r="J486" s="97">
        <v>0.19889552499999999</v>
      </c>
      <c r="K486" s="97">
        <v>0.17550044000000001</v>
      </c>
      <c r="L486" s="97">
        <v>0.15681240399999999</v>
      </c>
      <c r="M486" s="97">
        <v>0.139948344</v>
      </c>
      <c r="N486" s="97">
        <v>5.6027250000000001E-2</v>
      </c>
      <c r="O486" s="97">
        <v>2.3055195000000001E-2</v>
      </c>
      <c r="P486" s="97">
        <v>1.325219E-2</v>
      </c>
      <c r="Q486" s="97">
        <v>8.8547969999999993E-3</v>
      </c>
      <c r="R486" s="17">
        <f>SQRT((C486-Input!$R$8)^2+(Input!$Q$8-UHS_1000a!D486)^2)</f>
        <v>0.25435345171348528</v>
      </c>
    </row>
    <row r="487" spans="3:18">
      <c r="C487" s="97">
        <v>46.9</v>
      </c>
      <c r="D487" s="97">
        <v>10.199999999999999</v>
      </c>
      <c r="E487" s="97">
        <v>0.111207109</v>
      </c>
      <c r="F487" s="97">
        <v>0.216839051</v>
      </c>
      <c r="G487" s="97">
        <v>0.26079901900000002</v>
      </c>
      <c r="H487" s="97">
        <v>0.25166981500000002</v>
      </c>
      <c r="I487" s="97">
        <v>0.22458452800000001</v>
      </c>
      <c r="J487" s="97">
        <v>0.196119716</v>
      </c>
      <c r="K487" s="97">
        <v>0.173093152</v>
      </c>
      <c r="L487" s="97">
        <v>0.154694629</v>
      </c>
      <c r="M487" s="97">
        <v>0.13795408200000001</v>
      </c>
      <c r="N487" s="97">
        <v>5.5225918999999998E-2</v>
      </c>
      <c r="O487" s="97">
        <v>2.2709396999999999E-2</v>
      </c>
      <c r="P487" s="97">
        <v>1.3045146000000001E-2</v>
      </c>
      <c r="Q487" s="97">
        <v>8.7123989999999991E-3</v>
      </c>
      <c r="R487" s="17">
        <f>SQRT((C487-Input!$R$8)^2+(Input!$Q$8-UHS_1000a!D487)^2)</f>
        <v>0.16596386565136478</v>
      </c>
    </row>
    <row r="488" spans="3:18">
      <c r="C488" s="97">
        <v>46.9</v>
      </c>
      <c r="D488" s="97">
        <v>10.3</v>
      </c>
      <c r="E488" s="97">
        <v>0.109182791</v>
      </c>
      <c r="F488" s="97">
        <v>0.21287627000000001</v>
      </c>
      <c r="G488" s="97">
        <v>0.25579098300000003</v>
      </c>
      <c r="H488" s="97">
        <v>0.24692355899999999</v>
      </c>
      <c r="I488" s="97">
        <v>0.22048669800000001</v>
      </c>
      <c r="J488" s="97">
        <v>0.192372243</v>
      </c>
      <c r="K488" s="97">
        <v>0.169871561</v>
      </c>
      <c r="L488" s="97">
        <v>0.15187747600000001</v>
      </c>
      <c r="M488" s="97">
        <v>0.13532635500000001</v>
      </c>
      <c r="N488" s="97">
        <v>5.4216395000000001E-2</v>
      </c>
      <c r="O488" s="97">
        <v>2.2285385000000001E-2</v>
      </c>
      <c r="P488" s="97">
        <v>1.2796020999999999E-2</v>
      </c>
      <c r="Q488" s="97">
        <v>8.5437429999999995E-3</v>
      </c>
      <c r="R488" s="17">
        <f>SQRT((C488-Input!$R$8)^2+(Input!$Q$8-UHS_1000a!D488)^2)</f>
        <v>0.10194278299773832</v>
      </c>
    </row>
    <row r="489" spans="3:18">
      <c r="C489" s="97">
        <v>46.9</v>
      </c>
      <c r="D489" s="97">
        <v>10.4</v>
      </c>
      <c r="E489" s="97">
        <v>0.106791477</v>
      </c>
      <c r="F489" s="97">
        <v>0.20818260799999999</v>
      </c>
      <c r="G489" s="97">
        <v>0.24987224899999999</v>
      </c>
      <c r="H489" s="97">
        <v>0.24129272399999999</v>
      </c>
      <c r="I489" s="97">
        <v>0.21559990300000001</v>
      </c>
      <c r="J489" s="97">
        <v>0.187919321</v>
      </c>
      <c r="K489" s="97">
        <v>0.16603453400000001</v>
      </c>
      <c r="L489" s="97">
        <v>0.14851212899999999</v>
      </c>
      <c r="M489" s="97">
        <v>0.13219558000000001</v>
      </c>
      <c r="N489" s="97">
        <v>5.3008587000000003E-2</v>
      </c>
      <c r="O489" s="97">
        <v>2.1785821E-2</v>
      </c>
      <c r="P489" s="97">
        <v>1.2509522E-2</v>
      </c>
      <c r="Q489" s="97">
        <v>8.3539410000000001E-3</v>
      </c>
      <c r="R489" s="17">
        <f>SQRT((C489-Input!$R$8)^2+(Input!$Q$8-UHS_1000a!D489)^2)</f>
        <v>0.11506805511828211</v>
      </c>
    </row>
    <row r="490" spans="3:18">
      <c r="C490" s="97">
        <v>46.9</v>
      </c>
      <c r="D490" s="97">
        <v>10.5</v>
      </c>
      <c r="E490" s="97">
        <v>0.10391616100000001</v>
      </c>
      <c r="F490" s="97">
        <v>0.202575326</v>
      </c>
      <c r="G490" s="97">
        <v>0.24273302599999999</v>
      </c>
      <c r="H490" s="97">
        <v>0.23445273</v>
      </c>
      <c r="I490" s="97">
        <v>0.20962072000000001</v>
      </c>
      <c r="J490" s="97">
        <v>0.18249590700000001</v>
      </c>
      <c r="K490" s="97">
        <v>0.161342292</v>
      </c>
      <c r="L490" s="97">
        <v>0.14434034300000001</v>
      </c>
      <c r="M490" s="97">
        <v>0.12837520999999999</v>
      </c>
      <c r="N490" s="97">
        <v>5.1469064000000002E-2</v>
      </c>
      <c r="O490" s="97">
        <v>2.1189965000000002E-2</v>
      </c>
      <c r="P490" s="97">
        <v>1.2175076999999999E-2</v>
      </c>
      <c r="Q490" s="97">
        <v>8.1358130000000004E-3</v>
      </c>
      <c r="R490" s="17">
        <f>SQRT((C490-Input!$R$8)^2+(Input!$Q$8-UHS_1000a!D490)^2)</f>
        <v>0.18997100729343916</v>
      </c>
    </row>
    <row r="491" spans="3:18">
      <c r="C491" s="97">
        <v>46.9</v>
      </c>
      <c r="D491" s="97">
        <v>10.6</v>
      </c>
      <c r="E491" s="97">
        <v>9.9637307999999994E-2</v>
      </c>
      <c r="F491" s="97">
        <v>0.19381834100000001</v>
      </c>
      <c r="G491" s="97">
        <v>0.23272242100000001</v>
      </c>
      <c r="H491" s="97">
        <v>0.22491565999999999</v>
      </c>
      <c r="I491" s="97">
        <v>0.201181372</v>
      </c>
      <c r="J491" s="97">
        <v>0.17502563099999999</v>
      </c>
      <c r="K491" s="97">
        <v>0.154882149</v>
      </c>
      <c r="L491" s="97">
        <v>0.138323421</v>
      </c>
      <c r="M491" s="97">
        <v>0.123190177</v>
      </c>
      <c r="N491" s="97">
        <v>4.9455706000000002E-2</v>
      </c>
      <c r="O491" s="97">
        <v>2.0442025999999999E-2</v>
      </c>
      <c r="P491" s="97">
        <v>1.1764320999999999E-2</v>
      </c>
      <c r="Q491" s="97">
        <v>7.8722229999999994E-3</v>
      </c>
      <c r="R491" s="17">
        <f>SQRT((C491-Input!$R$8)^2+(Input!$Q$8-UHS_1000a!D491)^2)</f>
        <v>0.28095784366246773</v>
      </c>
    </row>
    <row r="492" spans="3:18">
      <c r="C492" s="97">
        <v>46.933</v>
      </c>
      <c r="D492" s="97">
        <v>7.4</v>
      </c>
      <c r="E492" s="97">
        <v>8.2784050999999997E-2</v>
      </c>
      <c r="F492" s="97">
        <v>0.15057345599999999</v>
      </c>
      <c r="G492" s="97">
        <v>0.187659452</v>
      </c>
      <c r="H492" s="97">
        <v>0.18542848000000001</v>
      </c>
      <c r="I492" s="97">
        <v>0.16671487300000001</v>
      </c>
      <c r="J492" s="97">
        <v>0.14712230900000001</v>
      </c>
      <c r="K492" s="97">
        <v>0.130672711</v>
      </c>
      <c r="L492" s="97">
        <v>0.117721987</v>
      </c>
      <c r="M492" s="97">
        <v>0.10642065000000001</v>
      </c>
      <c r="N492" s="97">
        <v>4.6850531000000001E-2</v>
      </c>
      <c r="O492" s="97">
        <v>2.0733116999999999E-2</v>
      </c>
      <c r="P492" s="97">
        <v>1.2366230000000001E-2</v>
      </c>
      <c r="Q492" s="97">
        <v>8.4515219999999995E-3</v>
      </c>
      <c r="R492" s="17">
        <f>SQRT((C492-Input!$R$8)^2+(Input!$Q$8-UHS_1000a!D492)^2)</f>
        <v>2.9385677793970402</v>
      </c>
    </row>
    <row r="493" spans="3:18">
      <c r="C493" s="97">
        <v>46.95</v>
      </c>
      <c r="D493" s="97">
        <v>7.45</v>
      </c>
      <c r="E493" s="97">
        <v>8.0037051999999997E-2</v>
      </c>
      <c r="F493" s="97">
        <v>0.144817009</v>
      </c>
      <c r="G493" s="97">
        <v>0.181047873</v>
      </c>
      <c r="H493" s="97">
        <v>0.17945571199999999</v>
      </c>
      <c r="I493" s="97">
        <v>0.161826728</v>
      </c>
      <c r="J493" s="97">
        <v>0.143015857</v>
      </c>
      <c r="K493" s="97">
        <v>0.12716601699999999</v>
      </c>
      <c r="L493" s="97">
        <v>0.114770626</v>
      </c>
      <c r="M493" s="97">
        <v>0.103925895</v>
      </c>
      <c r="N493" s="97">
        <v>4.6070475E-2</v>
      </c>
      <c r="O493" s="97">
        <v>2.0480505999999999E-2</v>
      </c>
      <c r="P493" s="97">
        <v>1.2232382E-2</v>
      </c>
      <c r="Q493" s="97">
        <v>8.3694879999999996E-3</v>
      </c>
      <c r="R493" s="17">
        <f>SQRT((C493-Input!$R$8)^2+(Input!$Q$8-UHS_1000a!D493)^2)</f>
        <v>2.8894223619536321</v>
      </c>
    </row>
    <row r="494" spans="3:18">
      <c r="C494" s="97">
        <v>46.966999999999999</v>
      </c>
      <c r="D494" s="97">
        <v>7.2670000000000003</v>
      </c>
      <c r="E494" s="97">
        <v>8.5050560999999997E-2</v>
      </c>
      <c r="F494" s="97">
        <v>0.15547841600000001</v>
      </c>
      <c r="G494" s="97">
        <v>0.19288292800000001</v>
      </c>
      <c r="H494" s="97">
        <v>0.18987525999999999</v>
      </c>
      <c r="I494" s="97">
        <v>0.17006458399999999</v>
      </c>
      <c r="J494" s="97">
        <v>0.149599656</v>
      </c>
      <c r="K494" s="97">
        <v>0.132677826</v>
      </c>
      <c r="L494" s="97">
        <v>0.11926229000000001</v>
      </c>
      <c r="M494" s="97">
        <v>0.10758243100000001</v>
      </c>
      <c r="N494" s="97">
        <v>4.6859707E-2</v>
      </c>
      <c r="O494" s="97">
        <v>2.0621792E-2</v>
      </c>
      <c r="P494" s="97">
        <v>1.2270698999999999E-2</v>
      </c>
      <c r="Q494" s="97">
        <v>8.3754539999999992E-3</v>
      </c>
      <c r="R494" s="17">
        <f>SQRT((C494-Input!$R$8)^2+(Input!$Q$8-UHS_1000a!D494)^2)</f>
        <v>3.0730559671307773</v>
      </c>
    </row>
    <row r="495" spans="3:18">
      <c r="C495" s="97">
        <v>47</v>
      </c>
      <c r="D495" s="97">
        <v>6.3</v>
      </c>
      <c r="E495" s="97">
        <v>6.1248559000000001E-2</v>
      </c>
      <c r="F495" s="97">
        <v>0.109802783</v>
      </c>
      <c r="G495" s="97">
        <v>0.13777656699999999</v>
      </c>
      <c r="H495" s="97">
        <v>0.13729554799999999</v>
      </c>
      <c r="I495" s="97">
        <v>0.124221683</v>
      </c>
      <c r="J495" s="97">
        <v>0.109920737</v>
      </c>
      <c r="K495" s="97">
        <v>9.8105581999999997E-2</v>
      </c>
      <c r="L495" s="97">
        <v>8.8558469000000001E-2</v>
      </c>
      <c r="M495" s="97">
        <v>8.0155474000000004E-2</v>
      </c>
      <c r="N495" s="97">
        <v>3.5714563999999997E-2</v>
      </c>
      <c r="O495" s="97">
        <v>1.5814297000000001E-2</v>
      </c>
      <c r="P495" s="97">
        <v>9.5488420000000001E-3</v>
      </c>
      <c r="Q495" s="97">
        <v>6.5079760000000004E-3</v>
      </c>
      <c r="R495" s="17">
        <f>SQRT((C495-Input!$R$8)^2+(Input!$Q$8-UHS_1000a!D495)^2)</f>
        <v>4.0404891272799563</v>
      </c>
    </row>
    <row r="496" spans="3:18">
      <c r="C496" s="97">
        <v>47</v>
      </c>
      <c r="D496" s="97">
        <v>6.4</v>
      </c>
      <c r="E496" s="97">
        <v>6.7414956999999998E-2</v>
      </c>
      <c r="F496" s="97">
        <v>0.122273013</v>
      </c>
      <c r="G496" s="97">
        <v>0.15208429500000001</v>
      </c>
      <c r="H496" s="97">
        <v>0.15043651</v>
      </c>
      <c r="I496" s="97">
        <v>0.13533574200000001</v>
      </c>
      <c r="J496" s="97">
        <v>0.11904511299999999</v>
      </c>
      <c r="K496" s="97">
        <v>0.10604319399999999</v>
      </c>
      <c r="L496" s="97">
        <v>9.5437402000000005E-2</v>
      </c>
      <c r="M496" s="97">
        <v>8.6028707999999995E-2</v>
      </c>
      <c r="N496" s="97">
        <v>3.7818404E-2</v>
      </c>
      <c r="O496" s="97">
        <v>1.6604242000000002E-2</v>
      </c>
      <c r="P496" s="97">
        <v>9.9953899999999998E-3</v>
      </c>
      <c r="Q496" s="97">
        <v>6.8180790000000003E-3</v>
      </c>
      <c r="R496" s="17">
        <f>SQRT((C496-Input!$R$8)^2+(Input!$Q$8-UHS_1000a!D496)^2)</f>
        <v>3.9406091805672534</v>
      </c>
    </row>
    <row r="497" spans="3:18">
      <c r="C497" s="97">
        <v>47</v>
      </c>
      <c r="D497" s="97">
        <v>6.5</v>
      </c>
      <c r="E497" s="97">
        <v>7.2910661000000002E-2</v>
      </c>
      <c r="F497" s="97">
        <v>0.133189798</v>
      </c>
      <c r="G497" s="97">
        <v>0.16435734499999999</v>
      </c>
      <c r="H497" s="97">
        <v>0.16181032100000001</v>
      </c>
      <c r="I497" s="97">
        <v>0.14538299499999999</v>
      </c>
      <c r="J497" s="97">
        <v>0.12732749099999999</v>
      </c>
      <c r="K497" s="97">
        <v>0.113039497</v>
      </c>
      <c r="L497" s="97">
        <v>0.101762054</v>
      </c>
      <c r="M497" s="97">
        <v>9.1445708000000001E-2</v>
      </c>
      <c r="N497" s="97">
        <v>3.9695069999999999E-2</v>
      </c>
      <c r="O497" s="97">
        <v>1.737474E-2</v>
      </c>
      <c r="P497" s="97">
        <v>1.0402979E-2</v>
      </c>
      <c r="Q497" s="97">
        <v>7.1078449999999998E-3</v>
      </c>
      <c r="R497" s="17">
        <f>SQRT((C497-Input!$R$8)^2+(Input!$Q$8-UHS_1000a!D497)^2)</f>
        <v>3.8407354816850257</v>
      </c>
    </row>
    <row r="498" spans="3:18">
      <c r="C498" s="97">
        <v>47</v>
      </c>
      <c r="D498" s="97">
        <v>6.6</v>
      </c>
      <c r="E498" s="97">
        <v>7.7139686999999998E-2</v>
      </c>
      <c r="F498" s="97">
        <v>0.14172971000000001</v>
      </c>
      <c r="G498" s="97">
        <v>0.17421689600000001</v>
      </c>
      <c r="H498" s="97">
        <v>0.17111262999999999</v>
      </c>
      <c r="I498" s="97">
        <v>0.15327975499999999</v>
      </c>
      <c r="J498" s="97">
        <v>0.13425537100000001</v>
      </c>
      <c r="K498" s="97">
        <v>0.118931046</v>
      </c>
      <c r="L498" s="97">
        <v>0.10693277499999999</v>
      </c>
      <c r="M498" s="97">
        <v>9.6089709999999995E-2</v>
      </c>
      <c r="N498" s="97">
        <v>4.1393086000000003E-2</v>
      </c>
      <c r="O498" s="97">
        <v>1.8092471999999998E-2</v>
      </c>
      <c r="P498" s="97">
        <v>1.0784124000000001E-2</v>
      </c>
      <c r="Q498" s="97">
        <v>7.3600439999999996E-3</v>
      </c>
      <c r="R498" s="17">
        <f>SQRT((C498-Input!$R$8)^2+(Input!$Q$8-UHS_1000a!D498)^2)</f>
        <v>3.7408685310469929</v>
      </c>
    </row>
    <row r="499" spans="3:18">
      <c r="C499" s="97">
        <v>47</v>
      </c>
      <c r="D499" s="97">
        <v>6.7</v>
      </c>
      <c r="E499" s="97">
        <v>8.0552317999999998E-2</v>
      </c>
      <c r="F499" s="97">
        <v>0.14836601599999999</v>
      </c>
      <c r="G499" s="97">
        <v>0.18228778000000001</v>
      </c>
      <c r="H499" s="97">
        <v>0.178791069</v>
      </c>
      <c r="I499" s="97">
        <v>0.15983043899999999</v>
      </c>
      <c r="J499" s="97">
        <v>0.140062192</v>
      </c>
      <c r="K499" s="97">
        <v>0.123883645</v>
      </c>
      <c r="L499" s="97">
        <v>0.111241308</v>
      </c>
      <c r="M499" s="97">
        <v>0.100044049</v>
      </c>
      <c r="N499" s="97">
        <v>4.289105E-2</v>
      </c>
      <c r="O499" s="97">
        <v>1.8741917E-2</v>
      </c>
      <c r="P499" s="97">
        <v>1.1130142000000001E-2</v>
      </c>
      <c r="Q499" s="97">
        <v>7.5898479999999997E-3</v>
      </c>
      <c r="R499" s="17">
        <f>SQRT((C499-Input!$R$8)^2+(Input!$Q$8-UHS_1000a!D499)^2)</f>
        <v>3.6410088839332793</v>
      </c>
    </row>
    <row r="500" spans="3:18">
      <c r="C500" s="97">
        <v>47</v>
      </c>
      <c r="D500" s="97">
        <v>6.8</v>
      </c>
      <c r="E500" s="97">
        <v>8.3216775000000007E-2</v>
      </c>
      <c r="F500" s="97">
        <v>0.153319289</v>
      </c>
      <c r="G500" s="97">
        <v>0.188593024</v>
      </c>
      <c r="H500" s="97">
        <v>0.184826619</v>
      </c>
      <c r="I500" s="97">
        <v>0.16500437400000001</v>
      </c>
      <c r="J500" s="97">
        <v>0.14470567000000001</v>
      </c>
      <c r="K500" s="97">
        <v>0.127856845</v>
      </c>
      <c r="L500" s="97">
        <v>0.11470999799999999</v>
      </c>
      <c r="M500" s="97">
        <v>0.103249192</v>
      </c>
      <c r="N500" s="97">
        <v>4.416051E-2</v>
      </c>
      <c r="O500" s="97">
        <v>1.930074E-2</v>
      </c>
      <c r="P500" s="97">
        <v>1.1435242E-2</v>
      </c>
      <c r="Q500" s="97">
        <v>7.7937909999999996E-3</v>
      </c>
      <c r="R500" s="17">
        <f>SQRT((C500-Input!$R$8)^2+(Input!$Q$8-UHS_1000a!D500)^2)</f>
        <v>3.541157158216004</v>
      </c>
    </row>
    <row r="501" spans="3:18">
      <c r="C501" s="97">
        <v>47</v>
      </c>
      <c r="D501" s="97">
        <v>6.9</v>
      </c>
      <c r="E501" s="97">
        <v>8.4976758999999999E-2</v>
      </c>
      <c r="F501" s="97">
        <v>0.156468353</v>
      </c>
      <c r="G501" s="97">
        <v>0.19275423</v>
      </c>
      <c r="H501" s="97">
        <v>0.18889101799999999</v>
      </c>
      <c r="I501" s="97">
        <v>0.168544375</v>
      </c>
      <c r="J501" s="97">
        <v>0.14778745400000001</v>
      </c>
      <c r="K501" s="97">
        <v>0.13065931</v>
      </c>
      <c r="L501" s="97">
        <v>0.11718216300000001</v>
      </c>
      <c r="M501" s="97">
        <v>0.10545753200000001</v>
      </c>
      <c r="N501" s="97">
        <v>4.5157961000000003E-2</v>
      </c>
      <c r="O501" s="97">
        <v>1.9728086999999998E-2</v>
      </c>
      <c r="P501" s="97">
        <v>1.1690858E-2</v>
      </c>
      <c r="Q501" s="97">
        <v>7.9663830000000005E-3</v>
      </c>
      <c r="R501" s="17">
        <f>SQRT((C501-Input!$R$8)^2+(Input!$Q$8-UHS_1000a!D501)^2)</f>
        <v>3.4413140434269902</v>
      </c>
    </row>
    <row r="502" spans="3:18">
      <c r="C502" s="97">
        <v>47</v>
      </c>
      <c r="D502" s="97">
        <v>6.9329999999999998</v>
      </c>
      <c r="E502" s="97">
        <v>8.5350859000000001E-2</v>
      </c>
      <c r="F502" s="97">
        <v>0.15708635700000001</v>
      </c>
      <c r="G502" s="97">
        <v>0.19363939999999999</v>
      </c>
      <c r="H502" s="97">
        <v>0.189787699</v>
      </c>
      <c r="I502" s="97">
        <v>0.16934537899999999</v>
      </c>
      <c r="J502" s="97">
        <v>0.148494872</v>
      </c>
      <c r="K502" s="97">
        <v>0.13131804399999999</v>
      </c>
      <c r="L502" s="97">
        <v>0.117771836</v>
      </c>
      <c r="M502" s="97">
        <v>0.105992251</v>
      </c>
      <c r="N502" s="97">
        <v>4.5424147999999998E-2</v>
      </c>
      <c r="O502" s="97">
        <v>1.9847411999999998E-2</v>
      </c>
      <c r="P502" s="97">
        <v>1.1763575E-2</v>
      </c>
      <c r="Q502" s="97">
        <v>8.015945E-3</v>
      </c>
      <c r="R502" s="17">
        <f>SQRT((C502-Input!$R$8)^2+(Input!$Q$8-UHS_1000a!D502)^2)</f>
        <v>3.4083678341939474</v>
      </c>
    </row>
    <row r="503" spans="3:18">
      <c r="C503" s="97">
        <v>47</v>
      </c>
      <c r="D503" s="97">
        <v>7</v>
      </c>
      <c r="E503" s="97">
        <v>8.5775080000000004E-2</v>
      </c>
      <c r="F503" s="97">
        <v>0.15769043299999999</v>
      </c>
      <c r="G503" s="97">
        <v>0.194631584</v>
      </c>
      <c r="H503" s="97">
        <v>0.19086684200000001</v>
      </c>
      <c r="I503" s="97">
        <v>0.17036306800000001</v>
      </c>
      <c r="J503" s="97">
        <v>0.149433225</v>
      </c>
      <c r="K503" s="97">
        <v>0.13221986299999999</v>
      </c>
      <c r="L503" s="97">
        <v>0.118601042</v>
      </c>
      <c r="M503" s="97">
        <v>0.106764019</v>
      </c>
      <c r="N503" s="97">
        <v>4.5859861000000002E-2</v>
      </c>
      <c r="O503" s="97">
        <v>2.0052232999999999E-2</v>
      </c>
      <c r="P503" s="97">
        <v>1.1890138999999999E-2</v>
      </c>
      <c r="Q503" s="97">
        <v>8.1029280000000006E-3</v>
      </c>
      <c r="R503" s="17">
        <f>SQRT((C503-Input!$R$8)^2+(Input!$Q$8-UHS_1000a!D503)^2)</f>
        <v>3.3414803114474885</v>
      </c>
    </row>
    <row r="504" spans="3:18">
      <c r="C504" s="97">
        <v>47</v>
      </c>
      <c r="D504" s="97">
        <v>7.1</v>
      </c>
      <c r="E504" s="97">
        <v>8.5792686000000007E-2</v>
      </c>
      <c r="F504" s="97">
        <v>0.157408195</v>
      </c>
      <c r="G504" s="97">
        <v>0.19464413</v>
      </c>
      <c r="H504" s="97">
        <v>0.19110600699999999</v>
      </c>
      <c r="I504" s="97">
        <v>0.170737322</v>
      </c>
      <c r="J504" s="97">
        <v>0.14987825900000001</v>
      </c>
      <c r="K504" s="97">
        <v>0.13271796399999999</v>
      </c>
      <c r="L504" s="97">
        <v>0.11911419299999999</v>
      </c>
      <c r="M504" s="97">
        <v>0.10728868699999999</v>
      </c>
      <c r="N504" s="97">
        <v>4.6285703999999997E-2</v>
      </c>
      <c r="O504" s="97">
        <v>2.0275888999999998E-2</v>
      </c>
      <c r="P504" s="97">
        <v>1.2034067000000001E-2</v>
      </c>
      <c r="Q504" s="97">
        <v>8.2040120000000001E-3</v>
      </c>
      <c r="R504" s="17">
        <f>SQRT((C504-Input!$R$8)^2+(Input!$Q$8-UHS_1000a!D504)^2)</f>
        <v>3.2416568291684711</v>
      </c>
    </row>
    <row r="505" spans="3:18">
      <c r="C505" s="97">
        <v>47</v>
      </c>
      <c r="D505" s="97">
        <v>7.2</v>
      </c>
      <c r="E505" s="97">
        <v>8.5148653000000005E-2</v>
      </c>
      <c r="F505" s="97">
        <v>0.15590643200000001</v>
      </c>
      <c r="G505" s="97">
        <v>0.19306148100000001</v>
      </c>
      <c r="H505" s="97">
        <v>0.18982679299999999</v>
      </c>
      <c r="I505" s="97">
        <v>0.16983174300000001</v>
      </c>
      <c r="J505" s="97">
        <v>0.149250985</v>
      </c>
      <c r="K505" s="97">
        <v>0.132256191</v>
      </c>
      <c r="L505" s="97">
        <v>0.11880428</v>
      </c>
      <c r="M505" s="97">
        <v>0.107097762</v>
      </c>
      <c r="N505" s="97">
        <v>4.6442662000000003E-2</v>
      </c>
      <c r="O505" s="97">
        <v>2.0398691E-2</v>
      </c>
      <c r="P505" s="97">
        <v>1.2122007000000001E-2</v>
      </c>
      <c r="Q505" s="97">
        <v>8.2691050000000006E-3</v>
      </c>
      <c r="R505" s="17">
        <f>SQRT((C505-Input!$R$8)^2+(Input!$Q$8-UHS_1000a!D505)^2)</f>
        <v>3.1418445735583358</v>
      </c>
    </row>
    <row r="506" spans="3:18">
      <c r="C506" s="97">
        <v>47</v>
      </c>
      <c r="D506" s="97">
        <v>7.3</v>
      </c>
      <c r="E506" s="97">
        <v>8.3651967999999993E-2</v>
      </c>
      <c r="F506" s="97">
        <v>0.152767387</v>
      </c>
      <c r="G506" s="97">
        <v>0.18942890600000001</v>
      </c>
      <c r="H506" s="97">
        <v>0.18662271</v>
      </c>
      <c r="I506" s="97">
        <v>0.16731312700000001</v>
      </c>
      <c r="J506" s="97">
        <v>0.14728524100000001</v>
      </c>
      <c r="K506" s="97">
        <v>0.13060217700000001</v>
      </c>
      <c r="L506" s="97">
        <v>0.117475912</v>
      </c>
      <c r="M506" s="97">
        <v>0.106029393</v>
      </c>
      <c r="N506" s="97">
        <v>4.6281672000000003E-2</v>
      </c>
      <c r="O506" s="97">
        <v>2.0405392000000001E-2</v>
      </c>
      <c r="P506" s="97">
        <v>1.2145925E-2</v>
      </c>
      <c r="Q506" s="97">
        <v>8.2935319999999993E-3</v>
      </c>
      <c r="R506" s="17">
        <f>SQRT((C506-Input!$R$8)^2+(Input!$Q$8-UHS_1000a!D506)^2)</f>
        <v>3.0420446496889793</v>
      </c>
    </row>
    <row r="507" spans="3:18">
      <c r="C507" s="97">
        <v>47</v>
      </c>
      <c r="D507" s="97">
        <v>7.4</v>
      </c>
      <c r="E507" s="97">
        <v>8.0705081999999997E-2</v>
      </c>
      <c r="F507" s="97">
        <v>0.14661418800000001</v>
      </c>
      <c r="G507" s="97">
        <v>0.182380405</v>
      </c>
      <c r="H507" s="97">
        <v>0.180319336</v>
      </c>
      <c r="I507" s="97">
        <v>0.16225007299999999</v>
      </c>
      <c r="J507" s="97">
        <v>0.143150003</v>
      </c>
      <c r="K507" s="97">
        <v>0.12713052399999999</v>
      </c>
      <c r="L507" s="97">
        <v>0.114608856</v>
      </c>
      <c r="M507" s="97">
        <v>0.103660163</v>
      </c>
      <c r="N507" s="97">
        <v>4.568941E-2</v>
      </c>
      <c r="O507" s="97">
        <v>2.0263307000000001E-2</v>
      </c>
      <c r="P507" s="97">
        <v>1.2086754E-2</v>
      </c>
      <c r="Q507" s="97">
        <v>8.2649750000000008E-3</v>
      </c>
      <c r="R507" s="17">
        <f>SQRT((C507-Input!$R$8)^2+(Input!$Q$8-UHS_1000a!D507)^2)</f>
        <v>2.942258312420023</v>
      </c>
    </row>
    <row r="508" spans="3:18">
      <c r="C508" s="97">
        <v>47</v>
      </c>
      <c r="D508" s="97">
        <v>7.5</v>
      </c>
      <c r="E508" s="97">
        <v>7.5203424000000005E-2</v>
      </c>
      <c r="F508" s="97">
        <v>0.133962673</v>
      </c>
      <c r="G508" s="97">
        <v>0.16932127499999999</v>
      </c>
      <c r="H508" s="97">
        <v>0.168877835</v>
      </c>
      <c r="I508" s="97">
        <v>0.15312641599999999</v>
      </c>
      <c r="J508" s="97">
        <v>0.13541678500000001</v>
      </c>
      <c r="K508" s="97">
        <v>0.120844955</v>
      </c>
      <c r="L508" s="97">
        <v>0.109421436</v>
      </c>
      <c r="M508" s="97">
        <v>9.9128279E-2</v>
      </c>
      <c r="N508" s="97">
        <v>4.4545372999999999E-2</v>
      </c>
      <c r="O508" s="97">
        <v>1.9944485000000001E-2</v>
      </c>
      <c r="P508" s="97">
        <v>1.1927365000000001E-2</v>
      </c>
      <c r="Q508" s="97">
        <v>8.1726230000000004E-3</v>
      </c>
      <c r="R508" s="17">
        <f>SQRT((C508-Input!$R$8)^2+(Input!$Q$8-UHS_1000a!D508)^2)</f>
        <v>2.8424869926365721</v>
      </c>
    </row>
    <row r="509" spans="3:18">
      <c r="C509" s="97">
        <v>47</v>
      </c>
      <c r="D509" s="97">
        <v>7.6</v>
      </c>
      <c r="E509" s="97">
        <v>6.9467289000000002E-2</v>
      </c>
      <c r="F509" s="97">
        <v>0.12136545999999999</v>
      </c>
      <c r="G509" s="97">
        <v>0.15643261</v>
      </c>
      <c r="H509" s="97">
        <v>0.15761118800000001</v>
      </c>
      <c r="I509" s="97">
        <v>0.14412093500000001</v>
      </c>
      <c r="J509" s="97">
        <v>0.127777048</v>
      </c>
      <c r="K509" s="97">
        <v>0.114651638</v>
      </c>
      <c r="L509" s="97">
        <v>0.104332285</v>
      </c>
      <c r="M509" s="97">
        <v>9.4580080999999996E-2</v>
      </c>
      <c r="N509" s="97">
        <v>4.3371398999999998E-2</v>
      </c>
      <c r="O509" s="97">
        <v>1.9603393E-2</v>
      </c>
      <c r="P509" s="97">
        <v>1.1749770999999999E-2</v>
      </c>
      <c r="Q509" s="97">
        <v>8.0670470000000008E-3</v>
      </c>
      <c r="R509" s="17">
        <f>SQRT((C509-Input!$R$8)^2+(Input!$Q$8-UHS_1000a!D509)^2)</f>
        <v>2.7427323291950101</v>
      </c>
    </row>
    <row r="510" spans="3:18">
      <c r="C510" s="97">
        <v>47</v>
      </c>
      <c r="D510" s="97">
        <v>7.7</v>
      </c>
      <c r="E510" s="97">
        <v>6.6763919000000005E-2</v>
      </c>
      <c r="F510" s="97">
        <v>0.115815496</v>
      </c>
      <c r="G510" s="97">
        <v>0.15057805299999999</v>
      </c>
      <c r="H510" s="97">
        <v>0.15237374000000001</v>
      </c>
      <c r="I510" s="97">
        <v>0.13957125500000001</v>
      </c>
      <c r="J510" s="97">
        <v>0.124178123</v>
      </c>
      <c r="K510" s="97">
        <v>0.11173380199999999</v>
      </c>
      <c r="L510" s="97">
        <v>0.101825185</v>
      </c>
      <c r="M510" s="97">
        <v>9.2390714999999998E-2</v>
      </c>
      <c r="N510" s="97">
        <v>4.2763311999999998E-2</v>
      </c>
      <c r="O510" s="97">
        <v>1.9418344000000001E-2</v>
      </c>
      <c r="P510" s="97">
        <v>1.1653352000000001E-2</v>
      </c>
      <c r="Q510" s="97">
        <v>8.0097329999999998E-3</v>
      </c>
      <c r="R510" s="17">
        <f>SQRT((C510-Input!$R$8)^2+(Input!$Q$8-UHS_1000a!D510)^2)</f>
        <v>2.6429962080780336</v>
      </c>
    </row>
    <row r="511" spans="3:18">
      <c r="C511" s="97">
        <v>47</v>
      </c>
      <c r="D511" s="97">
        <v>7.8</v>
      </c>
      <c r="E511" s="97">
        <v>6.6424265999999996E-2</v>
      </c>
      <c r="F511" s="97">
        <v>0.115404887</v>
      </c>
      <c r="G511" s="97">
        <v>0.15005991699999999</v>
      </c>
      <c r="H511" s="97">
        <v>0.15184752000000001</v>
      </c>
      <c r="I511" s="97">
        <v>0.139129265</v>
      </c>
      <c r="J511" s="97">
        <v>0.123840305</v>
      </c>
      <c r="K511" s="97">
        <v>0.11147217500000001</v>
      </c>
      <c r="L511" s="97">
        <v>0.101588098</v>
      </c>
      <c r="M511" s="97">
        <v>9.2186325E-2</v>
      </c>
      <c r="N511" s="97">
        <v>4.2676717000000003E-2</v>
      </c>
      <c r="O511" s="97">
        <v>1.9380417E-2</v>
      </c>
      <c r="P511" s="97">
        <v>1.1632318000000001E-2</v>
      </c>
      <c r="Q511" s="97">
        <v>7.9964419999999994E-3</v>
      </c>
      <c r="R511" s="17">
        <f>SQRT((C511-Input!$R$8)^2+(Input!$Q$8-UHS_1000a!D511)^2)</f>
        <v>2.543280810728191</v>
      </c>
    </row>
    <row r="512" spans="3:18">
      <c r="C512" s="97">
        <v>47</v>
      </c>
      <c r="D512" s="97">
        <v>7.9</v>
      </c>
      <c r="E512" s="97">
        <v>6.8266382E-2</v>
      </c>
      <c r="F512" s="97">
        <v>0.11971346200000001</v>
      </c>
      <c r="G512" s="97">
        <v>0.15451794999999999</v>
      </c>
      <c r="H512" s="97">
        <v>0.15574005299999999</v>
      </c>
      <c r="I512" s="97">
        <v>0.14257368600000001</v>
      </c>
      <c r="J512" s="97">
        <v>0.12659472099999999</v>
      </c>
      <c r="K512" s="97">
        <v>0.113736327</v>
      </c>
      <c r="L512" s="97">
        <v>0.103582062</v>
      </c>
      <c r="M512" s="97">
        <v>9.3877542999999994E-2</v>
      </c>
      <c r="N512" s="97">
        <v>4.3092932E-2</v>
      </c>
      <c r="O512" s="97">
        <v>1.9485721000000001E-2</v>
      </c>
      <c r="P512" s="97">
        <v>1.1684303E-2</v>
      </c>
      <c r="Q512" s="97">
        <v>8.0258450000000002E-3</v>
      </c>
      <c r="R512" s="17">
        <f>SQRT((C512-Input!$R$8)^2+(Input!$Q$8-UHS_1000a!D512)^2)</f>
        <v>2.4435886741678972</v>
      </c>
    </row>
    <row r="513" spans="3:18">
      <c r="C513" s="97">
        <v>47</v>
      </c>
      <c r="D513" s="97">
        <v>8</v>
      </c>
      <c r="E513" s="97">
        <v>7.2570999999999997E-2</v>
      </c>
      <c r="F513" s="97">
        <v>0.12948148300000001</v>
      </c>
      <c r="G513" s="97">
        <v>0.16460882800000001</v>
      </c>
      <c r="H513" s="97">
        <v>0.16458482399999999</v>
      </c>
      <c r="I513" s="97">
        <v>0.14991695999999999</v>
      </c>
      <c r="J513" s="97">
        <v>0.13279640100000001</v>
      </c>
      <c r="K513" s="97">
        <v>0.11883070900000001</v>
      </c>
      <c r="L513" s="97">
        <v>0.107796713</v>
      </c>
      <c r="M513" s="97">
        <v>9.7661701000000004E-2</v>
      </c>
      <c r="N513" s="97">
        <v>4.4054444999999998E-2</v>
      </c>
      <c r="O513" s="97">
        <v>1.9748753000000001E-2</v>
      </c>
      <c r="P513" s="97">
        <v>1.1817444999999999E-2</v>
      </c>
      <c r="Q513" s="97">
        <v>8.1035429999999995E-3</v>
      </c>
      <c r="R513" s="17">
        <f>SQRT((C513-Input!$R$8)^2+(Input!$Q$8-UHS_1000a!D513)^2)</f>
        <v>2.3439227663950457</v>
      </c>
    </row>
    <row r="514" spans="3:18">
      <c r="C514" s="97">
        <v>47</v>
      </c>
      <c r="D514" s="97">
        <v>8.1</v>
      </c>
      <c r="E514" s="97">
        <v>7.9309278999999996E-2</v>
      </c>
      <c r="F514" s="97">
        <v>0.14560673499999999</v>
      </c>
      <c r="G514" s="97">
        <v>0.181161027</v>
      </c>
      <c r="H514" s="97">
        <v>0.17903621</v>
      </c>
      <c r="I514" s="97">
        <v>0.161606465</v>
      </c>
      <c r="J514" s="97">
        <v>0.14286006800000001</v>
      </c>
      <c r="K514" s="97">
        <v>0.12710803700000001</v>
      </c>
      <c r="L514" s="97">
        <v>0.114666569</v>
      </c>
      <c r="M514" s="97">
        <v>0.103697253</v>
      </c>
      <c r="N514" s="97">
        <v>4.5588745E-2</v>
      </c>
      <c r="O514" s="97">
        <v>2.0175681000000001E-2</v>
      </c>
      <c r="P514" s="97">
        <v>1.2033525E-2</v>
      </c>
      <c r="Q514" s="97">
        <v>8.2308620000000002E-3</v>
      </c>
      <c r="R514" s="17">
        <f>SQRT((C514-Input!$R$8)^2+(Input!$Q$8-UHS_1000a!D514)^2)</f>
        <v>2.2442865817734563</v>
      </c>
    </row>
    <row r="515" spans="3:18">
      <c r="C515" s="97">
        <v>47</v>
      </c>
      <c r="D515" s="97">
        <v>8.1999999999999993</v>
      </c>
      <c r="E515" s="97">
        <v>8.7196737999999996E-2</v>
      </c>
      <c r="F515" s="97">
        <v>0.16347445899999999</v>
      </c>
      <c r="G515" s="97">
        <v>0.20070200799999999</v>
      </c>
      <c r="H515" s="97">
        <v>0.19613959</v>
      </c>
      <c r="I515" s="97">
        <v>0.17551673600000001</v>
      </c>
      <c r="J515" s="97">
        <v>0.15427544600000001</v>
      </c>
      <c r="K515" s="97">
        <v>0.136975034</v>
      </c>
      <c r="L515" s="97">
        <v>0.122896782</v>
      </c>
      <c r="M515" s="97">
        <v>0.110538713</v>
      </c>
      <c r="N515" s="97">
        <v>4.7412111E-2</v>
      </c>
      <c r="O515" s="97">
        <v>2.0689407E-2</v>
      </c>
      <c r="P515" s="97">
        <v>1.2291455999999999E-2</v>
      </c>
      <c r="Q515" s="97">
        <v>8.3836039999999994E-3</v>
      </c>
      <c r="R515" s="17">
        <f>SQRT((C515-Input!$R$8)^2+(Input!$Q$8-UHS_1000a!D515)^2)</f>
        <v>2.144684262876885</v>
      </c>
    </row>
    <row r="516" spans="3:18">
      <c r="C516" s="97">
        <v>47</v>
      </c>
      <c r="D516" s="97">
        <v>8.3000000000000007</v>
      </c>
      <c r="E516" s="97">
        <v>9.4420566999999997E-2</v>
      </c>
      <c r="F516" s="97">
        <v>0.17976856099999999</v>
      </c>
      <c r="G516" s="97">
        <v>0.21768388499999999</v>
      </c>
      <c r="H516" s="97">
        <v>0.21143862099999999</v>
      </c>
      <c r="I516" s="97">
        <v>0.188436364</v>
      </c>
      <c r="J516" s="97">
        <v>0.164824373</v>
      </c>
      <c r="K516" s="97">
        <v>0.14614069499999999</v>
      </c>
      <c r="L516" s="97">
        <v>0.13059925</v>
      </c>
      <c r="M516" s="97">
        <v>0.116969642</v>
      </c>
      <c r="N516" s="97">
        <v>4.9068003999999998E-2</v>
      </c>
      <c r="O516" s="97">
        <v>2.1142452999999999E-2</v>
      </c>
      <c r="P516" s="97">
        <v>1.2511772000000001E-2</v>
      </c>
      <c r="Q516" s="97">
        <v>8.5135590000000004E-3</v>
      </c>
      <c r="R516" s="17">
        <f>SQRT((C516-Input!$R$8)^2+(Input!$Q$8-UHS_1000a!D516)^2)</f>
        <v>2.0451207577390487</v>
      </c>
    </row>
    <row r="517" spans="3:18">
      <c r="C517" s="97">
        <v>47</v>
      </c>
      <c r="D517" s="97">
        <v>8.4</v>
      </c>
      <c r="E517" s="97">
        <v>0.10006662199999999</v>
      </c>
      <c r="F517" s="97">
        <v>0.19242451099999999</v>
      </c>
      <c r="G517" s="97">
        <v>0.23091487999999999</v>
      </c>
      <c r="H517" s="97">
        <v>0.22326913800000001</v>
      </c>
      <c r="I517" s="97">
        <v>0.19879815300000001</v>
      </c>
      <c r="J517" s="97">
        <v>0.17330153400000001</v>
      </c>
      <c r="K517" s="97">
        <v>0.15326717200000001</v>
      </c>
      <c r="L517" s="97">
        <v>0.13683066199999999</v>
      </c>
      <c r="M517" s="97">
        <v>0.12217813299999999</v>
      </c>
      <c r="N517" s="97">
        <v>5.0393641000000003E-2</v>
      </c>
      <c r="O517" s="97">
        <v>2.1497821E-2</v>
      </c>
      <c r="P517" s="97">
        <v>1.2681319999999999E-2</v>
      </c>
      <c r="Q517" s="97">
        <v>8.6138710000000004E-3</v>
      </c>
      <c r="R517" s="17">
        <f>SQRT((C517-Input!$R$8)^2+(Input!$Q$8-UHS_1000a!D517)^2)</f>
        <v>1.9456020250910826</v>
      </c>
    </row>
    <row r="518" spans="3:18">
      <c r="C518" s="97">
        <v>47</v>
      </c>
      <c r="D518" s="97">
        <v>8.5</v>
      </c>
      <c r="E518" s="97">
        <v>0.104038517</v>
      </c>
      <c r="F518" s="97">
        <v>0.20144989999999999</v>
      </c>
      <c r="G518" s="97">
        <v>0.24046351899999999</v>
      </c>
      <c r="H518" s="97">
        <v>0.231850113</v>
      </c>
      <c r="I518" s="97">
        <v>0.20623903900000001</v>
      </c>
      <c r="J518" s="97">
        <v>0.179536475</v>
      </c>
      <c r="K518" s="97">
        <v>0.15852064399999999</v>
      </c>
      <c r="L518" s="97">
        <v>0.141451626</v>
      </c>
      <c r="M518" s="97">
        <v>0.12603325900000001</v>
      </c>
      <c r="N518" s="97">
        <v>5.1357557999999998E-2</v>
      </c>
      <c r="O518" s="97">
        <v>2.1743353E-2</v>
      </c>
      <c r="P518" s="97">
        <v>1.2793528E-2</v>
      </c>
      <c r="Q518" s="97">
        <v>8.6791690000000005E-3</v>
      </c>
      <c r="R518" s="17">
        <f>SQRT((C518-Input!$R$8)^2+(Input!$Q$8-UHS_1000a!D518)^2)</f>
        <v>1.8461353055347551</v>
      </c>
    </row>
    <row r="519" spans="3:18">
      <c r="C519" s="97">
        <v>47</v>
      </c>
      <c r="D519" s="97">
        <v>8.6</v>
      </c>
      <c r="E519" s="97">
        <v>0.106731274</v>
      </c>
      <c r="F519" s="97">
        <v>0.207593846</v>
      </c>
      <c r="G519" s="97">
        <v>0.24735600699999999</v>
      </c>
      <c r="H519" s="97">
        <v>0.23803807799999999</v>
      </c>
      <c r="I519" s="97">
        <v>0.21147728800000001</v>
      </c>
      <c r="J519" s="97">
        <v>0.18409582199999999</v>
      </c>
      <c r="K519" s="97">
        <v>0.16236149799999999</v>
      </c>
      <c r="L519" s="97">
        <v>0.144859353</v>
      </c>
      <c r="M519" s="97">
        <v>0.12886497599999999</v>
      </c>
      <c r="N519" s="97">
        <v>5.204723E-2</v>
      </c>
      <c r="O519" s="97">
        <v>2.1907389999999999E-2</v>
      </c>
      <c r="P519" s="97">
        <v>1.2864779E-2</v>
      </c>
      <c r="Q519" s="97">
        <v>8.7195209999999992E-3</v>
      </c>
      <c r="R519" s="17">
        <f>SQRT((C519-Input!$R$8)^2+(Input!$Q$8-UHS_1000a!D519)^2)</f>
        <v>1.7467294846785191</v>
      </c>
    </row>
    <row r="520" spans="3:18">
      <c r="C520" s="97">
        <v>47</v>
      </c>
      <c r="D520" s="97">
        <v>8.6999999999999993</v>
      </c>
      <c r="E520" s="97">
        <v>0.10843663000000001</v>
      </c>
      <c r="F520" s="97">
        <v>0.21145931100000001</v>
      </c>
      <c r="G520" s="97">
        <v>0.25192599599999999</v>
      </c>
      <c r="H520" s="97">
        <v>0.242212713</v>
      </c>
      <c r="I520" s="97">
        <v>0.215066638</v>
      </c>
      <c r="J520" s="97">
        <v>0.187275146</v>
      </c>
      <c r="K520" s="97">
        <v>0.16506569800000001</v>
      </c>
      <c r="L520" s="97">
        <v>0.14718604299999999</v>
      </c>
      <c r="M520" s="97">
        <v>0.13090054800000001</v>
      </c>
      <c r="N520" s="97">
        <v>5.2576468000000001E-2</v>
      </c>
      <c r="O520" s="97">
        <v>2.2040976E-2</v>
      </c>
      <c r="P520" s="97">
        <v>1.2924451999999999E-2</v>
      </c>
      <c r="Q520" s="97">
        <v>8.7537550000000002E-3</v>
      </c>
      <c r="R520" s="17">
        <f>SQRT((C520-Input!$R$8)^2+(Input!$Q$8-UHS_1000a!D520)^2)</f>
        <v>1.6473955866605523</v>
      </c>
    </row>
    <row r="521" spans="3:18">
      <c r="C521" s="97">
        <v>47</v>
      </c>
      <c r="D521" s="97">
        <v>8.8000000000000007</v>
      </c>
      <c r="E521" s="97">
        <v>0.109804843</v>
      </c>
      <c r="F521" s="97">
        <v>0.214564746</v>
      </c>
      <c r="G521" s="97">
        <v>0.25566293200000001</v>
      </c>
      <c r="H521" s="97">
        <v>0.245659189</v>
      </c>
      <c r="I521" s="97">
        <v>0.21806183700000001</v>
      </c>
      <c r="J521" s="97">
        <v>0.18995921700000001</v>
      </c>
      <c r="K521" s="97">
        <v>0.16736086</v>
      </c>
      <c r="L521" s="97">
        <v>0.149170886</v>
      </c>
      <c r="M521" s="97">
        <v>0.132657421</v>
      </c>
      <c r="N521" s="97">
        <v>5.3043139000000003E-2</v>
      </c>
      <c r="O521" s="97">
        <v>2.2162602E-2</v>
      </c>
      <c r="P521" s="97">
        <v>1.2977608999999999E-2</v>
      </c>
      <c r="Q521" s="97">
        <v>8.7834690000000003E-3</v>
      </c>
      <c r="R521" s="17">
        <f>SQRT((C521-Input!$R$8)^2+(Input!$Q$8-UHS_1000a!D521)^2)</f>
        <v>1.5481474559136932</v>
      </c>
    </row>
    <row r="522" spans="3:18">
      <c r="C522" s="97">
        <v>47</v>
      </c>
      <c r="D522" s="97">
        <v>8.9</v>
      </c>
      <c r="E522" s="97">
        <v>0.111163184</v>
      </c>
      <c r="F522" s="97">
        <v>0.21756539599999999</v>
      </c>
      <c r="G522" s="97">
        <v>0.25933750300000002</v>
      </c>
      <c r="H522" s="97">
        <v>0.249090174</v>
      </c>
      <c r="I522" s="97">
        <v>0.22106519899999999</v>
      </c>
      <c r="J522" s="97">
        <v>0.19268000900000001</v>
      </c>
      <c r="K522" s="97">
        <v>0.169704517</v>
      </c>
      <c r="L522" s="97">
        <v>0.15121293599999999</v>
      </c>
      <c r="M522" s="97">
        <v>0.13449244399999999</v>
      </c>
      <c r="N522" s="97">
        <v>5.3578161999999999E-2</v>
      </c>
      <c r="O522" s="97">
        <v>2.2317726999999999E-2</v>
      </c>
      <c r="P522" s="97">
        <v>1.304626E-2</v>
      </c>
      <c r="Q522" s="97">
        <v>8.8208499999999999E-3</v>
      </c>
      <c r="R522" s="17">
        <f>SQRT((C522-Input!$R$8)^2+(Input!$Q$8-UHS_1000a!D522)^2)</f>
        <v>1.4490027162001533</v>
      </c>
    </row>
    <row r="523" spans="3:18">
      <c r="C523" s="97">
        <v>47</v>
      </c>
      <c r="D523" s="97">
        <v>9</v>
      </c>
      <c r="E523" s="97">
        <v>0.11272578799999999</v>
      </c>
      <c r="F523" s="97">
        <v>0.2208966</v>
      </c>
      <c r="G523" s="97">
        <v>0.26345397999999998</v>
      </c>
      <c r="H523" s="97">
        <v>0.25295753199999998</v>
      </c>
      <c r="I523" s="97">
        <v>0.22444572500000001</v>
      </c>
      <c r="J523" s="97">
        <v>0.195749904</v>
      </c>
      <c r="K523" s="97">
        <v>0.17235736199999999</v>
      </c>
      <c r="L523" s="97">
        <v>0.153528515</v>
      </c>
      <c r="M523" s="97">
        <v>0.13659642599999999</v>
      </c>
      <c r="N523" s="97">
        <v>5.4240863E-2</v>
      </c>
      <c r="O523" s="97">
        <v>2.2529053E-2</v>
      </c>
      <c r="P523" s="97">
        <v>1.3144327000000001E-2</v>
      </c>
      <c r="Q523" s="97">
        <v>8.8762830000000004E-3</v>
      </c>
      <c r="R523" s="17">
        <f>SQRT((C523-Input!$R$8)^2+(Input!$Q$8-UHS_1000a!D523)^2)</f>
        <v>1.3499841472620346</v>
      </c>
    </row>
    <row r="524" spans="3:18">
      <c r="C524" s="97">
        <v>47</v>
      </c>
      <c r="D524" s="97">
        <v>9.1</v>
      </c>
      <c r="E524" s="97">
        <v>0.11400204</v>
      </c>
      <c r="F524" s="97">
        <v>0.22346371900000001</v>
      </c>
      <c r="G524" s="97">
        <v>0.26686135100000002</v>
      </c>
      <c r="H524" s="97">
        <v>0.25623834899999998</v>
      </c>
      <c r="I524" s="97">
        <v>0.22736318599999999</v>
      </c>
      <c r="J524" s="97">
        <v>0.19844751999999999</v>
      </c>
      <c r="K524" s="97">
        <v>0.17470429200000001</v>
      </c>
      <c r="L524" s="97">
        <v>0.15560551</v>
      </c>
      <c r="M524" s="97">
        <v>0.138516589</v>
      </c>
      <c r="N524" s="97">
        <v>5.4898007999999998E-2</v>
      </c>
      <c r="O524" s="97">
        <v>2.2746178999999998E-2</v>
      </c>
      <c r="P524" s="97">
        <v>1.3243725E-2</v>
      </c>
      <c r="Q524" s="97">
        <v>8.9316240000000009E-3</v>
      </c>
      <c r="R524" s="17">
        <f>SQRT((C524-Input!$R$8)^2+(Input!$Q$8-UHS_1000a!D524)^2)</f>
        <v>1.251121706374797</v>
      </c>
    </row>
    <row r="525" spans="3:18">
      <c r="C525" s="97">
        <v>47</v>
      </c>
      <c r="D525" s="97">
        <v>9.1999999999999993</v>
      </c>
      <c r="E525" s="97">
        <v>0.114977725</v>
      </c>
      <c r="F525" s="97">
        <v>0.22521612199999999</v>
      </c>
      <c r="G525" s="97">
        <v>0.26955130100000002</v>
      </c>
      <c r="H525" s="97">
        <v>0.258944061</v>
      </c>
      <c r="I525" s="97">
        <v>0.22983256899999999</v>
      </c>
      <c r="J525" s="97">
        <v>0.200771163</v>
      </c>
      <c r="K525" s="97">
        <v>0.17674790500000001</v>
      </c>
      <c r="L525" s="97">
        <v>0.157441575</v>
      </c>
      <c r="M525" s="97">
        <v>0.14024703799999999</v>
      </c>
      <c r="N525" s="97">
        <v>5.5545753000000003E-2</v>
      </c>
      <c r="O525" s="97">
        <v>2.2967608E-2</v>
      </c>
      <c r="P525" s="97">
        <v>1.334398E-2</v>
      </c>
      <c r="Q525" s="97">
        <v>8.9866049999999999E-3</v>
      </c>
      <c r="R525" s="17">
        <f>SQRT((C525-Input!$R$8)^2+(Input!$Q$8-UHS_1000a!D525)^2)</f>
        <v>1.1524555741830418</v>
      </c>
    </row>
    <row r="526" spans="3:18">
      <c r="C526" s="97">
        <v>47</v>
      </c>
      <c r="D526" s="97">
        <v>9.3000000000000007</v>
      </c>
      <c r="E526" s="97">
        <v>0.116088605</v>
      </c>
      <c r="F526" s="97">
        <v>0.227345557</v>
      </c>
      <c r="G526" s="97">
        <v>0.27252958999999999</v>
      </c>
      <c r="H526" s="97">
        <v>0.26188623700000002</v>
      </c>
      <c r="I526" s="97">
        <v>0.232478143</v>
      </c>
      <c r="J526" s="97">
        <v>0.20321388800000001</v>
      </c>
      <c r="K526" s="97">
        <v>0.17889092700000001</v>
      </c>
      <c r="L526" s="97">
        <v>0.159350569</v>
      </c>
      <c r="M526" s="97">
        <v>0.14204138199999999</v>
      </c>
      <c r="N526" s="97">
        <v>5.6203911000000002E-2</v>
      </c>
      <c r="O526" s="97">
        <v>2.3190523000000001E-2</v>
      </c>
      <c r="P526" s="97">
        <v>1.3442446E-2</v>
      </c>
      <c r="Q526" s="97">
        <v>9.0389170000000005E-3</v>
      </c>
      <c r="R526" s="17">
        <f>SQRT((C526-Input!$R$8)^2+(Input!$Q$8-UHS_1000a!D526)^2)</f>
        <v>1.0540408800274026</v>
      </c>
    </row>
    <row r="527" spans="3:18">
      <c r="C527" s="97">
        <v>47</v>
      </c>
      <c r="D527" s="97">
        <v>9.4</v>
      </c>
      <c r="E527" s="97">
        <v>0.11697526699999999</v>
      </c>
      <c r="F527" s="97">
        <v>0.22916466199999999</v>
      </c>
      <c r="G527" s="97">
        <v>0.274895948</v>
      </c>
      <c r="H527" s="97">
        <v>0.26419894700000002</v>
      </c>
      <c r="I527" s="97">
        <v>0.23455214199999999</v>
      </c>
      <c r="J527" s="97">
        <v>0.20499520800000001</v>
      </c>
      <c r="K527" s="97">
        <v>0.18055133200000001</v>
      </c>
      <c r="L527" s="97">
        <v>0.160827743</v>
      </c>
      <c r="M527" s="97">
        <v>0.143435905</v>
      </c>
      <c r="N527" s="97">
        <v>5.6727060000000003E-2</v>
      </c>
      <c r="O527" s="97">
        <v>2.3368160999999998E-2</v>
      </c>
      <c r="P527" s="97">
        <v>1.3516797000000001E-2</v>
      </c>
      <c r="Q527" s="97">
        <v>9.0755090000000007E-3</v>
      </c>
      <c r="R527" s="17">
        <f>SQRT((C527-Input!$R$8)^2+(Input!$Q$8-UHS_1000a!D527)^2)</f>
        <v>0.95595528298781951</v>
      </c>
    </row>
    <row r="528" spans="3:18">
      <c r="C528" s="97">
        <v>47</v>
      </c>
      <c r="D528" s="97">
        <v>9.5</v>
      </c>
      <c r="E528" s="97">
        <v>0.117019579</v>
      </c>
      <c r="F528" s="97">
        <v>0.22913360899999999</v>
      </c>
      <c r="G528" s="97">
        <v>0.27511207399999998</v>
      </c>
      <c r="H528" s="97">
        <v>0.26454398400000001</v>
      </c>
      <c r="I528" s="97">
        <v>0.23496610500000001</v>
      </c>
      <c r="J528" s="97">
        <v>0.205372316</v>
      </c>
      <c r="K528" s="97">
        <v>0.180940295</v>
      </c>
      <c r="L528" s="97">
        <v>0.161218104</v>
      </c>
      <c r="M528" s="97">
        <v>0.14384159299999999</v>
      </c>
      <c r="N528" s="97">
        <v>5.6958752000000001E-2</v>
      </c>
      <c r="O528" s="97">
        <v>2.3452168999999998E-2</v>
      </c>
      <c r="P528" s="97">
        <v>1.3545668E-2</v>
      </c>
      <c r="Q528" s="97">
        <v>9.0850140000000006E-3</v>
      </c>
      <c r="R528" s="17">
        <f>SQRT((C528-Input!$R$8)^2+(Input!$Q$8-UHS_1000a!D528)^2)</f>
        <v>0.85831161554280666</v>
      </c>
    </row>
    <row r="529" spans="3:18">
      <c r="C529" s="97">
        <v>47</v>
      </c>
      <c r="D529" s="97">
        <v>9.6</v>
      </c>
      <c r="E529" s="97">
        <v>0.11572639699999999</v>
      </c>
      <c r="F529" s="97">
        <v>0.22614626600000001</v>
      </c>
      <c r="G529" s="97">
        <v>0.27201378599999998</v>
      </c>
      <c r="H529" s="97">
        <v>0.26190036300000002</v>
      </c>
      <c r="I529" s="97">
        <v>0.23289168299999999</v>
      </c>
      <c r="J529" s="97">
        <v>0.20369406400000001</v>
      </c>
      <c r="K529" s="97">
        <v>0.179470196</v>
      </c>
      <c r="L529" s="97">
        <v>0.16003498299999999</v>
      </c>
      <c r="M529" s="97">
        <v>0.142828504</v>
      </c>
      <c r="N529" s="97">
        <v>5.6769647999999999E-2</v>
      </c>
      <c r="O529" s="97">
        <v>2.3393231E-2</v>
      </c>
      <c r="P529" s="97">
        <v>1.3502688000000001E-2</v>
      </c>
      <c r="Q529" s="97">
        <v>9.0505550000000001E-3</v>
      </c>
      <c r="R529" s="17">
        <f>SQRT((C529-Input!$R$8)^2+(Input!$Q$8-UHS_1000a!D529)^2)</f>
        <v>0.76127994566984569</v>
      </c>
    </row>
    <row r="530" spans="3:18">
      <c r="C530" s="97">
        <v>47</v>
      </c>
      <c r="D530" s="97">
        <v>9.6999999999999993</v>
      </c>
      <c r="E530" s="97">
        <v>0.113832503</v>
      </c>
      <c r="F530" s="97">
        <v>0.22188993400000001</v>
      </c>
      <c r="G530" s="97">
        <v>0.26738835399999999</v>
      </c>
      <c r="H530" s="97">
        <v>0.257837019</v>
      </c>
      <c r="I530" s="97">
        <v>0.22960877499999999</v>
      </c>
      <c r="J530" s="97">
        <v>0.20083889699999999</v>
      </c>
      <c r="K530" s="97">
        <v>0.17706620300000001</v>
      </c>
      <c r="L530" s="97">
        <v>0.158048629</v>
      </c>
      <c r="M530" s="97">
        <v>0.14106856200000001</v>
      </c>
      <c r="N530" s="97">
        <v>5.6334130000000003E-2</v>
      </c>
      <c r="O530" s="97">
        <v>2.3245750999999999E-2</v>
      </c>
      <c r="P530" s="97">
        <v>1.3414272E-2</v>
      </c>
      <c r="Q530" s="97">
        <v>8.9881630000000004E-3</v>
      </c>
      <c r="R530" s="17">
        <f>SQRT((C530-Input!$R$8)^2+(Input!$Q$8-UHS_1000a!D530)^2)</f>
        <v>0.66512816959024035</v>
      </c>
    </row>
    <row r="531" spans="3:18">
      <c r="C531" s="97">
        <v>47</v>
      </c>
      <c r="D531" s="97">
        <v>9.8000000000000007</v>
      </c>
      <c r="E531" s="97">
        <v>0.11199026099999999</v>
      </c>
      <c r="F531" s="97">
        <v>0.217820666</v>
      </c>
      <c r="G531" s="97">
        <v>0.26284659500000002</v>
      </c>
      <c r="H531" s="97">
        <v>0.253803946</v>
      </c>
      <c r="I531" s="97">
        <v>0.226316036</v>
      </c>
      <c r="J531" s="97">
        <v>0.19788233399999999</v>
      </c>
      <c r="K531" s="97">
        <v>0.17461320499999999</v>
      </c>
      <c r="L531" s="97">
        <v>0.15599786800000001</v>
      </c>
      <c r="M531" s="97">
        <v>0.139222079</v>
      </c>
      <c r="N531" s="97">
        <v>5.5827870000000002E-2</v>
      </c>
      <c r="O531" s="97">
        <v>2.3066419000000001E-2</v>
      </c>
      <c r="P531" s="97">
        <v>1.3310271E-2</v>
      </c>
      <c r="Q531" s="97">
        <v>8.9172090000000006E-3</v>
      </c>
      <c r="R531" s="17">
        <f>SQRT((C531-Input!$R$8)^2+(Input!$Q$8-UHS_1000a!D531)^2)</f>
        <v>0.57030150647341082</v>
      </c>
    </row>
    <row r="532" spans="3:18">
      <c r="C532" s="97">
        <v>47</v>
      </c>
      <c r="D532" s="97">
        <v>9.9</v>
      </c>
      <c r="E532" s="97">
        <v>0.11036818900000001</v>
      </c>
      <c r="F532" s="97">
        <v>0.21438411800000001</v>
      </c>
      <c r="G532" s="97">
        <v>0.25886183600000001</v>
      </c>
      <c r="H532" s="97">
        <v>0.25018435300000003</v>
      </c>
      <c r="I532" s="97">
        <v>0.22331487799999999</v>
      </c>
      <c r="J532" s="97">
        <v>0.195181564</v>
      </c>
      <c r="K532" s="97">
        <v>0.17234080600000001</v>
      </c>
      <c r="L532" s="97">
        <v>0.15407453600000001</v>
      </c>
      <c r="M532" s="97">
        <v>0.137472029</v>
      </c>
      <c r="N532" s="97">
        <v>5.5269127000000001E-2</v>
      </c>
      <c r="O532" s="97">
        <v>2.2841846999999998E-2</v>
      </c>
      <c r="P532" s="97">
        <v>1.3174734E-2</v>
      </c>
      <c r="Q532" s="97">
        <v>8.8231130000000005E-3</v>
      </c>
      <c r="R532" s="17">
        <f>SQRT((C532-Input!$R$8)^2+(Input!$Q$8-UHS_1000a!D532)^2)</f>
        <v>0.47758992303986303</v>
      </c>
    </row>
    <row r="533" spans="3:18">
      <c r="C533" s="97">
        <v>47</v>
      </c>
      <c r="D533" s="97">
        <v>10</v>
      </c>
      <c r="E533" s="97">
        <v>0.10927526</v>
      </c>
      <c r="F533" s="97">
        <v>0.21217280899999999</v>
      </c>
      <c r="G533" s="97">
        <v>0.25616125200000001</v>
      </c>
      <c r="H533" s="97">
        <v>0.24767567500000001</v>
      </c>
      <c r="I533" s="97">
        <v>0.22119839399999999</v>
      </c>
      <c r="J533" s="97">
        <v>0.193241418</v>
      </c>
      <c r="K533" s="97">
        <v>0.17069088099999999</v>
      </c>
      <c r="L533" s="97">
        <v>0.152652906</v>
      </c>
      <c r="M533" s="97">
        <v>0.13615274899999999</v>
      </c>
      <c r="N533" s="97">
        <v>5.4778267999999998E-2</v>
      </c>
      <c r="O533" s="97">
        <v>2.2625890999999999E-2</v>
      </c>
      <c r="P533" s="97">
        <v>1.3039716E-2</v>
      </c>
      <c r="Q533" s="97">
        <v>8.7274290000000001E-3</v>
      </c>
      <c r="R533" s="17">
        <f>SQRT((C533-Input!$R$8)^2+(Input!$Q$8-UHS_1000a!D533)^2)</f>
        <v>0.38851056728563066</v>
      </c>
    </row>
    <row r="534" spans="3:18">
      <c r="C534" s="97">
        <v>47</v>
      </c>
      <c r="D534" s="97">
        <v>10.1</v>
      </c>
      <c r="E534" s="97">
        <v>0.108457005</v>
      </c>
      <c r="F534" s="97">
        <v>0.210675944</v>
      </c>
      <c r="G534" s="97">
        <v>0.25412204199999999</v>
      </c>
      <c r="H534" s="97">
        <v>0.245691294</v>
      </c>
      <c r="I534" s="97">
        <v>0.2194748</v>
      </c>
      <c r="J534" s="97">
        <v>0.19163676299999999</v>
      </c>
      <c r="K534" s="97">
        <v>0.16929698900000001</v>
      </c>
      <c r="L534" s="97">
        <v>0.151425593</v>
      </c>
      <c r="M534" s="97">
        <v>0.13498886299999999</v>
      </c>
      <c r="N534" s="97">
        <v>5.4261056000000002E-2</v>
      </c>
      <c r="O534" s="97">
        <v>2.2378764999999998E-2</v>
      </c>
      <c r="P534" s="97">
        <v>1.2881765999999999E-2</v>
      </c>
      <c r="Q534" s="97">
        <v>8.6143950000000004E-3</v>
      </c>
      <c r="R534" s="17">
        <f>SQRT((C534-Input!$R$8)^2+(Input!$Q$8-UHS_1000a!D534)^2)</f>
        <v>0.30624955052372349</v>
      </c>
    </row>
    <row r="535" spans="3:18">
      <c r="C535" s="97">
        <v>47</v>
      </c>
      <c r="D535" s="97">
        <v>10.199999999999999</v>
      </c>
      <c r="E535" s="97">
        <v>0.107408062</v>
      </c>
      <c r="F535" s="97">
        <v>0.20870749</v>
      </c>
      <c r="G535" s="97">
        <v>0.25153618700000002</v>
      </c>
      <c r="H535" s="97">
        <v>0.24318305700000001</v>
      </c>
      <c r="I535" s="97">
        <v>0.21728776699999999</v>
      </c>
      <c r="J535" s="97">
        <v>0.18961244499999999</v>
      </c>
      <c r="K535" s="97">
        <v>0.16753795599999999</v>
      </c>
      <c r="L535" s="97">
        <v>0.14987515200000001</v>
      </c>
      <c r="M535" s="97">
        <v>0.13352207099999999</v>
      </c>
      <c r="N535" s="97">
        <v>5.3619844E-2</v>
      </c>
      <c r="O535" s="97">
        <v>2.2078024000000002E-2</v>
      </c>
      <c r="P535" s="97">
        <v>1.2693067000000001E-2</v>
      </c>
      <c r="Q535" s="97">
        <v>8.4814690000000002E-3</v>
      </c>
      <c r="R535" s="17">
        <f>SQRT((C535-Input!$R$8)^2+(Input!$Q$8-UHS_1000a!D535)^2)</f>
        <v>0.23798553212193935</v>
      </c>
    </row>
    <row r="536" spans="3:18">
      <c r="C536" s="97">
        <v>47</v>
      </c>
      <c r="D536" s="97">
        <v>10.3</v>
      </c>
      <c r="E536" s="97">
        <v>0.10581052000000001</v>
      </c>
      <c r="F536" s="97">
        <v>0.205581982</v>
      </c>
      <c r="G536" s="97">
        <v>0.247627399</v>
      </c>
      <c r="H536" s="97">
        <v>0.23947099599999999</v>
      </c>
      <c r="I536" s="97">
        <v>0.21407635799999999</v>
      </c>
      <c r="J536" s="97">
        <v>0.18667035800000001</v>
      </c>
      <c r="K536" s="97">
        <v>0.165002432</v>
      </c>
      <c r="L536" s="97">
        <v>0.14765030600000001</v>
      </c>
      <c r="M536" s="97">
        <v>0.13144159999999999</v>
      </c>
      <c r="N536" s="97">
        <v>5.2786970000000003E-2</v>
      </c>
      <c r="O536" s="97">
        <v>2.1711279999999999E-2</v>
      </c>
      <c r="P536" s="97">
        <v>1.2470192999999999E-2</v>
      </c>
      <c r="Q536" s="97">
        <v>8.3276019999999999E-3</v>
      </c>
      <c r="R536" s="17">
        <f>SQRT((C536-Input!$R$8)^2+(Input!$Q$8-UHS_1000a!D536)^2)</f>
        <v>0.19870943561578128</v>
      </c>
    </row>
    <row r="537" spans="3:18">
      <c r="C537" s="97">
        <v>47</v>
      </c>
      <c r="D537" s="97">
        <v>10.4</v>
      </c>
      <c r="E537" s="97">
        <v>0.10394963</v>
      </c>
      <c r="F537" s="97">
        <v>0.20187455800000001</v>
      </c>
      <c r="G537" s="97">
        <v>0.24305981800000001</v>
      </c>
      <c r="H537" s="97">
        <v>0.23509888300000001</v>
      </c>
      <c r="I537" s="97">
        <v>0.21026529899999999</v>
      </c>
      <c r="J537" s="97">
        <v>0.183185712</v>
      </c>
      <c r="K537" s="97">
        <v>0.161986674</v>
      </c>
      <c r="L537" s="97">
        <v>0.14499413</v>
      </c>
      <c r="M537" s="97">
        <v>0.12896011800000001</v>
      </c>
      <c r="N537" s="97">
        <v>5.1726460000000002E-2</v>
      </c>
      <c r="O537" s="97">
        <v>2.1275001000000002E-2</v>
      </c>
      <c r="P537" s="97">
        <v>1.2211091E-2</v>
      </c>
      <c r="Q537" s="97">
        <v>8.1519939999999992E-3</v>
      </c>
      <c r="R537" s="17">
        <f>SQRT((C537-Input!$R$8)^2+(Input!$Q$8-UHS_1000a!D537)^2)</f>
        <v>0.20575170984981481</v>
      </c>
    </row>
    <row r="538" spans="3:18">
      <c r="C538" s="97">
        <v>47</v>
      </c>
      <c r="D538" s="97">
        <v>10.5</v>
      </c>
      <c r="E538" s="97">
        <v>0.101852391</v>
      </c>
      <c r="F538" s="97">
        <v>0.19779449399999999</v>
      </c>
      <c r="G538" s="97">
        <v>0.238088572</v>
      </c>
      <c r="H538" s="97">
        <v>0.23025604599999999</v>
      </c>
      <c r="I538" s="97">
        <v>0.20598090399999999</v>
      </c>
      <c r="J538" s="97">
        <v>0.179271703</v>
      </c>
      <c r="K538" s="97">
        <v>0.15857376500000001</v>
      </c>
      <c r="L538" s="97">
        <v>0.14175437799999999</v>
      </c>
      <c r="M538" s="97">
        <v>0.126136209</v>
      </c>
      <c r="N538" s="97">
        <v>5.0496737999999999E-2</v>
      </c>
      <c r="O538" s="97">
        <v>2.0779566999999999E-2</v>
      </c>
      <c r="P538" s="97">
        <v>1.1925259000000001E-2</v>
      </c>
      <c r="Q538" s="97">
        <v>7.962284E-3</v>
      </c>
      <c r="R538" s="17">
        <f>SQRT((C538-Input!$R$8)^2+(Input!$Q$8-UHS_1000a!D538)^2)</f>
        <v>0.25530783851950622</v>
      </c>
    </row>
    <row r="539" spans="3:18">
      <c r="C539" s="97">
        <v>47</v>
      </c>
      <c r="D539" s="97">
        <v>10.6</v>
      </c>
      <c r="E539" s="97">
        <v>9.9232403999999996E-2</v>
      </c>
      <c r="F539" s="97">
        <v>0.19294462400000001</v>
      </c>
      <c r="G539" s="97">
        <v>0.231977249</v>
      </c>
      <c r="H539" s="97">
        <v>0.22420120199999999</v>
      </c>
      <c r="I539" s="97">
        <v>0.200375568</v>
      </c>
      <c r="J539" s="97">
        <v>0.174330973</v>
      </c>
      <c r="K539" s="97">
        <v>0.15422919299999999</v>
      </c>
      <c r="L539" s="97">
        <v>0.13764125199999999</v>
      </c>
      <c r="M539" s="97">
        <v>0.122544154</v>
      </c>
      <c r="N539" s="97">
        <v>4.8948670999999999E-2</v>
      </c>
      <c r="O539" s="97">
        <v>2.0170939999999998E-2</v>
      </c>
      <c r="P539" s="97">
        <v>1.1585059E-2</v>
      </c>
      <c r="Q539" s="97">
        <v>7.7409920000000004E-3</v>
      </c>
      <c r="R539" s="17">
        <f>SQRT((C539-Input!$R$8)^2+(Input!$Q$8-UHS_1000a!D539)^2)</f>
        <v>0.32867981184259254</v>
      </c>
    </row>
    <row r="540" spans="3:18">
      <c r="C540" s="97">
        <v>47.05</v>
      </c>
      <c r="D540" s="97">
        <v>8.3000000000000007</v>
      </c>
      <c r="E540" s="97">
        <v>8.5624301E-2</v>
      </c>
      <c r="F540" s="97">
        <v>0.159856999</v>
      </c>
      <c r="G540" s="97">
        <v>0.19684069600000001</v>
      </c>
      <c r="H540" s="97">
        <v>0.19270225599999999</v>
      </c>
      <c r="I540" s="97">
        <v>0.17261694499999999</v>
      </c>
      <c r="J540" s="97">
        <v>0.15179359000000001</v>
      </c>
      <c r="K540" s="97">
        <v>0.13473109999999999</v>
      </c>
      <c r="L540" s="97">
        <v>0.12095774300000001</v>
      </c>
      <c r="M540" s="97">
        <v>0.108857881</v>
      </c>
      <c r="N540" s="97">
        <v>4.6775177000000001E-2</v>
      </c>
      <c r="O540" s="97">
        <v>2.0424281999999998E-2</v>
      </c>
      <c r="P540" s="97">
        <v>1.2130487000000001E-2</v>
      </c>
      <c r="Q540" s="97">
        <v>8.2744489999999997E-3</v>
      </c>
      <c r="R540" s="17">
        <f>SQRT((C540-Input!$R$8)^2+(Input!$Q$8-UHS_1000a!D540)^2)</f>
        <v>2.0505037108315234</v>
      </c>
    </row>
    <row r="541" spans="3:18">
      <c r="C541" s="97">
        <v>47.1</v>
      </c>
      <c r="D541" s="97">
        <v>6.4</v>
      </c>
      <c r="E541" s="97">
        <v>5.8862532000000002E-2</v>
      </c>
      <c r="F541" s="97">
        <v>0.104624706</v>
      </c>
      <c r="G541" s="97">
        <v>0.131977504</v>
      </c>
      <c r="H541" s="97">
        <v>0.13222606100000001</v>
      </c>
      <c r="I541" s="97">
        <v>0.120160129</v>
      </c>
      <c r="J541" s="97">
        <v>0.106685657</v>
      </c>
      <c r="K541" s="97">
        <v>9.5310671999999999E-2</v>
      </c>
      <c r="L541" s="97">
        <v>8.6239419999999997E-2</v>
      </c>
      <c r="M541" s="97">
        <v>7.8230416999999997E-2</v>
      </c>
      <c r="N541" s="97">
        <v>3.5164035000000003E-2</v>
      </c>
      <c r="O541" s="97">
        <v>1.5644879E-2</v>
      </c>
      <c r="P541" s="97">
        <v>9.4484879999999997E-3</v>
      </c>
      <c r="Q541" s="97">
        <v>6.4425020000000001E-3</v>
      </c>
      <c r="R541" s="17">
        <f>SQRT((C541-Input!$R$8)^2+(Input!$Q$8-UHS_1000a!D541)^2)</f>
        <v>3.9468333918178433</v>
      </c>
    </row>
    <row r="542" spans="3:18">
      <c r="C542" s="97">
        <v>47.1</v>
      </c>
      <c r="D542" s="97">
        <v>6.5</v>
      </c>
      <c r="E542" s="97">
        <v>6.4113140999999998E-2</v>
      </c>
      <c r="F542" s="97">
        <v>0.115082299</v>
      </c>
      <c r="G542" s="97">
        <v>0.14455927499999999</v>
      </c>
      <c r="H542" s="97">
        <v>0.143817472</v>
      </c>
      <c r="I542" s="97">
        <v>0.129781012</v>
      </c>
      <c r="J542" s="97">
        <v>0.114610879</v>
      </c>
      <c r="K542" s="97">
        <v>0.102400276</v>
      </c>
      <c r="L542" s="97">
        <v>9.2265419000000001E-2</v>
      </c>
      <c r="M542" s="97">
        <v>8.3391124999999997E-2</v>
      </c>
      <c r="N542" s="97">
        <v>3.7083929000000002E-2</v>
      </c>
      <c r="O542" s="97">
        <v>1.6367672999999999E-2</v>
      </c>
      <c r="P542" s="97">
        <v>9.8722879999999999E-3</v>
      </c>
      <c r="Q542" s="97">
        <v>6.7273929999999999E-3</v>
      </c>
      <c r="R542" s="17">
        <f>SQRT((C542-Input!$R$8)^2+(Input!$Q$8-UHS_1000a!D542)^2)</f>
        <v>3.8471212807853776</v>
      </c>
    </row>
    <row r="543" spans="3:18">
      <c r="C543" s="97">
        <v>47.1</v>
      </c>
      <c r="D543" s="97">
        <v>6.6</v>
      </c>
      <c r="E543" s="97">
        <v>6.9936856000000006E-2</v>
      </c>
      <c r="F543" s="97">
        <v>0.12683340800000001</v>
      </c>
      <c r="G543" s="97">
        <v>0.15764541500000001</v>
      </c>
      <c r="H543" s="97">
        <v>0.15584029499999999</v>
      </c>
      <c r="I543" s="97">
        <v>0.14027278800000001</v>
      </c>
      <c r="J543" s="97">
        <v>0.123210136</v>
      </c>
      <c r="K543" s="97">
        <v>0.109655667</v>
      </c>
      <c r="L543" s="97">
        <v>9.8769351000000005E-2</v>
      </c>
      <c r="M543" s="97">
        <v>8.8936913000000006E-2</v>
      </c>
      <c r="N543" s="97">
        <v>3.8985247000000001E-2</v>
      </c>
      <c r="O543" s="97">
        <v>1.712257E-2</v>
      </c>
      <c r="P543" s="97">
        <v>1.0269514E-2</v>
      </c>
      <c r="Q543" s="97">
        <v>7.0206239999999996E-3</v>
      </c>
      <c r="R543" s="17">
        <f>SQRT((C543-Input!$R$8)^2+(Input!$Q$8-UHS_1000a!D543)^2)</f>
        <v>3.7474245122984273</v>
      </c>
    </row>
    <row r="544" spans="3:18">
      <c r="C544" s="97">
        <v>47.1</v>
      </c>
      <c r="D544" s="97">
        <v>6.7</v>
      </c>
      <c r="E544" s="97">
        <v>7.4995213000000005E-2</v>
      </c>
      <c r="F544" s="97">
        <v>0.137059071</v>
      </c>
      <c r="G544" s="97">
        <v>0.169062669</v>
      </c>
      <c r="H544" s="97">
        <v>0.16639594799999999</v>
      </c>
      <c r="I544" s="97">
        <v>0.149375444</v>
      </c>
      <c r="J544" s="97">
        <v>0.13090579299999999</v>
      </c>
      <c r="K544" s="97">
        <v>0.1161465</v>
      </c>
      <c r="L544" s="97">
        <v>0.104567966</v>
      </c>
      <c r="M544" s="97">
        <v>9.3973347999999998E-2</v>
      </c>
      <c r="N544" s="97">
        <v>4.0733607999999998E-2</v>
      </c>
      <c r="O544" s="97">
        <v>1.7844151999999999E-2</v>
      </c>
      <c r="P544" s="97">
        <v>1.0650257E-2</v>
      </c>
      <c r="Q544" s="97">
        <v>7.2712999999999996E-3</v>
      </c>
      <c r="R544" s="17">
        <f>SQRT((C544-Input!$R$8)^2+(Input!$Q$8-UHS_1000a!D544)^2)</f>
        <v>3.6477443443419224</v>
      </c>
    </row>
    <row r="545" spans="3:18">
      <c r="C545" s="97">
        <v>47.1</v>
      </c>
      <c r="D545" s="97">
        <v>6.8</v>
      </c>
      <c r="E545" s="97">
        <v>7.8643447000000005E-2</v>
      </c>
      <c r="F545" s="97">
        <v>0.14456112900000001</v>
      </c>
      <c r="G545" s="97">
        <v>0.177674525</v>
      </c>
      <c r="H545" s="97">
        <v>0.174510991</v>
      </c>
      <c r="I545" s="97">
        <v>0.15625934299999999</v>
      </c>
      <c r="J545" s="97">
        <v>0.13697235299999999</v>
      </c>
      <c r="K545" s="97">
        <v>0.121303614</v>
      </c>
      <c r="L545" s="97">
        <v>0.109036966</v>
      </c>
      <c r="M545" s="97">
        <v>9.8053410999999993E-2</v>
      </c>
      <c r="N545" s="97">
        <v>4.2238062999999999E-2</v>
      </c>
      <c r="O545" s="97">
        <v>1.8485880999999999E-2</v>
      </c>
      <c r="P545" s="97">
        <v>1.0990751E-2</v>
      </c>
      <c r="Q545" s="97">
        <v>7.496394E-3</v>
      </c>
      <c r="R545" s="17">
        <f>SQRT((C545-Input!$R$8)^2+(Input!$Q$8-UHS_1000a!D545)^2)</f>
        <v>3.5480821760469223</v>
      </c>
    </row>
    <row r="546" spans="3:18">
      <c r="C546" s="97">
        <v>47.1</v>
      </c>
      <c r="D546" s="97">
        <v>6.9</v>
      </c>
      <c r="E546" s="97">
        <v>8.121631E-2</v>
      </c>
      <c r="F546" s="97">
        <v>0.14935282</v>
      </c>
      <c r="G546" s="97">
        <v>0.183756741</v>
      </c>
      <c r="H546" s="97">
        <v>0.18034814099999999</v>
      </c>
      <c r="I546" s="97">
        <v>0.161273045</v>
      </c>
      <c r="J546" s="97">
        <v>0.141457535</v>
      </c>
      <c r="K546" s="97">
        <v>0.125144166</v>
      </c>
      <c r="L546" s="97">
        <v>0.11239088799999999</v>
      </c>
      <c r="M546" s="97">
        <v>0.101156225</v>
      </c>
      <c r="N546" s="97">
        <v>4.3458761999999998E-2</v>
      </c>
      <c r="O546" s="97">
        <v>1.9028168000000002E-2</v>
      </c>
      <c r="P546" s="97">
        <v>1.1281751E-2</v>
      </c>
      <c r="Q546" s="97">
        <v>7.6904039999999996E-3</v>
      </c>
      <c r="R546" s="17">
        <f>SQRT((C546-Input!$R$8)^2+(Input!$Q$8-UHS_1000a!D546)^2)</f>
        <v>3.4484395680198952</v>
      </c>
    </row>
    <row r="547" spans="3:18">
      <c r="C547" s="97">
        <v>47.1</v>
      </c>
      <c r="D547" s="97">
        <v>7</v>
      </c>
      <c r="E547" s="97">
        <v>8.2806660000000004E-2</v>
      </c>
      <c r="F547" s="97">
        <v>0.15214164299999999</v>
      </c>
      <c r="G547" s="97">
        <v>0.18750507599999999</v>
      </c>
      <c r="H547" s="97">
        <v>0.18404276999999999</v>
      </c>
      <c r="I547" s="97">
        <v>0.16451130999999999</v>
      </c>
      <c r="J547" s="97">
        <v>0.14441938100000001</v>
      </c>
      <c r="K547" s="97">
        <v>0.127710988</v>
      </c>
      <c r="L547" s="97">
        <v>0.11466019700000001</v>
      </c>
      <c r="M547" s="97">
        <v>0.103280123</v>
      </c>
      <c r="N547" s="97">
        <v>4.4381711999999997E-2</v>
      </c>
      <c r="O547" s="97">
        <v>1.9438602999999999E-2</v>
      </c>
      <c r="P547" s="97">
        <v>1.1518126E-2</v>
      </c>
      <c r="Q547" s="97">
        <v>7.8499720000000002E-3</v>
      </c>
      <c r="R547" s="17">
        <f>SQRT((C547-Input!$R$8)^2+(Input!$Q$8-UHS_1000a!D547)^2)</f>
        <v>3.3488182662826933</v>
      </c>
    </row>
    <row r="548" spans="3:18">
      <c r="C548" s="97">
        <v>47.1</v>
      </c>
      <c r="D548" s="97">
        <v>7.1</v>
      </c>
      <c r="E548" s="97">
        <v>8.3570687000000005E-2</v>
      </c>
      <c r="F548" s="97">
        <v>0.15334029800000001</v>
      </c>
      <c r="G548" s="97">
        <v>0.18927339800000001</v>
      </c>
      <c r="H548" s="97">
        <v>0.185886098</v>
      </c>
      <c r="I548" s="97">
        <v>0.16620138400000001</v>
      </c>
      <c r="J548" s="97">
        <v>0.14597121499999999</v>
      </c>
      <c r="K548" s="97">
        <v>0.129142598</v>
      </c>
      <c r="L548" s="97">
        <v>0.115959275</v>
      </c>
      <c r="M548" s="97">
        <v>0.104472883</v>
      </c>
      <c r="N548" s="97">
        <v>4.5016806999999999E-2</v>
      </c>
      <c r="O548" s="97">
        <v>1.9731519999999999E-2</v>
      </c>
      <c r="P548" s="97">
        <v>1.1698511E-2</v>
      </c>
      <c r="Q548" s="97">
        <v>7.973941E-3</v>
      </c>
      <c r="R548" s="17">
        <f>SQRT((C548-Input!$R$8)^2+(Input!$Q$8-UHS_1000a!D548)^2)</f>
        <v>3.2492202305925657</v>
      </c>
    </row>
    <row r="549" spans="3:18">
      <c r="C549" s="97">
        <v>47.1</v>
      </c>
      <c r="D549" s="97">
        <v>7.2</v>
      </c>
      <c r="E549" s="97">
        <v>8.3541670999999998E-2</v>
      </c>
      <c r="F549" s="97">
        <v>0.15305596199999999</v>
      </c>
      <c r="G549" s="97">
        <v>0.189129663</v>
      </c>
      <c r="H549" s="97">
        <v>0.185919695</v>
      </c>
      <c r="I549" s="97">
        <v>0.16636926299999999</v>
      </c>
      <c r="J549" s="97">
        <v>0.14621957399999999</v>
      </c>
      <c r="K549" s="97">
        <v>0.12944415500000001</v>
      </c>
      <c r="L549" s="97">
        <v>0.116291266</v>
      </c>
      <c r="M549" s="97">
        <v>0.104828002</v>
      </c>
      <c r="N549" s="97">
        <v>4.5352282000000001E-2</v>
      </c>
      <c r="O549" s="97">
        <v>1.9914984E-2</v>
      </c>
      <c r="P549" s="97">
        <v>1.1818977E-2</v>
      </c>
      <c r="Q549" s="97">
        <v>8.0596929999999997E-3</v>
      </c>
      <c r="R549" s="17">
        <f>SQRT((C549-Input!$R$8)^2+(Input!$Q$8-UHS_1000a!D549)^2)</f>
        <v>3.1496476681043837</v>
      </c>
    </row>
    <row r="550" spans="3:18">
      <c r="C550" s="97">
        <v>47.1</v>
      </c>
      <c r="D550" s="97">
        <v>7.3</v>
      </c>
      <c r="E550" s="97">
        <v>8.2477186999999993E-2</v>
      </c>
      <c r="F550" s="97">
        <v>0.15078032199999999</v>
      </c>
      <c r="G550" s="97">
        <v>0.18650130000000001</v>
      </c>
      <c r="H550" s="97">
        <v>0.183625117</v>
      </c>
      <c r="I550" s="97">
        <v>0.16459067099999999</v>
      </c>
      <c r="J550" s="97">
        <v>0.14485032</v>
      </c>
      <c r="K550" s="97">
        <v>0.12831793799999999</v>
      </c>
      <c r="L550" s="97">
        <v>0.115405496</v>
      </c>
      <c r="M550" s="97">
        <v>0.10413743</v>
      </c>
      <c r="N550" s="97">
        <v>4.5321146999999999E-2</v>
      </c>
      <c r="O550" s="97">
        <v>1.9966890000000001E-2</v>
      </c>
      <c r="P550" s="97">
        <v>1.1867027E-2</v>
      </c>
      <c r="Q550" s="97">
        <v>8.0993560000000003E-3</v>
      </c>
      <c r="R550" s="17">
        <f>SQRT((C550-Input!$R$8)^2+(Input!$Q$8-UHS_1000a!D550)^2)</f>
        <v>3.050103073586</v>
      </c>
    </row>
    <row r="551" spans="3:18">
      <c r="C551" s="97">
        <v>47.1</v>
      </c>
      <c r="D551" s="97">
        <v>7.4</v>
      </c>
      <c r="E551" s="97">
        <v>7.9773502999999996E-2</v>
      </c>
      <c r="F551" s="97">
        <v>0.145079917</v>
      </c>
      <c r="G551" s="97">
        <v>0.179989751</v>
      </c>
      <c r="H551" s="97">
        <v>0.17781556500000001</v>
      </c>
      <c r="I551" s="97">
        <v>0.1599276</v>
      </c>
      <c r="J551" s="97">
        <v>0.14091983499999999</v>
      </c>
      <c r="K551" s="97">
        <v>0.12512267699999999</v>
      </c>
      <c r="L551" s="97">
        <v>0.112769488</v>
      </c>
      <c r="M551" s="97">
        <v>0.101901533</v>
      </c>
      <c r="N551" s="97">
        <v>4.4806040999999998E-2</v>
      </c>
      <c r="O551" s="97">
        <v>1.9854258E-2</v>
      </c>
      <c r="P551" s="97">
        <v>1.1824677E-2</v>
      </c>
      <c r="Q551" s="97">
        <v>8.0819410000000005E-3</v>
      </c>
      <c r="R551" s="17">
        <f>SQRT((C551-Input!$R$8)^2+(Input!$Q$8-UHS_1000a!D551)^2)</f>
        <v>2.9505892777210017</v>
      </c>
    </row>
    <row r="552" spans="3:18">
      <c r="C552" s="97">
        <v>47.1</v>
      </c>
      <c r="D552" s="97">
        <v>7.5</v>
      </c>
      <c r="E552" s="97">
        <v>7.4376572000000002E-2</v>
      </c>
      <c r="F552" s="97">
        <v>0.13251282</v>
      </c>
      <c r="G552" s="97">
        <v>0.16711373099999999</v>
      </c>
      <c r="H552" s="97">
        <v>0.166544681</v>
      </c>
      <c r="I552" s="97">
        <v>0.150932022</v>
      </c>
      <c r="J552" s="97">
        <v>0.13328875300000001</v>
      </c>
      <c r="K552" s="97">
        <v>0.11891594699999999</v>
      </c>
      <c r="L552" s="97">
        <v>0.107647038</v>
      </c>
      <c r="M552" s="97">
        <v>9.7391785999999994E-2</v>
      </c>
      <c r="N552" s="97">
        <v>4.3696325000000001E-2</v>
      </c>
      <c r="O552" s="97">
        <v>1.9551201000000001E-2</v>
      </c>
      <c r="P552" s="97">
        <v>1.1675525000000001E-2</v>
      </c>
      <c r="Q552" s="97">
        <v>7.9968910000000008E-3</v>
      </c>
      <c r="R552" s="17">
        <f>SQRT((C552-Input!$R$8)^2+(Input!$Q$8-UHS_1000a!D552)^2)</f>
        <v>2.8511095054566957</v>
      </c>
    </row>
    <row r="553" spans="3:18">
      <c r="C553" s="97">
        <v>47.1</v>
      </c>
      <c r="D553" s="97">
        <v>7.6</v>
      </c>
      <c r="E553" s="97">
        <v>6.8598273000000001E-2</v>
      </c>
      <c r="F553" s="97">
        <v>0.11997461600000001</v>
      </c>
      <c r="G553" s="97">
        <v>0.154176023</v>
      </c>
      <c r="H553" s="97">
        <v>0.15520794900000001</v>
      </c>
      <c r="I553" s="97">
        <v>0.14165752700000001</v>
      </c>
      <c r="J553" s="97">
        <v>0.12557548599999999</v>
      </c>
      <c r="K553" s="97">
        <v>0.112653721</v>
      </c>
      <c r="L553" s="97">
        <v>0.10245341299999999</v>
      </c>
      <c r="M553" s="97">
        <v>9.2795880999999997E-2</v>
      </c>
      <c r="N553" s="97">
        <v>4.2518664999999997E-2</v>
      </c>
      <c r="O553" s="97">
        <v>1.9212900000000002E-2</v>
      </c>
      <c r="P553" s="97">
        <v>1.1500781999999999E-2</v>
      </c>
      <c r="Q553" s="97">
        <v>7.8937009999999995E-3</v>
      </c>
      <c r="R553" s="17">
        <f>SQRT((C553-Input!$R$8)^2+(Input!$Q$8-UHS_1000a!D553)^2)</f>
        <v>2.7516674469144893</v>
      </c>
    </row>
    <row r="554" spans="3:18">
      <c r="C554" s="97">
        <v>47.1</v>
      </c>
      <c r="D554" s="97">
        <v>7.7</v>
      </c>
      <c r="E554" s="97">
        <v>6.5309779999999998E-2</v>
      </c>
      <c r="F554" s="97">
        <v>0.11314469200000001</v>
      </c>
      <c r="G554" s="97">
        <v>0.14689923099999999</v>
      </c>
      <c r="H554" s="97">
        <v>0.148698951</v>
      </c>
      <c r="I554" s="97">
        <v>0.13597995700000001</v>
      </c>
      <c r="J554" s="97">
        <v>0.121072373</v>
      </c>
      <c r="K554" s="97">
        <v>0.10899086299999999</v>
      </c>
      <c r="L554" s="97">
        <v>9.9150675999999993E-2</v>
      </c>
      <c r="M554" s="97">
        <v>9.0051011E-2</v>
      </c>
      <c r="N554" s="97">
        <v>4.1767677000000003E-2</v>
      </c>
      <c r="O554" s="97">
        <v>1.8962449999999999E-2</v>
      </c>
      <c r="P554" s="97">
        <v>1.1385025E-2</v>
      </c>
      <c r="Q554" s="97">
        <v>7.8253890000000003E-3</v>
      </c>
      <c r="R554" s="17">
        <f>SQRT((C554-Input!$R$8)^2+(Input!$Q$8-UHS_1000a!D554)^2)</f>
        <v>2.6522673441250757</v>
      </c>
    </row>
    <row r="555" spans="3:18">
      <c r="C555" s="97">
        <v>47.1</v>
      </c>
      <c r="D555" s="97">
        <v>7.8</v>
      </c>
      <c r="E555" s="97">
        <v>6.3647179999999998E-2</v>
      </c>
      <c r="F555" s="97">
        <v>0.109860874</v>
      </c>
      <c r="G555" s="97">
        <v>0.14313899299999999</v>
      </c>
      <c r="H555" s="97">
        <v>0.14542596599999999</v>
      </c>
      <c r="I555" s="97">
        <v>0.133102157</v>
      </c>
      <c r="J555" s="97">
        <v>0.118789358</v>
      </c>
      <c r="K555" s="97">
        <v>0.107135325</v>
      </c>
      <c r="L555" s="97">
        <v>9.7464327000000003E-2</v>
      </c>
      <c r="M555" s="97">
        <v>8.8644529E-2</v>
      </c>
      <c r="N555" s="97">
        <v>4.1358338000000001E-2</v>
      </c>
      <c r="O555" s="97">
        <v>1.8815083E-2</v>
      </c>
      <c r="P555" s="97">
        <v>1.1316438999999999E-2</v>
      </c>
      <c r="Q555" s="97">
        <v>7.7841830000000001E-3</v>
      </c>
      <c r="R555" s="17">
        <f>SQRT((C555-Input!$R$8)^2+(Input!$Q$8-UHS_1000a!D555)^2)</f>
        <v>2.5529140978528173</v>
      </c>
    </row>
    <row r="556" spans="3:18">
      <c r="C556" s="97">
        <v>47.1</v>
      </c>
      <c r="D556" s="97">
        <v>7.9</v>
      </c>
      <c r="E556" s="97">
        <v>6.3349953000000001E-2</v>
      </c>
      <c r="F556" s="97">
        <v>0.109471791</v>
      </c>
      <c r="G556" s="97">
        <v>0.14261044</v>
      </c>
      <c r="H556" s="97">
        <v>0.14493645599999999</v>
      </c>
      <c r="I556" s="97">
        <v>0.132687045</v>
      </c>
      <c r="J556" s="97">
        <v>0.11845673499999999</v>
      </c>
      <c r="K556" s="97">
        <v>0.106867008</v>
      </c>
      <c r="L556" s="97">
        <v>9.7219357000000006E-2</v>
      </c>
      <c r="M556" s="97">
        <v>8.8431835E-2</v>
      </c>
      <c r="N556" s="97">
        <v>4.1266002000000003E-2</v>
      </c>
      <c r="O556" s="97">
        <v>1.8768953000000001E-2</v>
      </c>
      <c r="P556" s="97">
        <v>1.1293538000000001E-2</v>
      </c>
      <c r="Q556" s="97">
        <v>7.7695280000000004E-3</v>
      </c>
      <c r="R556" s="17">
        <f>SQRT((C556-Input!$R$8)^2+(Input!$Q$8-UHS_1000a!D556)^2)</f>
        <v>2.4536134001343894</v>
      </c>
    </row>
    <row r="557" spans="3:18">
      <c r="C557" s="97">
        <v>47.1</v>
      </c>
      <c r="D557" s="97">
        <v>8</v>
      </c>
      <c r="E557" s="97">
        <v>6.4473401E-2</v>
      </c>
      <c r="F557" s="97">
        <v>0.11208610300000001</v>
      </c>
      <c r="G557" s="97">
        <v>0.14558750500000001</v>
      </c>
      <c r="H557" s="97">
        <v>0.147378118</v>
      </c>
      <c r="I557" s="97">
        <v>0.13485647200000001</v>
      </c>
      <c r="J557" s="97">
        <v>0.120179351</v>
      </c>
      <c r="K557" s="97">
        <v>0.108275582</v>
      </c>
      <c r="L557" s="97">
        <v>9.8499735000000005E-2</v>
      </c>
      <c r="M557" s="97">
        <v>8.9485888999999999E-2</v>
      </c>
      <c r="N557" s="97">
        <v>4.1517167000000001E-2</v>
      </c>
      <c r="O557" s="97">
        <v>1.8834881000000001E-2</v>
      </c>
      <c r="P557" s="97">
        <v>1.1321759000000001E-2</v>
      </c>
      <c r="Q557" s="97">
        <v>7.784961E-3</v>
      </c>
      <c r="R557" s="17">
        <f>SQRT((C557-Input!$R$8)^2+(Input!$Q$8-UHS_1000a!D557)^2)</f>
        <v>2.354371900023958</v>
      </c>
    </row>
    <row r="558" spans="3:18">
      <c r="C558" s="97">
        <v>47.1</v>
      </c>
      <c r="D558" s="97">
        <v>8.1</v>
      </c>
      <c r="E558" s="97">
        <v>6.7167259000000007E-2</v>
      </c>
      <c r="F558" s="97">
        <v>0.11806905400000001</v>
      </c>
      <c r="G558" s="97">
        <v>0.15198397599999999</v>
      </c>
      <c r="H558" s="97">
        <v>0.15303756800000001</v>
      </c>
      <c r="I558" s="97">
        <v>0.13984859799999999</v>
      </c>
      <c r="J558" s="97">
        <v>0.12416339899999999</v>
      </c>
      <c r="K558" s="97">
        <v>0.111540426</v>
      </c>
      <c r="L558" s="97">
        <v>0.10145030400000001</v>
      </c>
      <c r="M558" s="97">
        <v>9.1932757000000004E-2</v>
      </c>
      <c r="N558" s="97">
        <v>4.2147029000000003E-2</v>
      </c>
      <c r="O558" s="97">
        <v>1.9024486E-2</v>
      </c>
      <c r="P558" s="97">
        <v>1.1406793E-2</v>
      </c>
      <c r="Q558" s="97">
        <v>7.8339829999999992E-3</v>
      </c>
      <c r="R558" s="17">
        <f>SQRT((C558-Input!$R$8)^2+(Input!$Q$8-UHS_1000a!D558)^2)</f>
        <v>2.255197412628394</v>
      </c>
    </row>
    <row r="559" spans="3:18">
      <c r="C559" s="97">
        <v>47.1</v>
      </c>
      <c r="D559" s="97">
        <v>8.1999999999999993</v>
      </c>
      <c r="E559" s="97">
        <v>7.1464508999999996E-2</v>
      </c>
      <c r="F559" s="97">
        <v>0.12754195400000001</v>
      </c>
      <c r="G559" s="97">
        <v>0.16207421999999999</v>
      </c>
      <c r="H559" s="97">
        <v>0.16198162499999999</v>
      </c>
      <c r="I559" s="97">
        <v>0.14749751699999999</v>
      </c>
      <c r="J559" s="97">
        <v>0.13044715900000001</v>
      </c>
      <c r="K559" s="97">
        <v>0.116709085</v>
      </c>
      <c r="L559" s="97">
        <v>0.105861759</v>
      </c>
      <c r="M559" s="97">
        <v>9.5787149000000002E-2</v>
      </c>
      <c r="N559" s="97">
        <v>4.3154058000000002E-2</v>
      </c>
      <c r="O559" s="97">
        <v>1.9322702000000001E-2</v>
      </c>
      <c r="P559" s="97">
        <v>1.1548882999999999E-2</v>
      </c>
      <c r="Q559" s="97">
        <v>7.9171429999999998E-3</v>
      </c>
      <c r="R559" s="17">
        <f>SQRT((C559-Input!$R$8)^2+(Input!$Q$8-UHS_1000a!D559)^2)</f>
        <v>2.1560991851557261</v>
      </c>
    </row>
    <row r="560" spans="3:18">
      <c r="C560" s="97">
        <v>47.1</v>
      </c>
      <c r="D560" s="97">
        <v>8.3000000000000007</v>
      </c>
      <c r="E560" s="97">
        <v>7.7210135999999999E-2</v>
      </c>
      <c r="F560" s="97">
        <v>0.14071894800000001</v>
      </c>
      <c r="G560" s="97">
        <v>0.176005682</v>
      </c>
      <c r="H560" s="97">
        <v>0.17430203699999999</v>
      </c>
      <c r="I560" s="97">
        <v>0.15751559200000001</v>
      </c>
      <c r="J560" s="97">
        <v>0.139064253</v>
      </c>
      <c r="K560" s="97">
        <v>0.123809618</v>
      </c>
      <c r="L560" s="97">
        <v>0.111773752</v>
      </c>
      <c r="M560" s="97">
        <v>0.101033734</v>
      </c>
      <c r="N560" s="97">
        <v>4.4513130999999997E-2</v>
      </c>
      <c r="O560" s="97">
        <v>1.9704983999999998E-2</v>
      </c>
      <c r="P560" s="97">
        <v>1.1743452E-2</v>
      </c>
      <c r="Q560" s="97">
        <v>8.0324290000000007E-3</v>
      </c>
      <c r="R560" s="17">
        <f>SQRT((C560-Input!$R$8)^2+(Input!$Q$8-UHS_1000a!D560)^2)</f>
        <v>2.0570882388785754</v>
      </c>
    </row>
    <row r="561" spans="3:18">
      <c r="C561" s="97">
        <v>47.1</v>
      </c>
      <c r="D561" s="97">
        <v>8.4</v>
      </c>
      <c r="E561" s="97">
        <v>8.3458146999999996E-2</v>
      </c>
      <c r="F561" s="97">
        <v>0.15477763</v>
      </c>
      <c r="G561" s="97">
        <v>0.191488568</v>
      </c>
      <c r="H561" s="97">
        <v>0.188017504</v>
      </c>
      <c r="I561" s="97">
        <v>0.16870078699999999</v>
      </c>
      <c r="J561" s="97">
        <v>0.14848283000000001</v>
      </c>
      <c r="K561" s="97">
        <v>0.13175725599999999</v>
      </c>
      <c r="L561" s="97">
        <v>0.118415309</v>
      </c>
      <c r="M561" s="97">
        <v>0.10668654700000001</v>
      </c>
      <c r="N561" s="97">
        <v>4.6034295000000003E-2</v>
      </c>
      <c r="O561" s="97">
        <v>2.0138119999999999E-2</v>
      </c>
      <c r="P561" s="97">
        <v>1.1961658999999999E-2</v>
      </c>
      <c r="Q561" s="97">
        <v>8.1619829999999994E-3</v>
      </c>
      <c r="R561" s="17">
        <f>SQRT((C561-Input!$R$8)^2+(Input!$Q$8-UHS_1000a!D561)^2)</f>
        <v>1.9581778133856846</v>
      </c>
    </row>
    <row r="562" spans="3:18">
      <c r="C562" s="97">
        <v>47.1</v>
      </c>
      <c r="D562" s="97">
        <v>8.5</v>
      </c>
      <c r="E562" s="97">
        <v>8.9811488999999994E-2</v>
      </c>
      <c r="F562" s="97">
        <v>0.16869843200000001</v>
      </c>
      <c r="G562" s="97">
        <v>0.20697373799999999</v>
      </c>
      <c r="H562" s="97">
        <v>0.20199192799999999</v>
      </c>
      <c r="I562" s="97">
        <v>0.180127278</v>
      </c>
      <c r="J562" s="97">
        <v>0.15780475699999999</v>
      </c>
      <c r="K562" s="97">
        <v>0.139922095</v>
      </c>
      <c r="L562" s="97">
        <v>0.125253055</v>
      </c>
      <c r="M562" s="97">
        <v>0.112410809</v>
      </c>
      <c r="N562" s="97">
        <v>4.7593518000000001E-2</v>
      </c>
      <c r="O562" s="97">
        <v>2.0586419000000002E-2</v>
      </c>
      <c r="P562" s="97">
        <v>1.2188012E-2</v>
      </c>
      <c r="Q562" s="97">
        <v>8.2979639999999997E-3</v>
      </c>
      <c r="R562" s="17">
        <f>SQRT((C562-Input!$R$8)^2+(Input!$Q$8-UHS_1000a!D562)^2)</f>
        <v>1.8593839504360907</v>
      </c>
    </row>
    <row r="563" spans="3:18">
      <c r="C563" s="97">
        <v>47.1</v>
      </c>
      <c r="D563" s="97">
        <v>8.6</v>
      </c>
      <c r="E563" s="97">
        <v>9.4512531999999996E-2</v>
      </c>
      <c r="F563" s="97">
        <v>0.17893761899999999</v>
      </c>
      <c r="G563" s="97">
        <v>0.21804667799999999</v>
      </c>
      <c r="H563" s="97">
        <v>0.21209108600000001</v>
      </c>
      <c r="I563" s="97">
        <v>0.188971009</v>
      </c>
      <c r="J563" s="97">
        <v>0.165081434</v>
      </c>
      <c r="K563" s="97">
        <v>0.14629865</v>
      </c>
      <c r="L563" s="97">
        <v>0.13067409599999999</v>
      </c>
      <c r="M563" s="97">
        <v>0.116978648</v>
      </c>
      <c r="N563" s="97">
        <v>4.8865139000000002E-2</v>
      </c>
      <c r="O563" s="97">
        <v>2.0954958999999999E-2</v>
      </c>
      <c r="P563" s="97">
        <v>1.2370706E-2</v>
      </c>
      <c r="Q563" s="97">
        <v>8.4074500000000003E-3</v>
      </c>
      <c r="R563" s="17">
        <f>SQRT((C563-Input!$R$8)^2+(Input!$Q$8-UHS_1000a!D563)^2)</f>
        <v>1.7607262710150899</v>
      </c>
    </row>
    <row r="564" spans="3:18">
      <c r="C564" s="97">
        <v>47.1</v>
      </c>
      <c r="D564" s="97">
        <v>8.6999999999999993</v>
      </c>
      <c r="E564" s="97">
        <v>9.8725468999999996E-2</v>
      </c>
      <c r="F564" s="97">
        <v>0.18812937800000001</v>
      </c>
      <c r="G564" s="97">
        <v>0.22798818900000001</v>
      </c>
      <c r="H564" s="97">
        <v>0.22110147399999999</v>
      </c>
      <c r="I564" s="97">
        <v>0.196975759</v>
      </c>
      <c r="J564" s="97">
        <v>0.17168301699999999</v>
      </c>
      <c r="K564" s="97">
        <v>0.151878976</v>
      </c>
      <c r="L564" s="97">
        <v>0.13560881599999999</v>
      </c>
      <c r="M564" s="97">
        <v>0.121132606</v>
      </c>
      <c r="N564" s="97">
        <v>4.9988763999999998E-2</v>
      </c>
      <c r="O564" s="97">
        <v>2.1272843999999999E-2</v>
      </c>
      <c r="P564" s="97">
        <v>1.2526468000000001E-2</v>
      </c>
      <c r="Q564" s="97">
        <v>8.5013269999999995E-3</v>
      </c>
      <c r="R564" s="17">
        <f>SQRT((C564-Input!$R$8)^2+(Input!$Q$8-UHS_1000a!D564)^2)</f>
        <v>1.6622290238550417</v>
      </c>
    </row>
    <row r="565" spans="3:18">
      <c r="C565" s="97">
        <v>47.1</v>
      </c>
      <c r="D565" s="97">
        <v>8.8000000000000007</v>
      </c>
      <c r="E565" s="97">
        <v>0.10250121299999999</v>
      </c>
      <c r="F565" s="97">
        <v>0.19651779699999999</v>
      </c>
      <c r="G565" s="97">
        <v>0.23696867299999999</v>
      </c>
      <c r="H565" s="97">
        <v>0.229231828</v>
      </c>
      <c r="I565" s="97">
        <v>0.204199405</v>
      </c>
      <c r="J565" s="97">
        <v>0.17770433999999999</v>
      </c>
      <c r="K565" s="97">
        <v>0.15698090100000001</v>
      </c>
      <c r="L565" s="97">
        <v>0.140142354</v>
      </c>
      <c r="M565" s="97">
        <v>0.124938938</v>
      </c>
      <c r="N565" s="97">
        <v>5.1003228999999997E-2</v>
      </c>
      <c r="O565" s="97">
        <v>2.1551764000000001E-2</v>
      </c>
      <c r="P565" s="97">
        <v>1.2659062E-2</v>
      </c>
      <c r="Q565" s="97">
        <v>8.580028E-3</v>
      </c>
      <c r="R565" s="17">
        <f>SQRT((C565-Input!$R$8)^2+(Input!$Q$8-UHS_1000a!D565)^2)</f>
        <v>1.5639225217540222</v>
      </c>
    </row>
    <row r="566" spans="3:18">
      <c r="C566" s="97">
        <v>47.1</v>
      </c>
      <c r="D566" s="97">
        <v>8.9</v>
      </c>
      <c r="E566" s="97">
        <v>0.106186578</v>
      </c>
      <c r="F566" s="97">
        <v>0.20514523200000001</v>
      </c>
      <c r="G566" s="97">
        <v>0.24623656799999999</v>
      </c>
      <c r="H566" s="97">
        <v>0.23759655099999999</v>
      </c>
      <c r="I566" s="97">
        <v>0.21129215400000001</v>
      </c>
      <c r="J566" s="97">
        <v>0.18394770099999999</v>
      </c>
      <c r="K566" s="97">
        <v>0.162269525</v>
      </c>
      <c r="L566" s="97">
        <v>0.14487809600000001</v>
      </c>
      <c r="M566" s="97">
        <v>0.12890770500000001</v>
      </c>
      <c r="N566" s="97">
        <v>5.2073100999999997E-2</v>
      </c>
      <c r="O566" s="97">
        <v>2.1844525E-2</v>
      </c>
      <c r="P566" s="97">
        <v>1.2792987E-2</v>
      </c>
      <c r="Q566" s="97">
        <v>8.6561620000000002E-3</v>
      </c>
      <c r="R566" s="17">
        <f>SQRT((C566-Input!$R$8)^2+(Input!$Q$8-UHS_1000a!D566)^2)</f>
        <v>1.4658451420094964</v>
      </c>
    </row>
    <row r="567" spans="3:18">
      <c r="C567" s="97">
        <v>47.1</v>
      </c>
      <c r="D567" s="97">
        <v>9</v>
      </c>
      <c r="E567" s="97">
        <v>0.11027996399999999</v>
      </c>
      <c r="F567" s="97">
        <v>0.214350769</v>
      </c>
      <c r="G567" s="97">
        <v>0.25660165200000001</v>
      </c>
      <c r="H567" s="97">
        <v>0.246921318</v>
      </c>
      <c r="I567" s="97">
        <v>0.21916648499999999</v>
      </c>
      <c r="J567" s="97">
        <v>0.19092499900000001</v>
      </c>
      <c r="K567" s="97">
        <v>0.16817111700000001</v>
      </c>
      <c r="L567" s="97">
        <v>0.14991501800000001</v>
      </c>
      <c r="M567" s="97">
        <v>0.13336235199999999</v>
      </c>
      <c r="N567" s="97">
        <v>5.3280853000000003E-2</v>
      </c>
      <c r="O567" s="97">
        <v>2.2193037999999998E-2</v>
      </c>
      <c r="P567" s="97">
        <v>1.295488E-2</v>
      </c>
      <c r="Q567" s="97">
        <v>8.7490229999999999E-3</v>
      </c>
      <c r="R567" s="17">
        <f>SQRT((C567-Input!$R$8)^2+(Input!$Q$8-UHS_1000a!D567)^2)</f>
        <v>1.3680461639346173</v>
      </c>
    </row>
    <row r="568" spans="3:18">
      <c r="C568" s="97">
        <v>47.1</v>
      </c>
      <c r="D568" s="97">
        <v>9.1</v>
      </c>
      <c r="E568" s="97">
        <v>0.114065025</v>
      </c>
      <c r="F568" s="97">
        <v>0.222833589</v>
      </c>
      <c r="G568" s="97">
        <v>0.26626217899999999</v>
      </c>
      <c r="H568" s="97">
        <v>0.25567756200000002</v>
      </c>
      <c r="I568" s="97">
        <v>0.22659354400000001</v>
      </c>
      <c r="J568" s="97">
        <v>0.197571317</v>
      </c>
      <c r="K568" s="97">
        <v>0.173811259</v>
      </c>
      <c r="L568" s="97">
        <v>0.154742504</v>
      </c>
      <c r="M568" s="97">
        <v>0.137679149</v>
      </c>
      <c r="N568" s="97">
        <v>5.4489374E-2</v>
      </c>
      <c r="O568" s="97">
        <v>2.2560005000000001E-2</v>
      </c>
      <c r="P568" s="97">
        <v>1.3124439E-2</v>
      </c>
      <c r="Q568" s="97">
        <v>8.8451989999999998E-3</v>
      </c>
      <c r="R568" s="17">
        <f>SQRT((C568-Input!$R$8)^2+(Input!$Q$8-UHS_1000a!D568)^2)</f>
        <v>1.2705898759865841</v>
      </c>
    </row>
    <row r="569" spans="3:18">
      <c r="C569" s="97">
        <v>47.1</v>
      </c>
      <c r="D569" s="97">
        <v>9.1999999999999993</v>
      </c>
      <c r="E569" s="97">
        <v>0.11714094</v>
      </c>
      <c r="F569" s="97">
        <v>0.22959259300000001</v>
      </c>
      <c r="G569" s="97">
        <v>0.27418693399999999</v>
      </c>
      <c r="H569" s="97">
        <v>0.26294682899999999</v>
      </c>
      <c r="I569" s="97">
        <v>0.23280571799999999</v>
      </c>
      <c r="J569" s="97">
        <v>0.2031818</v>
      </c>
      <c r="K569" s="97">
        <v>0.17860344</v>
      </c>
      <c r="L569" s="97">
        <v>0.15886719699999999</v>
      </c>
      <c r="M569" s="97">
        <v>0.14141119499999999</v>
      </c>
      <c r="N569" s="97">
        <v>5.5588844999999998E-2</v>
      </c>
      <c r="O569" s="97">
        <v>2.2902174000000001E-2</v>
      </c>
      <c r="P569" s="97">
        <v>1.3280679E-2</v>
      </c>
      <c r="Q569" s="97">
        <v>8.9325180000000004E-3</v>
      </c>
      <c r="R569" s="17">
        <f>SQRT((C569-Input!$R$8)^2+(Input!$Q$8-UHS_1000a!D569)^2)</f>
        <v>1.1735616555013135</v>
      </c>
    </row>
    <row r="570" spans="3:18">
      <c r="C570" s="97">
        <v>47.1</v>
      </c>
      <c r="D570" s="97">
        <v>9.3000000000000007</v>
      </c>
      <c r="E570" s="97">
        <v>0.119355746</v>
      </c>
      <c r="F570" s="97">
        <v>0.234423047</v>
      </c>
      <c r="G570" s="97">
        <v>0.279957383</v>
      </c>
      <c r="H570" s="97">
        <v>0.268288894</v>
      </c>
      <c r="I570" s="97">
        <v>0.23740973900000001</v>
      </c>
      <c r="J570" s="97">
        <v>0.20711238500000001</v>
      </c>
      <c r="K570" s="97">
        <v>0.18220331300000001</v>
      </c>
      <c r="L570" s="97">
        <v>0.161982399</v>
      </c>
      <c r="M570" s="97">
        <v>0.144260206</v>
      </c>
      <c r="N570" s="97">
        <v>5.6458348999999998E-2</v>
      </c>
      <c r="O570" s="97">
        <v>2.3174444999999998E-2</v>
      </c>
      <c r="P570" s="97">
        <v>1.3401590999999999E-2</v>
      </c>
      <c r="Q570" s="97">
        <v>8.9979399999999994E-3</v>
      </c>
      <c r="R570" s="17">
        <f>SQRT((C570-Input!$R$8)^2+(Input!$Q$8-UHS_1000a!D570)^2)</f>
        <v>1.0770771957322096</v>
      </c>
    </row>
    <row r="571" spans="3:18">
      <c r="C571" s="97">
        <v>47.1</v>
      </c>
      <c r="D571" s="97">
        <v>9.4</v>
      </c>
      <c r="E571" s="97">
        <v>0.120437851</v>
      </c>
      <c r="F571" s="97">
        <v>0.23680948499999999</v>
      </c>
      <c r="G571" s="97">
        <v>0.28286155800000001</v>
      </c>
      <c r="H571" s="97">
        <v>0.27101524900000001</v>
      </c>
      <c r="I571" s="97">
        <v>0.239811408</v>
      </c>
      <c r="J571" s="97">
        <v>0.20918173400000001</v>
      </c>
      <c r="K571" s="97">
        <v>0.184126334</v>
      </c>
      <c r="L571" s="97">
        <v>0.16366829299999999</v>
      </c>
      <c r="M571" s="97">
        <v>0.14578001099999999</v>
      </c>
      <c r="N571" s="97">
        <v>5.6964323999999997E-2</v>
      </c>
      <c r="O571" s="97">
        <v>2.3331780999999999E-2</v>
      </c>
      <c r="P571" s="97">
        <v>1.346582E-2</v>
      </c>
      <c r="Q571" s="97">
        <v>9.0289759999999993E-3</v>
      </c>
      <c r="R571" s="17">
        <f>SQRT((C571-Input!$R$8)^2+(Input!$Q$8-UHS_1000a!D571)^2)</f>
        <v>0.98129690301648309</v>
      </c>
    </row>
    <row r="572" spans="3:18">
      <c r="C572" s="97">
        <v>47.1</v>
      </c>
      <c r="D572" s="97">
        <v>9.5</v>
      </c>
      <c r="E572" s="97">
        <v>0.11944516500000001</v>
      </c>
      <c r="F572" s="97">
        <v>0.23463241000000001</v>
      </c>
      <c r="G572" s="97">
        <v>0.28063605600000002</v>
      </c>
      <c r="H572" s="97">
        <v>0.26914715</v>
      </c>
      <c r="I572" s="97">
        <v>0.238397952</v>
      </c>
      <c r="J572" s="97">
        <v>0.208066907</v>
      </c>
      <c r="K572" s="97">
        <v>0.18318417400000001</v>
      </c>
      <c r="L572" s="97">
        <v>0.16293116899999999</v>
      </c>
      <c r="M572" s="97">
        <v>0.14520595</v>
      </c>
      <c r="N572" s="97">
        <v>5.6878421999999998E-2</v>
      </c>
      <c r="O572" s="97">
        <v>2.3303629999999999E-2</v>
      </c>
      <c r="P572" s="97">
        <v>1.3438070999999999E-2</v>
      </c>
      <c r="Q572" s="97">
        <v>9.0038210000000004E-3</v>
      </c>
      <c r="R572" s="17">
        <f>SQRT((C572-Input!$R$8)^2+(Input!$Q$8-UHS_1000a!D572)^2)</f>
        <v>0.88644906123991218</v>
      </c>
    </row>
    <row r="573" spans="3:18">
      <c r="C573" s="97">
        <v>47.1</v>
      </c>
      <c r="D573" s="97">
        <v>9.6</v>
      </c>
      <c r="E573" s="97">
        <v>0.116320558</v>
      </c>
      <c r="F573" s="97">
        <v>0.227779388</v>
      </c>
      <c r="G573" s="97">
        <v>0.27318130099999999</v>
      </c>
      <c r="H573" s="97">
        <v>0.26259518100000001</v>
      </c>
      <c r="I573" s="97">
        <v>0.23309213300000001</v>
      </c>
      <c r="J573" s="97">
        <v>0.203712159</v>
      </c>
      <c r="K573" s="97">
        <v>0.17931989400000001</v>
      </c>
      <c r="L573" s="97">
        <v>0.159720787</v>
      </c>
      <c r="M573" s="97">
        <v>0.14238324599999999</v>
      </c>
      <c r="N573" s="97">
        <v>5.6178471000000001E-2</v>
      </c>
      <c r="O573" s="97">
        <v>2.3079799000000002E-2</v>
      </c>
      <c r="P573" s="97">
        <v>1.3312147999999999E-2</v>
      </c>
      <c r="Q573" s="97">
        <v>8.9184009999999994E-3</v>
      </c>
      <c r="R573" s="17">
        <f>SQRT((C573-Input!$R$8)^2+(Input!$Q$8-UHS_1000a!D573)^2)</f>
        <v>0.79286837777559405</v>
      </c>
    </row>
    <row r="574" spans="3:18">
      <c r="C574" s="97">
        <v>47.1</v>
      </c>
      <c r="D574" s="97">
        <v>9.6999999999999993</v>
      </c>
      <c r="E574" s="97">
        <v>0.112630783</v>
      </c>
      <c r="F574" s="97">
        <v>0.21966935500000001</v>
      </c>
      <c r="G574" s="97">
        <v>0.26428169600000001</v>
      </c>
      <c r="H574" s="97">
        <v>0.254713937</v>
      </c>
      <c r="I574" s="97">
        <v>0.22665806799999999</v>
      </c>
      <c r="J574" s="97">
        <v>0.19807431</v>
      </c>
      <c r="K574" s="97">
        <v>0.17459180299999999</v>
      </c>
      <c r="L574" s="97">
        <v>0.15577238299999999</v>
      </c>
      <c r="M574" s="97">
        <v>0.13886448800000001</v>
      </c>
      <c r="N574" s="97">
        <v>5.5254439000000002E-2</v>
      </c>
      <c r="O574" s="97">
        <v>2.2772711000000001E-2</v>
      </c>
      <c r="P574" s="97">
        <v>1.3143016E-2</v>
      </c>
      <c r="Q574" s="97">
        <v>8.8065469999999996E-3</v>
      </c>
      <c r="R574" s="17">
        <f>SQRT((C574-Input!$R$8)^2+(Input!$Q$8-UHS_1000a!D574)^2)</f>
        <v>0.70106247280815326</v>
      </c>
    </row>
    <row r="575" spans="3:18">
      <c r="C575" s="97">
        <v>47.1</v>
      </c>
      <c r="D575" s="97">
        <v>9.8000000000000007</v>
      </c>
      <c r="E575" s="97">
        <v>0.10979905500000001</v>
      </c>
      <c r="F575" s="97">
        <v>0.21348914999999999</v>
      </c>
      <c r="G575" s="97">
        <v>0.25739573599999999</v>
      </c>
      <c r="H575" s="97">
        <v>0.248563164</v>
      </c>
      <c r="I575" s="97">
        <v>0.22160792800000001</v>
      </c>
      <c r="J575" s="97">
        <v>0.193586903</v>
      </c>
      <c r="K575" s="97">
        <v>0.17084976499999999</v>
      </c>
      <c r="L575" s="97">
        <v>0.152633882</v>
      </c>
      <c r="M575" s="97">
        <v>0.13604503900000001</v>
      </c>
      <c r="N575" s="97">
        <v>5.4456445999999999E-2</v>
      </c>
      <c r="O575" s="97">
        <v>2.2487386000000002E-2</v>
      </c>
      <c r="P575" s="97">
        <v>1.2981395E-2</v>
      </c>
      <c r="Q575" s="97">
        <v>8.6983370000000004E-3</v>
      </c>
      <c r="R575" s="17">
        <f>SQRT((C575-Input!$R$8)^2+(Input!$Q$8-UHS_1000a!D575)^2)</f>
        <v>0.61183079121866757</v>
      </c>
    </row>
    <row r="576" spans="3:18">
      <c r="C576" s="97">
        <v>47.1</v>
      </c>
      <c r="D576" s="97">
        <v>9.9</v>
      </c>
      <c r="E576" s="97">
        <v>0.108297042</v>
      </c>
      <c r="F576" s="97">
        <v>0.21037524599999999</v>
      </c>
      <c r="G576" s="97">
        <v>0.25372039600000001</v>
      </c>
      <c r="H576" s="97">
        <v>0.24520112599999999</v>
      </c>
      <c r="I576" s="97">
        <v>0.21881297999999999</v>
      </c>
      <c r="J576" s="97">
        <v>0.19107048900000001</v>
      </c>
      <c r="K576" s="97">
        <v>0.16872975100000001</v>
      </c>
      <c r="L576" s="97">
        <v>0.150835633</v>
      </c>
      <c r="M576" s="97">
        <v>0.13440332399999999</v>
      </c>
      <c r="N576" s="97">
        <v>5.3912306E-2</v>
      </c>
      <c r="O576" s="97">
        <v>2.2263407999999998E-2</v>
      </c>
      <c r="P576" s="97">
        <v>1.2845173E-2</v>
      </c>
      <c r="Q576" s="97">
        <v>8.6033419999999999E-3</v>
      </c>
      <c r="R576" s="17">
        <f>SQRT((C576-Input!$R$8)^2+(Input!$Q$8-UHS_1000a!D576)^2)</f>
        <v>0.52648384912230806</v>
      </c>
    </row>
    <row r="577" spans="3:18">
      <c r="C577" s="97">
        <v>47.1</v>
      </c>
      <c r="D577" s="97">
        <v>10</v>
      </c>
      <c r="E577" s="97">
        <v>0.1082091</v>
      </c>
      <c r="F577" s="97">
        <v>0.210451308</v>
      </c>
      <c r="G577" s="97">
        <v>0.25344994900000001</v>
      </c>
      <c r="H577" s="97">
        <v>0.24481820100000001</v>
      </c>
      <c r="I577" s="97">
        <v>0.21843633100000001</v>
      </c>
      <c r="J577" s="97">
        <v>0.19067152300000001</v>
      </c>
      <c r="K577" s="97">
        <v>0.16835619900000001</v>
      </c>
      <c r="L577" s="97">
        <v>0.15048214200000001</v>
      </c>
      <c r="M577" s="97">
        <v>0.134037721</v>
      </c>
      <c r="N577" s="97">
        <v>5.3643247999999998E-2</v>
      </c>
      <c r="O577" s="97">
        <v>2.2108247000000001E-2</v>
      </c>
      <c r="P577" s="97">
        <v>1.2738777E-2</v>
      </c>
      <c r="Q577" s="97">
        <v>8.5244239999999992E-3</v>
      </c>
      <c r="R577" s="17">
        <f>SQRT((C577-Input!$R$8)^2+(Input!$Q$8-UHS_1000a!D577)^2)</f>
        <v>0.44725112597960159</v>
      </c>
    </row>
    <row r="578" spans="3:18">
      <c r="C578" s="97">
        <v>47.1</v>
      </c>
      <c r="D578" s="97">
        <v>10.199999999999999</v>
      </c>
      <c r="E578" s="97">
        <v>0.10809164</v>
      </c>
      <c r="F578" s="97">
        <v>0.210756105</v>
      </c>
      <c r="G578" s="97">
        <v>0.25311948299999998</v>
      </c>
      <c r="H578" s="97">
        <v>0.244205006</v>
      </c>
      <c r="I578" s="97">
        <v>0.217769031</v>
      </c>
      <c r="J578" s="97">
        <v>0.18993525</v>
      </c>
      <c r="K578" s="97">
        <v>0.16763420400000001</v>
      </c>
      <c r="L578" s="97">
        <v>0.149769027</v>
      </c>
      <c r="M578" s="97">
        <v>0.13327133599999999</v>
      </c>
      <c r="N578" s="97">
        <v>5.2987856E-2</v>
      </c>
      <c r="O578" s="97">
        <v>2.1714639000000001E-2</v>
      </c>
      <c r="P578" s="97">
        <v>1.2466349E-2</v>
      </c>
      <c r="Q578" s="97">
        <v>8.3214780000000002E-3</v>
      </c>
      <c r="R578" s="17">
        <f>SQRT((C578-Input!$R$8)^2+(Input!$Q$8-UHS_1000a!D578)^2)</f>
        <v>0.32516184016083677</v>
      </c>
    </row>
    <row r="579" spans="3:18">
      <c r="C579" s="97">
        <v>47.1</v>
      </c>
      <c r="D579" s="97">
        <v>10.3</v>
      </c>
      <c r="E579" s="97">
        <v>0.106893132</v>
      </c>
      <c r="F579" s="97">
        <v>0.20835301000000001</v>
      </c>
      <c r="G579" s="97">
        <v>0.25023979000000002</v>
      </c>
      <c r="H579" s="97">
        <v>0.241498145</v>
      </c>
      <c r="I579" s="97">
        <v>0.215436875</v>
      </c>
      <c r="J579" s="97">
        <v>0.18778856599999999</v>
      </c>
      <c r="K579" s="97">
        <v>0.16578757099999999</v>
      </c>
      <c r="L579" s="97">
        <v>0.148143001</v>
      </c>
      <c r="M579" s="97">
        <v>0.13174654999999999</v>
      </c>
      <c r="N579" s="97">
        <v>5.2318773999999998E-2</v>
      </c>
      <c r="O579" s="97">
        <v>2.1412848000000002E-2</v>
      </c>
      <c r="P579" s="97">
        <v>1.2277253E-2</v>
      </c>
      <c r="Q579" s="97">
        <v>8.1884899999999997E-3</v>
      </c>
      <c r="R579" s="17">
        <f>SQRT((C579-Input!$R$8)^2+(Input!$Q$8-UHS_1000a!D579)^2)</f>
        <v>0.29762148544781047</v>
      </c>
    </row>
    <row r="580" spans="3:18">
      <c r="C580" s="97">
        <v>47.1</v>
      </c>
      <c r="D580" s="97">
        <v>10.4</v>
      </c>
      <c r="E580" s="97">
        <v>0.1051618</v>
      </c>
      <c r="F580" s="97">
        <v>0.204924575</v>
      </c>
      <c r="G580" s="97">
        <v>0.24606688199999999</v>
      </c>
      <c r="H580" s="97">
        <v>0.23756157999999999</v>
      </c>
      <c r="I580" s="97">
        <v>0.21204585300000001</v>
      </c>
      <c r="J580" s="97">
        <v>0.18469229300000001</v>
      </c>
      <c r="K580" s="97">
        <v>0.163120718</v>
      </c>
      <c r="L580" s="97">
        <v>0.14581007700000001</v>
      </c>
      <c r="M580" s="97">
        <v>0.12956667799999999</v>
      </c>
      <c r="N580" s="97">
        <v>5.1389807000000003E-2</v>
      </c>
      <c r="O580" s="97">
        <v>2.1017582E-2</v>
      </c>
      <c r="P580" s="97">
        <v>1.2034240999999999E-2</v>
      </c>
      <c r="Q580" s="97">
        <v>8.0199850000000003E-3</v>
      </c>
      <c r="R580" s="17">
        <f>SQRT((C580-Input!$R$8)^2+(Input!$Q$8-UHS_1000a!D580)^2)</f>
        <v>0.30236877302979109</v>
      </c>
    </row>
    <row r="581" spans="3:18">
      <c r="C581" s="97">
        <v>47.1</v>
      </c>
      <c r="D581" s="97">
        <v>10.5</v>
      </c>
      <c r="E581" s="97">
        <v>0.103494882</v>
      </c>
      <c r="F581" s="97">
        <v>0.20165597699999999</v>
      </c>
      <c r="G581" s="97">
        <v>0.24202216400000001</v>
      </c>
      <c r="H581" s="97">
        <v>0.233661021</v>
      </c>
      <c r="I581" s="97">
        <v>0.20861397000000001</v>
      </c>
      <c r="J581" s="97">
        <v>0.18153903399999999</v>
      </c>
      <c r="K581" s="97">
        <v>0.16037718500000001</v>
      </c>
      <c r="L581" s="97">
        <v>0.14325970599999999</v>
      </c>
      <c r="M581" s="97">
        <v>0.127286329</v>
      </c>
      <c r="N581" s="97">
        <v>5.0378235E-2</v>
      </c>
      <c r="O581" s="97">
        <v>2.0593698000000001E-2</v>
      </c>
      <c r="P581" s="97">
        <v>1.1783523000000001E-2</v>
      </c>
      <c r="Q581" s="97">
        <v>7.8506519999999996E-3</v>
      </c>
      <c r="R581" s="17">
        <f>SQRT((C581-Input!$R$8)^2+(Input!$Q$8-UHS_1000a!D581)^2)</f>
        <v>0.33804615248057657</v>
      </c>
    </row>
    <row r="582" spans="3:18">
      <c r="C582" s="97">
        <v>47.1</v>
      </c>
      <c r="D582" s="97">
        <v>10.6</v>
      </c>
      <c r="E582" s="97">
        <v>0.101657848</v>
      </c>
      <c r="F582" s="97">
        <v>0.198326593</v>
      </c>
      <c r="G582" s="97">
        <v>0.237688543</v>
      </c>
      <c r="H582" s="97">
        <v>0.22929840400000001</v>
      </c>
      <c r="I582" s="97">
        <v>0.204671829</v>
      </c>
      <c r="J582" s="97">
        <v>0.17789360300000001</v>
      </c>
      <c r="K582" s="97">
        <v>0.15715336899999999</v>
      </c>
      <c r="L582" s="97">
        <v>0.14017352299999999</v>
      </c>
      <c r="M582" s="97">
        <v>0.124564627</v>
      </c>
      <c r="N582" s="97">
        <v>4.9127891999999999E-2</v>
      </c>
      <c r="O582" s="97">
        <v>2.0075453E-2</v>
      </c>
      <c r="P582" s="97">
        <v>1.1486032E-2</v>
      </c>
      <c r="Q582" s="97">
        <v>7.6537590000000004E-3</v>
      </c>
      <c r="R582" s="17">
        <f>SQRT((C582-Input!$R$8)^2+(Input!$Q$8-UHS_1000a!D582)^2)</f>
        <v>0.39638810213009795</v>
      </c>
    </row>
    <row r="583" spans="3:18">
      <c r="C583" s="97">
        <v>47.100999999999999</v>
      </c>
      <c r="D583" s="97">
        <v>6.8250000000000002</v>
      </c>
      <c r="E583" s="97">
        <v>7.9350083000000002E-2</v>
      </c>
      <c r="F583" s="97">
        <v>0.14591241199999999</v>
      </c>
      <c r="G583" s="97">
        <v>0.17934645900000001</v>
      </c>
      <c r="H583" s="97">
        <v>0.176104809</v>
      </c>
      <c r="I583" s="97">
        <v>0.15762007</v>
      </c>
      <c r="J583" s="97">
        <v>0.13818055000000001</v>
      </c>
      <c r="K583" s="97">
        <v>0.122334736</v>
      </c>
      <c r="L583" s="97">
        <v>0.109934063</v>
      </c>
      <c r="M583" s="97">
        <v>9.8878214000000006E-2</v>
      </c>
      <c r="N583" s="97">
        <v>4.2554251000000001E-2</v>
      </c>
      <c r="O583" s="97">
        <v>1.8624025999999998E-2</v>
      </c>
      <c r="P583" s="97">
        <v>1.1064612999999999E-2</v>
      </c>
      <c r="Q583" s="97">
        <v>7.5455100000000001E-3</v>
      </c>
      <c r="R583" s="17">
        <f>SQRT((C583-Input!$R$8)^2+(Input!$Q$8-UHS_1000a!D583)^2)</f>
        <v>3.523253629905982</v>
      </c>
    </row>
    <row r="584" spans="3:18">
      <c r="C584" s="97">
        <v>47.133000000000003</v>
      </c>
      <c r="D584" s="97">
        <v>7.25</v>
      </c>
      <c r="E584" s="97">
        <v>8.3013831999999996E-2</v>
      </c>
      <c r="F584" s="97">
        <v>0.151992505</v>
      </c>
      <c r="G584" s="97">
        <v>0.18781837900000001</v>
      </c>
      <c r="H584" s="97">
        <v>0.184706009</v>
      </c>
      <c r="I584" s="97">
        <v>0.16537085400000001</v>
      </c>
      <c r="J584" s="97">
        <v>0.145404272</v>
      </c>
      <c r="K584" s="97">
        <v>0.12872397799999999</v>
      </c>
      <c r="L584" s="97">
        <v>0.115680319</v>
      </c>
      <c r="M584" s="97">
        <v>0.104305565</v>
      </c>
      <c r="N584" s="97">
        <v>4.5183613999999997E-2</v>
      </c>
      <c r="O584" s="97">
        <v>1.9855185000000001E-2</v>
      </c>
      <c r="P584" s="97">
        <v>1.1783754E-2</v>
      </c>
      <c r="Q584" s="97">
        <v>8.0363989999999996E-3</v>
      </c>
      <c r="R584" s="17">
        <f>SQRT((C584-Input!$R$8)^2+(Input!$Q$8-UHS_1000a!D584)^2)</f>
        <v>3.1031909902953476</v>
      </c>
    </row>
    <row r="585" spans="3:18">
      <c r="C585" s="97">
        <v>47.2</v>
      </c>
      <c r="D585" s="97">
        <v>6.6</v>
      </c>
      <c r="E585" s="97">
        <v>6.1393660000000003E-2</v>
      </c>
      <c r="F585" s="97">
        <v>0.109196529</v>
      </c>
      <c r="G585" s="97">
        <v>0.13796187900000001</v>
      </c>
      <c r="H585" s="97">
        <v>0.13804038900000001</v>
      </c>
      <c r="I585" s="97">
        <v>0.125167795</v>
      </c>
      <c r="J585" s="97">
        <v>0.110942233</v>
      </c>
      <c r="K585" s="97">
        <v>9.9225399000000006E-2</v>
      </c>
      <c r="L585" s="97">
        <v>8.9635310999999995E-2</v>
      </c>
      <c r="M585" s="97">
        <v>8.1206545000000005E-2</v>
      </c>
      <c r="N585" s="97">
        <v>3.6463120000000002E-2</v>
      </c>
      <c r="O585" s="97">
        <v>1.6175755E-2</v>
      </c>
      <c r="P585" s="97">
        <v>9.7690590000000001E-3</v>
      </c>
      <c r="Q585" s="97">
        <v>6.6544580000000002E-3</v>
      </c>
      <c r="R585" s="17">
        <f>SQRT((C585-Input!$R$8)^2+(Input!$Q$8-UHS_1000a!D585)^2)</f>
        <v>3.7566319468604488</v>
      </c>
    </row>
    <row r="586" spans="3:18">
      <c r="C586" s="97">
        <v>47.2</v>
      </c>
      <c r="D586" s="97">
        <v>6.7</v>
      </c>
      <c r="E586" s="97">
        <v>6.6814603E-2</v>
      </c>
      <c r="F586" s="97">
        <v>0.120069395</v>
      </c>
      <c r="G586" s="97">
        <v>0.15057789299999999</v>
      </c>
      <c r="H586" s="97">
        <v>0.14964706</v>
      </c>
      <c r="I586" s="97">
        <v>0.13501438800000001</v>
      </c>
      <c r="J586" s="97">
        <v>0.119025283</v>
      </c>
      <c r="K586" s="97">
        <v>0.106250791</v>
      </c>
      <c r="L586" s="97">
        <v>9.5775998000000001E-2</v>
      </c>
      <c r="M586" s="97">
        <v>8.6448747000000006E-2</v>
      </c>
      <c r="N586" s="97">
        <v>3.8330840999999997E-2</v>
      </c>
      <c r="O586" s="97">
        <v>1.6900656999999999E-2</v>
      </c>
      <c r="P586" s="97">
        <v>1.0153185E-2</v>
      </c>
      <c r="Q586" s="97">
        <v>6.9375940000000001E-3</v>
      </c>
      <c r="R586" s="17">
        <f>SQRT((C586-Input!$R$8)^2+(Input!$Q$8-UHS_1000a!D586)^2)</f>
        <v>3.6572027439664736</v>
      </c>
    </row>
    <row r="587" spans="3:18">
      <c r="C587" s="97">
        <v>47.2</v>
      </c>
      <c r="D587" s="97">
        <v>6.8</v>
      </c>
      <c r="E587" s="97">
        <v>7.2682996999999999E-2</v>
      </c>
      <c r="F587" s="97">
        <v>0.13199064899999999</v>
      </c>
      <c r="G587" s="97">
        <v>0.16366687799999999</v>
      </c>
      <c r="H587" s="97">
        <v>0.16156525499999999</v>
      </c>
      <c r="I587" s="97">
        <v>0.14545851700000001</v>
      </c>
      <c r="J587" s="97">
        <v>0.12758091299999999</v>
      </c>
      <c r="K587" s="97">
        <v>0.113413605</v>
      </c>
      <c r="L587" s="97">
        <v>0.102235809</v>
      </c>
      <c r="M587" s="97">
        <v>9.1940888999999998E-2</v>
      </c>
      <c r="N587" s="97">
        <v>4.0158121999999997E-2</v>
      </c>
      <c r="O587" s="97">
        <v>1.7640754000000002E-2</v>
      </c>
      <c r="P587" s="97">
        <v>1.0541323E-2</v>
      </c>
      <c r="Q587" s="97">
        <v>7.1990860000000004E-3</v>
      </c>
      <c r="R587" s="17">
        <f>SQRT((C587-Input!$R$8)^2+(Input!$Q$8-UHS_1000a!D587)^2)</f>
        <v>3.5578055366727512</v>
      </c>
    </row>
    <row r="588" spans="3:18">
      <c r="C588" s="97">
        <v>47.2</v>
      </c>
      <c r="D588" s="97">
        <v>6.9</v>
      </c>
      <c r="E588" s="97">
        <v>7.6796184000000003E-2</v>
      </c>
      <c r="F588" s="97">
        <v>0.14043857800000001</v>
      </c>
      <c r="G588" s="97">
        <v>0.17321393299999999</v>
      </c>
      <c r="H588" s="97">
        <v>0.170486373</v>
      </c>
      <c r="I588" s="97">
        <v>0.152984643</v>
      </c>
      <c r="J588" s="97">
        <v>0.13418190499999999</v>
      </c>
      <c r="K588" s="97">
        <v>0.119001939</v>
      </c>
      <c r="L588" s="97">
        <v>0.10709906600000001</v>
      </c>
      <c r="M588" s="97">
        <v>9.6326133999999994E-2</v>
      </c>
      <c r="N588" s="97">
        <v>4.1730345000000002E-2</v>
      </c>
      <c r="O588" s="97">
        <v>1.8298400999999999E-2</v>
      </c>
      <c r="P588" s="97">
        <v>1.0888226000000001E-2</v>
      </c>
      <c r="Q588" s="97">
        <v>7.4271609999999998E-3</v>
      </c>
      <c r="R588" s="17">
        <f>SQRT((C588-Input!$R$8)^2+(Input!$Q$8-UHS_1000a!D588)^2)</f>
        <v>3.4584430836841396</v>
      </c>
    </row>
    <row r="589" spans="3:18">
      <c r="C589" s="97">
        <v>47.2</v>
      </c>
      <c r="D589" s="97">
        <v>7</v>
      </c>
      <c r="E589" s="97">
        <v>7.9727944999999995E-2</v>
      </c>
      <c r="F589" s="97">
        <v>0.14625513700000001</v>
      </c>
      <c r="G589" s="97">
        <v>0.18014556600000001</v>
      </c>
      <c r="H589" s="97">
        <v>0.17709055300000001</v>
      </c>
      <c r="I589" s="97">
        <v>0.15862881300000001</v>
      </c>
      <c r="J589" s="97">
        <v>0.13919552399999999</v>
      </c>
      <c r="K589" s="97">
        <v>0.123275671</v>
      </c>
      <c r="L589" s="97">
        <v>0.110815393</v>
      </c>
      <c r="M589" s="97">
        <v>9.9744193999999994E-2</v>
      </c>
      <c r="N589" s="97">
        <v>4.3029641E-2</v>
      </c>
      <c r="O589" s="97">
        <v>1.8859033000000001E-2</v>
      </c>
      <c r="P589" s="97">
        <v>1.118647E-2</v>
      </c>
      <c r="Q589" s="97">
        <v>7.6246380000000004E-3</v>
      </c>
      <c r="R589" s="17">
        <f>SQRT((C589-Input!$R$8)^2+(Input!$Q$8-UHS_1000a!D589)^2)</f>
        <v>3.3591184690906695</v>
      </c>
    </row>
    <row r="590" spans="3:18">
      <c r="C590" s="97">
        <v>47.2</v>
      </c>
      <c r="D590" s="97">
        <v>7.1</v>
      </c>
      <c r="E590" s="97">
        <v>8.1749026000000002E-2</v>
      </c>
      <c r="F590" s="97">
        <v>0.149944837</v>
      </c>
      <c r="G590" s="97">
        <v>0.18492070999999999</v>
      </c>
      <c r="H590" s="97">
        <v>0.18170349499999999</v>
      </c>
      <c r="I590" s="97">
        <v>0.16261414699999999</v>
      </c>
      <c r="J590" s="97">
        <v>0.14278554500000001</v>
      </c>
      <c r="K590" s="97">
        <v>0.12635389799999999</v>
      </c>
      <c r="L590" s="97">
        <v>0.11351056399999999</v>
      </c>
      <c r="M590" s="97">
        <v>0.102254203</v>
      </c>
      <c r="N590" s="97">
        <v>4.4044516999999998E-2</v>
      </c>
      <c r="O590" s="97">
        <v>1.930453E-2</v>
      </c>
      <c r="P590" s="97">
        <v>1.1431999999999999E-2</v>
      </c>
      <c r="Q590" s="97">
        <v>7.7889989999999996E-3</v>
      </c>
      <c r="R590" s="17">
        <f>SQRT((C590-Input!$R$8)^2+(Input!$Q$8-UHS_1000a!D590)^2)</f>
        <v>3.2598351516126431</v>
      </c>
    </row>
    <row r="591" spans="3:18">
      <c r="C591" s="97">
        <v>47.2</v>
      </c>
      <c r="D591" s="97">
        <v>7.2</v>
      </c>
      <c r="E591" s="97">
        <v>8.2779579000000006E-2</v>
      </c>
      <c r="F591" s="97">
        <v>0.15171151699999999</v>
      </c>
      <c r="G591" s="97">
        <v>0.18733003600000001</v>
      </c>
      <c r="H591" s="97">
        <v>0.184106088</v>
      </c>
      <c r="I591" s="97">
        <v>0.164750225</v>
      </c>
      <c r="J591" s="97">
        <v>0.144768116</v>
      </c>
      <c r="K591" s="97">
        <v>0.12808234800000001</v>
      </c>
      <c r="L591" s="97">
        <v>0.115052297</v>
      </c>
      <c r="M591" s="97">
        <v>0.1036865</v>
      </c>
      <c r="N591" s="97">
        <v>4.4723937999999998E-2</v>
      </c>
      <c r="O591" s="97">
        <v>1.9604423999999999E-2</v>
      </c>
      <c r="P591" s="97">
        <v>1.1613505E-2</v>
      </c>
      <c r="Q591" s="97">
        <v>7.9129620000000008E-3</v>
      </c>
      <c r="R591" s="17">
        <f>SQRT((C591-Input!$R$8)^2+(Input!$Q$8-UHS_1000a!D591)^2)</f>
        <v>3.1605970230310603</v>
      </c>
    </row>
    <row r="592" spans="3:18">
      <c r="C592" s="97">
        <v>47.2</v>
      </c>
      <c r="D592" s="97">
        <v>7.3</v>
      </c>
      <c r="E592" s="97">
        <v>8.2508791999999997E-2</v>
      </c>
      <c r="F592" s="97">
        <v>0.15089177600000001</v>
      </c>
      <c r="G592" s="97">
        <v>0.18663759599999999</v>
      </c>
      <c r="H592" s="97">
        <v>0.18364251400000001</v>
      </c>
      <c r="I592" s="97">
        <v>0.164505501</v>
      </c>
      <c r="J592" s="97">
        <v>0.14467221999999999</v>
      </c>
      <c r="K592" s="97">
        <v>0.128074088</v>
      </c>
      <c r="L592" s="97">
        <v>0.115116209</v>
      </c>
      <c r="M592" s="97">
        <v>0.10381491599999999</v>
      </c>
      <c r="N592" s="97">
        <v>4.4979968000000002E-2</v>
      </c>
      <c r="O592" s="97">
        <v>1.9757417999999999E-2</v>
      </c>
      <c r="P592" s="97">
        <v>1.1715387000000001E-2</v>
      </c>
      <c r="Q592" s="97">
        <v>7.9867229999999994E-3</v>
      </c>
      <c r="R592" s="17">
        <f>SQRT((C592-Input!$R$8)^2+(Input!$Q$8-UHS_1000a!D592)^2)</f>
        <v>3.0614084778572401</v>
      </c>
    </row>
    <row r="593" spans="3:18">
      <c r="C593" s="97">
        <v>47.2</v>
      </c>
      <c r="D593" s="97">
        <v>7.4</v>
      </c>
      <c r="E593" s="97">
        <v>8.0396881000000003E-2</v>
      </c>
      <c r="F593" s="97">
        <v>0.146243543</v>
      </c>
      <c r="G593" s="97">
        <v>0.181573393</v>
      </c>
      <c r="H593" s="97">
        <v>0.17924559200000001</v>
      </c>
      <c r="I593" s="97">
        <v>0.161043723</v>
      </c>
      <c r="J593" s="97">
        <v>0.141782194</v>
      </c>
      <c r="K593" s="97">
        <v>0.12575066900000001</v>
      </c>
      <c r="L593" s="97">
        <v>0.113228439</v>
      </c>
      <c r="M593" s="97">
        <v>0.102248323</v>
      </c>
      <c r="N593" s="97">
        <v>4.470735E-2</v>
      </c>
      <c r="O593" s="97">
        <v>1.9730844000000001E-2</v>
      </c>
      <c r="P593" s="97">
        <v>1.1719032000000001E-2</v>
      </c>
      <c r="Q593" s="97">
        <v>7.9983450000000005E-3</v>
      </c>
      <c r="R593" s="17">
        <f>SQRT((C593-Input!$R$8)^2+(Input!$Q$8-UHS_1000a!D593)^2)</f>
        <v>2.9622744968350858</v>
      </c>
    </row>
    <row r="594" spans="3:18">
      <c r="C594" s="97">
        <v>47.2</v>
      </c>
      <c r="D594" s="97">
        <v>7.5</v>
      </c>
      <c r="E594" s="97">
        <v>7.6808783000000005E-2</v>
      </c>
      <c r="F594" s="97">
        <v>0.138022494</v>
      </c>
      <c r="G594" s="97">
        <v>0.17299409499999999</v>
      </c>
      <c r="H594" s="97">
        <v>0.17170523600000001</v>
      </c>
      <c r="I594" s="97">
        <v>0.15502249300000001</v>
      </c>
      <c r="J594" s="97">
        <v>0.13666652400000001</v>
      </c>
      <c r="K594" s="97">
        <v>0.121590905</v>
      </c>
      <c r="L594" s="97">
        <v>0.109799254</v>
      </c>
      <c r="M594" s="97">
        <v>9.9240753000000001E-2</v>
      </c>
      <c r="N594" s="97">
        <v>4.4009370999999999E-2</v>
      </c>
      <c r="O594" s="97">
        <v>1.9557628000000001E-2</v>
      </c>
      <c r="P594" s="97">
        <v>1.1640819E-2</v>
      </c>
      <c r="Q594" s="97">
        <v>7.9575359999999994E-3</v>
      </c>
      <c r="R594" s="17">
        <f>SQRT((C594-Input!$R$8)^2+(Input!$Q$8-UHS_1000a!D594)^2)</f>
        <v>2.8632007475730625</v>
      </c>
    </row>
    <row r="595" spans="3:18">
      <c r="C595" s="97">
        <v>47.2</v>
      </c>
      <c r="D595" s="97">
        <v>7.6</v>
      </c>
      <c r="E595" s="97">
        <v>7.3159308000000006E-2</v>
      </c>
      <c r="F595" s="97">
        <v>0.12980863000000001</v>
      </c>
      <c r="G595" s="97">
        <v>0.164355007</v>
      </c>
      <c r="H595" s="97">
        <v>0.164028644</v>
      </c>
      <c r="I595" s="97">
        <v>0.14885366999999999</v>
      </c>
      <c r="J595" s="97">
        <v>0.131397352</v>
      </c>
      <c r="K595" s="97">
        <v>0.11729374300000001</v>
      </c>
      <c r="L595" s="97">
        <v>0.10624167900000001</v>
      </c>
      <c r="M595" s="97">
        <v>9.6082028E-2</v>
      </c>
      <c r="N595" s="97">
        <v>4.3205012000000001E-2</v>
      </c>
      <c r="O595" s="97">
        <v>1.9332502000000001E-2</v>
      </c>
      <c r="P595" s="97">
        <v>1.1531529E-2</v>
      </c>
      <c r="Q595" s="97">
        <v>7.8957090000000008E-3</v>
      </c>
      <c r="R595" s="17">
        <f>SQRT((C595-Input!$R$8)^2+(Input!$Q$8-UHS_1000a!D595)^2)</f>
        <v>2.7641937065275153</v>
      </c>
    </row>
    <row r="596" spans="3:18">
      <c r="C596" s="97">
        <v>47.2</v>
      </c>
      <c r="D596" s="97">
        <v>7.7</v>
      </c>
      <c r="E596" s="97">
        <v>6.9580767000000002E-2</v>
      </c>
      <c r="F596" s="97">
        <v>0.12235106699999999</v>
      </c>
      <c r="G596" s="97">
        <v>0.156367953</v>
      </c>
      <c r="H596" s="97">
        <v>0.15689468000000001</v>
      </c>
      <c r="I596" s="97">
        <v>0.14294863999999999</v>
      </c>
      <c r="J596" s="97">
        <v>0.12646391100000001</v>
      </c>
      <c r="K596" s="97">
        <v>0.113265201</v>
      </c>
      <c r="L596" s="97">
        <v>0.10289303299999999</v>
      </c>
      <c r="M596" s="97">
        <v>9.3091037000000001E-2</v>
      </c>
      <c r="N596" s="97">
        <v>4.2399444000000001E-2</v>
      </c>
      <c r="O596" s="97">
        <v>1.9080369E-2</v>
      </c>
      <c r="P596" s="97">
        <v>1.1409992000000001E-2</v>
      </c>
      <c r="Q596" s="97">
        <v>7.8242999999999993E-3</v>
      </c>
      <c r="R596" s="17">
        <f>SQRT((C596-Input!$R$8)^2+(Input!$Q$8-UHS_1000a!D596)^2)</f>
        <v>2.6652608077840529</v>
      </c>
    </row>
    <row r="597" spans="3:18">
      <c r="C597" s="97">
        <v>47.2</v>
      </c>
      <c r="D597" s="97">
        <v>7.8</v>
      </c>
      <c r="E597" s="97">
        <v>6.6382161999999995E-2</v>
      </c>
      <c r="F597" s="97">
        <v>0.115755998</v>
      </c>
      <c r="G597" s="97">
        <v>0.14923794000000001</v>
      </c>
      <c r="H597" s="97">
        <v>0.15052063500000001</v>
      </c>
      <c r="I597" s="97">
        <v>0.13738502399999999</v>
      </c>
      <c r="J597" s="97">
        <v>0.12203148799999999</v>
      </c>
      <c r="K597" s="97">
        <v>0.109646223</v>
      </c>
      <c r="L597" s="97">
        <v>9.9639943999999994E-2</v>
      </c>
      <c r="M597" s="97">
        <v>9.0384048999999994E-2</v>
      </c>
      <c r="N597" s="97">
        <v>4.1639784999999999E-2</v>
      </c>
      <c r="O597" s="97">
        <v>1.8816017000000001E-2</v>
      </c>
      <c r="P597" s="97">
        <v>1.1285524E-2</v>
      </c>
      <c r="Q597" s="97">
        <v>7.7490959999999996E-3</v>
      </c>
      <c r="R597" s="17">
        <f>SQRT((C597-Input!$R$8)^2+(Input!$Q$8-UHS_1000a!D597)^2)</f>
        <v>2.5664106257208887</v>
      </c>
    </row>
    <row r="598" spans="3:18">
      <c r="C598" s="97">
        <v>47.2</v>
      </c>
      <c r="D598" s="97">
        <v>7.9</v>
      </c>
      <c r="E598" s="97">
        <v>6.4154259000000005E-2</v>
      </c>
      <c r="F598" s="97">
        <v>0.111259392</v>
      </c>
      <c r="G598" s="97">
        <v>0.14425335</v>
      </c>
      <c r="H598" s="97">
        <v>0.146066739</v>
      </c>
      <c r="I598" s="97">
        <v>0.13346270800000001</v>
      </c>
      <c r="J598" s="97">
        <v>0.118887479</v>
      </c>
      <c r="K598" s="97">
        <v>0.107068817</v>
      </c>
      <c r="L598" s="97">
        <v>9.7299946999999998E-2</v>
      </c>
      <c r="M598" s="97">
        <v>8.842129E-2</v>
      </c>
      <c r="N598" s="97">
        <v>4.1047933000000002E-2</v>
      </c>
      <c r="O598" s="97">
        <v>1.859674E-2</v>
      </c>
      <c r="P598" s="97">
        <v>1.1180502E-2</v>
      </c>
      <c r="Q598" s="97">
        <v>7.6845730000000001E-3</v>
      </c>
      <c r="R598" s="17">
        <f>SQRT((C598-Input!$R$8)^2+(Input!$Q$8-UHS_1000a!D598)^2)</f>
        <v>2.4676531008463205</v>
      </c>
    </row>
    <row r="599" spans="3:18">
      <c r="C599" s="97">
        <v>47.2</v>
      </c>
      <c r="D599" s="97">
        <v>8</v>
      </c>
      <c r="E599" s="97">
        <v>6.2970259000000001E-2</v>
      </c>
      <c r="F599" s="97">
        <v>0.10898366399999999</v>
      </c>
      <c r="G599" s="97">
        <v>0.14149334999999999</v>
      </c>
      <c r="H599" s="97">
        <v>0.143624481</v>
      </c>
      <c r="I599" s="97">
        <v>0.13139969100000001</v>
      </c>
      <c r="J599" s="97">
        <v>0.11722036399999999</v>
      </c>
      <c r="K599" s="97">
        <v>0.105695467</v>
      </c>
      <c r="L599" s="97">
        <v>9.6041609E-2</v>
      </c>
      <c r="M599" s="97">
        <v>8.7355969000000006E-2</v>
      </c>
      <c r="N599" s="97">
        <v>4.0693339000000002E-2</v>
      </c>
      <c r="O599" s="97">
        <v>1.8453372999999999E-2</v>
      </c>
      <c r="P599" s="97">
        <v>1.1109859999999999E-2</v>
      </c>
      <c r="Q599" s="97">
        <v>7.6400390000000004E-3</v>
      </c>
      <c r="R599" s="17">
        <f>SQRT((C599-Input!$R$8)^2+(Input!$Q$8-UHS_1000a!D599)^2)</f>
        <v>2.3689998211101329</v>
      </c>
    </row>
    <row r="600" spans="3:18">
      <c r="C600" s="97">
        <v>47.2</v>
      </c>
      <c r="D600" s="97">
        <v>8.1</v>
      </c>
      <c r="E600" s="97">
        <v>6.3022048999999997E-2</v>
      </c>
      <c r="F600" s="97">
        <v>0.109302437</v>
      </c>
      <c r="G600" s="97">
        <v>0.141812412</v>
      </c>
      <c r="H600" s="97">
        <v>0.14384929499999999</v>
      </c>
      <c r="I600" s="97">
        <v>0.131570986</v>
      </c>
      <c r="J600" s="97">
        <v>0.11733139400000001</v>
      </c>
      <c r="K600" s="97">
        <v>0.105772543</v>
      </c>
      <c r="L600" s="97">
        <v>9.6099889999999993E-2</v>
      </c>
      <c r="M600" s="97">
        <v>8.7386448000000005E-2</v>
      </c>
      <c r="N600" s="97">
        <v>4.0640265000000002E-2</v>
      </c>
      <c r="O600" s="97">
        <v>1.8410302E-2</v>
      </c>
      <c r="P600" s="97">
        <v>1.1084774E-2</v>
      </c>
      <c r="Q600" s="97">
        <v>7.6222260000000002E-3</v>
      </c>
      <c r="R600" s="17">
        <f>SQRT((C600-Input!$R$8)^2+(Input!$Q$8-UHS_1000a!D600)^2)</f>
        <v>2.2704643751275251</v>
      </c>
    </row>
    <row r="601" spans="3:18">
      <c r="C601" s="97">
        <v>47.2</v>
      </c>
      <c r="D601" s="97">
        <v>8.1999999999999993</v>
      </c>
      <c r="E601" s="97">
        <v>6.4451102999999996E-2</v>
      </c>
      <c r="F601" s="97">
        <v>0.11249745799999999</v>
      </c>
      <c r="G601" s="97">
        <v>0.14551264699999999</v>
      </c>
      <c r="H601" s="97">
        <v>0.14697966000000001</v>
      </c>
      <c r="I601" s="97">
        <v>0.13423402400000001</v>
      </c>
      <c r="J601" s="97">
        <v>0.11942666</v>
      </c>
      <c r="K601" s="97">
        <v>0.107471066</v>
      </c>
      <c r="L601" s="97">
        <v>9.7628386999999997E-2</v>
      </c>
      <c r="M601" s="97">
        <v>8.8641907000000006E-2</v>
      </c>
      <c r="N601" s="97">
        <v>4.0928709000000001E-2</v>
      </c>
      <c r="O601" s="97">
        <v>1.8482386E-2</v>
      </c>
      <c r="P601" s="97">
        <v>1.1113453000000001E-2</v>
      </c>
      <c r="Q601" s="97">
        <v>7.6367659999999997E-3</v>
      </c>
      <c r="R601" s="17">
        <f>SQRT((C601-Input!$R$8)^2+(Input!$Q$8-UHS_1000a!D601)^2)</f>
        <v>2.1720627995126209</v>
      </c>
    </row>
    <row r="602" spans="3:18">
      <c r="C602" s="97">
        <v>47.2</v>
      </c>
      <c r="D602" s="97">
        <v>8.3000000000000007</v>
      </c>
      <c r="E602" s="97">
        <v>6.7359442000000005E-2</v>
      </c>
      <c r="F602" s="97">
        <v>0.118838153</v>
      </c>
      <c r="G602" s="97">
        <v>0.15233587200000001</v>
      </c>
      <c r="H602" s="97">
        <v>0.15302869499999999</v>
      </c>
      <c r="I602" s="97">
        <v>0.139515165</v>
      </c>
      <c r="J602" s="97">
        <v>0.123612836</v>
      </c>
      <c r="K602" s="97">
        <v>0.110884884</v>
      </c>
      <c r="L602" s="97">
        <v>0.10069262499999999</v>
      </c>
      <c r="M602" s="97">
        <v>9.1178290999999995E-2</v>
      </c>
      <c r="N602" s="97">
        <v>4.1568697000000002E-2</v>
      </c>
      <c r="O602" s="97">
        <v>1.8671399000000002E-2</v>
      </c>
      <c r="P602" s="97">
        <v>1.1197462E-2</v>
      </c>
      <c r="Q602" s="97">
        <v>7.6848619999999998E-3</v>
      </c>
      <c r="R602" s="17">
        <f>SQRT((C602-Input!$R$8)^2+(Input!$Q$8-UHS_1000a!D602)^2)</f>
        <v>2.0738141506243943</v>
      </c>
    </row>
    <row r="603" spans="3:18">
      <c r="C603" s="97">
        <v>47.2</v>
      </c>
      <c r="D603" s="97">
        <v>8.4</v>
      </c>
      <c r="E603" s="97">
        <v>7.2120559000000001E-2</v>
      </c>
      <c r="F603" s="97">
        <v>0.12927071500000001</v>
      </c>
      <c r="G603" s="97">
        <v>0.16333914899999999</v>
      </c>
      <c r="H603" s="97">
        <v>0.16270657699999999</v>
      </c>
      <c r="I603" s="97">
        <v>0.14768182199999999</v>
      </c>
      <c r="J603" s="97">
        <v>0.130258441</v>
      </c>
      <c r="K603" s="97">
        <v>0.11630607699999999</v>
      </c>
      <c r="L603" s="97">
        <v>0.105339242</v>
      </c>
      <c r="M603" s="97">
        <v>9.5165283000000003E-2</v>
      </c>
      <c r="N603" s="97">
        <v>4.2576339999999997E-2</v>
      </c>
      <c r="O603" s="97">
        <v>1.8978782999999999E-2</v>
      </c>
      <c r="P603" s="97">
        <v>1.1339284E-2</v>
      </c>
      <c r="Q603" s="97">
        <v>7.7685280000000002E-3</v>
      </c>
      <c r="R603" s="17">
        <f>SQRT((C603-Input!$R$8)^2+(Input!$Q$8-UHS_1000a!D603)^2)</f>
        <v>1.975741242580455</v>
      </c>
    </row>
    <row r="604" spans="3:18">
      <c r="C604" s="97">
        <v>47.2</v>
      </c>
      <c r="D604" s="97">
        <v>8.5</v>
      </c>
      <c r="E604" s="97">
        <v>7.7102364000000007E-2</v>
      </c>
      <c r="F604" s="97">
        <v>0.140644359</v>
      </c>
      <c r="G604" s="97">
        <v>0.175364253</v>
      </c>
      <c r="H604" s="97">
        <v>0.17335561899999999</v>
      </c>
      <c r="I604" s="97">
        <v>0.15630887099999999</v>
      </c>
      <c r="J604" s="97">
        <v>0.13764314599999999</v>
      </c>
      <c r="K604" s="97">
        <v>0.122366063</v>
      </c>
      <c r="L604" s="97">
        <v>0.110381127</v>
      </c>
      <c r="M604" s="97">
        <v>9.9630463000000002E-2</v>
      </c>
      <c r="N604" s="97">
        <v>4.3729663000000002E-2</v>
      </c>
      <c r="O604" s="97">
        <v>1.9324154E-2</v>
      </c>
      <c r="P604" s="97">
        <v>1.1506133E-2</v>
      </c>
      <c r="Q604" s="97">
        <v>7.8679900000000001E-3</v>
      </c>
      <c r="R604" s="17">
        <f>SQRT((C604-Input!$R$8)^2+(Input!$Q$8-UHS_1000a!D604)^2)</f>
        <v>1.8778716100779473</v>
      </c>
    </row>
    <row r="605" spans="3:18">
      <c r="C605" s="97">
        <v>47.2</v>
      </c>
      <c r="D605" s="97">
        <v>8.6</v>
      </c>
      <c r="E605" s="97">
        <v>8.0992083000000006E-2</v>
      </c>
      <c r="F605" s="97">
        <v>0.14917882800000001</v>
      </c>
      <c r="G605" s="97">
        <v>0.185097182</v>
      </c>
      <c r="H605" s="97">
        <v>0.18217228399999999</v>
      </c>
      <c r="I605" s="97">
        <v>0.163586599</v>
      </c>
      <c r="J605" s="97">
        <v>0.14394544400000001</v>
      </c>
      <c r="K605" s="97">
        <v>0.12759889199999999</v>
      </c>
      <c r="L605" s="97">
        <v>0.11478471599999999</v>
      </c>
      <c r="M605" s="97">
        <v>0.103520529</v>
      </c>
      <c r="N605" s="97">
        <v>4.4797206999999999E-2</v>
      </c>
      <c r="O605" s="97">
        <v>1.9634973999999999E-2</v>
      </c>
      <c r="P605" s="97">
        <v>1.1664478000000001E-2</v>
      </c>
      <c r="Q605" s="97">
        <v>7.9628600000000004E-3</v>
      </c>
      <c r="R605" s="17">
        <f>SQRT((C605-Input!$R$8)^2+(Input!$Q$8-UHS_1000a!D605)^2)</f>
        <v>1.7802387789957064</v>
      </c>
    </row>
    <row r="606" spans="3:18">
      <c r="C606" s="97">
        <v>47.2</v>
      </c>
      <c r="D606" s="97">
        <v>8.6999999999999993</v>
      </c>
      <c r="E606" s="97">
        <v>8.4804771000000001E-2</v>
      </c>
      <c r="F606" s="97">
        <v>0.157192148</v>
      </c>
      <c r="G606" s="97">
        <v>0.19472255099999999</v>
      </c>
      <c r="H606" s="97">
        <v>0.190908939</v>
      </c>
      <c r="I606" s="97">
        <v>0.170841879</v>
      </c>
      <c r="J606" s="97">
        <v>0.149978836</v>
      </c>
      <c r="K606" s="97">
        <v>0.13288302599999999</v>
      </c>
      <c r="L606" s="97">
        <v>0.119243899</v>
      </c>
      <c r="M606" s="97">
        <v>0.10728378399999999</v>
      </c>
      <c r="N606" s="97">
        <v>4.5883858E-2</v>
      </c>
      <c r="O606" s="97">
        <v>1.9953954999999999E-2</v>
      </c>
      <c r="P606" s="97">
        <v>1.1826329999999999E-2</v>
      </c>
      <c r="Q606" s="97">
        <v>8.0601010000000001E-3</v>
      </c>
      <c r="R606" s="17">
        <f>SQRT((C606-Input!$R$8)^2+(Input!$Q$8-UHS_1000a!D606)^2)</f>
        <v>1.6828839640758075</v>
      </c>
    </row>
    <row r="607" spans="3:18">
      <c r="C607" s="97">
        <v>47.2</v>
      </c>
      <c r="D607" s="97">
        <v>8.8000000000000007</v>
      </c>
      <c r="E607" s="97">
        <v>8.8221750000000002E-2</v>
      </c>
      <c r="F607" s="97">
        <v>0.164471589</v>
      </c>
      <c r="G607" s="97">
        <v>0.20345686199999999</v>
      </c>
      <c r="H607" s="97">
        <v>0.19891684500000001</v>
      </c>
      <c r="I607" s="97">
        <v>0.177545917</v>
      </c>
      <c r="J607" s="97">
        <v>0.15554891700000001</v>
      </c>
      <c r="K607" s="97">
        <v>0.13785516</v>
      </c>
      <c r="L607" s="97">
        <v>0.12345334099999999</v>
      </c>
      <c r="M607" s="97">
        <v>0.110854789</v>
      </c>
      <c r="N607" s="97">
        <v>4.6928617999999998E-2</v>
      </c>
      <c r="O607" s="97">
        <v>2.0262298000000002E-2</v>
      </c>
      <c r="P607" s="97">
        <v>1.1978281E-2</v>
      </c>
      <c r="Q607" s="97">
        <v>8.1499139999999994E-3</v>
      </c>
      <c r="R607" s="17">
        <f>SQRT((C607-Input!$R$8)^2+(Input!$Q$8-UHS_1000a!D607)^2)</f>
        <v>1.5858583678395999</v>
      </c>
    </row>
    <row r="608" spans="3:18">
      <c r="C608" s="97">
        <v>47.2</v>
      </c>
      <c r="D608" s="97">
        <v>8.9</v>
      </c>
      <c r="E608" s="97">
        <v>9.2670257000000006E-2</v>
      </c>
      <c r="F608" s="97">
        <v>0.17412426</v>
      </c>
      <c r="G608" s="97">
        <v>0.21398962799999999</v>
      </c>
      <c r="H608" s="97">
        <v>0.208726141</v>
      </c>
      <c r="I608" s="97">
        <v>0.18602707299999999</v>
      </c>
      <c r="J608" s="97">
        <v>0.162572887</v>
      </c>
      <c r="K608" s="97">
        <v>0.144124902</v>
      </c>
      <c r="L608" s="97">
        <v>0.12874165700000001</v>
      </c>
      <c r="M608" s="97">
        <v>0.11532141</v>
      </c>
      <c r="N608" s="97">
        <v>4.8204172000000003E-2</v>
      </c>
      <c r="O608" s="97">
        <v>2.0637565E-2</v>
      </c>
      <c r="P608" s="97">
        <v>1.216278E-2</v>
      </c>
      <c r="Q608" s="97">
        <v>8.2588309999999995E-3</v>
      </c>
      <c r="R608" s="17">
        <f>SQRT((C608-Input!$R$8)^2+(Input!$Q$8-UHS_1000a!D608)^2)</f>
        <v>1.4892263391272196</v>
      </c>
    </row>
    <row r="609" spans="3:18">
      <c r="C609" s="97">
        <v>47.2</v>
      </c>
      <c r="D609" s="97">
        <v>9</v>
      </c>
      <c r="E609" s="97">
        <v>9.7610308000000007E-2</v>
      </c>
      <c r="F609" s="97">
        <v>0.18505101099999999</v>
      </c>
      <c r="G609" s="97">
        <v>0.22562178099999999</v>
      </c>
      <c r="H609" s="97">
        <v>0.219261554</v>
      </c>
      <c r="I609" s="97">
        <v>0.19542906900000001</v>
      </c>
      <c r="J609" s="97">
        <v>0.170362136</v>
      </c>
      <c r="K609" s="97">
        <v>0.15077012100000001</v>
      </c>
      <c r="L609" s="97">
        <v>0.13462502100000001</v>
      </c>
      <c r="M609" s="97">
        <v>0.120288653</v>
      </c>
      <c r="N609" s="97">
        <v>4.9613117999999998E-2</v>
      </c>
      <c r="O609" s="97">
        <v>2.1051739E-2</v>
      </c>
      <c r="P609" s="97">
        <v>1.2363219999999999E-2</v>
      </c>
      <c r="Q609" s="97">
        <v>8.3762690000000004E-3</v>
      </c>
      <c r="R609" s="17">
        <f>SQRT((C609-Input!$R$8)^2+(Input!$Q$8-UHS_1000a!D609)^2)</f>
        <v>1.3930697812577952</v>
      </c>
    </row>
    <row r="610" spans="3:18">
      <c r="C610" s="97">
        <v>47.2</v>
      </c>
      <c r="D610" s="97">
        <v>9.1</v>
      </c>
      <c r="E610" s="97">
        <v>0.103443224</v>
      </c>
      <c r="F610" s="97">
        <v>0.198046001</v>
      </c>
      <c r="G610" s="97">
        <v>0.23922959899999999</v>
      </c>
      <c r="H610" s="97">
        <v>0.23149402899999999</v>
      </c>
      <c r="I610" s="97">
        <v>0.206137922</v>
      </c>
      <c r="J610" s="97">
        <v>0.179362348</v>
      </c>
      <c r="K610" s="97">
        <v>0.15836445399999999</v>
      </c>
      <c r="L610" s="97">
        <v>0.14139441999999999</v>
      </c>
      <c r="M610" s="97">
        <v>0.12597770699999999</v>
      </c>
      <c r="N610" s="97">
        <v>5.1164247000000003E-2</v>
      </c>
      <c r="O610" s="97">
        <v>2.1492638000000001E-2</v>
      </c>
      <c r="P610" s="97">
        <v>1.2570988E-2</v>
      </c>
      <c r="Q610" s="97">
        <v>8.4966850000000003E-3</v>
      </c>
      <c r="R610" s="17">
        <f>SQRT((C610-Input!$R$8)^2+(Input!$Q$8-UHS_1000a!D610)^2)</f>
        <v>1.2974944091428766</v>
      </c>
    </row>
    <row r="611" spans="3:18">
      <c r="C611" s="97">
        <v>47.2</v>
      </c>
      <c r="D611" s="97">
        <v>9.1999999999999993</v>
      </c>
      <c r="E611" s="97">
        <v>0.108543087</v>
      </c>
      <c r="F611" s="97">
        <v>0.20983352999999999</v>
      </c>
      <c r="G611" s="97">
        <v>0.25200900199999998</v>
      </c>
      <c r="H611" s="97">
        <v>0.24300164799999999</v>
      </c>
      <c r="I611" s="97">
        <v>0.21582668499999999</v>
      </c>
      <c r="J611" s="97">
        <v>0.18791887700000001</v>
      </c>
      <c r="K611" s="97">
        <v>0.165601468</v>
      </c>
      <c r="L611" s="97">
        <v>0.14773648</v>
      </c>
      <c r="M611" s="97">
        <v>0.13143353399999999</v>
      </c>
      <c r="N611" s="97">
        <v>5.2680708E-2</v>
      </c>
      <c r="O611" s="97">
        <v>2.1928857E-2</v>
      </c>
      <c r="P611" s="97">
        <v>1.2773237E-2</v>
      </c>
      <c r="Q611" s="97">
        <v>8.6117829999999996E-3</v>
      </c>
      <c r="R611" s="17">
        <f>SQRT((C611-Input!$R$8)^2+(Input!$Q$8-UHS_1000a!D611)^2)</f>
        <v>1.2026387936784688</v>
      </c>
    </row>
    <row r="612" spans="3:18">
      <c r="C612" s="97">
        <v>47.2</v>
      </c>
      <c r="D612" s="97">
        <v>9.3000000000000007</v>
      </c>
      <c r="E612" s="97">
        <v>0.113597133</v>
      </c>
      <c r="F612" s="97">
        <v>0.22124950400000001</v>
      </c>
      <c r="G612" s="97">
        <v>0.26464428099999998</v>
      </c>
      <c r="H612" s="97">
        <v>0.25426532200000002</v>
      </c>
      <c r="I612" s="97">
        <v>0.225255762</v>
      </c>
      <c r="J612" s="97">
        <v>0.196265775</v>
      </c>
      <c r="K612" s="97">
        <v>0.17262482400000001</v>
      </c>
      <c r="L612" s="97">
        <v>0.15369289799999999</v>
      </c>
      <c r="M612" s="97">
        <v>0.13670812500000001</v>
      </c>
      <c r="N612" s="97">
        <v>5.4041303999999998E-2</v>
      </c>
      <c r="O612" s="97">
        <v>2.2316182E-2</v>
      </c>
      <c r="P612" s="97">
        <v>1.2946689000000001E-2</v>
      </c>
      <c r="Q612" s="97">
        <v>8.7083560000000004E-3</v>
      </c>
      <c r="R612" s="17">
        <f>SQRT((C612-Input!$R$8)^2+(Input!$Q$8-UHS_1000a!D612)^2)</f>
        <v>1.1086876901832092</v>
      </c>
    </row>
    <row r="613" spans="3:18">
      <c r="C613" s="97">
        <v>47.2</v>
      </c>
      <c r="D613" s="97">
        <v>9.4</v>
      </c>
      <c r="E613" s="97">
        <v>0.116876551</v>
      </c>
      <c r="F613" s="97">
        <v>0.228908368</v>
      </c>
      <c r="G613" s="97">
        <v>0.27305023299999998</v>
      </c>
      <c r="H613" s="97">
        <v>0.26177078300000001</v>
      </c>
      <c r="I613" s="97">
        <v>0.23159453399999999</v>
      </c>
      <c r="J613" s="97">
        <v>0.201943346</v>
      </c>
      <c r="K613" s="97">
        <v>0.177427365</v>
      </c>
      <c r="L613" s="97">
        <v>0.157780645</v>
      </c>
      <c r="M613" s="97">
        <v>0.14035433899999999</v>
      </c>
      <c r="N613" s="97">
        <v>5.4997239000000003E-2</v>
      </c>
      <c r="O613" s="97">
        <v>2.2584831999999999E-2</v>
      </c>
      <c r="P613" s="97">
        <v>1.3060374E-2</v>
      </c>
      <c r="Q613" s="97">
        <v>8.7673830000000001E-3</v>
      </c>
      <c r="R613" s="17">
        <f>SQRT((C613-Input!$R$8)^2+(Input!$Q$8-UHS_1000a!D613)^2)</f>
        <v>1.0158920812109722</v>
      </c>
    </row>
    <row r="614" spans="3:18">
      <c r="C614" s="97">
        <v>47.2</v>
      </c>
      <c r="D614" s="97">
        <v>9.5</v>
      </c>
      <c r="E614" s="97">
        <v>0.117661917</v>
      </c>
      <c r="F614" s="97">
        <v>0.230935374</v>
      </c>
      <c r="G614" s="97">
        <v>0.275351073</v>
      </c>
      <c r="H614" s="97">
        <v>0.26387670699999999</v>
      </c>
      <c r="I614" s="97">
        <v>0.233481049</v>
      </c>
      <c r="J614" s="97">
        <v>0.203659172</v>
      </c>
      <c r="K614" s="97">
        <v>0.17896351399999999</v>
      </c>
      <c r="L614" s="97">
        <v>0.15912068500000001</v>
      </c>
      <c r="M614" s="97">
        <v>0.141574384</v>
      </c>
      <c r="N614" s="97">
        <v>5.5329264000000003E-2</v>
      </c>
      <c r="O614" s="97">
        <v>2.2664353000000002E-2</v>
      </c>
      <c r="P614" s="97">
        <v>1.308023E-2</v>
      </c>
      <c r="Q614" s="97">
        <v>8.7690449999999996E-3</v>
      </c>
      <c r="R614" s="17">
        <f>SQRT((C614-Input!$R$8)^2+(Input!$Q$8-UHS_1000a!D614)^2)</f>
        <v>0.92459993887656144</v>
      </c>
    </row>
    <row r="615" spans="3:18">
      <c r="C615" s="97">
        <v>47.2</v>
      </c>
      <c r="D615" s="97">
        <v>9.6</v>
      </c>
      <c r="E615" s="97">
        <v>0.11575445700000001</v>
      </c>
      <c r="F615" s="97">
        <v>0.22687199699999999</v>
      </c>
      <c r="G615" s="97">
        <v>0.27106255699999998</v>
      </c>
      <c r="H615" s="97">
        <v>0.26014509099999999</v>
      </c>
      <c r="I615" s="97">
        <v>0.23053899999999999</v>
      </c>
      <c r="J615" s="97">
        <v>0.20118846900000001</v>
      </c>
      <c r="K615" s="97">
        <v>0.17692396199999999</v>
      </c>
      <c r="L615" s="97">
        <v>0.15744887499999999</v>
      </c>
      <c r="M615" s="97">
        <v>0.14011928100000001</v>
      </c>
      <c r="N615" s="97">
        <v>5.4958917000000003E-2</v>
      </c>
      <c r="O615" s="97">
        <v>2.2526988000000001E-2</v>
      </c>
      <c r="P615" s="97">
        <v>1.2992811999999999E-2</v>
      </c>
      <c r="Q615" s="97">
        <v>8.7053860000000007E-3</v>
      </c>
      <c r="R615" s="17">
        <f>SQRT((C615-Input!$R$8)^2+(Input!$Q$8-UHS_1000a!D615)^2)</f>
        <v>0.83530435966414163</v>
      </c>
    </row>
    <row r="616" spans="3:18">
      <c r="C616" s="97">
        <v>47.2</v>
      </c>
      <c r="D616" s="97">
        <v>9.6999999999999993</v>
      </c>
      <c r="E616" s="97">
        <v>0.112220816</v>
      </c>
      <c r="F616" s="97">
        <v>0.21926703</v>
      </c>
      <c r="G616" s="97">
        <v>0.262762677</v>
      </c>
      <c r="H616" s="97">
        <v>0.252799318</v>
      </c>
      <c r="I616" s="97">
        <v>0.22456706000000001</v>
      </c>
      <c r="J616" s="97">
        <v>0.19595933099999999</v>
      </c>
      <c r="K616" s="97">
        <v>0.172588196</v>
      </c>
      <c r="L616" s="97">
        <v>0.15382615799999999</v>
      </c>
      <c r="M616" s="97">
        <v>0.13690419500000001</v>
      </c>
      <c r="N616" s="97">
        <v>5.4097172999999998E-2</v>
      </c>
      <c r="O616" s="97">
        <v>2.2231474000000001E-2</v>
      </c>
      <c r="P616" s="97">
        <v>1.2825388E-2</v>
      </c>
      <c r="Q616" s="97">
        <v>8.5925159999999997E-3</v>
      </c>
      <c r="R616" s="17">
        <f>SQRT((C616-Input!$R$8)^2+(Input!$Q$8-UHS_1000a!D616)^2)</f>
        <v>0.74872004085459209</v>
      </c>
    </row>
    <row r="617" spans="3:18">
      <c r="C617" s="97">
        <v>47.2</v>
      </c>
      <c r="D617" s="97">
        <v>9.8000000000000007</v>
      </c>
      <c r="E617" s="97">
        <v>0.10897573200000001</v>
      </c>
      <c r="F617" s="97">
        <v>0.21232031200000001</v>
      </c>
      <c r="G617" s="97">
        <v>0.255068884</v>
      </c>
      <c r="H617" s="97">
        <v>0.24594555900000001</v>
      </c>
      <c r="I617" s="97">
        <v>0.21895909999999999</v>
      </c>
      <c r="J617" s="97">
        <v>0.19101243800000001</v>
      </c>
      <c r="K617" s="97">
        <v>0.16846929699999999</v>
      </c>
      <c r="L617" s="97">
        <v>0.15037071699999999</v>
      </c>
      <c r="M617" s="97">
        <v>0.13380893099999999</v>
      </c>
      <c r="N617" s="97">
        <v>5.3222554999999998E-2</v>
      </c>
      <c r="O617" s="97">
        <v>2.1917651999999999E-2</v>
      </c>
      <c r="P617" s="97">
        <v>1.26462E-2</v>
      </c>
      <c r="Q617" s="97">
        <v>8.4718680000000005E-3</v>
      </c>
      <c r="R617" s="17">
        <f>SQRT((C617-Input!$R$8)^2+(Input!$Q$8-UHS_1000a!D617)^2)</f>
        <v>0.66590541811933046</v>
      </c>
    </row>
    <row r="618" spans="3:18">
      <c r="C618" s="97">
        <v>47.2</v>
      </c>
      <c r="D618" s="97">
        <v>9.9</v>
      </c>
      <c r="E618" s="97">
        <v>0.10737132100000001</v>
      </c>
      <c r="F618" s="97">
        <v>0.20901989000000001</v>
      </c>
      <c r="G618" s="97">
        <v>0.25126988300000003</v>
      </c>
      <c r="H618" s="97">
        <v>0.242501415</v>
      </c>
      <c r="I618" s="97">
        <v>0.216120173</v>
      </c>
      <c r="J618" s="97">
        <v>0.18848189100000001</v>
      </c>
      <c r="K618" s="97">
        <v>0.16634692700000001</v>
      </c>
      <c r="L618" s="97">
        <v>0.148576129</v>
      </c>
      <c r="M618" s="97">
        <v>0.13217419599999999</v>
      </c>
      <c r="N618" s="97">
        <v>5.2671611E-2</v>
      </c>
      <c r="O618" s="97">
        <v>2.1686758E-2</v>
      </c>
      <c r="P618" s="97">
        <v>1.2504514E-2</v>
      </c>
      <c r="Q618" s="97">
        <v>8.3724999999999997E-3</v>
      </c>
      <c r="R618" s="17">
        <f>SQRT((C618-Input!$R$8)^2+(Input!$Q$8-UHS_1000a!D618)^2)</f>
        <v>0.58845420568134332</v>
      </c>
    </row>
    <row r="619" spans="3:18">
      <c r="C619" s="97">
        <v>47.2</v>
      </c>
      <c r="D619" s="97">
        <v>10.4</v>
      </c>
      <c r="E619" s="97">
        <v>0.106818449</v>
      </c>
      <c r="F619" s="97">
        <v>0.209039159</v>
      </c>
      <c r="G619" s="97">
        <v>0.25019262599999997</v>
      </c>
      <c r="H619" s="97">
        <v>0.24094241799999999</v>
      </c>
      <c r="I619" s="97">
        <v>0.21454695200000001</v>
      </c>
      <c r="J619" s="97">
        <v>0.18678333999999999</v>
      </c>
      <c r="K619" s="97">
        <v>0.16471053199999999</v>
      </c>
      <c r="L619" s="97">
        <v>0.14698212699999999</v>
      </c>
      <c r="M619" s="97">
        <v>0.13044280999999999</v>
      </c>
      <c r="N619" s="97">
        <v>5.1015153000000001E-2</v>
      </c>
      <c r="O619" s="97">
        <v>2.0706576000000001E-2</v>
      </c>
      <c r="P619" s="97">
        <v>1.1817154999999999E-2</v>
      </c>
      <c r="Q619" s="97">
        <v>7.8579289999999996E-3</v>
      </c>
      <c r="R619" s="17">
        <f>SQRT((C619-Input!$R$8)^2+(Input!$Q$8-UHS_1000a!D619)^2)</f>
        <v>0.40064945239069133</v>
      </c>
    </row>
    <row r="620" spans="3:18">
      <c r="C620" s="97">
        <v>47.3</v>
      </c>
      <c r="D620" s="97">
        <v>6.7</v>
      </c>
      <c r="E620" s="97">
        <v>6.0089044000000001E-2</v>
      </c>
      <c r="F620" s="97">
        <v>0.10626106</v>
      </c>
      <c r="G620" s="97">
        <v>0.13478549200000001</v>
      </c>
      <c r="H620" s="97">
        <v>0.13530140500000001</v>
      </c>
      <c r="I620" s="97">
        <v>0.12302408099999999</v>
      </c>
      <c r="J620" s="97">
        <v>0.109278651</v>
      </c>
      <c r="K620" s="97">
        <v>9.7804373999999999E-2</v>
      </c>
      <c r="L620" s="97">
        <v>8.8471433000000002E-2</v>
      </c>
      <c r="M620" s="97">
        <v>8.0252355999999997E-2</v>
      </c>
      <c r="N620" s="97">
        <v>3.6226238000000001E-2</v>
      </c>
      <c r="O620" s="97">
        <v>1.6112705000000001E-2</v>
      </c>
      <c r="P620" s="97">
        <v>9.726831E-3</v>
      </c>
      <c r="Q620" s="97">
        <v>6.6263499999999996E-3</v>
      </c>
      <c r="R620" s="17">
        <f>SQRT((C620-Input!$R$8)^2+(Input!$Q$8-UHS_1000a!D620)^2)</f>
        <v>3.6693630263675621</v>
      </c>
    </row>
    <row r="621" spans="3:18">
      <c r="C621" s="97">
        <v>47.3</v>
      </c>
      <c r="D621" s="97">
        <v>6.8</v>
      </c>
      <c r="E621" s="97">
        <v>6.4726083000000004E-2</v>
      </c>
      <c r="F621" s="97">
        <v>0.115321283</v>
      </c>
      <c r="G621" s="97">
        <v>0.145873051</v>
      </c>
      <c r="H621" s="97">
        <v>0.145642726</v>
      </c>
      <c r="I621" s="97">
        <v>0.13168569399999999</v>
      </c>
      <c r="J621" s="97">
        <v>0.116419064</v>
      </c>
      <c r="K621" s="97">
        <v>0.104175005</v>
      </c>
      <c r="L621" s="97">
        <v>9.3967605999999995E-2</v>
      </c>
      <c r="M621" s="97">
        <v>8.4966792999999999E-2</v>
      </c>
      <c r="N621" s="97">
        <v>3.8001808999999998E-2</v>
      </c>
      <c r="O621" s="97">
        <v>1.6803414999999999E-2</v>
      </c>
      <c r="P621" s="97">
        <v>1.0098301E-2</v>
      </c>
      <c r="Q621" s="97">
        <v>6.8959329999999999E-3</v>
      </c>
      <c r="R621" s="17">
        <f>SQRT((C621-Input!$R$8)^2+(Input!$Q$8-UHS_1000a!D621)^2)</f>
        <v>3.5703043771612379</v>
      </c>
    </row>
    <row r="622" spans="3:18">
      <c r="C622" s="97">
        <v>47.3</v>
      </c>
      <c r="D622" s="97">
        <v>6.9</v>
      </c>
      <c r="E622" s="97">
        <v>7.0301301999999996E-2</v>
      </c>
      <c r="F622" s="97">
        <v>0.12647106699999999</v>
      </c>
      <c r="G622" s="97">
        <v>0.158334329</v>
      </c>
      <c r="H622" s="97">
        <v>0.157076361</v>
      </c>
      <c r="I622" s="97">
        <v>0.14180619899999999</v>
      </c>
      <c r="J622" s="97">
        <v>0.12469591200000001</v>
      </c>
      <c r="K622" s="97">
        <v>0.111114238</v>
      </c>
      <c r="L622" s="97">
        <v>0.100262354</v>
      </c>
      <c r="M622" s="97">
        <v>9.0327109000000003E-2</v>
      </c>
      <c r="N622" s="97">
        <v>3.9814646000000002E-2</v>
      </c>
      <c r="O622" s="97">
        <v>1.7538976000000001E-2</v>
      </c>
      <c r="P622" s="97">
        <v>1.0482386E-2</v>
      </c>
      <c r="Q622" s="97">
        <v>7.1587659999999996E-3</v>
      </c>
      <c r="R622" s="17">
        <f>SQRT((C622-Input!$R$8)^2+(Input!$Q$8-UHS_1000a!D622)^2)</f>
        <v>3.4712997093135121</v>
      </c>
    </row>
    <row r="623" spans="3:18">
      <c r="C623" s="97">
        <v>47.3</v>
      </c>
      <c r="D623" s="97">
        <v>7</v>
      </c>
      <c r="E623" s="97">
        <v>7.5730639000000002E-2</v>
      </c>
      <c r="F623" s="97">
        <v>0.137606072</v>
      </c>
      <c r="G623" s="97">
        <v>0.17067507700000001</v>
      </c>
      <c r="H623" s="97">
        <v>0.16840775899999999</v>
      </c>
      <c r="I623" s="97">
        <v>0.15144550600000001</v>
      </c>
      <c r="J623" s="97">
        <v>0.13292805299999999</v>
      </c>
      <c r="K623" s="97">
        <v>0.118015522</v>
      </c>
      <c r="L623" s="97">
        <v>0.106320779</v>
      </c>
      <c r="M623" s="97">
        <v>9.5664357000000005E-2</v>
      </c>
      <c r="N623" s="97">
        <v>4.1622193000000002E-2</v>
      </c>
      <c r="O623" s="97">
        <v>1.826755E-2</v>
      </c>
      <c r="P623" s="97">
        <v>1.0862423E-2</v>
      </c>
      <c r="Q623" s="97">
        <v>7.4067400000000002E-3</v>
      </c>
      <c r="R623" s="17">
        <f>SQRT((C623-Input!$R$8)^2+(Input!$Q$8-UHS_1000a!D623)^2)</f>
        <v>3.3723537771389669</v>
      </c>
    </row>
    <row r="624" spans="3:18">
      <c r="C624" s="97">
        <v>47.3</v>
      </c>
      <c r="D624" s="97">
        <v>7.1</v>
      </c>
      <c r="E624" s="97">
        <v>7.9806028000000001E-2</v>
      </c>
      <c r="F624" s="97">
        <v>0.146054607</v>
      </c>
      <c r="G624" s="97">
        <v>0.180347802</v>
      </c>
      <c r="H624" s="97">
        <v>0.17745065800000001</v>
      </c>
      <c r="I624" s="97">
        <v>0.159064607</v>
      </c>
      <c r="J624" s="97">
        <v>0.13964849600000001</v>
      </c>
      <c r="K624" s="97">
        <v>0.123684558</v>
      </c>
      <c r="L624" s="97">
        <v>0.111200222</v>
      </c>
      <c r="M624" s="97">
        <v>0.100124123</v>
      </c>
      <c r="N624" s="97">
        <v>4.3209192E-2</v>
      </c>
      <c r="O624" s="97">
        <v>1.8920345000000002E-2</v>
      </c>
      <c r="P624" s="97">
        <v>1.1203938E-2</v>
      </c>
      <c r="Q624" s="97">
        <v>7.6303029999999997E-3</v>
      </c>
      <c r="R624" s="17">
        <f>SQRT((C624-Input!$R$8)^2+(Input!$Q$8-UHS_1000a!D624)^2)</f>
        <v>3.2734719067813667</v>
      </c>
    </row>
    <row r="625" spans="3:18">
      <c r="C625" s="97">
        <v>47.3</v>
      </c>
      <c r="D625" s="97">
        <v>7.2</v>
      </c>
      <c r="E625" s="97">
        <v>8.2548636999999994E-2</v>
      </c>
      <c r="F625" s="97">
        <v>0.15112540399999999</v>
      </c>
      <c r="G625" s="97">
        <v>0.18691519600000001</v>
      </c>
      <c r="H625" s="97">
        <v>0.183730801</v>
      </c>
      <c r="I625" s="97">
        <v>0.16443307600000001</v>
      </c>
      <c r="J625" s="97">
        <v>0.14445940299999999</v>
      </c>
      <c r="K625" s="97">
        <v>0.127770141</v>
      </c>
      <c r="L625" s="97">
        <v>0.114744715</v>
      </c>
      <c r="M625" s="97">
        <v>0.103386853</v>
      </c>
      <c r="N625" s="97">
        <v>4.4459499E-2</v>
      </c>
      <c r="O625" s="97">
        <v>1.9434132999999999E-2</v>
      </c>
      <c r="P625" s="97">
        <v>1.1485502E-2</v>
      </c>
      <c r="Q625" s="97">
        <v>7.8162479999999996E-3</v>
      </c>
      <c r="R625" s="17">
        <f>SQRT((C625-Input!$R$8)^2+(Input!$Q$8-UHS_1000a!D625)^2)</f>
        <v>3.1746600842909487</v>
      </c>
    </row>
    <row r="626" spans="3:18">
      <c r="C626" s="97">
        <v>47.3</v>
      </c>
      <c r="D626" s="97">
        <v>7.3</v>
      </c>
      <c r="E626" s="97">
        <v>8.3529097999999996E-2</v>
      </c>
      <c r="F626" s="97">
        <v>0.152481483</v>
      </c>
      <c r="G626" s="97">
        <v>0.189344758</v>
      </c>
      <c r="H626" s="97">
        <v>0.18631813999999999</v>
      </c>
      <c r="I626" s="97">
        <v>0.16679074199999999</v>
      </c>
      <c r="J626" s="97">
        <v>0.14656528099999999</v>
      </c>
      <c r="K626" s="97">
        <v>0.12970568599999999</v>
      </c>
      <c r="L626" s="97">
        <v>0.116476918</v>
      </c>
      <c r="M626" s="97">
        <v>0.104961819</v>
      </c>
      <c r="N626" s="97">
        <v>4.5244161999999997E-2</v>
      </c>
      <c r="O626" s="97">
        <v>1.9772446999999999E-2</v>
      </c>
      <c r="P626" s="97">
        <v>1.1683383E-2</v>
      </c>
      <c r="Q626" s="97">
        <v>7.9494969999999998E-3</v>
      </c>
      <c r="R626" s="17">
        <f>SQRT((C626-Input!$R$8)^2+(Input!$Q$8-UHS_1000a!D626)^2)</f>
        <v>3.0759250603832333</v>
      </c>
    </row>
    <row r="627" spans="3:18">
      <c r="C627" s="97">
        <v>47.3</v>
      </c>
      <c r="D627" s="97">
        <v>7.4</v>
      </c>
      <c r="E627" s="97">
        <v>8.3251218000000002E-2</v>
      </c>
      <c r="F627" s="97">
        <v>0.151335043</v>
      </c>
      <c r="G627" s="97">
        <v>0.18876588999999999</v>
      </c>
      <c r="H627" s="97">
        <v>0.18615742499999999</v>
      </c>
      <c r="I627" s="97">
        <v>0.166883371</v>
      </c>
      <c r="J627" s="97">
        <v>0.14676766899999999</v>
      </c>
      <c r="K627" s="97">
        <v>0.12999258</v>
      </c>
      <c r="L627" s="97">
        <v>0.116813718</v>
      </c>
      <c r="M627" s="97">
        <v>0.10534294600000001</v>
      </c>
      <c r="N627" s="97">
        <v>4.5632818999999998E-2</v>
      </c>
      <c r="O627" s="97">
        <v>1.9971603000000001E-2</v>
      </c>
      <c r="P627" s="97">
        <v>1.1805777999999999E-2</v>
      </c>
      <c r="Q627" s="97">
        <v>8.0348050000000008E-3</v>
      </c>
      <c r="R627" s="17">
        <f>SQRT((C627-Input!$R$8)^2+(Input!$Q$8-UHS_1000a!D627)^2)</f>
        <v>2.9772744756567158</v>
      </c>
    </row>
    <row r="628" spans="3:18">
      <c r="C628" s="97">
        <v>47.3</v>
      </c>
      <c r="D628" s="97">
        <v>7.5</v>
      </c>
      <c r="E628" s="97">
        <v>8.2806316000000005E-2</v>
      </c>
      <c r="F628" s="97">
        <v>0.150224147</v>
      </c>
      <c r="G628" s="97">
        <v>0.18773194800000001</v>
      </c>
      <c r="H628" s="97">
        <v>0.185347757</v>
      </c>
      <c r="I628" s="97">
        <v>0.16633129199999999</v>
      </c>
      <c r="J628" s="97">
        <v>0.146391252</v>
      </c>
      <c r="K628" s="97">
        <v>0.12972278000000001</v>
      </c>
      <c r="L628" s="97">
        <v>0.1166407</v>
      </c>
      <c r="M628" s="97">
        <v>0.105247875</v>
      </c>
      <c r="N628" s="97">
        <v>4.5768640999999999E-2</v>
      </c>
      <c r="O628" s="97">
        <v>2.0065053999999999E-2</v>
      </c>
      <c r="P628" s="97">
        <v>1.1870466E-2</v>
      </c>
      <c r="Q628" s="97">
        <v>8.0828180000000003E-3</v>
      </c>
      <c r="R628" s="17">
        <f>SQRT((C628-Input!$R$8)^2+(Input!$Q$8-UHS_1000a!D628)^2)</f>
        <v>2.8787170110485603</v>
      </c>
    </row>
    <row r="629" spans="3:18">
      <c r="C629" s="97">
        <v>47.3</v>
      </c>
      <c r="D629" s="97">
        <v>7.6</v>
      </c>
      <c r="E629" s="97">
        <v>8.1541796999999999E-2</v>
      </c>
      <c r="F629" s="97">
        <v>0.14771072699999999</v>
      </c>
      <c r="G629" s="97">
        <v>0.18465572099999999</v>
      </c>
      <c r="H629" s="97">
        <v>0.18253719600000001</v>
      </c>
      <c r="I629" s="97">
        <v>0.164056705</v>
      </c>
      <c r="J629" s="97">
        <v>0.14453391400000001</v>
      </c>
      <c r="K629" s="97">
        <v>0.12813660700000001</v>
      </c>
      <c r="L629" s="97">
        <v>0.11533027899999999</v>
      </c>
      <c r="M629" s="97">
        <v>0.104157968</v>
      </c>
      <c r="N629" s="97">
        <v>4.5511601999999998E-2</v>
      </c>
      <c r="O629" s="97">
        <v>2.0010572000000001E-2</v>
      </c>
      <c r="P629" s="97">
        <v>1.1854482E-2</v>
      </c>
      <c r="Q629" s="97">
        <v>8.0789529999999998E-3</v>
      </c>
      <c r="R629" s="17">
        <f>SQRT((C629-Input!$R$8)^2+(Input!$Q$8-UHS_1000a!D629)^2)</f>
        <v>2.7802625696152758</v>
      </c>
    </row>
    <row r="630" spans="3:18">
      <c r="C630" s="97">
        <v>47.3</v>
      </c>
      <c r="D630" s="97">
        <v>7.7</v>
      </c>
      <c r="E630" s="97">
        <v>7.8975620999999996E-2</v>
      </c>
      <c r="F630" s="97">
        <v>0.14246563500000001</v>
      </c>
      <c r="G630" s="97">
        <v>0.178425735</v>
      </c>
      <c r="H630" s="97">
        <v>0.17679270999999999</v>
      </c>
      <c r="I630" s="97">
        <v>0.159321031</v>
      </c>
      <c r="J630" s="97">
        <v>0.14041119499999999</v>
      </c>
      <c r="K630" s="97">
        <v>0.12472581100000001</v>
      </c>
      <c r="L630" s="97">
        <v>0.11246091900000001</v>
      </c>
      <c r="M630" s="97">
        <v>0.101647919</v>
      </c>
      <c r="N630" s="97">
        <v>4.4768407000000003E-2</v>
      </c>
      <c r="O630" s="97">
        <v>1.9779423000000001E-2</v>
      </c>
      <c r="P630" s="97">
        <v>1.1741171999999999E-2</v>
      </c>
      <c r="Q630" s="97">
        <v>8.01258E-3</v>
      </c>
      <c r="R630" s="17">
        <f>SQRT((C630-Input!$R$8)^2+(Input!$Q$8-UHS_1000a!D630)^2)</f>
        <v>2.6819224974460232</v>
      </c>
    </row>
    <row r="631" spans="3:18">
      <c r="C631" s="97">
        <v>47.3</v>
      </c>
      <c r="D631" s="97">
        <v>7.8</v>
      </c>
      <c r="E631" s="97">
        <v>7.5281896000000001E-2</v>
      </c>
      <c r="F631" s="97">
        <v>0.13454411699999999</v>
      </c>
      <c r="G631" s="97">
        <v>0.169493696</v>
      </c>
      <c r="H631" s="97">
        <v>0.16858086</v>
      </c>
      <c r="I631" s="97">
        <v>0.15253772800000001</v>
      </c>
      <c r="J631" s="97">
        <v>0.13450683299999999</v>
      </c>
      <c r="K631" s="97">
        <v>0.119821108</v>
      </c>
      <c r="L631" s="97">
        <v>0.10832215100000001</v>
      </c>
      <c r="M631" s="97">
        <v>9.7914145999999994E-2</v>
      </c>
      <c r="N631" s="97">
        <v>4.3639971999999999E-2</v>
      </c>
      <c r="O631" s="97">
        <v>1.9411046000000001E-2</v>
      </c>
      <c r="P631" s="97">
        <v>1.1551001999999999E-2</v>
      </c>
      <c r="Q631" s="97">
        <v>7.8969290000000004E-3</v>
      </c>
      <c r="R631" s="17">
        <f>SQRT((C631-Input!$R$8)^2+(Input!$Q$8-UHS_1000a!D631)^2)</f>
        <v>2.5837098537975383</v>
      </c>
    </row>
    <row r="632" spans="3:18">
      <c r="C632" s="97">
        <v>47.3</v>
      </c>
      <c r="D632" s="97">
        <v>7.9</v>
      </c>
      <c r="E632" s="97">
        <v>7.0924824999999997E-2</v>
      </c>
      <c r="F632" s="97">
        <v>0.12554137800000001</v>
      </c>
      <c r="G632" s="97">
        <v>0.159466055</v>
      </c>
      <c r="H632" s="97">
        <v>0.15943643399999999</v>
      </c>
      <c r="I632" s="97">
        <v>0.14501322699999999</v>
      </c>
      <c r="J632" s="97">
        <v>0.127967734</v>
      </c>
      <c r="K632" s="97">
        <v>0.114399583</v>
      </c>
      <c r="L632" s="97">
        <v>0.103757536</v>
      </c>
      <c r="M632" s="97">
        <v>9.3790792999999997E-2</v>
      </c>
      <c r="N632" s="97">
        <v>4.2385950999999998E-2</v>
      </c>
      <c r="O632" s="97">
        <v>1.8976755000000001E-2</v>
      </c>
      <c r="P632" s="97">
        <v>1.1332304E-2</v>
      </c>
      <c r="Q632" s="97">
        <v>7.7623220000000003E-3</v>
      </c>
      <c r="R632" s="17">
        <f>SQRT((C632-Input!$R$8)^2+(Input!$Q$8-UHS_1000a!D632)^2)</f>
        <v>2.485639743589942</v>
      </c>
    </row>
    <row r="633" spans="3:18">
      <c r="C633" s="97">
        <v>47.3</v>
      </c>
      <c r="D633" s="97">
        <v>8</v>
      </c>
      <c r="E633" s="97">
        <v>6.7078473E-2</v>
      </c>
      <c r="F633" s="97">
        <v>0.117766646</v>
      </c>
      <c r="G633" s="97">
        <v>0.15084557600000001</v>
      </c>
      <c r="H633" s="97">
        <v>0.15161032499999999</v>
      </c>
      <c r="I633" s="97">
        <v>0.13809596900000001</v>
      </c>
      <c r="J633" s="97">
        <v>0.122385933</v>
      </c>
      <c r="K633" s="97">
        <v>0.10978320900000001</v>
      </c>
      <c r="L633" s="97">
        <v>9.9636863000000006E-2</v>
      </c>
      <c r="M633" s="97">
        <v>9.0274248000000001E-2</v>
      </c>
      <c r="N633" s="97">
        <v>4.1305014000000001E-2</v>
      </c>
      <c r="O633" s="97">
        <v>1.857514E-2</v>
      </c>
      <c r="P633" s="97">
        <v>1.1136573E-2</v>
      </c>
      <c r="Q633" s="97">
        <v>7.6405479999999996E-3</v>
      </c>
      <c r="R633" s="17">
        <f>SQRT((C633-Input!$R$8)^2+(Input!$Q$8-UHS_1000a!D633)^2)</f>
        <v>2.387729729516566</v>
      </c>
    </row>
    <row r="634" spans="3:18">
      <c r="C634" s="97">
        <v>47.3</v>
      </c>
      <c r="D634" s="97">
        <v>8.1</v>
      </c>
      <c r="E634" s="97">
        <v>6.4589403000000004E-2</v>
      </c>
      <c r="F634" s="97">
        <v>0.11280462600000001</v>
      </c>
      <c r="G634" s="97">
        <v>0.14528893900000001</v>
      </c>
      <c r="H634" s="97">
        <v>0.146572274</v>
      </c>
      <c r="I634" s="97">
        <v>0.13364361599999999</v>
      </c>
      <c r="J634" s="97">
        <v>0.11878683399999999</v>
      </c>
      <c r="K634" s="97">
        <v>0.106809946</v>
      </c>
      <c r="L634" s="97">
        <v>9.6938074999999999E-2</v>
      </c>
      <c r="M634" s="97">
        <v>8.8001497999999997E-2</v>
      </c>
      <c r="N634" s="97">
        <v>4.0586583000000002E-2</v>
      </c>
      <c r="O634" s="97">
        <v>1.8296468999999999E-2</v>
      </c>
      <c r="P634" s="97">
        <v>1.0998104999999999E-2</v>
      </c>
      <c r="Q634" s="97">
        <v>7.5528059999999996E-3</v>
      </c>
      <c r="R634" s="17">
        <f>SQRT((C634-Input!$R$8)^2+(Input!$Q$8-UHS_1000a!D634)^2)</f>
        <v>2.2900003466202001</v>
      </c>
    </row>
    <row r="635" spans="3:18">
      <c r="C635" s="97">
        <v>47.3</v>
      </c>
      <c r="D635" s="97">
        <v>8.1999999999999993</v>
      </c>
      <c r="E635" s="97">
        <v>6.4373454999999996E-2</v>
      </c>
      <c r="F635" s="97">
        <v>0.112690448</v>
      </c>
      <c r="G635" s="97">
        <v>0.14484852300000001</v>
      </c>
      <c r="H635" s="97">
        <v>0.146029877</v>
      </c>
      <c r="I635" s="97">
        <v>0.133081217</v>
      </c>
      <c r="J635" s="97">
        <v>0.11827563200000001</v>
      </c>
      <c r="K635" s="97">
        <v>0.10633986600000001</v>
      </c>
      <c r="L635" s="97">
        <v>9.6476302999999999E-2</v>
      </c>
      <c r="M635" s="97">
        <v>8.7580424000000004E-2</v>
      </c>
      <c r="N635" s="97">
        <v>4.0359657E-2</v>
      </c>
      <c r="O635" s="97">
        <v>1.8182520000000001E-2</v>
      </c>
      <c r="P635" s="97">
        <v>1.0938302E-2</v>
      </c>
      <c r="Q635" s="97">
        <v>7.5130320000000002E-3</v>
      </c>
      <c r="R635" s="17">
        <f>SQRT((C635-Input!$R$8)^2+(Input!$Q$8-UHS_1000a!D635)^2)</f>
        <v>2.1924757498827705</v>
      </c>
    </row>
    <row r="636" spans="3:18">
      <c r="C636" s="97">
        <v>47.3</v>
      </c>
      <c r="D636" s="97">
        <v>8.3000000000000007</v>
      </c>
      <c r="E636" s="97">
        <v>6.5891519999999995E-2</v>
      </c>
      <c r="F636" s="97">
        <v>0.11628280100000001</v>
      </c>
      <c r="G636" s="97">
        <v>0.148381546</v>
      </c>
      <c r="H636" s="97">
        <v>0.14898668300000001</v>
      </c>
      <c r="I636" s="97">
        <v>0.13555077600000001</v>
      </c>
      <c r="J636" s="97">
        <v>0.120179507</v>
      </c>
      <c r="K636" s="97">
        <v>0.107839027</v>
      </c>
      <c r="L636" s="97">
        <v>9.7779885999999996E-2</v>
      </c>
      <c r="M636" s="97">
        <v>8.8630061999999996E-2</v>
      </c>
      <c r="N636" s="97">
        <v>4.0538460999999998E-2</v>
      </c>
      <c r="O636" s="97">
        <v>1.8207948000000002E-2</v>
      </c>
      <c r="P636" s="97">
        <v>1.0945117000000001E-2</v>
      </c>
      <c r="Q636" s="97">
        <v>7.5140409999999999E-3</v>
      </c>
      <c r="R636" s="17">
        <f>SQRT((C636-Input!$R$8)^2+(Input!$Q$8-UHS_1000a!D636)^2)</f>
        <v>2.0951845360558079</v>
      </c>
    </row>
    <row r="637" spans="3:18">
      <c r="C637" s="97">
        <v>47.3</v>
      </c>
      <c r="D637" s="97">
        <v>8.4</v>
      </c>
      <c r="E637" s="97">
        <v>6.8612920999999993E-2</v>
      </c>
      <c r="F637" s="97">
        <v>0.12238914200000001</v>
      </c>
      <c r="G637" s="97">
        <v>0.154671843</v>
      </c>
      <c r="H637" s="97">
        <v>0.15442287599999999</v>
      </c>
      <c r="I637" s="97">
        <v>0.14016174200000001</v>
      </c>
      <c r="J637" s="97">
        <v>0.123795744</v>
      </c>
      <c r="K637" s="97">
        <v>0.110748394</v>
      </c>
      <c r="L637" s="97">
        <v>0.100334332</v>
      </c>
      <c r="M637" s="97">
        <v>9.0722580999999997E-2</v>
      </c>
      <c r="N637" s="97">
        <v>4.1005376000000003E-2</v>
      </c>
      <c r="O637" s="97">
        <v>1.8330505E-2</v>
      </c>
      <c r="P637" s="97">
        <v>1.0997524E-2</v>
      </c>
      <c r="Q637" s="97">
        <v>7.5426579999999998E-3</v>
      </c>
      <c r="R637" s="17">
        <f>SQRT((C637-Input!$R$8)^2+(Input!$Q$8-UHS_1000a!D637)^2)</f>
        <v>1.9981607959397996</v>
      </c>
    </row>
    <row r="638" spans="3:18">
      <c r="C638" s="97">
        <v>47.3</v>
      </c>
      <c r="D638" s="97">
        <v>8.5</v>
      </c>
      <c r="E638" s="97">
        <v>7.1301561999999999E-2</v>
      </c>
      <c r="F638" s="97">
        <v>0.12821949499999999</v>
      </c>
      <c r="G638" s="97">
        <v>0.160940957</v>
      </c>
      <c r="H638" s="97">
        <v>0.15998764200000001</v>
      </c>
      <c r="I638" s="97">
        <v>0.14496315300000001</v>
      </c>
      <c r="J638" s="97">
        <v>0.12760150000000001</v>
      </c>
      <c r="K638" s="97">
        <v>0.11385538000000001</v>
      </c>
      <c r="L638" s="97">
        <v>0.103079371</v>
      </c>
      <c r="M638" s="97">
        <v>9.3000715999999997E-2</v>
      </c>
      <c r="N638" s="97">
        <v>4.1568648999999999E-2</v>
      </c>
      <c r="O638" s="97">
        <v>1.8493480999999999E-2</v>
      </c>
      <c r="P638" s="97">
        <v>1.1069806999999999E-2</v>
      </c>
      <c r="Q638" s="97">
        <v>7.5839410000000003E-3</v>
      </c>
      <c r="R638" s="17">
        <f>SQRT((C638-Input!$R$8)^2+(Input!$Q$8-UHS_1000a!D638)^2)</f>
        <v>1.9014454745624854</v>
      </c>
    </row>
    <row r="639" spans="3:18">
      <c r="C639" s="97">
        <v>47.3</v>
      </c>
      <c r="D639" s="97">
        <v>8.6</v>
      </c>
      <c r="E639" s="97">
        <v>7.3635471999999993E-2</v>
      </c>
      <c r="F639" s="97">
        <v>0.133069928</v>
      </c>
      <c r="G639" s="97">
        <v>0.166465953</v>
      </c>
      <c r="H639" s="97">
        <v>0.165011675</v>
      </c>
      <c r="I639" s="97">
        <v>0.149105504</v>
      </c>
      <c r="J639" s="97">
        <v>0.13114013499999999</v>
      </c>
      <c r="K639" s="97">
        <v>0.116777994</v>
      </c>
      <c r="L639" s="97">
        <v>0.105531877</v>
      </c>
      <c r="M639" s="97">
        <v>9.5179461000000007E-2</v>
      </c>
      <c r="N639" s="97">
        <v>4.2145548999999997E-2</v>
      </c>
      <c r="O639" s="97">
        <v>1.8668490999999999E-2</v>
      </c>
      <c r="P639" s="97">
        <v>1.1149154E-2</v>
      </c>
      <c r="Q639" s="97">
        <v>7.6303150000000004E-3</v>
      </c>
      <c r="R639" s="17">
        <f>SQRT((C639-Input!$R$8)^2+(Input!$Q$8-UHS_1000a!D639)^2)</f>
        <v>1.8050881471655438</v>
      </c>
    </row>
    <row r="640" spans="3:18">
      <c r="C640" s="97">
        <v>47.3</v>
      </c>
      <c r="D640" s="97">
        <v>8.6999999999999993</v>
      </c>
      <c r="E640" s="97">
        <v>7.5541756000000002E-2</v>
      </c>
      <c r="F640" s="97">
        <v>0.13715883800000001</v>
      </c>
      <c r="G640" s="97">
        <v>0.171347631</v>
      </c>
      <c r="H640" s="97">
        <v>0.16954070399999999</v>
      </c>
      <c r="I640" s="97">
        <v>0.152903289</v>
      </c>
      <c r="J640" s="97">
        <v>0.13443185999999999</v>
      </c>
      <c r="K640" s="97">
        <v>0.11952552900000001</v>
      </c>
      <c r="L640" s="97">
        <v>0.10786071999999999</v>
      </c>
      <c r="M640" s="97">
        <v>9.7264075000000005E-2</v>
      </c>
      <c r="N640" s="97">
        <v>4.2728251000000002E-2</v>
      </c>
      <c r="O640" s="97">
        <v>1.8851221000000001E-2</v>
      </c>
      <c r="P640" s="97">
        <v>1.1232575E-2</v>
      </c>
      <c r="Q640" s="97">
        <v>7.679384E-3</v>
      </c>
      <c r="R640" s="17">
        <f>SQRT((C640-Input!$R$8)^2+(Input!$Q$8-UHS_1000a!D640)^2)</f>
        <v>1.7091493630870642</v>
      </c>
    </row>
    <row r="641" spans="3:18">
      <c r="C641" s="97">
        <v>47.3</v>
      </c>
      <c r="D641" s="97">
        <v>8.8000000000000007</v>
      </c>
      <c r="E641" s="97">
        <v>7.7522116000000002E-2</v>
      </c>
      <c r="F641" s="97">
        <v>0.141444979</v>
      </c>
      <c r="G641" s="97">
        <v>0.176474405</v>
      </c>
      <c r="H641" s="97">
        <v>0.174320375</v>
      </c>
      <c r="I641" s="97">
        <v>0.15693965100000001</v>
      </c>
      <c r="J641" s="97">
        <v>0.13796920500000001</v>
      </c>
      <c r="K641" s="97">
        <v>0.122494693</v>
      </c>
      <c r="L641" s="97">
        <v>0.11038730200000001</v>
      </c>
      <c r="M641" s="97">
        <v>9.9536180000000002E-2</v>
      </c>
      <c r="N641" s="97">
        <v>4.3378489999999999E-2</v>
      </c>
      <c r="O641" s="97">
        <v>1.9059070000000001E-2</v>
      </c>
      <c r="P641" s="97">
        <v>1.132791E-2</v>
      </c>
      <c r="Q641" s="97">
        <v>7.7355549999999999E-3</v>
      </c>
      <c r="R641" s="17">
        <f>SQRT((C641-Input!$R$8)^2+(Input!$Q$8-UHS_1000a!D641)^2)</f>
        <v>1.6137037744407405</v>
      </c>
    </row>
    <row r="642" spans="3:18">
      <c r="C642" s="97">
        <v>47.3</v>
      </c>
      <c r="D642" s="97">
        <v>8.9</v>
      </c>
      <c r="E642" s="97">
        <v>8.0015248999999997E-2</v>
      </c>
      <c r="F642" s="97">
        <v>0.146823805</v>
      </c>
      <c r="G642" s="97">
        <v>0.18286755299999999</v>
      </c>
      <c r="H642" s="97">
        <v>0.180236972</v>
      </c>
      <c r="I642" s="97">
        <v>0.16192204599999999</v>
      </c>
      <c r="J642" s="97">
        <v>0.14235378500000001</v>
      </c>
      <c r="K642" s="97">
        <v>0.126177443</v>
      </c>
      <c r="L642" s="97">
        <v>0.11351774000000001</v>
      </c>
      <c r="M642" s="97">
        <v>0.102349734</v>
      </c>
      <c r="N642" s="97">
        <v>4.4181023999999999E-2</v>
      </c>
      <c r="O642" s="97">
        <v>1.9307596999999999E-2</v>
      </c>
      <c r="P642" s="97">
        <v>1.1445887E-2</v>
      </c>
      <c r="Q642" s="97">
        <v>7.8045509999999998E-3</v>
      </c>
      <c r="R642" s="17">
        <f>SQRT((C642-Input!$R$8)^2+(Input!$Q$8-UHS_1000a!D642)^2)</f>
        <v>1.5188443626480213</v>
      </c>
    </row>
    <row r="643" spans="3:18">
      <c r="C643" s="97">
        <v>47.3</v>
      </c>
      <c r="D643" s="97">
        <v>9</v>
      </c>
      <c r="E643" s="97">
        <v>8.3237375000000002E-2</v>
      </c>
      <c r="F643" s="97">
        <v>0.153597765</v>
      </c>
      <c r="G643" s="97">
        <v>0.191062489</v>
      </c>
      <c r="H643" s="97">
        <v>0.18774907199999999</v>
      </c>
      <c r="I643" s="97">
        <v>0.16822119199999999</v>
      </c>
      <c r="J643" s="97">
        <v>0.14773784000000001</v>
      </c>
      <c r="K643" s="97">
        <v>0.13083974800000001</v>
      </c>
      <c r="L643" s="97">
        <v>0.11747486</v>
      </c>
      <c r="M643" s="97">
        <v>0.105744246</v>
      </c>
      <c r="N643" s="97">
        <v>4.5181713999999998E-2</v>
      </c>
      <c r="O643" s="97">
        <v>1.9604627999999999E-2</v>
      </c>
      <c r="P643" s="97">
        <v>1.1592029E-2</v>
      </c>
      <c r="Q643" s="97">
        <v>7.8897280000000004E-3</v>
      </c>
      <c r="R643" s="17">
        <f>SQRT((C643-Input!$R$8)^2+(Input!$Q$8-UHS_1000a!D643)^2)</f>
        <v>1.4246882200155424</v>
      </c>
    </row>
    <row r="644" spans="3:18">
      <c r="C644" s="97">
        <v>47.3</v>
      </c>
      <c r="D644" s="97">
        <v>9.1</v>
      </c>
      <c r="E644" s="97">
        <v>8.7577197999999995E-2</v>
      </c>
      <c r="F644" s="97">
        <v>0.16289462499999999</v>
      </c>
      <c r="G644" s="97">
        <v>0.20200580800000001</v>
      </c>
      <c r="H644" s="97">
        <v>0.19763756199999999</v>
      </c>
      <c r="I644" s="97">
        <v>0.17643894099999999</v>
      </c>
      <c r="J644" s="97">
        <v>0.15454110300000001</v>
      </c>
      <c r="K644" s="97">
        <v>0.13688975</v>
      </c>
      <c r="L644" s="97">
        <v>0.12258646099999999</v>
      </c>
      <c r="M644" s="97">
        <v>0.110064919</v>
      </c>
      <c r="N644" s="97">
        <v>4.6424044999999997E-2</v>
      </c>
      <c r="O644" s="97">
        <v>1.9967891000000002E-2</v>
      </c>
      <c r="P644" s="97">
        <v>1.1769155999999999E-2</v>
      </c>
      <c r="Q644" s="97">
        <v>7.9926430000000007E-3</v>
      </c>
      <c r="R644" s="17">
        <f>SQRT((C644-Input!$R$8)^2+(Input!$Q$8-UHS_1000a!D644)^2)</f>
        <v>1.3313845614826827</v>
      </c>
    </row>
    <row r="645" spans="3:18">
      <c r="C645" s="97">
        <v>47.3</v>
      </c>
      <c r="D645" s="97">
        <v>9.1999999999999993</v>
      </c>
      <c r="E645" s="97">
        <v>9.2077104000000007E-2</v>
      </c>
      <c r="F645" s="97">
        <v>0.17269246999999999</v>
      </c>
      <c r="G645" s="97">
        <v>0.212695143</v>
      </c>
      <c r="H645" s="97">
        <v>0.207624003</v>
      </c>
      <c r="I645" s="97">
        <v>0.18501290200000001</v>
      </c>
      <c r="J645" s="97">
        <v>0.16165479299999999</v>
      </c>
      <c r="K645" s="97">
        <v>0.143249828</v>
      </c>
      <c r="L645" s="97">
        <v>0.12796090600000001</v>
      </c>
      <c r="M645" s="97">
        <v>0.11461138799999999</v>
      </c>
      <c r="N645" s="97">
        <v>4.7728964999999998E-2</v>
      </c>
      <c r="O645" s="97">
        <v>2.0349705999999999E-2</v>
      </c>
      <c r="P645" s="97">
        <v>1.1951107000000001E-2</v>
      </c>
      <c r="Q645" s="97">
        <v>8.0967130000000002E-3</v>
      </c>
      <c r="R645" s="17">
        <f>SQRT((C645-Input!$R$8)^2+(Input!$Q$8-UHS_1000a!D645)^2)</f>
        <v>1.2391259729574777</v>
      </c>
    </row>
    <row r="646" spans="3:18">
      <c r="C646" s="97">
        <v>47.3</v>
      </c>
      <c r="D646" s="97">
        <v>9.3000000000000007</v>
      </c>
      <c r="E646" s="97">
        <v>9.7328576E-2</v>
      </c>
      <c r="F646" s="97">
        <v>0.18438792700000001</v>
      </c>
      <c r="G646" s="97">
        <v>0.22499279899999999</v>
      </c>
      <c r="H646" s="97">
        <v>0.21866868</v>
      </c>
      <c r="I646" s="97">
        <v>0.19480090899999999</v>
      </c>
      <c r="J646" s="97">
        <v>0.16974966499999999</v>
      </c>
      <c r="K646" s="97">
        <v>0.15017862600000001</v>
      </c>
      <c r="L646" s="97">
        <v>0.13403900599999999</v>
      </c>
      <c r="M646" s="97">
        <v>0.119728749</v>
      </c>
      <c r="N646" s="97">
        <v>4.9136266999999997E-2</v>
      </c>
      <c r="O646" s="97">
        <v>2.0751096E-2</v>
      </c>
      <c r="P646" s="97">
        <v>1.2139828E-2</v>
      </c>
      <c r="Q646" s="97">
        <v>8.2039739999999993E-3</v>
      </c>
      <c r="R646" s="17">
        <f>SQRT((C646-Input!$R$8)^2+(Input!$Q$8-UHS_1000a!D646)^2)</f>
        <v>1.1481644059807781</v>
      </c>
    </row>
    <row r="647" spans="3:18">
      <c r="C647" s="97">
        <v>47.3</v>
      </c>
      <c r="D647" s="97">
        <v>9.4</v>
      </c>
      <c r="E647" s="97">
        <v>0.102175803</v>
      </c>
      <c r="F647" s="97">
        <v>0.19544661699999999</v>
      </c>
      <c r="G647" s="97">
        <v>0.23631274899999999</v>
      </c>
      <c r="H647" s="97">
        <v>0.228759676</v>
      </c>
      <c r="I647" s="97">
        <v>0.20373280699999999</v>
      </c>
      <c r="J647" s="97">
        <v>0.177161755</v>
      </c>
      <c r="K647" s="97">
        <v>0.15643299599999999</v>
      </c>
      <c r="L647" s="97">
        <v>0.13959250400000001</v>
      </c>
      <c r="M647" s="97">
        <v>0.12438394999999999</v>
      </c>
      <c r="N647" s="97">
        <v>5.0341036999999998E-2</v>
      </c>
      <c r="O647" s="97">
        <v>2.1070749E-2</v>
      </c>
      <c r="P647" s="97">
        <v>1.2279460000000001E-2</v>
      </c>
      <c r="Q647" s="97">
        <v>8.2790350000000006E-3</v>
      </c>
      <c r="R647" s="17">
        <f>SQRT((C647-Input!$R$8)^2+(Input!$Q$8-UHS_1000a!D647)^2)</f>
        <v>1.0588341841216564</v>
      </c>
    </row>
    <row r="648" spans="3:18">
      <c r="C648" s="97">
        <v>47.3</v>
      </c>
      <c r="D648" s="97">
        <v>9.5</v>
      </c>
      <c r="E648" s="97">
        <v>0.105814641</v>
      </c>
      <c r="F648" s="97">
        <v>0.20442405899999999</v>
      </c>
      <c r="G648" s="97">
        <v>0.24533584899999999</v>
      </c>
      <c r="H648" s="97">
        <v>0.236705522</v>
      </c>
      <c r="I648" s="97">
        <v>0.21039872600000001</v>
      </c>
      <c r="J648" s="97">
        <v>0.183019972</v>
      </c>
      <c r="K648" s="97">
        <v>0.161369347</v>
      </c>
      <c r="L648" s="97">
        <v>0.14397947</v>
      </c>
      <c r="M648" s="97">
        <v>0.12803437200000001</v>
      </c>
      <c r="N648" s="97">
        <v>5.1214399000000001E-2</v>
      </c>
      <c r="O648" s="97">
        <v>2.1274366999999999E-2</v>
      </c>
      <c r="P648" s="97">
        <v>1.235519E-2</v>
      </c>
      <c r="Q648" s="97">
        <v>8.3128530000000003E-3</v>
      </c>
      <c r="R648" s="17">
        <f>SQRT((C648-Input!$R$8)^2+(Input!$Q$8-UHS_1000a!D648)^2)</f>
        <v>0.97158538264423999</v>
      </c>
    </row>
    <row r="649" spans="3:18">
      <c r="C649" s="97">
        <v>47.3</v>
      </c>
      <c r="D649" s="97">
        <v>9.6</v>
      </c>
      <c r="E649" s="97">
        <v>0.107868486</v>
      </c>
      <c r="F649" s="97">
        <v>0.20946521600000001</v>
      </c>
      <c r="G649" s="97">
        <v>0.25067605500000001</v>
      </c>
      <c r="H649" s="97">
        <v>0.241357511</v>
      </c>
      <c r="I649" s="97">
        <v>0.21432734000000001</v>
      </c>
      <c r="J649" s="97">
        <v>0.18650160800000001</v>
      </c>
      <c r="K649" s="97">
        <v>0.16430790000000001</v>
      </c>
      <c r="L649" s="97">
        <v>0.14651376799999999</v>
      </c>
      <c r="M649" s="97">
        <v>0.13019735399999999</v>
      </c>
      <c r="N649" s="97">
        <v>5.1667576E-2</v>
      </c>
      <c r="O649" s="97">
        <v>2.1348371000000001E-2</v>
      </c>
      <c r="P649" s="97">
        <v>1.2364958000000001E-2</v>
      </c>
      <c r="Q649" s="97">
        <v>8.3060119999999998E-3</v>
      </c>
      <c r="R649" s="17">
        <f>SQRT((C649-Input!$R$8)^2+(Input!$Q$8-UHS_1000a!D649)^2)</f>
        <v>0.88703240192866384</v>
      </c>
    </row>
    <row r="650" spans="3:18">
      <c r="C650" s="97">
        <v>47.3</v>
      </c>
      <c r="D650" s="97">
        <v>9.6999999999999993</v>
      </c>
      <c r="E650" s="97">
        <v>0.107906051</v>
      </c>
      <c r="F650" s="97">
        <v>0.21009017199999999</v>
      </c>
      <c r="G650" s="97">
        <v>0.25121640200000001</v>
      </c>
      <c r="H650" s="97">
        <v>0.24178385299999999</v>
      </c>
      <c r="I650" s="97">
        <v>0.21478085299999999</v>
      </c>
      <c r="J650" s="97">
        <v>0.18695098299999999</v>
      </c>
      <c r="K650" s="97">
        <v>0.16472215000000001</v>
      </c>
      <c r="L650" s="97">
        <v>0.146876801</v>
      </c>
      <c r="M650" s="97">
        <v>0.130495642</v>
      </c>
      <c r="N650" s="97">
        <v>5.1640128E-2</v>
      </c>
      <c r="O650" s="97">
        <v>2.1283521E-2</v>
      </c>
      <c r="P650" s="97">
        <v>1.2305081000000001E-2</v>
      </c>
      <c r="Q650" s="97">
        <v>8.2558730000000004E-3</v>
      </c>
      <c r="R650" s="17">
        <f>SQRT((C650-Input!$R$8)^2+(Input!$Q$8-UHS_1000a!D650)^2)</f>
        <v>0.80602407431460443</v>
      </c>
    </row>
    <row r="651" spans="3:18">
      <c r="C651" s="97">
        <v>47.3</v>
      </c>
      <c r="D651" s="97">
        <v>9.8000000000000007</v>
      </c>
      <c r="E651" s="97">
        <v>0.106799187</v>
      </c>
      <c r="F651" s="97">
        <v>0.208134031</v>
      </c>
      <c r="G651" s="97">
        <v>0.24894996599999999</v>
      </c>
      <c r="H651" s="97">
        <v>0.23972529300000001</v>
      </c>
      <c r="I651" s="97">
        <v>0.21315930699999999</v>
      </c>
      <c r="J651" s="97">
        <v>0.18555437299999999</v>
      </c>
      <c r="K651" s="97">
        <v>0.16358183600000001</v>
      </c>
      <c r="L651" s="97">
        <v>0.145923106</v>
      </c>
      <c r="M651" s="97">
        <v>0.12961861899999999</v>
      </c>
      <c r="N651" s="97">
        <v>5.1288786000000003E-2</v>
      </c>
      <c r="O651" s="97">
        <v>2.1120618000000001E-2</v>
      </c>
      <c r="P651" s="97">
        <v>1.2194526000000001E-2</v>
      </c>
      <c r="Q651" s="97">
        <v>8.1740330000000007E-3</v>
      </c>
      <c r="R651" s="17">
        <f>SQRT((C651-Input!$R$8)^2+(Input!$Q$8-UHS_1000a!D651)^2)</f>
        <v>0.72974182741439009</v>
      </c>
    </row>
    <row r="652" spans="3:18">
      <c r="C652" s="97">
        <v>47.35</v>
      </c>
      <c r="D652" s="97">
        <v>8.7170000000000005</v>
      </c>
      <c r="E652" s="97">
        <v>7.3267950999999998E-2</v>
      </c>
      <c r="F652" s="97">
        <v>0.13239804899999999</v>
      </c>
      <c r="G652" s="97">
        <v>0.16562169900000001</v>
      </c>
      <c r="H652" s="97">
        <v>0.164159887</v>
      </c>
      <c r="I652" s="97">
        <v>0.14829351499999999</v>
      </c>
      <c r="J652" s="97">
        <v>0.13033602499999999</v>
      </c>
      <c r="K652" s="97">
        <v>0.116037133</v>
      </c>
      <c r="L652" s="97">
        <v>0.104846492</v>
      </c>
      <c r="M652" s="97">
        <v>9.4519791000000006E-2</v>
      </c>
      <c r="N652" s="97">
        <v>4.1787117999999998E-2</v>
      </c>
      <c r="O652" s="97">
        <v>1.8468014000000001E-2</v>
      </c>
      <c r="P652" s="97">
        <v>1.1028372E-2</v>
      </c>
      <c r="Q652" s="97">
        <v>7.5439390000000004E-3</v>
      </c>
      <c r="R652" s="17">
        <f>SQRT((C652-Input!$R$8)^2+(Input!$Q$8-UHS_1000a!D652)^2)</f>
        <v>1.7081894845745893</v>
      </c>
    </row>
    <row r="653" spans="3:18">
      <c r="C653" s="97">
        <v>47.366999999999997</v>
      </c>
      <c r="D653" s="97">
        <v>7.9829999999999997</v>
      </c>
      <c r="E653" s="97">
        <v>7.2679357E-2</v>
      </c>
      <c r="F653" s="97">
        <v>0.12944029200000001</v>
      </c>
      <c r="G653" s="97">
        <v>0.16341719499999999</v>
      </c>
      <c r="H653" s="97">
        <v>0.16280710700000001</v>
      </c>
      <c r="I653" s="97">
        <v>0.14761751000000001</v>
      </c>
      <c r="J653" s="97">
        <v>0.13006564900000001</v>
      </c>
      <c r="K653" s="97">
        <v>0.116031307</v>
      </c>
      <c r="L653" s="97">
        <v>0.10504572700000001</v>
      </c>
      <c r="M653" s="97">
        <v>9.4872013000000005E-2</v>
      </c>
      <c r="N653" s="97">
        <v>4.2490100000000003E-2</v>
      </c>
      <c r="O653" s="97">
        <v>1.8928693999999999E-2</v>
      </c>
      <c r="P653" s="97">
        <v>1.1283194E-2</v>
      </c>
      <c r="Q653" s="97">
        <v>7.719175E-3</v>
      </c>
      <c r="R653" s="17">
        <f>SQRT((C653-Input!$R$8)^2+(Input!$Q$8-UHS_1000a!D653)^2)</f>
        <v>2.4190575496750695</v>
      </c>
    </row>
    <row r="654" spans="3:18">
      <c r="C654" s="97">
        <v>47.366999999999997</v>
      </c>
      <c r="D654" s="97">
        <v>8.5500000000000007</v>
      </c>
      <c r="E654" s="97">
        <v>7.0186782000000003E-2</v>
      </c>
      <c r="F654" s="97">
        <v>0.126192731</v>
      </c>
      <c r="G654" s="97">
        <v>0.15815910599999999</v>
      </c>
      <c r="H654" s="97">
        <v>0.15724866000000001</v>
      </c>
      <c r="I654" s="97">
        <v>0.14234090599999999</v>
      </c>
      <c r="J654" s="97">
        <v>0.125345238</v>
      </c>
      <c r="K654" s="97">
        <v>0.11187261499999999</v>
      </c>
      <c r="L654" s="97">
        <v>0.101207619</v>
      </c>
      <c r="M654" s="97">
        <v>9.1361254000000003E-2</v>
      </c>
      <c r="N654" s="97">
        <v>4.0883587999999998E-2</v>
      </c>
      <c r="O654" s="97">
        <v>1.8169233E-2</v>
      </c>
      <c r="P654" s="97">
        <v>1.0885719E-2</v>
      </c>
      <c r="Q654" s="97">
        <v>7.4565780000000002E-3</v>
      </c>
      <c r="R654" s="17">
        <f>SQRT((C654-Input!$R$8)^2+(Input!$Q$8-UHS_1000a!D654)^2)</f>
        <v>1.8722447593143672</v>
      </c>
    </row>
    <row r="655" spans="3:18">
      <c r="C655" s="97">
        <v>47.4</v>
      </c>
      <c r="D655" s="97">
        <v>6.7</v>
      </c>
      <c r="E655" s="97">
        <v>5.6239821000000002E-2</v>
      </c>
      <c r="F655" s="97">
        <v>9.8312909000000004E-2</v>
      </c>
      <c r="G655" s="97">
        <v>0.12554863899999999</v>
      </c>
      <c r="H655" s="97">
        <v>0.126746685</v>
      </c>
      <c r="I655" s="97">
        <v>0.115918381</v>
      </c>
      <c r="J655" s="97">
        <v>0.103440409</v>
      </c>
      <c r="K655" s="97">
        <v>9.2554000999999997E-2</v>
      </c>
      <c r="L655" s="97">
        <v>8.4003365999999996E-2</v>
      </c>
      <c r="M655" s="97">
        <v>7.6419838000000004E-2</v>
      </c>
      <c r="N655" s="97">
        <v>3.4763374E-2</v>
      </c>
      <c r="O655" s="97">
        <v>1.5549333E-2</v>
      </c>
      <c r="P655" s="97">
        <v>9.3758839999999993E-3</v>
      </c>
      <c r="Q655" s="97">
        <v>6.3910759999999999E-3</v>
      </c>
      <c r="R655" s="17">
        <f>SQRT((C655-Input!$R$8)^2+(Input!$Q$8-UHS_1000a!D655)^2)</f>
        <v>3.6841984376619474</v>
      </c>
    </row>
    <row r="656" spans="3:18">
      <c r="C656" s="97">
        <v>47.4</v>
      </c>
      <c r="D656" s="97">
        <v>6.8</v>
      </c>
      <c r="E656" s="97">
        <v>5.9762840999999997E-2</v>
      </c>
      <c r="F656" s="97">
        <v>0.105187139</v>
      </c>
      <c r="G656" s="97">
        <v>0.134043312</v>
      </c>
      <c r="H656" s="97">
        <v>0.134876934</v>
      </c>
      <c r="I656" s="97">
        <v>0.12281789</v>
      </c>
      <c r="J656" s="97">
        <v>0.109186291</v>
      </c>
      <c r="K656" s="97">
        <v>9.7789988999999994E-2</v>
      </c>
      <c r="L656" s="97">
        <v>8.8498433000000001E-2</v>
      </c>
      <c r="M656" s="97">
        <v>8.0313358000000001E-2</v>
      </c>
      <c r="N656" s="97">
        <v>3.6368866E-2</v>
      </c>
      <c r="O656" s="97">
        <v>1.6181996000000001E-2</v>
      </c>
      <c r="P656" s="97">
        <v>9.7544420000000003E-3</v>
      </c>
      <c r="Q656" s="97">
        <v>6.6407860000000001E-3</v>
      </c>
      <c r="R656" s="17">
        <f>SQRT((C656-Input!$R$8)^2+(Input!$Q$8-UHS_1000a!D656)^2)</f>
        <v>3.5855496725570704</v>
      </c>
    </row>
    <row r="657" spans="3:18">
      <c r="C657" s="97">
        <v>47.4</v>
      </c>
      <c r="D657" s="97">
        <v>6.9</v>
      </c>
      <c r="E657" s="97">
        <v>6.4341074999999998E-2</v>
      </c>
      <c r="F657" s="97">
        <v>0.113894702</v>
      </c>
      <c r="G657" s="97">
        <v>0.14510482899999999</v>
      </c>
      <c r="H657" s="97">
        <v>0.14528159099999999</v>
      </c>
      <c r="I657" s="97">
        <v>0.131556056</v>
      </c>
      <c r="J657" s="97">
        <v>0.11639123799999999</v>
      </c>
      <c r="K657" s="97">
        <v>0.104249484</v>
      </c>
      <c r="L657" s="97">
        <v>9.4087131000000004E-2</v>
      </c>
      <c r="M657" s="97">
        <v>8.5112092E-2</v>
      </c>
      <c r="N657" s="97">
        <v>3.8183394000000002E-2</v>
      </c>
      <c r="O657" s="97">
        <v>1.6889807999999999E-2</v>
      </c>
      <c r="P657" s="97">
        <v>1.012908E-2</v>
      </c>
      <c r="Q657" s="97">
        <v>6.913013E-3</v>
      </c>
      <c r="R657" s="17">
        <f>SQRT((C657-Input!$R$8)^2+(Input!$Q$8-UHS_1000a!D657)^2)</f>
        <v>3.4869778864623577</v>
      </c>
    </row>
    <row r="658" spans="3:18">
      <c r="C658" s="97">
        <v>47.4</v>
      </c>
      <c r="D658" s="97">
        <v>7</v>
      </c>
      <c r="E658" s="97">
        <v>7.0116986000000006E-2</v>
      </c>
      <c r="F658" s="97">
        <v>0.12516845500000001</v>
      </c>
      <c r="G658" s="97">
        <v>0.15802411899999999</v>
      </c>
      <c r="H658" s="97">
        <v>0.15727844599999999</v>
      </c>
      <c r="I658" s="97">
        <v>0.14230638700000001</v>
      </c>
      <c r="J658" s="97">
        <v>0.12518834100000001</v>
      </c>
      <c r="K658" s="97">
        <v>0.11163888700000001</v>
      </c>
      <c r="L658" s="97">
        <v>0.100844566</v>
      </c>
      <c r="M658" s="97">
        <v>9.0876344999999997E-2</v>
      </c>
      <c r="N658" s="97">
        <v>4.0151698E-2</v>
      </c>
      <c r="O658" s="97">
        <v>1.7678975E-2</v>
      </c>
      <c r="P658" s="97">
        <v>1.0536693E-2</v>
      </c>
      <c r="Q658" s="97">
        <v>7.187326E-3</v>
      </c>
      <c r="R658" s="17">
        <f>SQRT((C658-Input!$R$8)^2+(Input!$Q$8-UHS_1000a!D658)^2)</f>
        <v>3.3884897973847989</v>
      </c>
    </row>
    <row r="659" spans="3:18">
      <c r="C659" s="97">
        <v>47.4</v>
      </c>
      <c r="D659" s="97">
        <v>7.1</v>
      </c>
      <c r="E659" s="97">
        <v>7.6763163999999995E-2</v>
      </c>
      <c r="F659" s="97">
        <v>0.138807814</v>
      </c>
      <c r="G659" s="97">
        <v>0.17328112200000001</v>
      </c>
      <c r="H659" s="97">
        <v>0.17130320299999999</v>
      </c>
      <c r="I659" s="97">
        <v>0.15415332900000001</v>
      </c>
      <c r="J659" s="97">
        <v>0.13539300200000001</v>
      </c>
      <c r="K659" s="97">
        <v>0.12016297500000001</v>
      </c>
      <c r="L659" s="97">
        <v>0.10824310299999999</v>
      </c>
      <c r="M659" s="97">
        <v>9.7467845999999997E-2</v>
      </c>
      <c r="N659" s="97">
        <v>4.2333645000000003E-2</v>
      </c>
      <c r="O659" s="97">
        <v>1.8535457000000002E-2</v>
      </c>
      <c r="P659" s="97">
        <v>1.0976226E-2</v>
      </c>
      <c r="Q659" s="97">
        <v>7.4711530000000003E-3</v>
      </c>
      <c r="R659" s="17">
        <f>SQRT((C659-Input!$R$8)^2+(Input!$Q$8-UHS_1000a!D659)^2)</f>
        <v>3.2900929216793036</v>
      </c>
    </row>
    <row r="660" spans="3:18">
      <c r="C660" s="97">
        <v>47.4</v>
      </c>
      <c r="D660" s="97">
        <v>7.2</v>
      </c>
      <c r="E660" s="97">
        <v>8.2757813999999999E-2</v>
      </c>
      <c r="F660" s="97">
        <v>0.15096694999999999</v>
      </c>
      <c r="G660" s="97">
        <v>0.187695206</v>
      </c>
      <c r="H660" s="97">
        <v>0.184695426</v>
      </c>
      <c r="I660" s="97">
        <v>0.165341446</v>
      </c>
      <c r="J660" s="97">
        <v>0.14525393</v>
      </c>
      <c r="K660" s="97">
        <v>0.12843210599999999</v>
      </c>
      <c r="L660" s="97">
        <v>0.115302642</v>
      </c>
      <c r="M660" s="97">
        <v>0.103862155</v>
      </c>
      <c r="N660" s="97">
        <v>4.4508010000000001E-2</v>
      </c>
      <c r="O660" s="97">
        <v>1.9375059E-2</v>
      </c>
      <c r="P660" s="97">
        <v>1.1411968E-2</v>
      </c>
      <c r="Q660" s="97">
        <v>7.7515939999999997E-3</v>
      </c>
      <c r="R660" s="17">
        <f>SQRT((C660-Input!$R$8)^2+(Input!$Q$8-UHS_1000a!D660)^2)</f>
        <v>3.1917956951514976</v>
      </c>
    </row>
    <row r="661" spans="3:18">
      <c r="C661" s="97">
        <v>47.4</v>
      </c>
      <c r="D661" s="97">
        <v>7.3</v>
      </c>
      <c r="E661" s="97">
        <v>8.8086297999999993E-2</v>
      </c>
      <c r="F661" s="97">
        <v>0.16105988099999999</v>
      </c>
      <c r="G661" s="97">
        <v>0.2006144</v>
      </c>
      <c r="H661" s="97">
        <v>0.19691035000000001</v>
      </c>
      <c r="I661" s="97">
        <v>0.17563949300000001</v>
      </c>
      <c r="J661" s="97">
        <v>0.15380971299999999</v>
      </c>
      <c r="K661" s="97">
        <v>0.136179254</v>
      </c>
      <c r="L661" s="97">
        <v>0.12195204900000001</v>
      </c>
      <c r="M661" s="97">
        <v>0.109604408</v>
      </c>
      <c r="N661" s="97">
        <v>4.6646241999999997E-2</v>
      </c>
      <c r="O661" s="97">
        <v>2.0155979000000001E-2</v>
      </c>
      <c r="P661" s="97">
        <v>1.1838461999999999E-2</v>
      </c>
      <c r="Q661" s="97">
        <v>8.024827E-3</v>
      </c>
      <c r="R661" s="17">
        <f>SQRT((C661-Input!$R$8)^2+(Input!$Q$8-UHS_1000a!D661)^2)</f>
        <v>3.093607616665536</v>
      </c>
    </row>
    <row r="662" spans="3:18">
      <c r="C662" s="97">
        <v>47.4</v>
      </c>
      <c r="D662" s="97">
        <v>7.4</v>
      </c>
      <c r="E662" s="97">
        <v>9.4525617000000006E-2</v>
      </c>
      <c r="F662" s="97">
        <v>0.17366562799999999</v>
      </c>
      <c r="G662" s="97">
        <v>0.21513774899999999</v>
      </c>
      <c r="H662" s="97">
        <v>0.210700041</v>
      </c>
      <c r="I662" s="97">
        <v>0.18763521</v>
      </c>
      <c r="J662" s="97">
        <v>0.163717589</v>
      </c>
      <c r="K662" s="97">
        <v>0.145093527</v>
      </c>
      <c r="L662" s="97">
        <v>0.129586538</v>
      </c>
      <c r="M662" s="97">
        <v>0.11615329000000001</v>
      </c>
      <c r="N662" s="97">
        <v>4.8997248E-2</v>
      </c>
      <c r="O662" s="97">
        <v>2.1000495000000001E-2</v>
      </c>
      <c r="P662" s="97">
        <v>1.2298116E-2</v>
      </c>
      <c r="Q662" s="97">
        <v>8.3185229999999995E-3</v>
      </c>
      <c r="R662" s="17">
        <f>SQRT((C662-Input!$R$8)^2+(Input!$Q$8-UHS_1000a!D662)^2)</f>
        <v>2.9955394192356062</v>
      </c>
    </row>
    <row r="663" spans="3:18">
      <c r="C663" s="97">
        <v>47.4</v>
      </c>
      <c r="D663" s="97">
        <v>7.5</v>
      </c>
      <c r="E663" s="97">
        <v>9.9197843999999993E-2</v>
      </c>
      <c r="F663" s="97">
        <v>0.182979218</v>
      </c>
      <c r="G663" s="97">
        <v>0.22557553299999999</v>
      </c>
      <c r="H663" s="97">
        <v>0.220367167</v>
      </c>
      <c r="I663" s="97">
        <v>0.19629638699999999</v>
      </c>
      <c r="J663" s="97">
        <v>0.17087820100000001</v>
      </c>
      <c r="K663" s="97">
        <v>0.15117847200000001</v>
      </c>
      <c r="L663" s="97">
        <v>0.135107172</v>
      </c>
      <c r="M663" s="97">
        <v>0.120888501</v>
      </c>
      <c r="N663" s="97">
        <v>5.0673594000000002E-2</v>
      </c>
      <c r="O663" s="97">
        <v>2.1598125999999999E-2</v>
      </c>
      <c r="P663" s="97">
        <v>1.2621367E-2</v>
      </c>
      <c r="Q663" s="97">
        <v>8.5252090000000006E-3</v>
      </c>
      <c r="R663" s="17">
        <f>SQRT((C663-Input!$R$8)^2+(Input!$Q$8-UHS_1000a!D663)^2)</f>
        <v>2.8976032748631715</v>
      </c>
    </row>
    <row r="664" spans="3:18">
      <c r="C664" s="97">
        <v>47.4</v>
      </c>
      <c r="D664" s="97">
        <v>7.6</v>
      </c>
      <c r="E664" s="97">
        <v>0.100153187</v>
      </c>
      <c r="F664" s="97">
        <v>0.18498896000000001</v>
      </c>
      <c r="G664" s="97">
        <v>0.22771028099999999</v>
      </c>
      <c r="H664" s="97">
        <v>0.22231076299999999</v>
      </c>
      <c r="I664" s="97">
        <v>0.198036503</v>
      </c>
      <c r="J664" s="97">
        <v>0.17232567400000001</v>
      </c>
      <c r="K664" s="97">
        <v>0.15241154600000001</v>
      </c>
      <c r="L664" s="97">
        <v>0.13623611099999999</v>
      </c>
      <c r="M664" s="97">
        <v>0.121866298</v>
      </c>
      <c r="N664" s="97">
        <v>5.1058236E-2</v>
      </c>
      <c r="O664" s="97">
        <v>2.1751535999999998E-2</v>
      </c>
      <c r="P664" s="97">
        <v>1.2712675E-2</v>
      </c>
      <c r="Q664" s="97">
        <v>8.5875299999999995E-3</v>
      </c>
      <c r="R664" s="17">
        <f>SQRT((C664-Input!$R$8)^2+(Input!$Q$8-UHS_1000a!D664)^2)</f>
        <v>2.7998130410441973</v>
      </c>
    </row>
    <row r="665" spans="3:18">
      <c r="C665" s="97">
        <v>47.4</v>
      </c>
      <c r="D665" s="97">
        <v>7.7</v>
      </c>
      <c r="E665" s="97">
        <v>9.6652388000000006E-2</v>
      </c>
      <c r="F665" s="97">
        <v>0.17821688199999999</v>
      </c>
      <c r="G665" s="97">
        <v>0.21983887699999999</v>
      </c>
      <c r="H665" s="97">
        <v>0.21495499300000001</v>
      </c>
      <c r="I665" s="97">
        <v>0.19146475900000001</v>
      </c>
      <c r="J665" s="97">
        <v>0.16692536499999999</v>
      </c>
      <c r="K665" s="97">
        <v>0.147823658</v>
      </c>
      <c r="L665" s="97">
        <v>0.132119443</v>
      </c>
      <c r="M665" s="97">
        <v>0.11836408700000001</v>
      </c>
      <c r="N665" s="97">
        <v>4.9934627000000002E-2</v>
      </c>
      <c r="O665" s="97">
        <v>2.1392364000000001E-2</v>
      </c>
      <c r="P665" s="97">
        <v>1.2537926E-2</v>
      </c>
      <c r="Q665" s="97">
        <v>8.4844510000000005E-3</v>
      </c>
      <c r="R665" s="17">
        <f>SQRT((C665-Input!$R$8)^2+(Input!$Q$8-UHS_1000a!D665)^2)</f>
        <v>2.7021845590382116</v>
      </c>
    </row>
    <row r="666" spans="3:18">
      <c r="C666" s="97">
        <v>47.4</v>
      </c>
      <c r="D666" s="97">
        <v>7.8</v>
      </c>
      <c r="E666" s="97">
        <v>8.8950014999999993E-2</v>
      </c>
      <c r="F666" s="97">
        <v>0.162919967</v>
      </c>
      <c r="G666" s="97">
        <v>0.20255414099999999</v>
      </c>
      <c r="H666" s="97">
        <v>0.19872841699999999</v>
      </c>
      <c r="I666" s="97">
        <v>0.177324702</v>
      </c>
      <c r="J666" s="97">
        <v>0.15528577599999999</v>
      </c>
      <c r="K666" s="97">
        <v>0.137603225</v>
      </c>
      <c r="L666" s="97">
        <v>0.12330128</v>
      </c>
      <c r="M666" s="97">
        <v>0.11084788399999999</v>
      </c>
      <c r="N666" s="97">
        <v>4.7491038999999999E-2</v>
      </c>
      <c r="O666" s="97">
        <v>2.0582385000000002E-2</v>
      </c>
      <c r="P666" s="97">
        <v>1.2123579000000001E-2</v>
      </c>
      <c r="Q666" s="97">
        <v>8.2309289999999997E-3</v>
      </c>
      <c r="R666" s="17">
        <f>SQRT((C666-Input!$R$8)^2+(Input!$Q$8-UHS_1000a!D666)^2)</f>
        <v>2.6047360168370068</v>
      </c>
    </row>
    <row r="667" spans="3:18">
      <c r="C667" s="97">
        <v>47.4</v>
      </c>
      <c r="D667" s="97">
        <v>7.9</v>
      </c>
      <c r="E667" s="97">
        <v>8.0454391E-2</v>
      </c>
      <c r="F667" s="97">
        <v>0.14593550699999999</v>
      </c>
      <c r="G667" s="97">
        <v>0.18207282399999999</v>
      </c>
      <c r="H667" s="97">
        <v>0.17993046800000001</v>
      </c>
      <c r="I667" s="97">
        <v>0.16175861799999999</v>
      </c>
      <c r="J667" s="97">
        <v>0.14234349800000001</v>
      </c>
      <c r="K667" s="97">
        <v>0.12622884000000001</v>
      </c>
      <c r="L667" s="97">
        <v>0.113651972</v>
      </c>
      <c r="M667" s="97">
        <v>0.102620189</v>
      </c>
      <c r="N667" s="97">
        <v>4.4811579999999997E-2</v>
      </c>
      <c r="O667" s="97">
        <v>1.9693038E-2</v>
      </c>
      <c r="P667" s="97">
        <v>1.1661451999999999E-2</v>
      </c>
      <c r="Q667" s="97">
        <v>7.9467779999999998E-3</v>
      </c>
      <c r="R667" s="17">
        <f>SQRT((C667-Input!$R$8)^2+(Input!$Q$8-UHS_1000a!D667)^2)</f>
        <v>2.5074883935347123</v>
      </c>
    </row>
    <row r="668" spans="3:18">
      <c r="C668" s="97">
        <v>47.4</v>
      </c>
      <c r="D668" s="97">
        <v>8</v>
      </c>
      <c r="E668" s="97">
        <v>7.4025402000000004E-2</v>
      </c>
      <c r="F668" s="97">
        <v>0.13227064499999999</v>
      </c>
      <c r="G668" s="97">
        <v>0.166490681</v>
      </c>
      <c r="H668" s="97">
        <v>0.16556115199999999</v>
      </c>
      <c r="I668" s="97">
        <v>0.14983598100000001</v>
      </c>
      <c r="J668" s="97">
        <v>0.131927446</v>
      </c>
      <c r="K668" s="97">
        <v>0.117539173</v>
      </c>
      <c r="L668" s="97">
        <v>0.10628763099999999</v>
      </c>
      <c r="M668" s="97">
        <v>9.5962271000000002E-2</v>
      </c>
      <c r="N668" s="97">
        <v>4.2735480999999999E-2</v>
      </c>
      <c r="O668" s="97">
        <v>1.8979731999999999E-2</v>
      </c>
      <c r="P668" s="97">
        <v>1.1294996E-2</v>
      </c>
      <c r="Q668" s="97">
        <v>7.7200639999999996E-3</v>
      </c>
      <c r="R668" s="17">
        <f>SQRT((C668-Input!$R$8)^2+(Input!$Q$8-UHS_1000a!D668)^2)</f>
        <v>2.4104660068158346</v>
      </c>
    </row>
    <row r="669" spans="3:18">
      <c r="C669" s="97">
        <v>47.4</v>
      </c>
      <c r="D669" s="97">
        <v>8.1</v>
      </c>
      <c r="E669" s="97">
        <v>6.9643404000000006E-2</v>
      </c>
      <c r="F669" s="97">
        <v>0.12369290500000001</v>
      </c>
      <c r="G669" s="97">
        <v>0.15655833</v>
      </c>
      <c r="H669" s="97">
        <v>0.156362269</v>
      </c>
      <c r="I669" s="97">
        <v>0.14195659999999999</v>
      </c>
      <c r="J669" s="97">
        <v>0.12524221599999999</v>
      </c>
      <c r="K669" s="97">
        <v>0.11196154799999999</v>
      </c>
      <c r="L669" s="97">
        <v>0.101448775</v>
      </c>
      <c r="M669" s="97">
        <v>9.1673044999999995E-2</v>
      </c>
      <c r="N669" s="97">
        <v>4.1371014999999997E-2</v>
      </c>
      <c r="O669" s="97">
        <v>1.8467540000000001E-2</v>
      </c>
      <c r="P669" s="97">
        <v>1.1045157999999999E-2</v>
      </c>
      <c r="Q669" s="97">
        <v>7.5640810000000003E-3</v>
      </c>
      <c r="R669" s="17">
        <f>SQRT((C669-Input!$R$8)^2+(Input!$Q$8-UHS_1000a!D669)^2)</f>
        <v>2.3136971920106695</v>
      </c>
    </row>
    <row r="670" spans="3:18">
      <c r="C670" s="97">
        <v>47.4</v>
      </c>
      <c r="D670" s="97">
        <v>8.1999999999999993</v>
      </c>
      <c r="E670" s="97">
        <v>6.7509669999999994E-2</v>
      </c>
      <c r="F670" s="97">
        <v>0.119761756</v>
      </c>
      <c r="G670" s="97">
        <v>0.15170317999999999</v>
      </c>
      <c r="H670" s="97">
        <v>0.15177125399999999</v>
      </c>
      <c r="I670" s="97">
        <v>0.137797632</v>
      </c>
      <c r="J670" s="97">
        <v>0.12184281499999999</v>
      </c>
      <c r="K670" s="97">
        <v>0.1090983</v>
      </c>
      <c r="L670" s="97">
        <v>9.8825123000000001E-2</v>
      </c>
      <c r="M670" s="97">
        <v>8.9440393000000007E-2</v>
      </c>
      <c r="N670" s="97">
        <v>4.0604094E-2</v>
      </c>
      <c r="O670" s="97">
        <v>1.8161011000000001E-2</v>
      </c>
      <c r="P670" s="97">
        <v>1.0892745000000001E-2</v>
      </c>
      <c r="Q670" s="97">
        <v>7.4671490000000002E-3</v>
      </c>
      <c r="R670" s="17">
        <f>SQRT((C670-Input!$R$8)^2+(Input!$Q$8-UHS_1000a!D670)^2)</f>
        <v>2.2172151502778066</v>
      </c>
    </row>
    <row r="671" spans="3:18">
      <c r="C671" s="97">
        <v>47.4</v>
      </c>
      <c r="D671" s="97">
        <v>8.3000000000000007</v>
      </c>
      <c r="E671" s="97">
        <v>6.7052530999999999E-2</v>
      </c>
      <c r="F671" s="97">
        <v>0.119248918</v>
      </c>
      <c r="G671" s="97">
        <v>0.15066690499999999</v>
      </c>
      <c r="H671" s="97">
        <v>0.15064867400000001</v>
      </c>
      <c r="I671" s="97">
        <v>0.13669857899999999</v>
      </c>
      <c r="J671" s="97">
        <v>0.120894985</v>
      </c>
      <c r="K671" s="97">
        <v>0.108257678</v>
      </c>
      <c r="L671" s="97">
        <v>9.8026471000000004E-2</v>
      </c>
      <c r="M671" s="97">
        <v>8.8736285999999998E-2</v>
      </c>
      <c r="N671" s="97">
        <v>4.0281967000000002E-2</v>
      </c>
      <c r="O671" s="97">
        <v>1.8009760999999999E-2</v>
      </c>
      <c r="P671" s="97">
        <v>1.0813939999999999E-2</v>
      </c>
      <c r="Q671" s="97">
        <v>7.4151319999999996E-3</v>
      </c>
      <c r="R671" s="17">
        <f>SQRT((C671-Input!$R$8)^2+(Input!$Q$8-UHS_1000a!D671)^2)</f>
        <v>2.1210590158986173</v>
      </c>
    </row>
    <row r="672" spans="3:18">
      <c r="C672" s="97">
        <v>47.4</v>
      </c>
      <c r="D672" s="97">
        <v>8.4</v>
      </c>
      <c r="E672" s="97">
        <v>6.7664140999999997E-2</v>
      </c>
      <c r="F672" s="97">
        <v>0.12085504599999999</v>
      </c>
      <c r="G672" s="97">
        <v>0.152112633</v>
      </c>
      <c r="H672" s="97">
        <v>0.15179974900000001</v>
      </c>
      <c r="I672" s="97">
        <v>0.13759716</v>
      </c>
      <c r="J672" s="97">
        <v>0.12154828299999999</v>
      </c>
      <c r="K672" s="97">
        <v>0.108742382</v>
      </c>
      <c r="L672" s="97">
        <v>9.8418557000000004E-2</v>
      </c>
      <c r="M672" s="97">
        <v>8.9031205000000002E-2</v>
      </c>
      <c r="N672" s="97">
        <v>4.0256383E-2</v>
      </c>
      <c r="O672" s="97">
        <v>1.7963293000000002E-2</v>
      </c>
      <c r="P672" s="97">
        <v>1.0784554E-2</v>
      </c>
      <c r="Q672" s="97">
        <v>7.3932650000000004E-3</v>
      </c>
      <c r="R672" s="17">
        <f>SQRT((C672-Input!$R$8)^2+(Input!$Q$8-UHS_1000a!D672)^2)</f>
        <v>2.0252752097500708</v>
      </c>
    </row>
    <row r="673" spans="3:18">
      <c r="C673" s="97">
        <v>47.4</v>
      </c>
      <c r="D673" s="97">
        <v>8.5</v>
      </c>
      <c r="E673" s="97">
        <v>6.8751804999999999E-2</v>
      </c>
      <c r="F673" s="97">
        <v>0.12331276200000001</v>
      </c>
      <c r="G673" s="97">
        <v>0.15469448499999999</v>
      </c>
      <c r="H673" s="97">
        <v>0.154042873</v>
      </c>
      <c r="I673" s="97">
        <v>0.13948133300000001</v>
      </c>
      <c r="J673" s="97">
        <v>0.12300895000000001</v>
      </c>
      <c r="K673" s="97">
        <v>0.10990989</v>
      </c>
      <c r="L673" s="97">
        <v>9.9429359999999994E-2</v>
      </c>
      <c r="M673" s="97">
        <v>8.9853600000000006E-2</v>
      </c>
      <c r="N673" s="97">
        <v>4.0402686E-2</v>
      </c>
      <c r="O673" s="97">
        <v>1.7980823E-2</v>
      </c>
      <c r="P673" s="97">
        <v>1.0785502000000001E-2</v>
      </c>
      <c r="Q673" s="97">
        <v>7.3900240000000002E-3</v>
      </c>
      <c r="R673" s="17">
        <f>SQRT((C673-Input!$R$8)^2+(Input!$Q$8-UHS_1000a!D673)^2)</f>
        <v>1.92991916968861</v>
      </c>
    </row>
    <row r="674" spans="3:18">
      <c r="C674" s="97">
        <v>47.4</v>
      </c>
      <c r="D674" s="97">
        <v>8.6</v>
      </c>
      <c r="E674" s="97">
        <v>6.9975130999999996E-2</v>
      </c>
      <c r="F674" s="97">
        <v>0.12591819600000001</v>
      </c>
      <c r="G674" s="97">
        <v>0.15762937099999999</v>
      </c>
      <c r="H674" s="97">
        <v>0.156672278</v>
      </c>
      <c r="I674" s="97">
        <v>0.141745329</v>
      </c>
      <c r="J674" s="97">
        <v>0.124797054</v>
      </c>
      <c r="K674" s="97">
        <v>0.11136692099999999</v>
      </c>
      <c r="L674" s="97">
        <v>0.10071063299999999</v>
      </c>
      <c r="M674" s="97">
        <v>9.0913375000000005E-2</v>
      </c>
      <c r="N674" s="97">
        <v>4.0643573000000002E-2</v>
      </c>
      <c r="O674" s="97">
        <v>1.8037653000000001E-2</v>
      </c>
      <c r="P674" s="97">
        <v>1.0806777E-2</v>
      </c>
      <c r="Q674" s="97">
        <v>7.4002419999999996E-3</v>
      </c>
      <c r="R674" s="17">
        <f>SQRT((C674-Input!$R$8)^2+(Input!$Q$8-UHS_1000a!D674)^2)</f>
        <v>1.8350575816128918</v>
      </c>
    </row>
    <row r="675" spans="3:18">
      <c r="C675" s="97">
        <v>47.4</v>
      </c>
      <c r="D675" s="97">
        <v>8.6999999999999993</v>
      </c>
      <c r="E675" s="97">
        <v>7.1183387000000001E-2</v>
      </c>
      <c r="F675" s="97">
        <v>0.128384627</v>
      </c>
      <c r="G675" s="97">
        <v>0.16056468199999999</v>
      </c>
      <c r="H675" s="97">
        <v>0.15936150399999999</v>
      </c>
      <c r="I675" s="97">
        <v>0.144106821</v>
      </c>
      <c r="J675" s="97">
        <v>0.12668610899999999</v>
      </c>
      <c r="K675" s="97">
        <v>0.112925681</v>
      </c>
      <c r="L675" s="97">
        <v>0.10209726700000001</v>
      </c>
      <c r="M675" s="97">
        <v>9.2070864000000002E-2</v>
      </c>
      <c r="N675" s="97">
        <v>4.0935720000000002E-2</v>
      </c>
      <c r="O675" s="97">
        <v>1.8117194999999999E-2</v>
      </c>
      <c r="P675" s="97">
        <v>1.0839661E-2</v>
      </c>
      <c r="Q675" s="97">
        <v>7.4179060000000002E-3</v>
      </c>
      <c r="R675" s="17">
        <f>SQRT((C675-Input!$R$8)^2+(Input!$Q$8-UHS_1000a!D675)^2)</f>
        <v>1.740771281397512</v>
      </c>
    </row>
    <row r="676" spans="3:18">
      <c r="C676" s="97">
        <v>47.4</v>
      </c>
      <c r="D676" s="97">
        <v>8.8000000000000007</v>
      </c>
      <c r="E676" s="97">
        <v>7.2400030000000004E-2</v>
      </c>
      <c r="F676" s="97">
        <v>0.13079844700000001</v>
      </c>
      <c r="G676" s="97">
        <v>0.163545203</v>
      </c>
      <c r="H676" s="97">
        <v>0.16213613399999999</v>
      </c>
      <c r="I676" s="97">
        <v>0.146490497</v>
      </c>
      <c r="J676" s="97">
        <v>0.128687627</v>
      </c>
      <c r="K676" s="97">
        <v>0.11459279999999999</v>
      </c>
      <c r="L676" s="97">
        <v>0.103561262</v>
      </c>
      <c r="M676" s="97">
        <v>9.3327612000000004E-2</v>
      </c>
      <c r="N676" s="97">
        <v>4.1271955999999999E-2</v>
      </c>
      <c r="O676" s="97">
        <v>1.8214885E-2</v>
      </c>
      <c r="P676" s="97">
        <v>1.0881237E-2</v>
      </c>
      <c r="Q676" s="97">
        <v>7.4408549999999997E-3</v>
      </c>
      <c r="R676" s="17">
        <f>SQRT((C676-Input!$R$8)^2+(Input!$Q$8-UHS_1000a!D676)^2)</f>
        <v>1.6471590634913531</v>
      </c>
    </row>
    <row r="677" spans="3:18">
      <c r="C677" s="97">
        <v>47.4</v>
      </c>
      <c r="D677" s="97">
        <v>8.9</v>
      </c>
      <c r="E677" s="97">
        <v>7.3725577E-2</v>
      </c>
      <c r="F677" s="97">
        <v>0.13340948799999999</v>
      </c>
      <c r="G677" s="97">
        <v>0.166795218</v>
      </c>
      <c r="H677" s="97">
        <v>0.16518354499999999</v>
      </c>
      <c r="I677" s="97">
        <v>0.149071021</v>
      </c>
      <c r="J677" s="97">
        <v>0.13092441099999999</v>
      </c>
      <c r="K677" s="97">
        <v>0.116466865</v>
      </c>
      <c r="L677" s="97">
        <v>0.10515790999999999</v>
      </c>
      <c r="M677" s="97">
        <v>9.4752693999999998E-2</v>
      </c>
      <c r="N677" s="97">
        <v>4.1663802E-2</v>
      </c>
      <c r="O677" s="97">
        <v>1.8332085000000001E-2</v>
      </c>
      <c r="P677" s="97">
        <v>1.0931321000000001E-2</v>
      </c>
      <c r="Q677" s="97">
        <v>7.4685120000000001E-3</v>
      </c>
      <c r="R677" s="17">
        <f>SQRT((C677-Input!$R$8)^2+(Input!$Q$8-UHS_1000a!D677)^2)</f>
        <v>1.5543427249950676</v>
      </c>
    </row>
    <row r="678" spans="3:18">
      <c r="C678" s="97">
        <v>47.4</v>
      </c>
      <c r="D678" s="97">
        <v>9</v>
      </c>
      <c r="E678" s="97">
        <v>7.5253423E-2</v>
      </c>
      <c r="F678" s="97">
        <v>0.13667454700000001</v>
      </c>
      <c r="G678" s="97">
        <v>0.170748442</v>
      </c>
      <c r="H678" s="97">
        <v>0.16886871000000001</v>
      </c>
      <c r="I678" s="97">
        <v>0.15218575500000001</v>
      </c>
      <c r="J678" s="97">
        <v>0.133640237</v>
      </c>
      <c r="K678" s="97">
        <v>0.118745322</v>
      </c>
      <c r="L678" s="97">
        <v>0.10709827500000001</v>
      </c>
      <c r="M678" s="97">
        <v>9.6487296E-2</v>
      </c>
      <c r="N678" s="97">
        <v>4.2141379999999999E-2</v>
      </c>
      <c r="O678" s="97">
        <v>1.8476132999999999E-2</v>
      </c>
      <c r="P678" s="97">
        <v>1.0992518999999999E-2</v>
      </c>
      <c r="Q678" s="97">
        <v>7.5019170000000003E-3</v>
      </c>
      <c r="R678" s="17">
        <f>SQRT((C678-Input!$R$8)^2+(Input!$Q$8-UHS_1000a!D678)^2)</f>
        <v>1.4624738059358442</v>
      </c>
    </row>
    <row r="679" spans="3:18">
      <c r="C679" s="97">
        <v>47.4</v>
      </c>
      <c r="D679" s="97">
        <v>9.1</v>
      </c>
      <c r="E679" s="97">
        <v>7.7150872999999995E-2</v>
      </c>
      <c r="F679" s="97">
        <v>0.14085309300000001</v>
      </c>
      <c r="G679" s="97">
        <v>0.175637029</v>
      </c>
      <c r="H679" s="97">
        <v>0.17338529599999999</v>
      </c>
      <c r="I679" s="97">
        <v>0.15598506200000001</v>
      </c>
      <c r="J679" s="97">
        <v>0.13696383600000001</v>
      </c>
      <c r="K679" s="97">
        <v>0.121531799</v>
      </c>
      <c r="L679" s="97">
        <v>0.10946588</v>
      </c>
      <c r="M679" s="97">
        <v>9.8603892999999998E-2</v>
      </c>
      <c r="N679" s="97">
        <v>4.2719578000000001E-2</v>
      </c>
      <c r="O679" s="97">
        <v>1.8650785999999999E-2</v>
      </c>
      <c r="P679" s="97">
        <v>1.1067155E-2</v>
      </c>
      <c r="Q679" s="97">
        <v>7.5427519999999998E-3</v>
      </c>
      <c r="R679" s="17">
        <f>SQRT((C679-Input!$R$8)^2+(Input!$Q$8-UHS_1000a!D679)^2)</f>
        <v>1.3717426724250634</v>
      </c>
    </row>
    <row r="680" spans="3:18">
      <c r="C680" s="97">
        <v>47.4</v>
      </c>
      <c r="D680" s="97">
        <v>9.1999999999999993</v>
      </c>
      <c r="E680" s="97">
        <v>7.9362735000000004E-2</v>
      </c>
      <c r="F680" s="97">
        <v>0.14578987600000001</v>
      </c>
      <c r="G680" s="97">
        <v>0.181318442</v>
      </c>
      <c r="H680" s="97">
        <v>0.17859963100000001</v>
      </c>
      <c r="I680" s="97">
        <v>0.16036043</v>
      </c>
      <c r="J680" s="97">
        <v>0.14080668599999999</v>
      </c>
      <c r="K680" s="97">
        <v>0.124753695</v>
      </c>
      <c r="L680" s="97">
        <v>0.112198541</v>
      </c>
      <c r="M680" s="97">
        <v>0.10104674399999999</v>
      </c>
      <c r="N680" s="97">
        <v>4.3378993999999997E-2</v>
      </c>
      <c r="O680" s="97">
        <v>1.8848324E-2</v>
      </c>
      <c r="P680" s="97">
        <v>1.1151381E-2</v>
      </c>
      <c r="Q680" s="97">
        <v>7.5885869999999999E-3</v>
      </c>
      <c r="R680" s="17">
        <f>SQRT((C680-Input!$R$8)^2+(Input!$Q$8-UHS_1000a!D680)^2)</f>
        <v>1.282390847462362</v>
      </c>
    </row>
    <row r="681" spans="3:18">
      <c r="C681" s="97">
        <v>47.4</v>
      </c>
      <c r="D681" s="97">
        <v>9.3000000000000007</v>
      </c>
      <c r="E681" s="97">
        <v>8.1783711999999995E-2</v>
      </c>
      <c r="F681" s="97">
        <v>0.151001143</v>
      </c>
      <c r="G681" s="97">
        <v>0.187563595</v>
      </c>
      <c r="H681" s="97">
        <v>0.18429200900000001</v>
      </c>
      <c r="I681" s="97">
        <v>0.16513378400000001</v>
      </c>
      <c r="J681" s="97">
        <v>0.145020333</v>
      </c>
      <c r="K681" s="97">
        <v>0.128290032</v>
      </c>
      <c r="L681" s="97">
        <v>0.115193857</v>
      </c>
      <c r="M681" s="97">
        <v>0.103685587</v>
      </c>
      <c r="N681" s="97">
        <v>4.4085065999999999E-2</v>
      </c>
      <c r="O681" s="97">
        <v>1.9053451999999999E-2</v>
      </c>
      <c r="P681" s="97">
        <v>1.1235699E-2</v>
      </c>
      <c r="Q681" s="97">
        <v>7.6325680000000002E-3</v>
      </c>
      <c r="R681" s="17">
        <f>SQRT((C681-Input!$R$8)^2+(Input!$Q$8-UHS_1000a!D681)^2)</f>
        <v>1.1947278401203398</v>
      </c>
    </row>
    <row r="682" spans="3:18">
      <c r="C682" s="97">
        <v>47.4</v>
      </c>
      <c r="D682" s="97">
        <v>9.4</v>
      </c>
      <c r="E682" s="97">
        <v>8.4261367000000004E-2</v>
      </c>
      <c r="F682" s="97">
        <v>0.15646212900000001</v>
      </c>
      <c r="G682" s="97">
        <v>0.19400292099999999</v>
      </c>
      <c r="H682" s="97">
        <v>0.19013295199999999</v>
      </c>
      <c r="I682" s="97">
        <v>0.170038944</v>
      </c>
      <c r="J682" s="97">
        <v>0.14911127499999999</v>
      </c>
      <c r="K682" s="97">
        <v>0.13194656399999999</v>
      </c>
      <c r="L682" s="97">
        <v>0.118288063</v>
      </c>
      <c r="M682" s="97">
        <v>0.106298686</v>
      </c>
      <c r="N682" s="97">
        <v>4.4793622999999998E-2</v>
      </c>
      <c r="O682" s="97">
        <v>1.9247027999999999E-2</v>
      </c>
      <c r="P682" s="97">
        <v>1.1313012000000001E-2</v>
      </c>
      <c r="Q682" s="97">
        <v>7.6705059999999997E-3</v>
      </c>
      <c r="R682" s="17">
        <f>SQRT((C682-Input!$R$8)^2+(Input!$Q$8-UHS_1000a!D682)^2)</f>
        <v>1.1091541544176773</v>
      </c>
    </row>
    <row r="683" spans="3:18">
      <c r="C683" s="97">
        <v>47.4</v>
      </c>
      <c r="D683" s="97">
        <v>9.5</v>
      </c>
      <c r="E683" s="97">
        <v>8.7291049999999995E-2</v>
      </c>
      <c r="F683" s="97">
        <v>0.163315825</v>
      </c>
      <c r="G683" s="97">
        <v>0.201809144</v>
      </c>
      <c r="H683" s="97">
        <v>0.19707671500000001</v>
      </c>
      <c r="I683" s="97">
        <v>0.17581222199999999</v>
      </c>
      <c r="J683" s="97">
        <v>0.15390102899999999</v>
      </c>
      <c r="K683" s="97">
        <v>0.13621019000000001</v>
      </c>
      <c r="L683" s="97">
        <v>0.121873736</v>
      </c>
      <c r="M683" s="97">
        <v>0.10930324399999999</v>
      </c>
      <c r="N683" s="97">
        <v>4.5559460000000003E-2</v>
      </c>
      <c r="O683" s="97">
        <v>1.9434765999999999E-2</v>
      </c>
      <c r="P683" s="97">
        <v>1.1389738999999999E-2</v>
      </c>
      <c r="Q683" s="97">
        <v>7.7066460000000002E-3</v>
      </c>
      <c r="R683" s="17">
        <f>SQRT((C683-Input!$R$8)^2+(Input!$Q$8-UHS_1000a!D683)^2)</f>
        <v>1.0261926059787088</v>
      </c>
    </row>
    <row r="684" spans="3:18">
      <c r="C684" s="97">
        <v>47.4</v>
      </c>
      <c r="D684" s="97">
        <v>9.6</v>
      </c>
      <c r="E684" s="97">
        <v>9.0120891999999994E-2</v>
      </c>
      <c r="F684" s="97">
        <v>0.17002868099999999</v>
      </c>
      <c r="G684" s="97">
        <v>0.208758571</v>
      </c>
      <c r="H684" s="97">
        <v>0.20352508999999999</v>
      </c>
      <c r="I684" s="97">
        <v>0.181198104</v>
      </c>
      <c r="J684" s="97">
        <v>0.15837821699999999</v>
      </c>
      <c r="K684" s="97">
        <v>0.140201347</v>
      </c>
      <c r="L684" s="97">
        <v>0.12521906499999999</v>
      </c>
      <c r="M684" s="97">
        <v>0.112098056</v>
      </c>
      <c r="N684" s="97">
        <v>4.6221509000000001E-2</v>
      </c>
      <c r="O684" s="97">
        <v>1.9579184999999999E-2</v>
      </c>
      <c r="P684" s="97">
        <v>1.143826E-2</v>
      </c>
      <c r="Q684" s="97">
        <v>7.7231649999999997E-3</v>
      </c>
      <c r="R684" s="17">
        <f>SQRT((C684-Input!$R$8)^2+(Input!$Q$8-UHS_1000a!D684)^2)</f>
        <v>0.94653029051835103</v>
      </c>
    </row>
    <row r="685" spans="3:18">
      <c r="C685" s="97">
        <v>47.4</v>
      </c>
      <c r="D685" s="97">
        <v>9.6999999999999993</v>
      </c>
      <c r="E685" s="97">
        <v>9.3754692000000001E-2</v>
      </c>
      <c r="F685" s="97">
        <v>0.17867212599999999</v>
      </c>
      <c r="G685" s="97">
        <v>0.21736745599999999</v>
      </c>
      <c r="H685" s="97">
        <v>0.21100829500000001</v>
      </c>
      <c r="I685" s="97">
        <v>0.187748147</v>
      </c>
      <c r="J685" s="97">
        <v>0.163771213</v>
      </c>
      <c r="K685" s="97">
        <v>0.14495586599999999</v>
      </c>
      <c r="L685" s="97">
        <v>0.12917015600000001</v>
      </c>
      <c r="M685" s="97">
        <v>0.115369256</v>
      </c>
      <c r="N685" s="97">
        <v>4.6916618E-2</v>
      </c>
      <c r="O685" s="97">
        <v>1.9709667E-2</v>
      </c>
      <c r="P685" s="97">
        <v>1.1476831999999999E-2</v>
      </c>
      <c r="Q685" s="97">
        <v>7.732633E-3</v>
      </c>
      <c r="R685" s="17">
        <f>SQRT((C685-Input!$R$8)^2+(Input!$Q$8-UHS_1000a!D685)^2)</f>
        <v>0.87107285411275115</v>
      </c>
    </row>
    <row r="686" spans="3:18">
      <c r="C686" s="97">
        <v>47.4</v>
      </c>
      <c r="D686" s="97">
        <v>9.8000000000000007</v>
      </c>
      <c r="E686" s="97">
        <v>9.6951027999999995E-2</v>
      </c>
      <c r="F686" s="97">
        <v>0.18644907799999999</v>
      </c>
      <c r="G686" s="97">
        <v>0.224928875</v>
      </c>
      <c r="H686" s="97">
        <v>0.21752427299999999</v>
      </c>
      <c r="I686" s="97">
        <v>0.193444844</v>
      </c>
      <c r="J686" s="97">
        <v>0.168447444</v>
      </c>
      <c r="K686" s="97">
        <v>0.148850969</v>
      </c>
      <c r="L686" s="97">
        <v>0.13255918799999999</v>
      </c>
      <c r="M686" s="97">
        <v>0.118156883</v>
      </c>
      <c r="N686" s="97">
        <v>4.7423105E-2</v>
      </c>
      <c r="O686" s="97">
        <v>1.9770163E-2</v>
      </c>
      <c r="P686" s="97">
        <v>1.1476739999999999E-2</v>
      </c>
      <c r="Q686" s="97">
        <v>7.7178159999999997E-3</v>
      </c>
      <c r="R686" s="17">
        <f>SQRT((C686-Input!$R$8)^2+(Input!$Q$8-UHS_1000a!D686)^2)</f>
        <v>0.80100951522158126</v>
      </c>
    </row>
    <row r="687" spans="3:18">
      <c r="C687" s="97">
        <v>47.417000000000002</v>
      </c>
      <c r="D687" s="97">
        <v>9.3670000000000009</v>
      </c>
      <c r="E687" s="97">
        <v>8.1309917999999995E-2</v>
      </c>
      <c r="F687" s="97">
        <v>0.150163195</v>
      </c>
      <c r="G687" s="97">
        <v>0.186491447</v>
      </c>
      <c r="H687" s="97">
        <v>0.18326018899999999</v>
      </c>
      <c r="I687" s="97">
        <v>0.164252706</v>
      </c>
      <c r="J687" s="97">
        <v>0.144228514</v>
      </c>
      <c r="K687" s="97">
        <v>0.12760908700000001</v>
      </c>
      <c r="L687" s="97">
        <v>0.114593114</v>
      </c>
      <c r="M687" s="97">
        <v>0.103148541</v>
      </c>
      <c r="N687" s="97">
        <v>4.3809162999999998E-2</v>
      </c>
      <c r="O687" s="97">
        <v>1.8910343E-2</v>
      </c>
      <c r="P687" s="97">
        <v>1.1147693E-2</v>
      </c>
      <c r="Q687" s="97">
        <v>7.568923E-3</v>
      </c>
      <c r="R687" s="17">
        <f>SQRT((C687-Input!$R$8)^2+(Input!$Q$8-UHS_1000a!D687)^2)</f>
        <v>1.1461268773907369</v>
      </c>
    </row>
    <row r="688" spans="3:18">
      <c r="C688" s="97">
        <v>47.5</v>
      </c>
      <c r="D688" s="97">
        <v>6.8</v>
      </c>
      <c r="E688" s="97">
        <v>5.8256745999999998E-2</v>
      </c>
      <c r="F688" s="97">
        <v>0.102468662</v>
      </c>
      <c r="G688" s="97">
        <v>0.13048838200000001</v>
      </c>
      <c r="H688" s="97">
        <v>0.13140305399999999</v>
      </c>
      <c r="I688" s="97">
        <v>0.11982820399999999</v>
      </c>
      <c r="J688" s="97">
        <v>0.106639163</v>
      </c>
      <c r="K688" s="97">
        <v>9.5434137000000002E-2</v>
      </c>
      <c r="L688" s="97">
        <v>8.6450274999999993E-2</v>
      </c>
      <c r="M688" s="97">
        <v>7.8503079000000003E-2</v>
      </c>
      <c r="N688" s="97">
        <v>3.5519375999999998E-2</v>
      </c>
      <c r="O688" s="97">
        <v>1.5807360999999999E-2</v>
      </c>
      <c r="P688" s="97">
        <v>9.5050080000000006E-3</v>
      </c>
      <c r="Q688" s="97">
        <v>6.4673179999999997E-3</v>
      </c>
      <c r="R688" s="17">
        <f>SQRT((C688-Input!$R$8)^2+(Input!$Q$8-UHS_1000a!D688)^2)</f>
        <v>3.6035065648853113</v>
      </c>
    </row>
    <row r="689" spans="3:18">
      <c r="C689" s="97">
        <v>47.5</v>
      </c>
      <c r="D689" s="97">
        <v>6.9</v>
      </c>
      <c r="E689" s="97">
        <v>6.2880531000000003E-2</v>
      </c>
      <c r="F689" s="97">
        <v>0.111294929</v>
      </c>
      <c r="G689" s="97">
        <v>0.14166109900000001</v>
      </c>
      <c r="H689" s="97">
        <v>0.141919499</v>
      </c>
      <c r="I689" s="97">
        <v>0.128642012</v>
      </c>
      <c r="J689" s="97">
        <v>0.113911792</v>
      </c>
      <c r="K689" s="97">
        <v>0.102029142</v>
      </c>
      <c r="L689" s="97">
        <v>9.2071287000000002E-2</v>
      </c>
      <c r="M689" s="97">
        <v>8.3335227999999997E-2</v>
      </c>
      <c r="N689" s="97">
        <v>3.7398357E-2</v>
      </c>
      <c r="O689" s="97">
        <v>1.6521521000000001E-2</v>
      </c>
      <c r="P689" s="97">
        <v>9.9096610000000002E-3</v>
      </c>
      <c r="Q689" s="97">
        <v>6.7405570000000003E-3</v>
      </c>
      <c r="R689" s="17">
        <f>SQRT((C689-Input!$R$8)^2+(Input!$Q$8-UHS_1000a!D689)^2)</f>
        <v>3.5054397569313487</v>
      </c>
    </row>
    <row r="690" spans="3:18">
      <c r="C690" s="97">
        <v>47.5</v>
      </c>
      <c r="D690" s="97">
        <v>7</v>
      </c>
      <c r="E690" s="97">
        <v>6.8742480999999994E-2</v>
      </c>
      <c r="F690" s="97">
        <v>0.122581678</v>
      </c>
      <c r="G690" s="97">
        <v>0.15506768800000001</v>
      </c>
      <c r="H690" s="97">
        <v>0.15442794500000001</v>
      </c>
      <c r="I690" s="97">
        <v>0.13967373499999999</v>
      </c>
      <c r="J690" s="97">
        <v>0.122942001</v>
      </c>
      <c r="K690" s="97">
        <v>0.10969617600000001</v>
      </c>
      <c r="L690" s="97">
        <v>9.9015941999999996E-2</v>
      </c>
      <c r="M690" s="97">
        <v>8.9264152999999999E-2</v>
      </c>
      <c r="N690" s="97">
        <v>3.9454777000000003E-2</v>
      </c>
      <c r="O690" s="97">
        <v>1.7337201999999999E-2</v>
      </c>
      <c r="P690" s="97">
        <v>1.0329539E-2</v>
      </c>
      <c r="Q690" s="97">
        <v>7.0398489999999999E-3</v>
      </c>
      <c r="R690" s="17">
        <f>SQRT((C690-Input!$R$8)^2+(Input!$Q$8-UHS_1000a!D690)^2)</f>
        <v>3.4074853214325507</v>
      </c>
    </row>
    <row r="691" spans="3:18">
      <c r="C691" s="97">
        <v>47.5</v>
      </c>
      <c r="D691" s="97">
        <v>7.1</v>
      </c>
      <c r="E691" s="97">
        <v>7.5897289000000007E-2</v>
      </c>
      <c r="F691" s="97">
        <v>0.136726443</v>
      </c>
      <c r="G691" s="97">
        <v>0.171365355</v>
      </c>
      <c r="H691" s="97">
        <v>0.169591505</v>
      </c>
      <c r="I691" s="97">
        <v>0.152746512</v>
      </c>
      <c r="J691" s="97">
        <v>0.13408240599999999</v>
      </c>
      <c r="K691" s="97">
        <v>0.11902762</v>
      </c>
      <c r="L691" s="97">
        <v>0.1072525</v>
      </c>
      <c r="M691" s="97">
        <v>9.6522924999999996E-2</v>
      </c>
      <c r="N691" s="97">
        <v>4.1875496999999998E-2</v>
      </c>
      <c r="O691" s="97">
        <v>1.8279268000000001E-2</v>
      </c>
      <c r="P691" s="97">
        <v>1.0808715999999999E-2</v>
      </c>
      <c r="Q691" s="97">
        <v>7.347559E-3</v>
      </c>
      <c r="R691" s="17">
        <f>SQRT((C691-Input!$R$8)^2+(Input!$Q$8-UHS_1000a!D691)^2)</f>
        <v>3.3096532359269415</v>
      </c>
    </row>
    <row r="692" spans="3:18">
      <c r="C692" s="97">
        <v>47.5</v>
      </c>
      <c r="D692" s="97">
        <v>7.2</v>
      </c>
      <c r="E692" s="97">
        <v>8.4244068000000005E-2</v>
      </c>
      <c r="F692" s="97">
        <v>0.15352944499999999</v>
      </c>
      <c r="G692" s="97">
        <v>0.191475702</v>
      </c>
      <c r="H692" s="97">
        <v>0.18832843799999999</v>
      </c>
      <c r="I692" s="97">
        <v>0.168384751</v>
      </c>
      <c r="J692" s="97">
        <v>0.147697194</v>
      </c>
      <c r="K692" s="97">
        <v>0.13057485799999999</v>
      </c>
      <c r="L692" s="97">
        <v>0.117093961</v>
      </c>
      <c r="M692" s="97">
        <v>0.105354481</v>
      </c>
      <c r="N692" s="97">
        <v>4.4823994999999998E-2</v>
      </c>
      <c r="O692" s="97">
        <v>1.9386638000000001E-2</v>
      </c>
      <c r="P692" s="97">
        <v>1.1372782999999999E-2</v>
      </c>
      <c r="Q692" s="97">
        <v>7.7061100000000004E-3</v>
      </c>
      <c r="R692" s="17">
        <f>SQRT((C692-Input!$R$8)^2+(Input!$Q$8-UHS_1000a!D692)^2)</f>
        <v>3.2119546803130725</v>
      </c>
    </row>
    <row r="693" spans="3:18">
      <c r="C693" s="97">
        <v>47.5</v>
      </c>
      <c r="D693" s="97">
        <v>7.3</v>
      </c>
      <c r="E693" s="97">
        <v>9.6462410999999998E-2</v>
      </c>
      <c r="F693" s="97">
        <v>0.177875172</v>
      </c>
      <c r="G693" s="97">
        <v>0.21948579600000001</v>
      </c>
      <c r="H693" s="97">
        <v>0.214432443</v>
      </c>
      <c r="I693" s="97">
        <v>0.190722585</v>
      </c>
      <c r="J693" s="97">
        <v>0.16603322400000001</v>
      </c>
      <c r="K693" s="97">
        <v>0.14693346199999999</v>
      </c>
      <c r="L693" s="97">
        <v>0.13107443199999999</v>
      </c>
      <c r="M693" s="97">
        <v>0.117261589</v>
      </c>
      <c r="N693" s="97">
        <v>4.8822820000000003E-2</v>
      </c>
      <c r="O693" s="97">
        <v>2.0752886000000002E-2</v>
      </c>
      <c r="P693" s="97">
        <v>1.2096941E-2</v>
      </c>
      <c r="Q693" s="97">
        <v>8.1601650000000005E-3</v>
      </c>
      <c r="R693" s="17">
        <f>SQRT((C693-Input!$R$8)^2+(Input!$Q$8-UHS_1000a!D693)^2)</f>
        <v>3.1144022210832749</v>
      </c>
    </row>
    <row r="694" spans="3:18">
      <c r="C694" s="97">
        <v>47.5</v>
      </c>
      <c r="D694" s="97">
        <v>7.4</v>
      </c>
      <c r="E694" s="97">
        <v>0.115967101</v>
      </c>
      <c r="F694" s="97">
        <v>0.218928079</v>
      </c>
      <c r="G694" s="97">
        <v>0.26441892099999997</v>
      </c>
      <c r="H694" s="97">
        <v>0.25510194000000003</v>
      </c>
      <c r="I694" s="97">
        <v>0.22511103399999999</v>
      </c>
      <c r="J694" s="97">
        <v>0.19551022900000001</v>
      </c>
      <c r="K694" s="97">
        <v>0.17164410699999999</v>
      </c>
      <c r="L694" s="97">
        <v>0.152839263</v>
      </c>
      <c r="M694" s="97">
        <v>0.136068996</v>
      </c>
      <c r="N694" s="97">
        <v>5.4702571999999998E-2</v>
      </c>
      <c r="O694" s="97">
        <v>2.2746795E-2</v>
      </c>
      <c r="P694" s="97">
        <v>1.3142582E-2</v>
      </c>
      <c r="Q694" s="97">
        <v>8.8136380000000004E-3</v>
      </c>
      <c r="R694" s="17">
        <f>SQRT((C694-Input!$R$8)^2+(Input!$Q$8-UHS_1000a!D694)^2)</f>
        <v>3.017010029978656</v>
      </c>
    </row>
    <row r="695" spans="3:18">
      <c r="C695" s="97">
        <v>47.5</v>
      </c>
      <c r="D695" s="97">
        <v>7.5</v>
      </c>
      <c r="E695" s="97">
        <v>0.12971019</v>
      </c>
      <c r="F695" s="97">
        <v>0.24694923799999999</v>
      </c>
      <c r="G695" s="97">
        <v>0.29597906299999999</v>
      </c>
      <c r="H695" s="97">
        <v>0.28480915699999998</v>
      </c>
      <c r="I695" s="97">
        <v>0.249840066</v>
      </c>
      <c r="J695" s="97">
        <v>0.216560853</v>
      </c>
      <c r="K695" s="97">
        <v>0.190141211</v>
      </c>
      <c r="L695" s="97">
        <v>0.16866689800000001</v>
      </c>
      <c r="M695" s="97">
        <v>0.15005265300000001</v>
      </c>
      <c r="N695" s="97">
        <v>5.9212515E-2</v>
      </c>
      <c r="O695" s="97">
        <v>2.4318803E-2</v>
      </c>
      <c r="P695" s="97">
        <v>1.3941492E-2</v>
      </c>
      <c r="Q695" s="97">
        <v>9.3164839999999999E-3</v>
      </c>
      <c r="R695" s="17">
        <f>SQRT((C695-Input!$R$8)^2+(Input!$Q$8-UHS_1000a!D695)^2)</f>
        <v>2.9197941446778732</v>
      </c>
    </row>
    <row r="696" spans="3:18">
      <c r="C696" s="97">
        <v>47.5</v>
      </c>
      <c r="D696" s="97">
        <v>7.6</v>
      </c>
      <c r="E696" s="97">
        <v>0.133631635</v>
      </c>
      <c r="F696" s="97">
        <v>0.254724593</v>
      </c>
      <c r="G696" s="97">
        <v>0.30463658100000002</v>
      </c>
      <c r="H696" s="97">
        <v>0.29290230299999997</v>
      </c>
      <c r="I696" s="97">
        <v>0.25713857000000001</v>
      </c>
      <c r="J696" s="97">
        <v>0.222656768</v>
      </c>
      <c r="K696" s="97">
        <v>0.19567911399999999</v>
      </c>
      <c r="L696" s="97">
        <v>0.173424415</v>
      </c>
      <c r="M696" s="97">
        <v>0.15415638400000001</v>
      </c>
      <c r="N696" s="97">
        <v>6.0648801000000002E-2</v>
      </c>
      <c r="O696" s="97">
        <v>2.4834443000000001E-2</v>
      </c>
      <c r="P696" s="97">
        <v>1.4201724000000001E-2</v>
      </c>
      <c r="Q696" s="97">
        <v>9.488191E-3</v>
      </c>
      <c r="R696" s="17">
        <f>SQRT((C696-Input!$R$8)^2+(Input!$Q$8-UHS_1000a!D696)^2)</f>
        <v>2.8227727810786645</v>
      </c>
    </row>
    <row r="697" spans="3:18">
      <c r="C697" s="97">
        <v>47.5</v>
      </c>
      <c r="D697" s="97">
        <v>7.7</v>
      </c>
      <c r="E697" s="97">
        <v>0.12843225699999999</v>
      </c>
      <c r="F697" s="97">
        <v>0.24460437099999999</v>
      </c>
      <c r="G697" s="97">
        <v>0.29320791499999999</v>
      </c>
      <c r="H697" s="97">
        <v>0.28199760200000001</v>
      </c>
      <c r="I697" s="97">
        <v>0.247450963</v>
      </c>
      <c r="J697" s="97">
        <v>0.214557523</v>
      </c>
      <c r="K697" s="97">
        <v>0.188347455</v>
      </c>
      <c r="L697" s="97">
        <v>0.16713824199999999</v>
      </c>
      <c r="M697" s="97">
        <v>0.148730849</v>
      </c>
      <c r="N697" s="97">
        <v>5.8867901E-2</v>
      </c>
      <c r="O697" s="97">
        <v>2.4246139999999999E-2</v>
      </c>
      <c r="P697" s="97">
        <v>1.393024E-2</v>
      </c>
      <c r="Q697" s="97">
        <v>9.3221550000000004E-3</v>
      </c>
      <c r="R697" s="17">
        <f>SQRT((C697-Input!$R$8)^2+(Input!$Q$8-UHS_1000a!D697)^2)</f>
        <v>2.7259667092431545</v>
      </c>
    </row>
    <row r="698" spans="3:18">
      <c r="C698" s="97">
        <v>47.5</v>
      </c>
      <c r="D698" s="97">
        <v>7.8</v>
      </c>
      <c r="E698" s="97">
        <v>0.110723629</v>
      </c>
      <c r="F698" s="97">
        <v>0.208272606</v>
      </c>
      <c r="G698" s="97">
        <v>0.25211897999999999</v>
      </c>
      <c r="H698" s="97">
        <v>0.24398666999999999</v>
      </c>
      <c r="I698" s="97">
        <v>0.215967673</v>
      </c>
      <c r="J698" s="97">
        <v>0.18749621799999999</v>
      </c>
      <c r="K698" s="97">
        <v>0.16498058099999999</v>
      </c>
      <c r="L698" s="97">
        <v>0.14719775700000001</v>
      </c>
      <c r="M698" s="97">
        <v>0.131119395</v>
      </c>
      <c r="N698" s="97">
        <v>5.3511385000000002E-2</v>
      </c>
      <c r="O698" s="97">
        <v>2.2458922999999999E-2</v>
      </c>
      <c r="P698" s="97">
        <v>1.3042985999999999E-2</v>
      </c>
      <c r="Q698" s="97">
        <v>8.7764839999999993E-3</v>
      </c>
      <c r="R698" s="17">
        <f>SQRT((C698-Input!$R$8)^2+(Input!$Q$8-UHS_1000a!D698)^2)</f>
        <v>2.6293997083375009</v>
      </c>
    </row>
    <row r="699" spans="3:18">
      <c r="C699" s="97">
        <v>47.5</v>
      </c>
      <c r="D699" s="97">
        <v>7.9</v>
      </c>
      <c r="E699" s="97">
        <v>9.1013319999999995E-2</v>
      </c>
      <c r="F699" s="97">
        <v>0.166930354</v>
      </c>
      <c r="G699" s="97">
        <v>0.207370054</v>
      </c>
      <c r="H699" s="97">
        <v>0.20340333499999999</v>
      </c>
      <c r="I699" s="97">
        <v>0.18110000100000001</v>
      </c>
      <c r="J699" s="97">
        <v>0.15822361700000001</v>
      </c>
      <c r="K699" s="97">
        <v>0.14014532900000001</v>
      </c>
      <c r="L699" s="97">
        <v>0.12537503</v>
      </c>
      <c r="M699" s="97">
        <v>0.112532297</v>
      </c>
      <c r="N699" s="97">
        <v>4.7785811999999997E-2</v>
      </c>
      <c r="O699" s="97">
        <v>2.0575928E-2</v>
      </c>
      <c r="P699" s="97">
        <v>1.2076168999999999E-2</v>
      </c>
      <c r="Q699" s="97">
        <v>8.1815919999999997E-3</v>
      </c>
      <c r="R699" s="17">
        <f>SQRT((C699-Input!$R$8)^2+(Input!$Q$8-UHS_1000a!D699)^2)</f>
        <v>2.5330991201507911</v>
      </c>
    </row>
    <row r="700" spans="3:18">
      <c r="C700" s="97">
        <v>47.5</v>
      </c>
      <c r="D700" s="97">
        <v>8</v>
      </c>
      <c r="E700" s="97">
        <v>7.9729824000000005E-2</v>
      </c>
      <c r="F700" s="97">
        <v>0.144479778</v>
      </c>
      <c r="G700" s="97">
        <v>0.18041462899999999</v>
      </c>
      <c r="H700" s="97">
        <v>0.178333883</v>
      </c>
      <c r="I700" s="97">
        <v>0.16033431200000001</v>
      </c>
      <c r="J700" s="97">
        <v>0.140939067</v>
      </c>
      <c r="K700" s="97">
        <v>0.12496500200000001</v>
      </c>
      <c r="L700" s="97">
        <v>0.112510052</v>
      </c>
      <c r="M700" s="97">
        <v>0.101508873</v>
      </c>
      <c r="N700" s="97">
        <v>4.4231938999999998E-2</v>
      </c>
      <c r="O700" s="97">
        <v>1.9401627000000001E-2</v>
      </c>
      <c r="P700" s="97">
        <v>1.1467895000000001E-2</v>
      </c>
      <c r="Q700" s="97">
        <v>7.8075749999999998E-3</v>
      </c>
      <c r="R700" s="17">
        <f>SQRT((C700-Input!$R$8)^2+(Input!$Q$8-UHS_1000a!D700)^2)</f>
        <v>2.4370965263633062</v>
      </c>
    </row>
    <row r="701" spans="3:18">
      <c r="C701" s="97">
        <v>47.5</v>
      </c>
      <c r="D701" s="97">
        <v>8.1</v>
      </c>
      <c r="E701" s="97">
        <v>7.3239159999999998E-2</v>
      </c>
      <c r="F701" s="97">
        <v>0.130983619</v>
      </c>
      <c r="G701" s="97">
        <v>0.16471277400000001</v>
      </c>
      <c r="H701" s="97">
        <v>0.16373670400000001</v>
      </c>
      <c r="I701" s="97">
        <v>0.14815811600000001</v>
      </c>
      <c r="J701" s="97">
        <v>0.13029367</v>
      </c>
      <c r="K701" s="97">
        <v>0.11607698900000001</v>
      </c>
      <c r="L701" s="97">
        <v>0.104959913</v>
      </c>
      <c r="M701" s="97">
        <v>9.4677860000000003E-2</v>
      </c>
      <c r="N701" s="97">
        <v>4.2079200999999997E-2</v>
      </c>
      <c r="O701" s="97">
        <v>1.8626832999999999E-2</v>
      </c>
      <c r="P701" s="97">
        <v>1.1083427999999999E-2</v>
      </c>
      <c r="Q701" s="97">
        <v>7.569012E-3</v>
      </c>
      <c r="R701" s="17">
        <f>SQRT((C701-Input!$R$8)^2+(Input!$Q$8-UHS_1000a!D701)^2)</f>
        <v>2.3414285821086827</v>
      </c>
    </row>
    <row r="702" spans="3:18">
      <c r="C702" s="97">
        <v>47.5</v>
      </c>
      <c r="D702" s="97">
        <v>8.1999999999999993</v>
      </c>
      <c r="E702" s="97">
        <v>6.9448198000000003E-2</v>
      </c>
      <c r="F702" s="97">
        <v>0.123843021</v>
      </c>
      <c r="G702" s="97">
        <v>0.15607204799999999</v>
      </c>
      <c r="H702" s="97">
        <v>0.155631253</v>
      </c>
      <c r="I702" s="97">
        <v>0.141072851</v>
      </c>
      <c r="J702" s="97">
        <v>0.12435117399999999</v>
      </c>
      <c r="K702" s="97">
        <v>0.111094636</v>
      </c>
      <c r="L702" s="97">
        <v>0.100550485</v>
      </c>
      <c r="M702" s="97">
        <v>9.0830111000000005E-2</v>
      </c>
      <c r="N702" s="97">
        <v>4.0818343999999999E-2</v>
      </c>
      <c r="O702" s="97">
        <v>1.8143481999999999E-2</v>
      </c>
      <c r="P702" s="97">
        <v>1.0846166000000001E-2</v>
      </c>
      <c r="Q702" s="97">
        <v>7.4199119999999999E-3</v>
      </c>
      <c r="R702" s="17">
        <f>SQRT((C702-Input!$R$8)^2+(Input!$Q$8-UHS_1000a!D702)^2)</f>
        <v>2.2461380481659754</v>
      </c>
    </row>
    <row r="703" spans="3:18">
      <c r="C703" s="97">
        <v>47.5</v>
      </c>
      <c r="D703" s="97">
        <v>8.3000000000000007</v>
      </c>
      <c r="E703" s="97">
        <v>6.7674222000000006E-2</v>
      </c>
      <c r="F703" s="97">
        <v>0.120704672</v>
      </c>
      <c r="G703" s="97">
        <v>0.151978905</v>
      </c>
      <c r="H703" s="97">
        <v>0.15170774000000001</v>
      </c>
      <c r="I703" s="97">
        <v>0.13750268500000001</v>
      </c>
      <c r="J703" s="97">
        <v>0.12141835099999999</v>
      </c>
      <c r="K703" s="97">
        <v>0.108606306</v>
      </c>
      <c r="L703" s="97">
        <v>9.8271356000000004E-2</v>
      </c>
      <c r="M703" s="97">
        <v>8.8881948000000002E-2</v>
      </c>
      <c r="N703" s="97">
        <v>4.0122149000000003E-2</v>
      </c>
      <c r="O703" s="97">
        <v>1.7857802999999998E-2</v>
      </c>
      <c r="P703" s="97">
        <v>1.0702322E-2</v>
      </c>
      <c r="Q703" s="97">
        <v>7.3275800000000002E-3</v>
      </c>
      <c r="R703" s="17">
        <f>SQRT((C703-Input!$R$8)^2+(Input!$Q$8-UHS_1000a!D703)^2)</f>
        <v>2.1512750771861398</v>
      </c>
    </row>
    <row r="704" spans="3:18">
      <c r="C704" s="97">
        <v>47.5</v>
      </c>
      <c r="D704" s="97">
        <v>8.4</v>
      </c>
      <c r="E704" s="97">
        <v>6.7241860000000001E-2</v>
      </c>
      <c r="F704" s="97">
        <v>0.120229024</v>
      </c>
      <c r="G704" s="97">
        <v>0.15096992100000001</v>
      </c>
      <c r="H704" s="97">
        <v>0.15060686000000001</v>
      </c>
      <c r="I704" s="97">
        <v>0.13642334</v>
      </c>
      <c r="J704" s="97">
        <v>0.120481966</v>
      </c>
      <c r="K704" s="97">
        <v>0.107769432</v>
      </c>
      <c r="L704" s="97">
        <v>9.7479000999999996E-2</v>
      </c>
      <c r="M704" s="97">
        <v>8.8181387E-2</v>
      </c>
      <c r="N704" s="97">
        <v>3.9798256999999997E-2</v>
      </c>
      <c r="O704" s="97">
        <v>1.7704333999999999E-2</v>
      </c>
      <c r="P704" s="97">
        <v>1.0621283E-2</v>
      </c>
      <c r="Q704" s="97">
        <v>7.273748E-3</v>
      </c>
      <c r="R704" s="17">
        <f>SQRT((C704-Input!$R$8)^2+(Input!$Q$8-UHS_1000a!D704)^2)</f>
        <v>2.0568988268812864</v>
      </c>
    </row>
    <row r="705" spans="3:18">
      <c r="C705" s="97">
        <v>47.5</v>
      </c>
      <c r="D705" s="97">
        <v>8.5</v>
      </c>
      <c r="E705" s="97">
        <v>6.7516785999999995E-2</v>
      </c>
      <c r="F705" s="97">
        <v>0.12108108400000001</v>
      </c>
      <c r="G705" s="97">
        <v>0.15162530299999999</v>
      </c>
      <c r="H705" s="97">
        <v>0.151070182</v>
      </c>
      <c r="I705" s="97">
        <v>0.13673507500000001</v>
      </c>
      <c r="J705" s="97">
        <v>0.120672575</v>
      </c>
      <c r="K705" s="97">
        <v>0.10787635299999999</v>
      </c>
      <c r="L705" s="97">
        <v>9.7538165999999996E-2</v>
      </c>
      <c r="M705" s="97">
        <v>8.8202470000000005E-2</v>
      </c>
      <c r="N705" s="97">
        <v>3.9702099999999997E-2</v>
      </c>
      <c r="O705" s="97">
        <v>1.7634029999999998E-2</v>
      </c>
      <c r="P705" s="97">
        <v>1.0579576E-2</v>
      </c>
      <c r="Q705" s="97">
        <v>7.2440109999999999E-3</v>
      </c>
      <c r="R705" s="17">
        <f>SQRT((C705-Input!$R$8)^2+(Input!$Q$8-UHS_1000a!D705)^2)</f>
        <v>1.9630794966911029</v>
      </c>
    </row>
    <row r="706" spans="3:18">
      <c r="C706" s="97">
        <v>47.5</v>
      </c>
      <c r="D706" s="97">
        <v>8.6</v>
      </c>
      <c r="E706" s="97">
        <v>6.8154342000000007E-2</v>
      </c>
      <c r="F706" s="97">
        <v>0.122559509</v>
      </c>
      <c r="G706" s="97">
        <v>0.153154281</v>
      </c>
      <c r="H706" s="97">
        <v>0.15237941599999999</v>
      </c>
      <c r="I706" s="97">
        <v>0.13780990000000001</v>
      </c>
      <c r="J706" s="97">
        <v>0.121490813</v>
      </c>
      <c r="K706" s="97">
        <v>0.108516294</v>
      </c>
      <c r="L706" s="97">
        <v>9.8079552E-2</v>
      </c>
      <c r="M706" s="97">
        <v>8.8635976000000005E-2</v>
      </c>
      <c r="N706" s="97">
        <v>3.9744105000000002E-2</v>
      </c>
      <c r="O706" s="97">
        <v>1.7616150000000001E-2</v>
      </c>
      <c r="P706" s="97">
        <v>1.0563154999999999E-2</v>
      </c>
      <c r="Q706" s="97">
        <v>7.230027E-3</v>
      </c>
      <c r="R706" s="17">
        <f>SQRT((C706-Input!$R$8)^2+(Input!$Q$8-UHS_1000a!D706)^2)</f>
        <v>1.8699009162606384</v>
      </c>
    </row>
    <row r="707" spans="3:18">
      <c r="C707" s="97">
        <v>47.5</v>
      </c>
      <c r="D707" s="97">
        <v>8.6999999999999993</v>
      </c>
      <c r="E707" s="97">
        <v>6.8973983000000003E-2</v>
      </c>
      <c r="F707" s="97">
        <v>0.12432612899999999</v>
      </c>
      <c r="G707" s="97">
        <v>0.155130619</v>
      </c>
      <c r="H707" s="97">
        <v>0.154133927</v>
      </c>
      <c r="I707" s="97">
        <v>0.13929486899999999</v>
      </c>
      <c r="J707" s="97">
        <v>0.122653068</v>
      </c>
      <c r="K707" s="97">
        <v>0.109452811</v>
      </c>
      <c r="L707" s="97">
        <v>9.8890860999999997E-2</v>
      </c>
      <c r="M707" s="97">
        <v>8.9301655999999993E-2</v>
      </c>
      <c r="N707" s="97">
        <v>3.9866984000000001E-2</v>
      </c>
      <c r="O707" s="97">
        <v>1.7629771999999998E-2</v>
      </c>
      <c r="P707" s="97">
        <v>1.0561933000000001E-2</v>
      </c>
      <c r="Q707" s="97">
        <v>7.2255180000000002E-3</v>
      </c>
      <c r="R707" s="17">
        <f>SQRT((C707-Input!$R$8)^2+(Input!$Q$8-UHS_1000a!D707)^2)</f>
        <v>1.7774638569984358</v>
      </c>
    </row>
    <row r="708" spans="3:18">
      <c r="C708" s="97">
        <v>47.5</v>
      </c>
      <c r="D708" s="97">
        <v>8.75</v>
      </c>
      <c r="E708" s="97">
        <v>6.940549E-2</v>
      </c>
      <c r="F708" s="97">
        <v>0.12522709800000001</v>
      </c>
      <c r="G708" s="97">
        <v>0.15617714299999999</v>
      </c>
      <c r="H708" s="97">
        <v>0.15507717400000001</v>
      </c>
      <c r="I708" s="97">
        <v>0.14010371499999999</v>
      </c>
      <c r="J708" s="97">
        <v>0.12329272300000001</v>
      </c>
      <c r="K708" s="97">
        <v>0.10997369899999999</v>
      </c>
      <c r="L708" s="97">
        <v>9.9345860999999994E-2</v>
      </c>
      <c r="M708" s="97">
        <v>8.9677626999999996E-2</v>
      </c>
      <c r="N708" s="97">
        <v>3.9945649E-2</v>
      </c>
      <c r="O708" s="97">
        <v>1.7643803E-2</v>
      </c>
      <c r="P708" s="97">
        <v>1.0565E-2</v>
      </c>
      <c r="Q708" s="97">
        <v>7.2256630000000002E-3</v>
      </c>
      <c r="R708" s="17">
        <f>SQRT((C708-Input!$R$8)^2+(Input!$Q$8-UHS_1000a!D708)^2)</f>
        <v>1.7315605464688331</v>
      </c>
    </row>
    <row r="709" spans="3:18">
      <c r="C709" s="97">
        <v>47.5</v>
      </c>
      <c r="D709" s="97">
        <v>8.8000000000000007</v>
      </c>
      <c r="E709" s="97">
        <v>6.9820278999999999E-2</v>
      </c>
      <c r="F709" s="97">
        <v>0.126075136</v>
      </c>
      <c r="G709" s="97">
        <v>0.157191157</v>
      </c>
      <c r="H709" s="97">
        <v>0.15600106999999999</v>
      </c>
      <c r="I709" s="97">
        <v>0.14090333499999999</v>
      </c>
      <c r="J709" s="97">
        <v>0.12392842900000001</v>
      </c>
      <c r="K709" s="97">
        <v>0.110494421</v>
      </c>
      <c r="L709" s="97">
        <v>9.9803090999999997E-2</v>
      </c>
      <c r="M709" s="97">
        <v>9.0056656999999998E-2</v>
      </c>
      <c r="N709" s="97">
        <v>4.0028592000000002E-2</v>
      </c>
      <c r="O709" s="97">
        <v>1.7660129E-2</v>
      </c>
      <c r="P709" s="97">
        <v>1.0569304999999999E-2</v>
      </c>
      <c r="Q709" s="97">
        <v>7.226634E-3</v>
      </c>
      <c r="R709" s="17">
        <f>SQRT((C709-Input!$R$8)^2+(Input!$Q$8-UHS_1000a!D709)^2)</f>
        <v>1.6858902957307547</v>
      </c>
    </row>
    <row r="710" spans="3:18">
      <c r="C710" s="97">
        <v>47.5</v>
      </c>
      <c r="D710" s="97">
        <v>8.9</v>
      </c>
      <c r="E710" s="97">
        <v>7.0551979000000001E-2</v>
      </c>
      <c r="F710" s="97">
        <v>0.12752232799999999</v>
      </c>
      <c r="G710" s="97">
        <v>0.159014927</v>
      </c>
      <c r="H710" s="97">
        <v>0.15769219400000001</v>
      </c>
      <c r="I710" s="97">
        <v>0.142389506</v>
      </c>
      <c r="J710" s="97">
        <v>0.12511783700000001</v>
      </c>
      <c r="K710" s="97">
        <v>0.111476544</v>
      </c>
      <c r="L710" s="97">
        <v>0.100672163</v>
      </c>
      <c r="M710" s="97">
        <v>9.0779173000000005E-2</v>
      </c>
      <c r="N710" s="97">
        <v>4.0190577999999998E-2</v>
      </c>
      <c r="O710" s="97">
        <v>1.7692040999999999E-2</v>
      </c>
      <c r="P710" s="97">
        <v>1.0576746E-2</v>
      </c>
      <c r="Q710" s="97">
        <v>7.2274080000000003E-3</v>
      </c>
      <c r="R710" s="17">
        <f>SQRT((C710-Input!$R$8)^2+(Input!$Q$8-UHS_1000a!D710)^2)</f>
        <v>1.5953289364712571</v>
      </c>
    </row>
    <row r="711" spans="3:18">
      <c r="C711" s="97">
        <v>47.5</v>
      </c>
      <c r="D711" s="97">
        <v>9</v>
      </c>
      <c r="E711" s="97">
        <v>7.1195601999999997E-2</v>
      </c>
      <c r="F711" s="97">
        <v>0.12876030599999999</v>
      </c>
      <c r="G711" s="97">
        <v>0.160662903</v>
      </c>
      <c r="H711" s="97">
        <v>0.15924459799999999</v>
      </c>
      <c r="I711" s="97">
        <v>0.143778604</v>
      </c>
      <c r="J711" s="97">
        <v>0.12623815199999999</v>
      </c>
      <c r="K711" s="97">
        <v>0.112409521</v>
      </c>
      <c r="L711" s="97">
        <v>0.10150524800000001</v>
      </c>
      <c r="M711" s="97">
        <v>9.1472740999999996E-2</v>
      </c>
      <c r="N711" s="97">
        <v>4.0348037000000003E-2</v>
      </c>
      <c r="O711" s="97">
        <v>1.7722528000000001E-2</v>
      </c>
      <c r="P711" s="97">
        <v>1.0582703000000001E-2</v>
      </c>
      <c r="Q711" s="97">
        <v>7.2268360000000004E-3</v>
      </c>
      <c r="R711" s="17">
        <f>SQRT((C711-Input!$R$8)^2+(Input!$Q$8-UHS_1000a!D711)^2)</f>
        <v>1.5059623972217546</v>
      </c>
    </row>
    <row r="712" spans="3:18">
      <c r="C712" s="97">
        <v>47.5</v>
      </c>
      <c r="D712" s="97">
        <v>9.1</v>
      </c>
      <c r="E712" s="97">
        <v>7.1832123999999997E-2</v>
      </c>
      <c r="F712" s="97">
        <v>0.129999014</v>
      </c>
      <c r="G712" s="97">
        <v>0.16231805999999999</v>
      </c>
      <c r="H712" s="97">
        <v>0.16080504400000001</v>
      </c>
      <c r="I712" s="97">
        <v>0.145178274</v>
      </c>
      <c r="J712" s="97">
        <v>0.12738163599999999</v>
      </c>
      <c r="K712" s="97">
        <v>0.11336637099999999</v>
      </c>
      <c r="L712" s="97">
        <v>0.102364265</v>
      </c>
      <c r="M712" s="97">
        <v>9.2187297000000001E-2</v>
      </c>
      <c r="N712" s="97">
        <v>4.0508732999999998E-2</v>
      </c>
      <c r="O712" s="97">
        <v>1.7752687999999999E-2</v>
      </c>
      <c r="P712" s="97">
        <v>1.0587244000000001E-2</v>
      </c>
      <c r="Q712" s="97">
        <v>7.2246680000000001E-3</v>
      </c>
      <c r="R712" s="17">
        <f>SQRT((C712-Input!$R$8)^2+(Input!$Q$8-UHS_1000a!D712)^2)</f>
        <v>1.4180165965704612</v>
      </c>
    </row>
    <row r="713" spans="3:18">
      <c r="C713" s="97">
        <v>47.5</v>
      </c>
      <c r="D713" s="97">
        <v>9.1999999999999993</v>
      </c>
      <c r="E713" s="97">
        <v>7.2500229999999999E-2</v>
      </c>
      <c r="F713" s="97">
        <v>0.13135138299999999</v>
      </c>
      <c r="G713" s="97">
        <v>0.16407166000000001</v>
      </c>
      <c r="H713" s="97">
        <v>0.16244248999999999</v>
      </c>
      <c r="I713" s="97">
        <v>0.14657637500000001</v>
      </c>
      <c r="J713" s="97">
        <v>0.12858867399999999</v>
      </c>
      <c r="K713" s="97">
        <v>0.114378013</v>
      </c>
      <c r="L713" s="97">
        <v>0.10325870700000001</v>
      </c>
      <c r="M713" s="97">
        <v>9.2941159999999995E-2</v>
      </c>
      <c r="N713" s="97">
        <v>4.0671489999999998E-2</v>
      </c>
      <c r="O713" s="97">
        <v>1.7780403E-2</v>
      </c>
      <c r="P713" s="97">
        <v>1.0588907999999999E-2</v>
      </c>
      <c r="Q713" s="97">
        <v>7.2197429999999998E-3</v>
      </c>
      <c r="R713" s="17">
        <f>SQRT((C713-Input!$R$8)^2+(Input!$Q$8-UHS_1000a!D713)^2)</f>
        <v>1.3317730266275312</v>
      </c>
    </row>
    <row r="714" spans="3:18">
      <c r="C714" s="97">
        <v>47.5</v>
      </c>
      <c r="D714" s="97">
        <v>9.3000000000000007</v>
      </c>
      <c r="E714" s="97">
        <v>7.3140842999999997E-2</v>
      </c>
      <c r="F714" s="97">
        <v>0.132697642</v>
      </c>
      <c r="G714" s="97">
        <v>0.165801008</v>
      </c>
      <c r="H714" s="97">
        <v>0.164050689</v>
      </c>
      <c r="I714" s="97">
        <v>0.147955479</v>
      </c>
      <c r="J714" s="97">
        <v>0.12978946</v>
      </c>
      <c r="K714" s="97">
        <v>0.11538857499999999</v>
      </c>
      <c r="L714" s="97">
        <v>0.104117746</v>
      </c>
      <c r="M714" s="97">
        <v>9.3692837000000001E-2</v>
      </c>
      <c r="N714" s="97">
        <v>4.0823598000000003E-2</v>
      </c>
      <c r="O714" s="97">
        <v>1.7800349E-2</v>
      </c>
      <c r="P714" s="97">
        <v>1.0584916999999999E-2</v>
      </c>
      <c r="Q714" s="97">
        <v>7.2102930000000004E-3</v>
      </c>
      <c r="R714" s="17">
        <f>SQRT((C714-Input!$R$8)^2+(Input!$Q$8-UHS_1000a!D714)^2)</f>
        <v>1.2475847549389307</v>
      </c>
    </row>
    <row r="715" spans="3:18">
      <c r="C715" s="97">
        <v>47.5</v>
      </c>
      <c r="D715" s="97">
        <v>9.4</v>
      </c>
      <c r="E715" s="97">
        <v>7.3731878000000001E-2</v>
      </c>
      <c r="F715" s="97">
        <v>0.133996216</v>
      </c>
      <c r="G715" s="97">
        <v>0.16746407999999999</v>
      </c>
      <c r="H715" s="97">
        <v>0.16559496000000001</v>
      </c>
      <c r="I715" s="97">
        <v>0.149290377</v>
      </c>
      <c r="J715" s="97">
        <v>0.130963414</v>
      </c>
      <c r="K715" s="97">
        <v>0.11638256</v>
      </c>
      <c r="L715" s="97">
        <v>0.104962138</v>
      </c>
      <c r="M715" s="97">
        <v>9.4430843E-2</v>
      </c>
      <c r="N715" s="97">
        <v>4.0960531000000001E-2</v>
      </c>
      <c r="O715" s="97">
        <v>1.7810072999999999E-2</v>
      </c>
      <c r="P715" s="97">
        <v>1.0573855E-2</v>
      </c>
      <c r="Q715" s="97">
        <v>7.1953909999999998E-3</v>
      </c>
      <c r="R715" s="17">
        <f>SQRT((C715-Input!$R$8)^2+(Input!$Q$8-UHS_1000a!D715)^2)</f>
        <v>1.1658970996873663</v>
      </c>
    </row>
    <row r="716" spans="3:18">
      <c r="C716" s="97">
        <v>47.5</v>
      </c>
      <c r="D716" s="97">
        <v>9.5</v>
      </c>
      <c r="E716" s="97">
        <v>7.4378336000000003E-2</v>
      </c>
      <c r="F716" s="97">
        <v>0.13558968699999999</v>
      </c>
      <c r="G716" s="97">
        <v>0.169387909</v>
      </c>
      <c r="H716" s="97">
        <v>0.16735192900000001</v>
      </c>
      <c r="I716" s="97">
        <v>0.15079936599999999</v>
      </c>
      <c r="J716" s="97">
        <v>0.13229469199999999</v>
      </c>
      <c r="K716" s="97">
        <v>0.11750901</v>
      </c>
      <c r="L716" s="97">
        <v>0.105912823</v>
      </c>
      <c r="M716" s="97">
        <v>9.5259346999999994E-2</v>
      </c>
      <c r="N716" s="97">
        <v>4.1102989999999999E-2</v>
      </c>
      <c r="O716" s="97">
        <v>1.7814158E-2</v>
      </c>
      <c r="P716" s="97">
        <v>1.0557314999999999E-2</v>
      </c>
      <c r="Q716" s="97">
        <v>7.1756820000000001E-3</v>
      </c>
      <c r="R716" s="17">
        <f>SQRT((C716-Input!$R$8)^2+(Input!$Q$8-UHS_1000a!D716)^2)</f>
        <v>1.0872738263026447</v>
      </c>
    </row>
    <row r="717" spans="3:18">
      <c r="C717" s="97">
        <v>47.5</v>
      </c>
      <c r="D717" s="97">
        <v>9.6</v>
      </c>
      <c r="E717" s="97">
        <v>7.5303712999999994E-2</v>
      </c>
      <c r="F717" s="97">
        <v>0.13798580899999999</v>
      </c>
      <c r="G717" s="97">
        <v>0.17204174999999999</v>
      </c>
      <c r="H717" s="97">
        <v>0.169719756</v>
      </c>
      <c r="I717" s="97">
        <v>0.15280067</v>
      </c>
      <c r="J717" s="97">
        <v>0.134057865</v>
      </c>
      <c r="K717" s="97">
        <v>0.11899246500000001</v>
      </c>
      <c r="L717" s="97">
        <v>0.107154912</v>
      </c>
      <c r="M717" s="97">
        <v>9.6340019999999998E-2</v>
      </c>
      <c r="N717" s="97">
        <v>4.1286713000000003E-2</v>
      </c>
      <c r="O717" s="97">
        <v>1.7822178000000001E-2</v>
      </c>
      <c r="P717" s="97">
        <v>1.0539188E-2</v>
      </c>
      <c r="Q717" s="97">
        <v>7.1532310000000003E-3</v>
      </c>
      <c r="R717" s="17">
        <f>SQRT((C717-Input!$R$8)^2+(Input!$Q$8-UHS_1000a!D717)^2)</f>
        <v>1.0124291084644761</v>
      </c>
    </row>
    <row r="718" spans="3:18">
      <c r="C718" s="97">
        <v>47.5</v>
      </c>
      <c r="D718" s="97">
        <v>9.6999999999999993</v>
      </c>
      <c r="E718" s="97">
        <v>7.6744007000000003E-2</v>
      </c>
      <c r="F718" s="97">
        <v>0.14178663399999999</v>
      </c>
      <c r="G718" s="97">
        <v>0.175972459</v>
      </c>
      <c r="H718" s="97">
        <v>0.173156157</v>
      </c>
      <c r="I718" s="97">
        <v>0.155656135</v>
      </c>
      <c r="J718" s="97">
        <v>0.13656119</v>
      </c>
      <c r="K718" s="97">
        <v>0.121082068</v>
      </c>
      <c r="L718" s="97">
        <v>0.108892139</v>
      </c>
      <c r="M718" s="97">
        <v>9.7848008E-2</v>
      </c>
      <c r="N718" s="97">
        <v>4.1546426999999997E-2</v>
      </c>
      <c r="O718" s="97">
        <v>1.7842502999999999E-2</v>
      </c>
      <c r="P718" s="97">
        <v>1.0522995E-2</v>
      </c>
      <c r="Q718" s="97">
        <v>7.1299040000000003E-3</v>
      </c>
      <c r="R718" s="17">
        <f>SQRT((C718-Input!$R$8)^2+(Input!$Q$8-UHS_1000a!D718)^2)</f>
        <v>0.94226377727765487</v>
      </c>
    </row>
    <row r="719" spans="3:18">
      <c r="C719" s="97">
        <v>47.5</v>
      </c>
      <c r="D719" s="97">
        <v>9.8000000000000007</v>
      </c>
      <c r="E719" s="97">
        <v>7.8861219999999996E-2</v>
      </c>
      <c r="F719" s="97">
        <v>0.147184592</v>
      </c>
      <c r="G719" s="97">
        <v>0.18154953200000001</v>
      </c>
      <c r="H719" s="97">
        <v>0.17796514499999999</v>
      </c>
      <c r="I719" s="97">
        <v>0.159598138</v>
      </c>
      <c r="J719" s="97">
        <v>0.139986836</v>
      </c>
      <c r="K719" s="97">
        <v>0.123919976</v>
      </c>
      <c r="L719" s="97">
        <v>0.11123614699999999</v>
      </c>
      <c r="M719" s="97">
        <v>9.9869241999999997E-2</v>
      </c>
      <c r="N719" s="97">
        <v>4.1891879999999999E-2</v>
      </c>
      <c r="O719" s="97">
        <v>1.787503E-2</v>
      </c>
      <c r="P719" s="97">
        <v>1.0509627000000001E-2</v>
      </c>
      <c r="Q719" s="97">
        <v>7.1066030000000004E-3</v>
      </c>
      <c r="R719" s="17">
        <f>SQRT((C719-Input!$R$8)^2+(Input!$Q$8-UHS_1000a!D719)^2)</f>
        <v>0.87790053666285706</v>
      </c>
    </row>
    <row r="720" spans="3:18">
      <c r="C720" s="97">
        <v>47.567</v>
      </c>
      <c r="D720" s="97">
        <v>7.6</v>
      </c>
      <c r="E720" s="97">
        <v>0.1442823</v>
      </c>
      <c r="F720" s="97">
        <v>0.27534433000000003</v>
      </c>
      <c r="G720" s="97">
        <v>0.32794317099999998</v>
      </c>
      <c r="H720" s="97">
        <v>0.31477639200000002</v>
      </c>
      <c r="I720" s="97">
        <v>0.276991557</v>
      </c>
      <c r="J720" s="97">
        <v>0.239144887</v>
      </c>
      <c r="K720" s="97">
        <v>0.210225146</v>
      </c>
      <c r="L720" s="97">
        <v>0.186280429</v>
      </c>
      <c r="M720" s="97">
        <v>0.16519320000000001</v>
      </c>
      <c r="N720" s="97">
        <v>6.4339749000000002E-2</v>
      </c>
      <c r="O720" s="97">
        <v>2.6051339999999999E-2</v>
      </c>
      <c r="P720" s="97">
        <v>1.4752827E-2</v>
      </c>
      <c r="Q720" s="97">
        <v>9.8184259999999999E-3</v>
      </c>
      <c r="R720" s="17">
        <f>SQRT((C720-Input!$R$8)^2+(Input!$Q$8-UHS_1000a!D720)^2)</f>
        <v>2.8400224570402339</v>
      </c>
    </row>
    <row r="721" spans="3:18">
      <c r="C721" s="97">
        <v>47.567</v>
      </c>
      <c r="D721" s="97">
        <v>8.2330000000000005</v>
      </c>
      <c r="E721" s="97">
        <v>6.9251937999999999E-2</v>
      </c>
      <c r="F721" s="97">
        <v>0.123648961</v>
      </c>
      <c r="G721" s="97">
        <v>0.15560763899999999</v>
      </c>
      <c r="H721" s="97">
        <v>0.15510027000000001</v>
      </c>
      <c r="I721" s="97">
        <v>0.140516159</v>
      </c>
      <c r="J721" s="97">
        <v>0.123830832</v>
      </c>
      <c r="K721" s="97">
        <v>0.110609164</v>
      </c>
      <c r="L721" s="97">
        <v>0.100064688</v>
      </c>
      <c r="M721" s="97">
        <v>9.0381647999999995E-2</v>
      </c>
      <c r="N721" s="97">
        <v>4.0527384E-2</v>
      </c>
      <c r="O721" s="97">
        <v>1.7967285E-2</v>
      </c>
      <c r="P721" s="97">
        <v>1.0732863E-2</v>
      </c>
      <c r="Q721" s="97">
        <v>7.3361019999999997E-3</v>
      </c>
      <c r="R721" s="17">
        <f>SQRT((C721-Input!$R$8)^2+(Input!$Q$8-UHS_1000a!D721)^2)</f>
        <v>2.2367267293957118</v>
      </c>
    </row>
    <row r="722" spans="3:18">
      <c r="C722" s="97">
        <v>47.6</v>
      </c>
      <c r="D722" s="97">
        <v>6.9</v>
      </c>
      <c r="E722" s="97">
        <v>6.3912303000000004E-2</v>
      </c>
      <c r="F722" s="97">
        <v>0.114079228</v>
      </c>
      <c r="G722" s="97">
        <v>0.14422226899999999</v>
      </c>
      <c r="H722" s="97">
        <v>0.14378613500000001</v>
      </c>
      <c r="I722" s="97">
        <v>0.129917542</v>
      </c>
      <c r="J722" s="97">
        <v>0.114766965</v>
      </c>
      <c r="K722" s="97">
        <v>0.102624165</v>
      </c>
      <c r="L722" s="97">
        <v>9.2464939999999995E-2</v>
      </c>
      <c r="M722" s="97">
        <v>8.3549595000000004E-2</v>
      </c>
      <c r="N722" s="97">
        <v>3.7097104999999998E-2</v>
      </c>
      <c r="O722" s="97">
        <v>1.630736E-2</v>
      </c>
      <c r="P722" s="97">
        <v>9.7566449999999996E-3</v>
      </c>
      <c r="Q722" s="97">
        <v>6.6169879999999999E-3</v>
      </c>
      <c r="R722" s="17">
        <f>SQRT((C722-Input!$R$8)^2+(Input!$Q$8-UHS_1000a!D722)^2)</f>
        <v>3.5266416033206909</v>
      </c>
    </row>
    <row r="723" spans="3:18">
      <c r="C723" s="97">
        <v>47.6</v>
      </c>
      <c r="D723" s="97">
        <v>7</v>
      </c>
      <c r="E723" s="97">
        <v>6.9264690000000004E-2</v>
      </c>
      <c r="F723" s="97">
        <v>0.124140422</v>
      </c>
      <c r="G723" s="97">
        <v>0.156303147</v>
      </c>
      <c r="H723" s="97">
        <v>0.155250793</v>
      </c>
      <c r="I723" s="97">
        <v>0.14020081400000001</v>
      </c>
      <c r="J723" s="97">
        <v>0.123227434</v>
      </c>
      <c r="K723" s="97">
        <v>0.10981930400000001</v>
      </c>
      <c r="L723" s="97">
        <v>9.9026479000000001E-2</v>
      </c>
      <c r="M723" s="97">
        <v>8.9183710999999999E-2</v>
      </c>
      <c r="N723" s="97">
        <v>3.9141213000000001E-2</v>
      </c>
      <c r="O723" s="97">
        <v>1.71159E-2</v>
      </c>
      <c r="P723" s="97">
        <v>1.0178114E-2</v>
      </c>
      <c r="Q723" s="97">
        <v>6.9170569999999999E-3</v>
      </c>
      <c r="R723" s="17">
        <f>SQRT((C723-Input!$R$8)^2+(Input!$Q$8-UHS_1000a!D723)^2)</f>
        <v>3.4292928315580919</v>
      </c>
    </row>
    <row r="724" spans="3:18">
      <c r="C724" s="97">
        <v>47.6</v>
      </c>
      <c r="D724" s="97">
        <v>7.1</v>
      </c>
      <c r="E724" s="97">
        <v>7.5778157999999998E-2</v>
      </c>
      <c r="F724" s="97">
        <v>0.13663857600000001</v>
      </c>
      <c r="G724" s="97">
        <v>0.17118256400000001</v>
      </c>
      <c r="H724" s="97">
        <v>0.16931339000000001</v>
      </c>
      <c r="I724" s="97">
        <v>0.152437883</v>
      </c>
      <c r="J724" s="97">
        <v>0.13369952800000001</v>
      </c>
      <c r="K724" s="97">
        <v>0.118642913</v>
      </c>
      <c r="L724" s="97">
        <v>0.10687019</v>
      </c>
      <c r="M724" s="97">
        <v>9.6109959999999994E-2</v>
      </c>
      <c r="N724" s="97">
        <v>4.1532485000000001E-2</v>
      </c>
      <c r="O724" s="97">
        <v>1.8055584999999999E-2</v>
      </c>
      <c r="P724" s="97">
        <v>1.0655868000000001E-2</v>
      </c>
      <c r="Q724" s="97">
        <v>7.2316869999999997E-3</v>
      </c>
      <c r="R724" s="17">
        <f>SQRT((C724-Input!$R$8)^2+(Input!$Q$8-UHS_1000a!D724)^2)</f>
        <v>3.3321010865337048</v>
      </c>
    </row>
    <row r="725" spans="3:18">
      <c r="C725" s="97">
        <v>47.6</v>
      </c>
      <c r="D725" s="97">
        <v>7.2</v>
      </c>
      <c r="E725" s="97">
        <v>8.4545389999999998E-2</v>
      </c>
      <c r="F725" s="97">
        <v>0.154048773</v>
      </c>
      <c r="G725" s="97">
        <v>0.192355677</v>
      </c>
      <c r="H725" s="97">
        <v>0.18913605</v>
      </c>
      <c r="I725" s="97">
        <v>0.16903357899999999</v>
      </c>
      <c r="J725" s="97">
        <v>0.14815909999999999</v>
      </c>
      <c r="K725" s="97">
        <v>0.130938</v>
      </c>
      <c r="L725" s="97">
        <v>0.117361914</v>
      </c>
      <c r="M725" s="97">
        <v>0.105536142</v>
      </c>
      <c r="N725" s="97">
        <v>4.4686318000000003E-2</v>
      </c>
      <c r="O725" s="97">
        <v>1.9247014E-2</v>
      </c>
      <c r="P725" s="97">
        <v>1.125426E-2</v>
      </c>
      <c r="Q725" s="97">
        <v>7.610871E-3</v>
      </c>
      <c r="R725" s="17">
        <f>SQRT((C725-Input!$R$8)^2+(Input!$Q$8-UHS_1000a!D725)^2)</f>
        <v>3.2350805209735465</v>
      </c>
    </row>
    <row r="726" spans="3:18">
      <c r="C726" s="97">
        <v>47.6</v>
      </c>
      <c r="D726" s="97">
        <v>7.3</v>
      </c>
      <c r="E726" s="97">
        <v>9.7860784000000006E-2</v>
      </c>
      <c r="F726" s="97">
        <v>0.180163235</v>
      </c>
      <c r="G726" s="97">
        <v>0.22276906099999999</v>
      </c>
      <c r="H726" s="97">
        <v>0.21763478</v>
      </c>
      <c r="I726" s="97">
        <v>0.19366155900000001</v>
      </c>
      <c r="J726" s="97">
        <v>0.16835193300000001</v>
      </c>
      <c r="K726" s="97">
        <v>0.14889408500000001</v>
      </c>
      <c r="L726" s="97">
        <v>0.13282613099999999</v>
      </c>
      <c r="M726" s="97">
        <v>0.118706043</v>
      </c>
      <c r="N726" s="97">
        <v>4.9142500999999998E-2</v>
      </c>
      <c r="O726" s="97">
        <v>2.0768513999999998E-2</v>
      </c>
      <c r="P726" s="97">
        <v>1.2055E-2</v>
      </c>
      <c r="Q726" s="97">
        <v>8.1112149999999997E-3</v>
      </c>
      <c r="R726" s="17">
        <f>SQRT((C726-Input!$R$8)^2+(Input!$Q$8-UHS_1000a!D726)^2)</f>
        <v>3.1382470112286982</v>
      </c>
    </row>
    <row r="727" spans="3:18">
      <c r="C727" s="97">
        <v>47.6</v>
      </c>
      <c r="D727" s="97">
        <v>7.4</v>
      </c>
      <c r="E727" s="97">
        <v>0.118808285</v>
      </c>
      <c r="F727" s="97">
        <v>0.223742833</v>
      </c>
      <c r="G727" s="97">
        <v>0.27152865900000001</v>
      </c>
      <c r="H727" s="97">
        <v>0.262077106</v>
      </c>
      <c r="I727" s="97">
        <v>0.231095258</v>
      </c>
      <c r="J727" s="97">
        <v>0.20083458800000001</v>
      </c>
      <c r="K727" s="97">
        <v>0.17613968699999999</v>
      </c>
      <c r="L727" s="97">
        <v>0.15675307499999999</v>
      </c>
      <c r="M727" s="97">
        <v>0.13961853900000001</v>
      </c>
      <c r="N727" s="97">
        <v>5.5770857E-2</v>
      </c>
      <c r="O727" s="97">
        <v>2.3026280999999999E-2</v>
      </c>
      <c r="P727" s="97">
        <v>1.3225769E-2</v>
      </c>
      <c r="Q727" s="97">
        <v>8.8370400000000009E-3</v>
      </c>
      <c r="R727" s="17">
        <f>SQRT((C727-Input!$R$8)^2+(Input!$Q$8-UHS_1000a!D727)^2)</f>
        <v>3.0416184227791021</v>
      </c>
    </row>
    <row r="728" spans="3:18">
      <c r="C728" s="97">
        <v>47.6</v>
      </c>
      <c r="D728" s="97">
        <v>7.5</v>
      </c>
      <c r="E728" s="97">
        <v>0.138328698</v>
      </c>
      <c r="F728" s="97">
        <v>0.26327442899999998</v>
      </c>
      <c r="G728" s="97">
        <v>0.31504498399999997</v>
      </c>
      <c r="H728" s="97">
        <v>0.302857559</v>
      </c>
      <c r="I728" s="97">
        <v>0.266197658</v>
      </c>
      <c r="J728" s="97">
        <v>0.23013920199999999</v>
      </c>
      <c r="K728" s="97">
        <v>0.20248939399999999</v>
      </c>
      <c r="L728" s="97">
        <v>0.17924526700000001</v>
      </c>
      <c r="M728" s="97">
        <v>0.15915231699999999</v>
      </c>
      <c r="N728" s="97">
        <v>6.2231447000000002E-2</v>
      </c>
      <c r="O728" s="97">
        <v>2.5284054E-2</v>
      </c>
      <c r="P728" s="97">
        <v>1.4354086E-2</v>
      </c>
      <c r="Q728" s="97">
        <v>9.5523120000000003E-3</v>
      </c>
      <c r="R728" s="17">
        <f>SQRT((C728-Input!$R$8)^2+(Input!$Q$8-UHS_1000a!D728)^2)</f>
        <v>2.9452149252800917</v>
      </c>
    </row>
    <row r="729" spans="3:18">
      <c r="C729" s="97">
        <v>47.6</v>
      </c>
      <c r="D729" s="97">
        <v>7.6</v>
      </c>
      <c r="E729" s="97">
        <v>0.14530615199999999</v>
      </c>
      <c r="F729" s="97">
        <v>0.277049035</v>
      </c>
      <c r="G729" s="97">
        <v>0.33033879399999999</v>
      </c>
      <c r="H729" s="97">
        <v>0.317175453</v>
      </c>
      <c r="I729" s="97">
        <v>0.27927194999999999</v>
      </c>
      <c r="J729" s="97">
        <v>0.24102147800000001</v>
      </c>
      <c r="K729" s="97">
        <v>0.21187389200000001</v>
      </c>
      <c r="L729" s="97">
        <v>0.18781349899999999</v>
      </c>
      <c r="M729" s="97">
        <v>0.16651618100000001</v>
      </c>
      <c r="N729" s="97">
        <v>6.4820523000000005E-2</v>
      </c>
      <c r="O729" s="97">
        <v>2.6200628E-2</v>
      </c>
      <c r="P729" s="97">
        <v>1.4805541E-2</v>
      </c>
      <c r="Q729" s="97">
        <v>9.8415819999999998E-3</v>
      </c>
      <c r="R729" s="17">
        <f>SQRT((C729-Input!$R$8)^2+(Input!$Q$8-UHS_1000a!D729)^2)</f>
        <v>2.849059368001305</v>
      </c>
    </row>
    <row r="730" spans="3:18">
      <c r="C730" s="97">
        <v>47.6</v>
      </c>
      <c r="D730" s="97">
        <v>7.7</v>
      </c>
      <c r="E730" s="97">
        <v>0.14113818</v>
      </c>
      <c r="F730" s="97">
        <v>0.26909631299999998</v>
      </c>
      <c r="G730" s="97">
        <v>0.32121849899999999</v>
      </c>
      <c r="H730" s="97">
        <v>0.30853992099999999</v>
      </c>
      <c r="I730" s="97">
        <v>0.27136782100000001</v>
      </c>
      <c r="J730" s="97">
        <v>0.234473388</v>
      </c>
      <c r="K730" s="97">
        <v>0.20625397500000001</v>
      </c>
      <c r="L730" s="97">
        <v>0.18266934700000001</v>
      </c>
      <c r="M730" s="97">
        <v>0.16210060000000001</v>
      </c>
      <c r="N730" s="97">
        <v>6.3317802000000006E-2</v>
      </c>
      <c r="O730" s="97">
        <v>2.5696034999999999E-2</v>
      </c>
      <c r="P730" s="97">
        <v>1.4576496E-2</v>
      </c>
      <c r="Q730" s="97">
        <v>9.7048480000000003E-3</v>
      </c>
      <c r="R730" s="17">
        <f>SQRT((C730-Input!$R$8)^2+(Input!$Q$8-UHS_1000a!D730)^2)</f>
        <v>2.7531777292247903</v>
      </c>
    </row>
    <row r="731" spans="3:18">
      <c r="C731" s="97">
        <v>47.6</v>
      </c>
      <c r="D731" s="97">
        <v>7.8</v>
      </c>
      <c r="E731" s="97">
        <v>0.123697117</v>
      </c>
      <c r="F731" s="97">
        <v>0.23406437999999999</v>
      </c>
      <c r="G731" s="97">
        <v>0.28297667900000001</v>
      </c>
      <c r="H731" s="97">
        <v>0.27241072599999999</v>
      </c>
      <c r="I731" s="97">
        <v>0.239662072</v>
      </c>
      <c r="J731" s="97">
        <v>0.20801729799999999</v>
      </c>
      <c r="K731" s="97">
        <v>0.18254473700000001</v>
      </c>
      <c r="L731" s="97">
        <v>0.16222504700000001</v>
      </c>
      <c r="M731" s="97">
        <v>0.14452020300000001</v>
      </c>
      <c r="N731" s="97">
        <v>5.7559406E-2</v>
      </c>
      <c r="O731" s="97">
        <v>2.3756706999999998E-2</v>
      </c>
      <c r="P731" s="97">
        <v>1.3651079999999999E-2</v>
      </c>
      <c r="Q731" s="97">
        <v>9.1276050000000004E-3</v>
      </c>
      <c r="R731" s="17">
        <f>SQRT((C731-Input!$R$8)^2+(Input!$Q$8-UHS_1000a!D731)^2)</f>
        <v>2.6575996566455893</v>
      </c>
    </row>
    <row r="732" spans="3:18">
      <c r="C732" s="97">
        <v>47.6</v>
      </c>
      <c r="D732" s="97">
        <v>7.9</v>
      </c>
      <c r="E732" s="97">
        <v>9.9322741000000006E-2</v>
      </c>
      <c r="F732" s="97">
        <v>0.183548657</v>
      </c>
      <c r="G732" s="97">
        <v>0.22597416400000001</v>
      </c>
      <c r="H732" s="97">
        <v>0.22049865099999999</v>
      </c>
      <c r="I732" s="97">
        <v>0.19624001999999999</v>
      </c>
      <c r="J732" s="97">
        <v>0.17054968600000001</v>
      </c>
      <c r="K732" s="97">
        <v>0.15076963400000001</v>
      </c>
      <c r="L732" s="97">
        <v>0.13463344599999999</v>
      </c>
      <c r="M732" s="97">
        <v>0.120345309</v>
      </c>
      <c r="N732" s="97">
        <v>5.0108561000000003E-2</v>
      </c>
      <c r="O732" s="97">
        <v>2.1252556999999998E-2</v>
      </c>
      <c r="P732" s="97">
        <v>1.2377803999999999E-2</v>
      </c>
      <c r="Q732" s="97">
        <v>8.3450950000000003E-3</v>
      </c>
      <c r="R732" s="17">
        <f>SQRT((C732-Input!$R$8)^2+(Input!$Q$8-UHS_1000a!D732)^2)</f>
        <v>2.5623591202846905</v>
      </c>
    </row>
    <row r="733" spans="3:18">
      <c r="C733" s="97">
        <v>47.6</v>
      </c>
      <c r="D733" s="97">
        <v>8</v>
      </c>
      <c r="E733" s="97">
        <v>8.3822946999999995E-2</v>
      </c>
      <c r="F733" s="97">
        <v>0.15259898499999999</v>
      </c>
      <c r="G733" s="97">
        <v>0.190441573</v>
      </c>
      <c r="H733" s="97">
        <v>0.18754591000000001</v>
      </c>
      <c r="I733" s="97">
        <v>0.16791908699999999</v>
      </c>
      <c r="J733" s="97">
        <v>0.14732653200000001</v>
      </c>
      <c r="K733" s="97">
        <v>0.13037473999999999</v>
      </c>
      <c r="L733" s="97">
        <v>0.117051514</v>
      </c>
      <c r="M733" s="97">
        <v>0.10540585099999999</v>
      </c>
      <c r="N733" s="97">
        <v>4.5290708999999998E-2</v>
      </c>
      <c r="O733" s="97">
        <v>1.9664452999999998E-2</v>
      </c>
      <c r="P733" s="97">
        <v>1.1563006000000001E-2</v>
      </c>
      <c r="Q733" s="97">
        <v>7.8457500000000003E-3</v>
      </c>
      <c r="R733" s="17">
        <f>SQRT((C733-Input!$R$8)^2+(Input!$Q$8-UHS_1000a!D733)^2)</f>
        <v>2.4674952051847057</v>
      </c>
    </row>
    <row r="734" spans="3:18">
      <c r="C734" s="97">
        <v>47.6</v>
      </c>
      <c r="D734" s="97">
        <v>8.1</v>
      </c>
      <c r="E734" s="97">
        <v>7.5283589999999997E-2</v>
      </c>
      <c r="F734" s="97">
        <v>0.135286874</v>
      </c>
      <c r="G734" s="97">
        <v>0.16964737199999999</v>
      </c>
      <c r="H734" s="97">
        <v>0.16824013600000001</v>
      </c>
      <c r="I734" s="97">
        <v>0.151846121</v>
      </c>
      <c r="J734" s="97">
        <v>0.13341303900000001</v>
      </c>
      <c r="K734" s="97">
        <v>0.118627992</v>
      </c>
      <c r="L734" s="97">
        <v>0.10707755100000001</v>
      </c>
      <c r="M734" s="97">
        <v>9.6536882000000004E-2</v>
      </c>
      <c r="N734" s="97">
        <v>4.2471152999999998E-2</v>
      </c>
      <c r="O734" s="97">
        <v>1.8676847999999999E-2</v>
      </c>
      <c r="P734" s="97">
        <v>1.1067115000000001E-2</v>
      </c>
      <c r="Q734" s="97">
        <v>7.5392380000000002E-3</v>
      </c>
      <c r="R734" s="17">
        <f>SQRT((C734-Input!$R$8)^2+(Input!$Q$8-UHS_1000a!D734)^2)</f>
        <v>2.3730530786126329</v>
      </c>
    </row>
    <row r="735" spans="3:18">
      <c r="C735" s="97">
        <v>47.6</v>
      </c>
      <c r="D735" s="97">
        <v>8.1999999999999993</v>
      </c>
      <c r="E735" s="97">
        <v>7.0409404999999994E-2</v>
      </c>
      <c r="F735" s="97">
        <v>0.12584062700000001</v>
      </c>
      <c r="G735" s="97">
        <v>0.15828146100000001</v>
      </c>
      <c r="H735" s="97">
        <v>0.15759890500000001</v>
      </c>
      <c r="I735" s="97">
        <v>0.14275098</v>
      </c>
      <c r="J735" s="97">
        <v>0.12562991600000001</v>
      </c>
      <c r="K735" s="97">
        <v>0.112110214</v>
      </c>
      <c r="L735" s="97">
        <v>0.10141826</v>
      </c>
      <c r="M735" s="97">
        <v>9.1518505E-2</v>
      </c>
      <c r="N735" s="97">
        <v>4.0851962999999998E-2</v>
      </c>
      <c r="O735" s="97">
        <v>1.8066108000000001E-2</v>
      </c>
      <c r="P735" s="97">
        <v>1.0769027E-2</v>
      </c>
      <c r="Q735" s="97">
        <v>7.3530499999999999E-3</v>
      </c>
      <c r="R735" s="17">
        <f>SQRT((C735-Input!$R$8)^2+(Input!$Q$8-UHS_1000a!D735)^2)</f>
        <v>2.2790851761652693</v>
      </c>
    </row>
    <row r="736" spans="3:18">
      <c r="C736" s="97">
        <v>47.6</v>
      </c>
      <c r="D736" s="97">
        <v>8.3000000000000007</v>
      </c>
      <c r="E736" s="97">
        <v>6.7878452000000006E-2</v>
      </c>
      <c r="F736" s="97">
        <v>0.121245081</v>
      </c>
      <c r="G736" s="97">
        <v>0.15241310999999999</v>
      </c>
      <c r="H736" s="97">
        <v>0.15202793100000001</v>
      </c>
      <c r="I736" s="97">
        <v>0.137718378</v>
      </c>
      <c r="J736" s="97">
        <v>0.121518502</v>
      </c>
      <c r="K736" s="97">
        <v>0.10863756099999999</v>
      </c>
      <c r="L736" s="97">
        <v>9.8255177999999999E-2</v>
      </c>
      <c r="M736" s="97">
        <v>8.8826237000000002E-2</v>
      </c>
      <c r="N736" s="97">
        <v>3.9929483000000002E-2</v>
      </c>
      <c r="O736" s="97">
        <v>1.7698891000000001E-2</v>
      </c>
      <c r="P736" s="97">
        <v>1.0586388E-2</v>
      </c>
      <c r="Q736" s="97">
        <v>7.2370129999999996E-3</v>
      </c>
      <c r="R736" s="17">
        <f>SQRT((C736-Input!$R$8)^2+(Input!$Q$8-UHS_1000a!D736)^2)</f>
        <v>2.1856526637413483</v>
      </c>
    </row>
    <row r="737" spans="3:18">
      <c r="C737" s="97">
        <v>47.6</v>
      </c>
      <c r="D737" s="97">
        <v>8.4</v>
      </c>
      <c r="E737" s="97">
        <v>6.6908660999999994E-2</v>
      </c>
      <c r="F737" s="97">
        <v>0.119719704</v>
      </c>
      <c r="G737" s="97">
        <v>0.15011291099999999</v>
      </c>
      <c r="H737" s="97">
        <v>0.14973676999999999</v>
      </c>
      <c r="I737" s="97">
        <v>0.13559675700000001</v>
      </c>
      <c r="J737" s="97">
        <v>0.119743091</v>
      </c>
      <c r="K737" s="97">
        <v>0.107100793</v>
      </c>
      <c r="L737" s="97">
        <v>9.6838499999999994E-2</v>
      </c>
      <c r="M737" s="97">
        <v>8.7599798000000006E-2</v>
      </c>
      <c r="N737" s="97">
        <v>3.9445635E-2</v>
      </c>
      <c r="O737" s="97">
        <v>1.7486745000000001E-2</v>
      </c>
      <c r="P737" s="97">
        <v>1.0477185999999999E-2</v>
      </c>
      <c r="Q737" s="97">
        <v>7.165813E-3</v>
      </c>
      <c r="R737" s="17">
        <f>SQRT((C737-Input!$R$8)^2+(Input!$Q$8-UHS_1000a!D737)^2)</f>
        <v>2.092827248681322</v>
      </c>
    </row>
    <row r="738" spans="3:18">
      <c r="C738" s="97">
        <v>47.6</v>
      </c>
      <c r="D738" s="97">
        <v>8.5</v>
      </c>
      <c r="E738" s="97">
        <v>6.6757941000000001E-2</v>
      </c>
      <c r="F738" s="97">
        <v>0.11972516699999999</v>
      </c>
      <c r="G738" s="97">
        <v>0.14973583800000001</v>
      </c>
      <c r="H738" s="97">
        <v>0.14925565099999999</v>
      </c>
      <c r="I738" s="97">
        <v>0.13508600700000001</v>
      </c>
      <c r="J738" s="97">
        <v>0.119270508</v>
      </c>
      <c r="K738" s="97">
        <v>0.106654996</v>
      </c>
      <c r="L738" s="97">
        <v>9.640609E-2</v>
      </c>
      <c r="M738" s="97">
        <v>8.7206970999999994E-2</v>
      </c>
      <c r="N738" s="97">
        <v>3.9224069E-2</v>
      </c>
      <c r="O738" s="97">
        <v>1.7369591E-2</v>
      </c>
      <c r="P738" s="97">
        <v>1.0412528000000001E-2</v>
      </c>
      <c r="Q738" s="97">
        <v>7.1216999999999999E-3</v>
      </c>
      <c r="R738" s="17">
        <f>SQRT((C738-Input!$R$8)^2+(Input!$Q$8-UHS_1000a!D738)^2)</f>
        <v>2.0006934345687282</v>
      </c>
    </row>
    <row r="739" spans="3:18">
      <c r="C739" s="97">
        <v>47.6</v>
      </c>
      <c r="D739" s="97">
        <v>8.6</v>
      </c>
      <c r="E739" s="97">
        <v>6.7058305999999998E-2</v>
      </c>
      <c r="F739" s="97">
        <v>0.120522714</v>
      </c>
      <c r="G739" s="97">
        <v>0.150441767</v>
      </c>
      <c r="H739" s="97">
        <v>0.14981514600000001</v>
      </c>
      <c r="I739" s="97">
        <v>0.13550499399999999</v>
      </c>
      <c r="J739" s="97">
        <v>0.119556686</v>
      </c>
      <c r="K739" s="97">
        <v>0.10685070000000001</v>
      </c>
      <c r="L739" s="97">
        <v>9.6551137999999995E-2</v>
      </c>
      <c r="M739" s="97">
        <v>8.7305824000000004E-2</v>
      </c>
      <c r="N739" s="97">
        <v>3.9163350999999999E-2</v>
      </c>
      <c r="O739" s="97">
        <v>1.7312468000000001E-2</v>
      </c>
      <c r="P739" s="97">
        <v>1.0376491999999999E-2</v>
      </c>
      <c r="Q739" s="97">
        <v>7.0952990000000002E-3</v>
      </c>
      <c r="R739" s="17">
        <f>SQRT((C739-Input!$R$8)^2+(Input!$Q$8-UHS_1000a!D739)^2)</f>
        <v>1.9093513415371712</v>
      </c>
    </row>
    <row r="740" spans="3:18">
      <c r="C740" s="97">
        <v>47.6</v>
      </c>
      <c r="D740" s="97">
        <v>8.6999999999999993</v>
      </c>
      <c r="E740" s="97">
        <v>6.7627824000000003E-2</v>
      </c>
      <c r="F740" s="97">
        <v>0.121795688</v>
      </c>
      <c r="G740" s="97">
        <v>0.151797985</v>
      </c>
      <c r="H740" s="97">
        <v>0.15099562599999999</v>
      </c>
      <c r="I740" s="97">
        <v>0.13647545599999999</v>
      </c>
      <c r="J740" s="97">
        <v>0.120295364</v>
      </c>
      <c r="K740" s="97">
        <v>0.107429398</v>
      </c>
      <c r="L740" s="97">
        <v>9.7038930999999995E-2</v>
      </c>
      <c r="M740" s="97">
        <v>8.7695838999999998E-2</v>
      </c>
      <c r="N740" s="97">
        <v>3.9196149999999999E-2</v>
      </c>
      <c r="O740" s="97">
        <v>1.7290277999999999E-2</v>
      </c>
      <c r="P740" s="97">
        <v>1.035671E-2</v>
      </c>
      <c r="Q740" s="97">
        <v>7.0787050000000002E-3</v>
      </c>
      <c r="R740" s="17">
        <f>SQRT((C740-Input!$R$8)^2+(Input!$Q$8-UHS_1000a!D740)^2)</f>
        <v>1.8189202488655671</v>
      </c>
    </row>
    <row r="741" spans="3:18">
      <c r="C741" s="97">
        <v>47.6</v>
      </c>
      <c r="D741" s="97">
        <v>8.8000000000000007</v>
      </c>
      <c r="E741" s="97">
        <v>6.8287774999999995E-2</v>
      </c>
      <c r="F741" s="97">
        <v>0.123207343</v>
      </c>
      <c r="G741" s="97">
        <v>0.15338296500000001</v>
      </c>
      <c r="H741" s="97">
        <v>0.15239936800000001</v>
      </c>
      <c r="I741" s="97">
        <v>0.13764833700000001</v>
      </c>
      <c r="J741" s="97">
        <v>0.12120362</v>
      </c>
      <c r="K741" s="97">
        <v>0.108153596</v>
      </c>
      <c r="L741" s="97">
        <v>9.7657102999999995E-2</v>
      </c>
      <c r="M741" s="97">
        <v>8.8196347999999994E-2</v>
      </c>
      <c r="N741" s="97">
        <v>3.9264055999999999E-2</v>
      </c>
      <c r="O741" s="97">
        <v>1.7281397E-2</v>
      </c>
      <c r="P741" s="97">
        <v>1.0342761000000001E-2</v>
      </c>
      <c r="Q741" s="97">
        <v>7.06546E-3</v>
      </c>
      <c r="R741" s="17">
        <f>SQRT((C741-Input!$R$8)^2+(Input!$Q$8-UHS_1000a!D741)^2)</f>
        <v>1.7295430604748041</v>
      </c>
    </row>
    <row r="742" spans="3:18">
      <c r="C742" s="97">
        <v>47.6</v>
      </c>
      <c r="D742" s="97">
        <v>8.9</v>
      </c>
      <c r="E742" s="97">
        <v>6.8744585999999996E-2</v>
      </c>
      <c r="F742" s="97">
        <v>0.124138891</v>
      </c>
      <c r="G742" s="97">
        <v>0.15452606199999999</v>
      </c>
      <c r="H742" s="97">
        <v>0.15343258400000001</v>
      </c>
      <c r="I742" s="97">
        <v>0.138521376</v>
      </c>
      <c r="J742" s="97">
        <v>0.121879283</v>
      </c>
      <c r="K742" s="97">
        <v>0.108693124</v>
      </c>
      <c r="L742" s="97">
        <v>9.8117047999999998E-2</v>
      </c>
      <c r="M742" s="97">
        <v>8.8566407999999999E-2</v>
      </c>
      <c r="N742" s="97">
        <v>3.9301171000000003E-2</v>
      </c>
      <c r="O742" s="97">
        <v>1.7263237000000001E-2</v>
      </c>
      <c r="P742" s="97">
        <v>1.0324013E-2</v>
      </c>
      <c r="Q742" s="97">
        <v>7.0491659999999999E-3</v>
      </c>
      <c r="R742" s="17">
        <f>SQRT((C742-Input!$R$8)^2+(Input!$Q$8-UHS_1000a!D742)^2)</f>
        <v>1.6413919472021097</v>
      </c>
    </row>
    <row r="743" spans="3:18">
      <c r="C743" s="97">
        <v>47.6</v>
      </c>
      <c r="D743" s="97">
        <v>9</v>
      </c>
      <c r="E743" s="97">
        <v>6.8833233999999993E-2</v>
      </c>
      <c r="F743" s="97">
        <v>0.124256282</v>
      </c>
      <c r="G743" s="97">
        <v>0.15485617099999999</v>
      </c>
      <c r="H743" s="97">
        <v>0.153760597</v>
      </c>
      <c r="I743" s="97">
        <v>0.13880705900000001</v>
      </c>
      <c r="J743" s="97">
        <v>0.12209028500000001</v>
      </c>
      <c r="K743" s="97">
        <v>0.108856388</v>
      </c>
      <c r="L743" s="97">
        <v>9.8250187000000003E-2</v>
      </c>
      <c r="M743" s="97">
        <v>8.8664357999999999E-2</v>
      </c>
      <c r="N743" s="97">
        <v>3.9266315000000003E-2</v>
      </c>
      <c r="O743" s="97">
        <v>1.7220769E-2</v>
      </c>
      <c r="P743" s="97">
        <v>1.0292742000000001E-2</v>
      </c>
      <c r="Q743" s="97">
        <v>7.0246930000000003E-3</v>
      </c>
      <c r="R743" s="17">
        <f>SQRT((C743-Input!$R$8)^2+(Input!$Q$8-UHS_1000a!D743)^2)</f>
        <v>1.5546754808137013</v>
      </c>
    </row>
    <row r="744" spans="3:18">
      <c r="C744" s="97">
        <v>47.6</v>
      </c>
      <c r="D744" s="97">
        <v>9.1</v>
      </c>
      <c r="E744" s="97">
        <v>6.8628895999999995E-2</v>
      </c>
      <c r="F744" s="97">
        <v>0.123766848</v>
      </c>
      <c r="G744" s="97">
        <v>0.15454389499999999</v>
      </c>
      <c r="H744" s="97">
        <v>0.15351348300000001</v>
      </c>
      <c r="I744" s="97">
        <v>0.13860345700000001</v>
      </c>
      <c r="J744" s="97">
        <v>0.121912362</v>
      </c>
      <c r="K744" s="97">
        <v>0.10870173599999999</v>
      </c>
      <c r="L744" s="97">
        <v>9.8103846999999994E-2</v>
      </c>
      <c r="M744" s="97">
        <v>8.8527683999999995E-2</v>
      </c>
      <c r="N744" s="97">
        <v>3.9163402999999999E-2</v>
      </c>
      <c r="O744" s="97">
        <v>1.7154249E-2</v>
      </c>
      <c r="P744" s="97">
        <v>1.0249035E-2</v>
      </c>
      <c r="Q744" s="97">
        <v>6.9909639999999997E-3</v>
      </c>
      <c r="R744" s="17">
        <f>SQRT((C744-Input!$R$8)^2+(Input!$Q$8-UHS_1000a!D744)^2)</f>
        <v>1.4696476370023852</v>
      </c>
    </row>
    <row r="745" spans="3:18">
      <c r="C745" s="97">
        <v>47.6</v>
      </c>
      <c r="D745" s="97">
        <v>9.1999999999999993</v>
      </c>
      <c r="E745" s="97">
        <v>6.8294603999999995E-2</v>
      </c>
      <c r="F745" s="97">
        <v>0.123066627</v>
      </c>
      <c r="G745" s="97">
        <v>0.15395898199999999</v>
      </c>
      <c r="H745" s="97">
        <v>0.15299411099999999</v>
      </c>
      <c r="I745" s="97">
        <v>0.13815453899999999</v>
      </c>
      <c r="J745" s="97">
        <v>0.121536062</v>
      </c>
      <c r="K745" s="97">
        <v>0.108380323</v>
      </c>
      <c r="L745" s="97">
        <v>9.7805718E-2</v>
      </c>
      <c r="M745" s="97">
        <v>8.8259748999999998E-2</v>
      </c>
      <c r="N745" s="97">
        <v>3.9012637000000003E-2</v>
      </c>
      <c r="O745" s="97">
        <v>1.7069467000000001E-2</v>
      </c>
      <c r="P745" s="97">
        <v>1.0195925E-2</v>
      </c>
      <c r="Q745" s="97">
        <v>6.947099E-3</v>
      </c>
      <c r="R745" s="17">
        <f>SQRT((C745-Input!$R$8)^2+(Input!$Q$8-UHS_1000a!D745)^2)</f>
        <v>1.3866190909006249</v>
      </c>
    </row>
    <row r="746" spans="3:18">
      <c r="C746" s="97">
        <v>47.6</v>
      </c>
      <c r="D746" s="97">
        <v>9.3000000000000007</v>
      </c>
      <c r="E746" s="97">
        <v>6.7889856999999998E-2</v>
      </c>
      <c r="F746" s="97">
        <v>0.12229546500000001</v>
      </c>
      <c r="G746" s="97">
        <v>0.15324065100000001</v>
      </c>
      <c r="H746" s="97">
        <v>0.15232200300000001</v>
      </c>
      <c r="I746" s="97">
        <v>0.13756024</v>
      </c>
      <c r="J746" s="97">
        <v>0.121039667</v>
      </c>
      <c r="K746" s="97">
        <v>0.107955097</v>
      </c>
      <c r="L746" s="97">
        <v>9.7409889999999999E-2</v>
      </c>
      <c r="M746" s="97">
        <v>8.7904392999999997E-2</v>
      </c>
      <c r="N746" s="97">
        <v>3.8820652999999997E-2</v>
      </c>
      <c r="O746" s="97">
        <v>1.6966691999999998E-2</v>
      </c>
      <c r="P746" s="97">
        <v>1.0132557E-2</v>
      </c>
      <c r="Q746" s="97">
        <v>6.895244E-3</v>
      </c>
      <c r="R746" s="17">
        <f>SQRT((C746-Input!$R$8)^2+(Input!$Q$8-UHS_1000a!D746)^2)</f>
        <v>1.3059712207983192</v>
      </c>
    </row>
    <row r="747" spans="3:18">
      <c r="C747" s="97">
        <v>47.6</v>
      </c>
      <c r="D747" s="97">
        <v>9.4</v>
      </c>
      <c r="E747" s="97">
        <v>6.7463229999999999E-2</v>
      </c>
      <c r="F747" s="97">
        <v>0.12155171100000001</v>
      </c>
      <c r="G747" s="97">
        <v>0.15250465599999999</v>
      </c>
      <c r="H747" s="97">
        <v>0.15160341099999999</v>
      </c>
      <c r="I747" s="97">
        <v>0.13691463200000001</v>
      </c>
      <c r="J747" s="97">
        <v>0.12049900500000001</v>
      </c>
      <c r="K747" s="97">
        <v>0.107489181</v>
      </c>
      <c r="L747" s="97">
        <v>9.6972486999999996E-2</v>
      </c>
      <c r="M747" s="97">
        <v>8.7508147999999994E-2</v>
      </c>
      <c r="N747" s="97">
        <v>3.8599215999999999E-2</v>
      </c>
      <c r="O747" s="97">
        <v>1.6849539E-2</v>
      </c>
      <c r="P747" s="97">
        <v>1.0060569E-2</v>
      </c>
      <c r="Q747" s="97">
        <v>6.8368029999999998E-3</v>
      </c>
      <c r="R747" s="17">
        <f>SQRT((C747-Input!$R$8)^2+(Input!$Q$8-UHS_1000a!D747)^2)</f>
        <v>1.2281730968625038</v>
      </c>
    </row>
    <row r="748" spans="3:18">
      <c r="C748" s="97">
        <v>47.6</v>
      </c>
      <c r="D748" s="97">
        <v>9.5</v>
      </c>
      <c r="E748" s="97">
        <v>6.7026007999999998E-2</v>
      </c>
      <c r="F748" s="97">
        <v>0.12085291099999999</v>
      </c>
      <c r="G748" s="97">
        <v>0.15178344499999999</v>
      </c>
      <c r="H748" s="97">
        <v>0.15087597599999999</v>
      </c>
      <c r="I748" s="97">
        <v>0.136255613</v>
      </c>
      <c r="J748" s="97">
        <v>0.119945766</v>
      </c>
      <c r="K748" s="97">
        <v>0.107011145</v>
      </c>
      <c r="L748" s="97">
        <v>9.6520077999999995E-2</v>
      </c>
      <c r="M748" s="97">
        <v>8.7093752999999996E-2</v>
      </c>
      <c r="N748" s="97">
        <v>3.8356784999999997E-2</v>
      </c>
      <c r="O748" s="97">
        <v>1.6721005000000001E-2</v>
      </c>
      <c r="P748" s="97">
        <v>9.9811799999999992E-3</v>
      </c>
      <c r="Q748" s="97">
        <v>6.7726549999999998E-3</v>
      </c>
      <c r="R748" s="17">
        <f>SQRT((C748-Input!$R$8)^2+(Input!$Q$8-UHS_1000a!D748)^2)</f>
        <v>1.1538013183214055</v>
      </c>
    </row>
    <row r="749" spans="3:18">
      <c r="C749" s="97">
        <v>47.6</v>
      </c>
      <c r="D749" s="97">
        <v>9.6</v>
      </c>
      <c r="E749" s="97">
        <v>6.6634066000000006E-2</v>
      </c>
      <c r="F749" s="97">
        <v>0.12030822400000001</v>
      </c>
      <c r="G749" s="97">
        <v>0.151208856</v>
      </c>
      <c r="H749" s="97">
        <v>0.15026505400000001</v>
      </c>
      <c r="I749" s="97">
        <v>0.13569737200000001</v>
      </c>
      <c r="J749" s="97">
        <v>0.119475081</v>
      </c>
      <c r="K749" s="97">
        <v>0.10660212199999999</v>
      </c>
      <c r="L749" s="97">
        <v>9.6125571000000007E-2</v>
      </c>
      <c r="M749" s="97">
        <v>8.6722980000000005E-2</v>
      </c>
      <c r="N749" s="97">
        <v>3.8110997000000001E-2</v>
      </c>
      <c r="O749" s="97">
        <v>1.6586496999999999E-2</v>
      </c>
      <c r="P749" s="97">
        <v>9.89663E-3</v>
      </c>
      <c r="Q749" s="97">
        <v>6.7043110000000001E-3</v>
      </c>
      <c r="R749" s="17">
        <f>SQRT((C749-Input!$R$8)^2+(Input!$Q$8-UHS_1000a!D749)^2)</f>
        <v>1.0835616311329939</v>
      </c>
    </row>
    <row r="750" spans="3:18">
      <c r="C750" s="97">
        <v>47.6</v>
      </c>
      <c r="D750" s="97">
        <v>9.6999999999999993</v>
      </c>
      <c r="E750" s="97">
        <v>6.6314460000000006E-2</v>
      </c>
      <c r="F750" s="97">
        <v>0.119971514</v>
      </c>
      <c r="G750" s="97">
        <v>0.15084224700000001</v>
      </c>
      <c r="H750" s="97">
        <v>0.149831345</v>
      </c>
      <c r="I750" s="97">
        <v>0.13529432999999999</v>
      </c>
      <c r="J750" s="97">
        <v>0.119130106</v>
      </c>
      <c r="K750" s="97">
        <v>0.106298346</v>
      </c>
      <c r="L750" s="97">
        <v>9.5821076000000005E-2</v>
      </c>
      <c r="M750" s="97">
        <v>8.6422634999999998E-2</v>
      </c>
      <c r="N750" s="97">
        <v>3.7869119999999999E-2</v>
      </c>
      <c r="O750" s="97">
        <v>1.6447007999999999E-2</v>
      </c>
      <c r="P750" s="97">
        <v>9.8064190000000002E-3</v>
      </c>
      <c r="Q750" s="97">
        <v>6.6308929999999997E-3</v>
      </c>
      <c r="R750" s="17">
        <f>SQRT((C750-Input!$R$8)^2+(Input!$Q$8-UHS_1000a!D750)^2)</f>
        <v>1.018309449414555</v>
      </c>
    </row>
    <row r="751" spans="3:18">
      <c r="C751" s="97">
        <v>47.604999999999997</v>
      </c>
      <c r="D751" s="97">
        <v>8.1820000000000004</v>
      </c>
      <c r="E751" s="97">
        <v>7.1122680999999993E-2</v>
      </c>
      <c r="F751" s="97">
        <v>0.127178343</v>
      </c>
      <c r="G751" s="97">
        <v>0.15992014800000001</v>
      </c>
      <c r="H751" s="97">
        <v>0.159135792</v>
      </c>
      <c r="I751" s="97">
        <v>0.14413225700000001</v>
      </c>
      <c r="J751" s="97">
        <v>0.126748849</v>
      </c>
      <c r="K751" s="97">
        <v>0.11304737099999999</v>
      </c>
      <c r="L751" s="97">
        <v>0.102268573</v>
      </c>
      <c r="M751" s="97">
        <v>9.2236592000000006E-2</v>
      </c>
      <c r="N751" s="97">
        <v>4.1078730000000001E-2</v>
      </c>
      <c r="O751" s="97">
        <v>1.8148895000000002E-2</v>
      </c>
      <c r="P751" s="97">
        <v>1.0807714E-2</v>
      </c>
      <c r="Q751" s="97">
        <v>7.3764529999999998E-3</v>
      </c>
      <c r="R751" s="17">
        <f>SQRT((C751-Input!$R$8)^2+(Input!$Q$8-UHS_1000a!D751)^2)</f>
        <v>2.297698891700461</v>
      </c>
    </row>
    <row r="752" spans="3:18">
      <c r="C752" s="97">
        <v>47.7</v>
      </c>
      <c r="D752" s="97">
        <v>7</v>
      </c>
      <c r="E752" s="97">
        <v>6.8553589999999998E-2</v>
      </c>
      <c r="F752" s="97">
        <v>0.122993529</v>
      </c>
      <c r="G752" s="97">
        <v>0.154844866</v>
      </c>
      <c r="H752" s="97">
        <v>0.15375290699999999</v>
      </c>
      <c r="I752" s="97">
        <v>0.138760679</v>
      </c>
      <c r="J752" s="97">
        <v>0.12194859700000001</v>
      </c>
      <c r="K752" s="97">
        <v>0.10867529500000001</v>
      </c>
      <c r="L752" s="97">
        <v>9.7923185999999995E-2</v>
      </c>
      <c r="M752" s="97">
        <v>8.8178137000000004E-2</v>
      </c>
      <c r="N752" s="97">
        <v>3.8579309999999999E-2</v>
      </c>
      <c r="O752" s="97">
        <v>1.6812084000000001E-2</v>
      </c>
      <c r="P752" s="97">
        <v>9.9854829999999999E-3</v>
      </c>
      <c r="Q752" s="97">
        <v>6.7625309999999996E-3</v>
      </c>
      <c r="R752" s="17">
        <f>SQRT((C752-Input!$R$8)^2+(Input!$Q$8-UHS_1000a!D752)^2)</f>
        <v>3.4538590639128772</v>
      </c>
    </row>
    <row r="753" spans="3:18">
      <c r="C753" s="97">
        <v>47.7</v>
      </c>
      <c r="D753" s="97">
        <v>7.1</v>
      </c>
      <c r="E753" s="97">
        <v>7.4508284999999994E-2</v>
      </c>
      <c r="F753" s="97">
        <v>0.13412969499999999</v>
      </c>
      <c r="G753" s="97">
        <v>0.16825037000000001</v>
      </c>
      <c r="H753" s="97">
        <v>0.16648850600000001</v>
      </c>
      <c r="I753" s="97">
        <v>0.15001466199999999</v>
      </c>
      <c r="J753" s="97">
        <v>0.131482552</v>
      </c>
      <c r="K753" s="97">
        <v>0.11673409999999999</v>
      </c>
      <c r="L753" s="97">
        <v>0.10519457</v>
      </c>
      <c r="M753" s="97">
        <v>9.4529681000000004E-2</v>
      </c>
      <c r="N753" s="97">
        <v>4.0819165999999997E-2</v>
      </c>
      <c r="O753" s="97">
        <v>1.7699565E-2</v>
      </c>
      <c r="P753" s="97">
        <v>1.0438575E-2</v>
      </c>
      <c r="Q753" s="97">
        <v>7.0758829999999998E-3</v>
      </c>
      <c r="R753" s="17">
        <f>SQRT((C753-Input!$R$8)^2+(Input!$Q$8-UHS_1000a!D753)^2)</f>
        <v>3.3573785547174326</v>
      </c>
    </row>
    <row r="754" spans="3:18">
      <c r="C754" s="97">
        <v>47.7</v>
      </c>
      <c r="D754" s="97">
        <v>7.4</v>
      </c>
      <c r="E754" s="97">
        <v>0.109044589</v>
      </c>
      <c r="F754" s="97">
        <v>0.20352141200000001</v>
      </c>
      <c r="G754" s="97">
        <v>0.248476695</v>
      </c>
      <c r="H754" s="97">
        <v>0.24133990499999999</v>
      </c>
      <c r="I754" s="97">
        <v>0.21409458200000001</v>
      </c>
      <c r="J754" s="97">
        <v>0.18577832</v>
      </c>
      <c r="K754" s="97">
        <v>0.163540719</v>
      </c>
      <c r="L754" s="97">
        <v>0.146090626</v>
      </c>
      <c r="M754" s="97">
        <v>0.13000683699999999</v>
      </c>
      <c r="N754" s="97">
        <v>5.2800218000000003E-2</v>
      </c>
      <c r="O754" s="97">
        <v>2.1942614999999999E-2</v>
      </c>
      <c r="P754" s="97">
        <v>1.2624476000000001E-2</v>
      </c>
      <c r="Q754" s="97">
        <v>8.4453700000000007E-3</v>
      </c>
      <c r="R754" s="17">
        <f>SQRT((C754-Input!$R$8)^2+(Input!$Q$8-UHS_1000a!D754)^2)</f>
        <v>3.0692891259356219</v>
      </c>
    </row>
    <row r="755" spans="3:18">
      <c r="C755" s="97">
        <v>47.7</v>
      </c>
      <c r="D755" s="97">
        <v>7.5</v>
      </c>
      <c r="E755" s="97">
        <v>0.12990542899999999</v>
      </c>
      <c r="F755" s="97">
        <v>0.24624325499999999</v>
      </c>
      <c r="G755" s="97">
        <v>0.29668460600000002</v>
      </c>
      <c r="H755" s="97">
        <v>0.28591069099999999</v>
      </c>
      <c r="I755" s="97">
        <v>0.250981974</v>
      </c>
      <c r="J755" s="97">
        <v>0.217444099</v>
      </c>
      <c r="K755" s="97">
        <v>0.19096369399999999</v>
      </c>
      <c r="L755" s="97">
        <v>0.169390704</v>
      </c>
      <c r="M755" s="97">
        <v>0.150691246</v>
      </c>
      <c r="N755" s="97">
        <v>5.9306673999999997E-2</v>
      </c>
      <c r="O755" s="97">
        <v>2.4212344E-2</v>
      </c>
      <c r="P755" s="97">
        <v>1.379229E-2</v>
      </c>
      <c r="Q755" s="97">
        <v>9.1733609999999997E-3</v>
      </c>
      <c r="R755" s="17">
        <f>SQRT((C755-Input!$R$8)^2+(Input!$Q$8-UHS_1000a!D755)^2)</f>
        <v>2.9737827871063542</v>
      </c>
    </row>
    <row r="756" spans="3:18">
      <c r="C756" s="97">
        <v>47.7</v>
      </c>
      <c r="D756" s="97">
        <v>7.6</v>
      </c>
      <c r="E756" s="97">
        <v>0.13932281499999999</v>
      </c>
      <c r="F756" s="97">
        <v>0.26527072699999998</v>
      </c>
      <c r="G756" s="97">
        <v>0.317203656</v>
      </c>
      <c r="H756" s="97">
        <v>0.30492364700000002</v>
      </c>
      <c r="I756" s="97">
        <v>0.26812290999999999</v>
      </c>
      <c r="J756" s="97">
        <v>0.231737848</v>
      </c>
      <c r="K756" s="97">
        <v>0.20390744699999999</v>
      </c>
      <c r="L756" s="97">
        <v>0.180514164</v>
      </c>
      <c r="M756" s="97">
        <v>0.16024355200000001</v>
      </c>
      <c r="N756" s="97">
        <v>6.2554256000000003E-2</v>
      </c>
      <c r="O756" s="97">
        <v>2.5346225E-2</v>
      </c>
      <c r="P756" s="97">
        <v>1.4349116E-2</v>
      </c>
      <c r="Q756" s="97">
        <v>9.5309069999999999E-3</v>
      </c>
      <c r="R756" s="17">
        <f>SQRT((C756-Input!$R$8)^2+(Input!$Q$8-UHS_1000a!D756)^2)</f>
        <v>2.8785816631100491</v>
      </c>
    </row>
    <row r="757" spans="3:18">
      <c r="C757" s="97">
        <v>47.7</v>
      </c>
      <c r="D757" s="97">
        <v>7.7</v>
      </c>
      <c r="E757" s="97">
        <v>0.13772574900000001</v>
      </c>
      <c r="F757" s="97">
        <v>0.26251754999999999</v>
      </c>
      <c r="G757" s="97">
        <v>0.31369206700000002</v>
      </c>
      <c r="H757" s="97">
        <v>0.30149572099999999</v>
      </c>
      <c r="I757" s="97">
        <v>0.26496077899999998</v>
      </c>
      <c r="J757" s="97">
        <v>0.22910255800000001</v>
      </c>
      <c r="K757" s="97">
        <v>0.201533983</v>
      </c>
      <c r="L757" s="97">
        <v>0.178428639</v>
      </c>
      <c r="M757" s="97">
        <v>0.15843354000000001</v>
      </c>
      <c r="N757" s="97">
        <v>6.1913070000000001E-2</v>
      </c>
      <c r="O757" s="97">
        <v>2.5129087000000001E-2</v>
      </c>
      <c r="P757" s="97">
        <v>1.425563E-2</v>
      </c>
      <c r="Q757" s="97">
        <v>9.4773140000000006E-3</v>
      </c>
      <c r="R757" s="17">
        <f>SQRT((C757-Input!$R$8)^2+(Input!$Q$8-UHS_1000a!D757)^2)</f>
        <v>2.7837170685069261</v>
      </c>
    </row>
    <row r="758" spans="3:18">
      <c r="C758" s="97">
        <v>47.7</v>
      </c>
      <c r="D758" s="97">
        <v>7.8</v>
      </c>
      <c r="E758" s="97">
        <v>0.125213299</v>
      </c>
      <c r="F758" s="97">
        <v>0.23788959200000001</v>
      </c>
      <c r="G758" s="97">
        <v>0.28619956499999999</v>
      </c>
      <c r="H758" s="97">
        <v>0.27515305499999998</v>
      </c>
      <c r="I758" s="97">
        <v>0.24178245600000001</v>
      </c>
      <c r="J758" s="97">
        <v>0.209711325</v>
      </c>
      <c r="K758" s="97">
        <v>0.18396653700000001</v>
      </c>
      <c r="L758" s="97">
        <v>0.163365544</v>
      </c>
      <c r="M758" s="97">
        <v>0.14543510000000001</v>
      </c>
      <c r="N758" s="97">
        <v>5.7565263999999998E-2</v>
      </c>
      <c r="O758" s="97">
        <v>2.3654640000000001E-2</v>
      </c>
      <c r="P758" s="97">
        <v>1.3550753E-2</v>
      </c>
      <c r="Q758" s="97">
        <v>9.0422239999999997E-3</v>
      </c>
      <c r="R758" s="17">
        <f>SQRT((C758-Input!$R$8)^2+(Input!$Q$8-UHS_1000a!D758)^2)</f>
        <v>2.6892246175803494</v>
      </c>
    </row>
    <row r="759" spans="3:18">
      <c r="C759" s="97">
        <v>47.7</v>
      </c>
      <c r="D759" s="97">
        <v>7.9</v>
      </c>
      <c r="E759" s="97">
        <v>0.101500534</v>
      </c>
      <c r="F759" s="97">
        <v>0.18855074999999999</v>
      </c>
      <c r="G759" s="97">
        <v>0.230681205</v>
      </c>
      <c r="H759" s="97">
        <v>0.224550368</v>
      </c>
      <c r="I759" s="97">
        <v>0.19968561700000001</v>
      </c>
      <c r="J759" s="97">
        <v>0.173331085</v>
      </c>
      <c r="K759" s="97">
        <v>0.15302654500000001</v>
      </c>
      <c r="L759" s="97">
        <v>0.136605743</v>
      </c>
      <c r="M759" s="97">
        <v>0.121973178</v>
      </c>
      <c r="N759" s="97">
        <v>5.0386018999999997E-2</v>
      </c>
      <c r="O759" s="97">
        <v>2.1252099E-2</v>
      </c>
      <c r="P759" s="97">
        <v>1.2333287E-2</v>
      </c>
      <c r="Q759" s="97">
        <v>8.2953860000000001E-3</v>
      </c>
      <c r="R759" s="17">
        <f>SQRT((C759-Input!$R$8)^2+(Input!$Q$8-UHS_1000a!D759)^2)</f>
        <v>2.5951449612889745</v>
      </c>
    </row>
    <row r="760" spans="3:18">
      <c r="C760" s="97">
        <v>47.7</v>
      </c>
      <c r="D760" s="97">
        <v>8</v>
      </c>
      <c r="E760" s="97">
        <v>8.4489646000000002E-2</v>
      </c>
      <c r="F760" s="97">
        <v>0.154156498</v>
      </c>
      <c r="G760" s="97">
        <v>0.19206198199999999</v>
      </c>
      <c r="H760" s="97">
        <v>0.18891487300000001</v>
      </c>
      <c r="I760" s="97">
        <v>0.16899227</v>
      </c>
      <c r="J760" s="97">
        <v>0.14813206100000001</v>
      </c>
      <c r="K760" s="97">
        <v>0.13105830800000001</v>
      </c>
      <c r="L760" s="97">
        <v>0.11759982500000001</v>
      </c>
      <c r="M760" s="97">
        <v>0.105818801</v>
      </c>
      <c r="N760" s="97">
        <v>4.52404E-2</v>
      </c>
      <c r="O760" s="97">
        <v>1.9557763999999998E-2</v>
      </c>
      <c r="P760" s="97">
        <v>1.1465201E-2</v>
      </c>
      <c r="Q760" s="97">
        <v>7.764071E-3</v>
      </c>
      <c r="R760" s="17">
        <f>SQRT((C760-Input!$R$8)^2+(Input!$Q$8-UHS_1000a!D760)^2)</f>
        <v>2.501524674355009</v>
      </c>
    </row>
    <row r="761" spans="3:18">
      <c r="C761" s="97">
        <v>47.7</v>
      </c>
      <c r="D761" s="97">
        <v>8.1</v>
      </c>
      <c r="E761" s="97">
        <v>7.5147004000000003E-2</v>
      </c>
      <c r="F761" s="97">
        <v>0.13511067600000001</v>
      </c>
      <c r="G761" s="97">
        <v>0.16935853000000001</v>
      </c>
      <c r="H761" s="97">
        <v>0.167926203</v>
      </c>
      <c r="I761" s="97">
        <v>0.15155416899999999</v>
      </c>
      <c r="J761" s="97">
        <v>0.13311545599999999</v>
      </c>
      <c r="K761" s="97">
        <v>0.11835517299999999</v>
      </c>
      <c r="L761" s="97">
        <v>0.106816973</v>
      </c>
      <c r="M761" s="97">
        <v>9.6267696E-2</v>
      </c>
      <c r="N761" s="97">
        <v>4.2227281999999998E-2</v>
      </c>
      <c r="O761" s="97">
        <v>1.8501171E-2</v>
      </c>
      <c r="P761" s="97">
        <v>1.0940775E-2</v>
      </c>
      <c r="Q761" s="97">
        <v>7.4408510000000001E-3</v>
      </c>
      <c r="R761" s="17">
        <f>SQRT((C761-Input!$R$8)^2+(Input!$Q$8-UHS_1000a!D761)^2)</f>
        <v>2.4084173273563527</v>
      </c>
    </row>
    <row r="762" spans="3:18">
      <c r="C762" s="97">
        <v>47.7</v>
      </c>
      <c r="D762" s="97">
        <v>8.1999999999999993</v>
      </c>
      <c r="E762" s="97">
        <v>6.9849662000000007E-2</v>
      </c>
      <c r="F762" s="97">
        <v>0.124782354</v>
      </c>
      <c r="G762" s="97">
        <v>0.15702537799999999</v>
      </c>
      <c r="H762" s="97">
        <v>0.156426868</v>
      </c>
      <c r="I762" s="97">
        <v>0.14169879899999999</v>
      </c>
      <c r="J762" s="97">
        <v>0.124750233</v>
      </c>
      <c r="K762" s="97">
        <v>0.111355814</v>
      </c>
      <c r="L762" s="97">
        <v>0.100714226</v>
      </c>
      <c r="M762" s="97">
        <v>9.0898490999999998E-2</v>
      </c>
      <c r="N762" s="97">
        <v>4.0511235E-2</v>
      </c>
      <c r="O762" s="97">
        <v>1.7858229E-2</v>
      </c>
      <c r="P762" s="97">
        <v>1.0627882E-2</v>
      </c>
      <c r="Q762" s="97">
        <v>7.246087E-3</v>
      </c>
      <c r="R762" s="17">
        <f>SQRT((C762-Input!$R$8)^2+(Input!$Q$8-UHS_1000a!D762)^2)</f>
        <v>2.3158847875085882</v>
      </c>
    </row>
    <row r="763" spans="3:18">
      <c r="C763" s="97">
        <v>47.7</v>
      </c>
      <c r="D763" s="97">
        <v>8.3000000000000007</v>
      </c>
      <c r="E763" s="97">
        <v>6.7029634000000005E-2</v>
      </c>
      <c r="F763" s="97">
        <v>0.119543709</v>
      </c>
      <c r="G763" s="97">
        <v>0.15045107799999999</v>
      </c>
      <c r="H763" s="97">
        <v>0.15024521399999999</v>
      </c>
      <c r="I763" s="97">
        <v>0.13616056900000001</v>
      </c>
      <c r="J763" s="97">
        <v>0.120237018</v>
      </c>
      <c r="K763" s="97">
        <v>0.10755480100000001</v>
      </c>
      <c r="L763" s="97">
        <v>9.7268543999999998E-2</v>
      </c>
      <c r="M763" s="97">
        <v>8.7972318999999993E-2</v>
      </c>
      <c r="N763" s="97">
        <v>3.9529986000000003E-2</v>
      </c>
      <c r="O763" s="97">
        <v>1.7470784999999999E-2</v>
      </c>
      <c r="P763" s="97">
        <v>1.0436222E-2</v>
      </c>
      <c r="Q763" s="97">
        <v>7.1248869999999999E-3</v>
      </c>
      <c r="R763" s="17">
        <f>SQRT((C763-Input!$R$8)^2+(Input!$Q$8-UHS_1000a!D763)^2)</f>
        <v>2.2239988029036959</v>
      </c>
    </row>
    <row r="764" spans="3:18">
      <c r="C764" s="97">
        <v>47.7</v>
      </c>
      <c r="D764" s="97">
        <v>8.4</v>
      </c>
      <c r="E764" s="97">
        <v>6.5789209000000001E-2</v>
      </c>
      <c r="F764" s="97">
        <v>0.117384084</v>
      </c>
      <c r="G764" s="97">
        <v>0.147488961</v>
      </c>
      <c r="H764" s="97">
        <v>0.14740377599999999</v>
      </c>
      <c r="I764" s="97">
        <v>0.133594085</v>
      </c>
      <c r="J764" s="97">
        <v>0.11811363900000001</v>
      </c>
      <c r="K764" s="97">
        <v>0.105740047</v>
      </c>
      <c r="L764" s="97">
        <v>9.5613881999999997E-2</v>
      </c>
      <c r="M764" s="97">
        <v>8.6551796E-2</v>
      </c>
      <c r="N764" s="97">
        <v>3.9003392999999997E-2</v>
      </c>
      <c r="O764" s="97">
        <v>1.7244115000000001E-2</v>
      </c>
      <c r="P764" s="97">
        <v>1.0320592999999999E-2</v>
      </c>
      <c r="Q764" s="97">
        <v>7.0500240000000002E-3</v>
      </c>
      <c r="R764" s="17">
        <f>SQRT((C764-Input!$R$8)^2+(Input!$Q$8-UHS_1000a!D764)^2)</f>
        <v>2.1328429388073689</v>
      </c>
    </row>
    <row r="765" spans="3:18">
      <c r="C765" s="97">
        <v>47.7</v>
      </c>
      <c r="D765" s="97">
        <v>8.5</v>
      </c>
      <c r="E765" s="97">
        <v>6.5533876000000005E-2</v>
      </c>
      <c r="F765" s="97">
        <v>0.11711073599999999</v>
      </c>
      <c r="G765" s="97">
        <v>0.1468383</v>
      </c>
      <c r="H765" s="97">
        <v>0.14670750099999999</v>
      </c>
      <c r="I765" s="97">
        <v>0.132914543</v>
      </c>
      <c r="J765" s="97">
        <v>0.117511608</v>
      </c>
      <c r="K765" s="97">
        <v>0.105194304</v>
      </c>
      <c r="L765" s="97">
        <v>9.5095088999999994E-2</v>
      </c>
      <c r="M765" s="97">
        <v>8.6088874999999995E-2</v>
      </c>
      <c r="N765" s="97">
        <v>3.8767900000000001E-2</v>
      </c>
      <c r="O765" s="97">
        <v>1.7120887000000001E-2</v>
      </c>
      <c r="P765" s="97">
        <v>1.0253138E-2</v>
      </c>
      <c r="Q765" s="97">
        <v>7.0042940000000003E-3</v>
      </c>
      <c r="R765" s="17">
        <f>SQRT((C765-Input!$R$8)^2+(Input!$Q$8-UHS_1000a!D765)^2)</f>
        <v>2.0425149517014156</v>
      </c>
    </row>
    <row r="766" spans="3:18">
      <c r="C766" s="97">
        <v>47.7</v>
      </c>
      <c r="D766" s="97">
        <v>8.6</v>
      </c>
      <c r="E766" s="97">
        <v>6.5812785999999998E-2</v>
      </c>
      <c r="F766" s="97">
        <v>0.117799919</v>
      </c>
      <c r="G766" s="97">
        <v>0.14747118000000001</v>
      </c>
      <c r="H766" s="97">
        <v>0.14723465399999999</v>
      </c>
      <c r="I766" s="97">
        <v>0.13331865600000001</v>
      </c>
      <c r="J766" s="97">
        <v>0.11779033899999999</v>
      </c>
      <c r="K766" s="97">
        <v>0.105391182</v>
      </c>
      <c r="L766" s="97">
        <v>9.5242486000000001E-2</v>
      </c>
      <c r="M766" s="97">
        <v>8.6191641999999999E-2</v>
      </c>
      <c r="N766" s="97">
        <v>3.8712756000000001E-2</v>
      </c>
      <c r="O766" s="97">
        <v>1.7063735E-2</v>
      </c>
      <c r="P766" s="97">
        <v>1.0216632999999999E-2</v>
      </c>
      <c r="Q766" s="97">
        <v>6.974325E-3</v>
      </c>
      <c r="R766" s="17">
        <f>SQRT((C766-Input!$R$8)^2+(Input!$Q$8-UHS_1000a!D766)^2)</f>
        <v>1.9531297074764944</v>
      </c>
    </row>
    <row r="767" spans="3:18">
      <c r="C767" s="97">
        <v>47.7</v>
      </c>
      <c r="D767" s="97">
        <v>8.6329999999999991</v>
      </c>
      <c r="E767" s="97">
        <v>6.5996353999999993E-2</v>
      </c>
      <c r="F767" s="97">
        <v>0.118192163</v>
      </c>
      <c r="G767" s="97">
        <v>0.14790130500000001</v>
      </c>
      <c r="H767" s="97">
        <v>0.147617375</v>
      </c>
      <c r="I767" s="97">
        <v>0.13363407999999999</v>
      </c>
      <c r="J767" s="97">
        <v>0.11802909</v>
      </c>
      <c r="K767" s="97">
        <v>0.10557850000000001</v>
      </c>
      <c r="L767" s="97">
        <v>9.5400419E-2</v>
      </c>
      <c r="M767" s="97">
        <v>8.6317516999999996E-2</v>
      </c>
      <c r="N767" s="97">
        <v>3.872271E-2</v>
      </c>
      <c r="O767" s="97">
        <v>1.7055087999999999E-2</v>
      </c>
      <c r="P767" s="97">
        <v>1.0209352E-2</v>
      </c>
      <c r="Q767" s="97">
        <v>6.9675190000000001E-3</v>
      </c>
      <c r="R767" s="17">
        <f>SQRT((C767-Input!$R$8)^2+(Input!$Q$8-UHS_1000a!D767)^2)</f>
        <v>1.9238618978261754</v>
      </c>
    </row>
    <row r="768" spans="3:18">
      <c r="C768" s="97">
        <v>47.7</v>
      </c>
      <c r="D768" s="97">
        <v>8.6999999999999993</v>
      </c>
      <c r="E768" s="97">
        <v>6.6434083000000005E-2</v>
      </c>
      <c r="F768" s="97">
        <v>0.119114226</v>
      </c>
      <c r="G768" s="97">
        <v>0.148928321</v>
      </c>
      <c r="H768" s="97">
        <v>0.148536478</v>
      </c>
      <c r="I768" s="97">
        <v>0.13440298000000001</v>
      </c>
      <c r="J768" s="97">
        <v>0.118620658</v>
      </c>
      <c r="K768" s="97">
        <v>0.106050559</v>
      </c>
      <c r="L768" s="97">
        <v>9.5802869999999998E-2</v>
      </c>
      <c r="M768" s="97">
        <v>8.6642637999999994E-2</v>
      </c>
      <c r="N768" s="97">
        <v>3.8764292999999998E-2</v>
      </c>
      <c r="O768" s="97">
        <v>1.7045320999999999E-2</v>
      </c>
      <c r="P768" s="97">
        <v>1.0197934000000001E-2</v>
      </c>
      <c r="Q768" s="97">
        <v>6.9558850000000002E-3</v>
      </c>
      <c r="R768" s="17">
        <f>SQRT((C768-Input!$R$8)^2+(Input!$Q$8-UHS_1000a!D768)^2)</f>
        <v>1.8648227745634698</v>
      </c>
    </row>
    <row r="769" spans="3:18">
      <c r="C769" s="97">
        <v>47.7</v>
      </c>
      <c r="D769" s="97">
        <v>8.8000000000000007</v>
      </c>
      <c r="E769" s="97">
        <v>6.7162902999999996E-2</v>
      </c>
      <c r="F769" s="97">
        <v>0.120617513</v>
      </c>
      <c r="G769" s="97">
        <v>0.15065189200000001</v>
      </c>
      <c r="H769" s="97">
        <v>0.150084579</v>
      </c>
      <c r="I769" s="97">
        <v>0.13570450000000001</v>
      </c>
      <c r="J769" s="97">
        <v>0.11962658599999999</v>
      </c>
      <c r="K769" s="97">
        <v>0.106855637</v>
      </c>
      <c r="L769" s="97">
        <v>9.6492805000000001E-2</v>
      </c>
      <c r="M769" s="97">
        <v>8.7200972000000002E-2</v>
      </c>
      <c r="N769" s="97">
        <v>3.8845144999999998E-2</v>
      </c>
      <c r="O769" s="97">
        <v>1.7037215000000001E-2</v>
      </c>
      <c r="P769" s="97">
        <v>1.0183269999999999E-2</v>
      </c>
      <c r="Q769" s="97">
        <v>6.9398180000000004E-3</v>
      </c>
      <c r="R769" s="17">
        <f>SQRT((C769-Input!$R$8)^2+(Input!$Q$8-UHS_1000a!D769)^2)</f>
        <v>1.777754850038096</v>
      </c>
    </row>
    <row r="770" spans="3:18">
      <c r="C770" s="97">
        <v>47.7</v>
      </c>
      <c r="D770" s="97">
        <v>8.9</v>
      </c>
      <c r="E770" s="97">
        <v>6.7627766000000006E-2</v>
      </c>
      <c r="F770" s="97">
        <v>0.121547668</v>
      </c>
      <c r="G770" s="97">
        <v>0.151788852</v>
      </c>
      <c r="H770" s="97">
        <v>0.15111285899999999</v>
      </c>
      <c r="I770" s="97">
        <v>0.136565292</v>
      </c>
      <c r="J770" s="97">
        <v>0.120280269</v>
      </c>
      <c r="K770" s="97">
        <v>0.10737095100000001</v>
      </c>
      <c r="L770" s="97">
        <v>9.6927044000000004E-2</v>
      </c>
      <c r="M770" s="97">
        <v>8.7544127999999999E-2</v>
      </c>
      <c r="N770" s="97">
        <v>3.8862637999999998E-2</v>
      </c>
      <c r="O770" s="97">
        <v>1.7006454000000001E-2</v>
      </c>
      <c r="P770" s="97">
        <v>1.0156461E-2</v>
      </c>
      <c r="Q770" s="97">
        <v>6.9144310000000004E-3</v>
      </c>
      <c r="R770" s="17">
        <f>SQRT((C770-Input!$R$8)^2+(Input!$Q$8-UHS_1000a!D770)^2)</f>
        <v>1.6921172043145694</v>
      </c>
    </row>
    <row r="771" spans="3:18">
      <c r="C771" s="97">
        <v>47.7</v>
      </c>
      <c r="D771" s="97">
        <v>9</v>
      </c>
      <c r="E771" s="97">
        <v>6.7584164000000002E-2</v>
      </c>
      <c r="F771" s="97">
        <v>0.121416334</v>
      </c>
      <c r="G771" s="97">
        <v>0.151784642</v>
      </c>
      <c r="H771" s="97">
        <v>0.15111575599999999</v>
      </c>
      <c r="I771" s="97">
        <v>0.13654660399999999</v>
      </c>
      <c r="J771" s="97">
        <v>0.120230351</v>
      </c>
      <c r="K771" s="97">
        <v>0.10730645900000001</v>
      </c>
      <c r="L771" s="97">
        <v>9.6847157000000003E-2</v>
      </c>
      <c r="M771" s="97">
        <v>8.7456025000000007E-2</v>
      </c>
      <c r="N771" s="97">
        <v>3.8755359000000003E-2</v>
      </c>
      <c r="O771" s="97">
        <v>1.6931893999999999E-2</v>
      </c>
      <c r="P771" s="97">
        <v>1.0107764999999999E-2</v>
      </c>
      <c r="Q771" s="97">
        <v>6.8730969999999999E-3</v>
      </c>
      <c r="R771" s="17">
        <f>SQRT((C771-Input!$R$8)^2+(Input!$Q$8-UHS_1000a!D771)^2)</f>
        <v>1.6081383520831578</v>
      </c>
    </row>
    <row r="772" spans="3:18">
      <c r="C772" s="97">
        <v>47.7</v>
      </c>
      <c r="D772" s="97">
        <v>9.1</v>
      </c>
      <c r="E772" s="97">
        <v>6.7064097000000003E-2</v>
      </c>
      <c r="F772" s="97">
        <v>0.12034755699999999</v>
      </c>
      <c r="G772" s="97">
        <v>0.150710439</v>
      </c>
      <c r="H772" s="97">
        <v>0.15012968500000001</v>
      </c>
      <c r="I772" s="97">
        <v>0.13566305300000001</v>
      </c>
      <c r="J772" s="97">
        <v>0.119485783</v>
      </c>
      <c r="K772" s="97">
        <v>0.10666463499999999</v>
      </c>
      <c r="L772" s="97">
        <v>9.6250574000000005E-2</v>
      </c>
      <c r="M772" s="97">
        <v>8.6932121000000001E-2</v>
      </c>
      <c r="N772" s="97">
        <v>3.8515311000000003E-2</v>
      </c>
      <c r="O772" s="97">
        <v>1.6810104999999999E-2</v>
      </c>
      <c r="P772" s="97">
        <v>1.0035845999999999E-2</v>
      </c>
      <c r="Q772" s="97">
        <v>6.815064E-3</v>
      </c>
      <c r="R772" s="17">
        <f>SQRT((C772-Input!$R$8)^2+(Input!$Q$8-UHS_1000a!D772)^2)</f>
        <v>1.5260921616154497</v>
      </c>
    </row>
    <row r="773" spans="3:18">
      <c r="C773" s="97">
        <v>47.7</v>
      </c>
      <c r="D773" s="97">
        <v>9.1999999999999993</v>
      </c>
      <c r="E773" s="97">
        <v>6.6203968000000002E-2</v>
      </c>
      <c r="F773" s="97">
        <v>0.11867167000000001</v>
      </c>
      <c r="G773" s="97">
        <v>0.148871209</v>
      </c>
      <c r="H773" s="97">
        <v>0.14840442600000001</v>
      </c>
      <c r="I773" s="97">
        <v>0.13411779600000001</v>
      </c>
      <c r="J773" s="97">
        <v>0.118203699</v>
      </c>
      <c r="K773" s="97">
        <v>0.105568946</v>
      </c>
      <c r="L773" s="97">
        <v>9.5243888999999998E-2</v>
      </c>
      <c r="M773" s="97">
        <v>8.6058291999999995E-2</v>
      </c>
      <c r="N773" s="97">
        <v>3.8158897999999997E-2</v>
      </c>
      <c r="O773" s="97">
        <v>1.6645743000000001E-2</v>
      </c>
      <c r="P773" s="97">
        <v>9.9429470000000006E-3</v>
      </c>
      <c r="Q773" s="97">
        <v>6.7420869999999999E-3</v>
      </c>
      <c r="R773" s="17">
        <f>SQRT((C773-Input!$R$8)^2+(Input!$Q$8-UHS_1000a!D773)^2)</f>
        <v>1.4463075786455302</v>
      </c>
    </row>
    <row r="774" spans="3:18">
      <c r="C774" s="97">
        <v>47.7</v>
      </c>
      <c r="D774" s="97">
        <v>9.3000000000000007</v>
      </c>
      <c r="E774" s="97">
        <v>6.5103835999999998E-2</v>
      </c>
      <c r="F774" s="97">
        <v>0.116603519</v>
      </c>
      <c r="G774" s="97">
        <v>0.14649393199999999</v>
      </c>
      <c r="H774" s="97">
        <v>0.14614064399999999</v>
      </c>
      <c r="I774" s="97">
        <v>0.132085534</v>
      </c>
      <c r="J774" s="97">
        <v>0.11651983</v>
      </c>
      <c r="K774" s="97">
        <v>0.104128358</v>
      </c>
      <c r="L774" s="97">
        <v>9.3925866999999996E-2</v>
      </c>
      <c r="M774" s="97">
        <v>8.4915167E-2</v>
      </c>
      <c r="N774" s="97">
        <v>3.7705431999999997E-2</v>
      </c>
      <c r="O774" s="97">
        <v>1.6444866999999998E-2</v>
      </c>
      <c r="P774" s="97">
        <v>9.8316440000000005E-3</v>
      </c>
      <c r="Q774" s="97">
        <v>6.6560719999999999E-3</v>
      </c>
      <c r="R774" s="17">
        <f>SQRT((C774-Input!$R$8)^2+(Input!$Q$8-UHS_1000a!D774)^2)</f>
        <v>1.3691800240840768</v>
      </c>
    </row>
    <row r="775" spans="3:18">
      <c r="C775" s="97">
        <v>47.7</v>
      </c>
      <c r="D775" s="97">
        <v>9.4</v>
      </c>
      <c r="E775" s="97">
        <v>6.3842933000000004E-2</v>
      </c>
      <c r="F775" s="97">
        <v>0.114284843</v>
      </c>
      <c r="G775" s="97">
        <v>0.14368752200000001</v>
      </c>
      <c r="H775" s="97">
        <v>0.14342376700000001</v>
      </c>
      <c r="I775" s="97">
        <v>0.12972841900000001</v>
      </c>
      <c r="J775" s="97">
        <v>0.114563387</v>
      </c>
      <c r="K775" s="97">
        <v>0.10241494800000001</v>
      </c>
      <c r="L775" s="97">
        <v>9.2396006000000003E-2</v>
      </c>
      <c r="M775" s="97">
        <v>8.3585374000000004E-2</v>
      </c>
      <c r="N775" s="97">
        <v>3.7140151000000003E-2</v>
      </c>
      <c r="O775" s="97">
        <v>1.6216491E-2</v>
      </c>
      <c r="P775" s="97">
        <v>9.6927190000000007E-3</v>
      </c>
      <c r="Q775" s="97">
        <v>6.5600349999999997E-3</v>
      </c>
      <c r="R775" s="17">
        <f>SQRT((C775-Input!$R$8)^2+(Input!$Q$8-UHS_1000a!D775)^2)</f>
        <v>1.2951842589586449</v>
      </c>
    </row>
    <row r="776" spans="3:18">
      <c r="C776" s="97">
        <v>47.7</v>
      </c>
      <c r="D776" s="97">
        <v>9.5</v>
      </c>
      <c r="E776" s="97">
        <v>6.2462334000000001E-2</v>
      </c>
      <c r="F776" s="97">
        <v>0.111763433</v>
      </c>
      <c r="G776" s="97">
        <v>0.140531566</v>
      </c>
      <c r="H776" s="97">
        <v>0.140382271</v>
      </c>
      <c r="I776" s="97">
        <v>0.127153299</v>
      </c>
      <c r="J776" s="97">
        <v>0.11242239499999999</v>
      </c>
      <c r="K776" s="97">
        <v>0.100467511</v>
      </c>
      <c r="L776" s="97">
        <v>9.0726936999999994E-2</v>
      </c>
      <c r="M776" s="97">
        <v>8.2131097E-2</v>
      </c>
      <c r="N776" s="97">
        <v>3.6514866E-2</v>
      </c>
      <c r="O776" s="97">
        <v>1.5969190000000001E-2</v>
      </c>
      <c r="P776" s="97">
        <v>9.5381570000000002E-3</v>
      </c>
      <c r="Q776" s="97">
        <v>6.4567110000000004E-3</v>
      </c>
      <c r="R776" s="17">
        <f>SQRT((C776-Input!$R$8)^2+(Input!$Q$8-UHS_1000a!D776)^2)</f>
        <v>1.2248879911884329</v>
      </c>
    </row>
    <row r="777" spans="3:18">
      <c r="C777" s="97">
        <v>47.7</v>
      </c>
      <c r="D777" s="97">
        <v>9.6</v>
      </c>
      <c r="E777" s="97">
        <v>6.0981014E-2</v>
      </c>
      <c r="F777" s="97">
        <v>0.10904398</v>
      </c>
      <c r="G777" s="97">
        <v>0.13717654000000001</v>
      </c>
      <c r="H777" s="97">
        <v>0.13715976499999999</v>
      </c>
      <c r="I777" s="97">
        <v>0.124426408</v>
      </c>
      <c r="J777" s="97">
        <v>0.110153794</v>
      </c>
      <c r="K777" s="97">
        <v>9.8418352000000001E-2</v>
      </c>
      <c r="L777" s="97">
        <v>8.8966542999999995E-2</v>
      </c>
      <c r="M777" s="97">
        <v>8.0594909000000006E-2</v>
      </c>
      <c r="N777" s="97">
        <v>3.5861557000000002E-2</v>
      </c>
      <c r="O777" s="97">
        <v>1.5710483000000001E-2</v>
      </c>
      <c r="P777" s="97">
        <v>9.3767769999999993E-3</v>
      </c>
      <c r="Q777" s="97">
        <v>6.3486619999999997E-3</v>
      </c>
      <c r="R777" s="17">
        <f>SQRT((C777-Input!$R$8)^2+(Input!$Q$8-UHS_1000a!D777)^2)</f>
        <v>1.1589645884413444</v>
      </c>
    </row>
    <row r="778" spans="3:18">
      <c r="C778" s="97">
        <v>47.8</v>
      </c>
      <c r="D778" s="97">
        <v>7.7</v>
      </c>
      <c r="E778" s="97">
        <v>0.115807144</v>
      </c>
      <c r="F778" s="97">
        <v>0.218309066</v>
      </c>
      <c r="G778" s="97">
        <v>0.26440233200000002</v>
      </c>
      <c r="H778" s="97">
        <v>0.25536895900000001</v>
      </c>
      <c r="I778" s="97">
        <v>0.22550949300000001</v>
      </c>
      <c r="J778" s="97">
        <v>0.19582021299999999</v>
      </c>
      <c r="K778" s="97">
        <v>0.17193460199999999</v>
      </c>
      <c r="L778" s="97">
        <v>0.15314250200000001</v>
      </c>
      <c r="M778" s="97">
        <v>0.136344311</v>
      </c>
      <c r="N778" s="97">
        <v>5.4664668999999999E-2</v>
      </c>
      <c r="O778" s="97">
        <v>2.2576505E-2</v>
      </c>
      <c r="P778" s="97">
        <v>1.2944301E-2</v>
      </c>
      <c r="Q778" s="97">
        <v>8.6402360000000008E-3</v>
      </c>
      <c r="R778" s="17">
        <f>SQRT((C778-Input!$R$8)^2+(Input!$Q$8-UHS_1000a!D778)^2)</f>
        <v>2.8174764996880102</v>
      </c>
    </row>
    <row r="779" spans="3:18">
      <c r="C779" s="97">
        <v>47.8</v>
      </c>
      <c r="D779" s="97">
        <v>8.1999999999999993</v>
      </c>
      <c r="E779" s="97">
        <v>6.6797866999999997E-2</v>
      </c>
      <c r="F779" s="97">
        <v>0.11837882399999999</v>
      </c>
      <c r="G779" s="97">
        <v>0.15013596200000001</v>
      </c>
      <c r="H779" s="97">
        <v>0.150299341</v>
      </c>
      <c r="I779" s="97">
        <v>0.136419389</v>
      </c>
      <c r="J779" s="97">
        <v>0.120523897</v>
      </c>
      <c r="K779" s="97">
        <v>0.10787528</v>
      </c>
      <c r="L779" s="97">
        <v>9.7605814999999999E-2</v>
      </c>
      <c r="M779" s="97">
        <v>8.8282747999999994E-2</v>
      </c>
      <c r="N779" s="97">
        <v>3.9633487000000002E-2</v>
      </c>
      <c r="O779" s="97">
        <v>1.7467772999999999E-2</v>
      </c>
      <c r="P779" s="97">
        <v>1.0397299E-2</v>
      </c>
      <c r="Q779" s="97">
        <v>7.0834499999999998E-3</v>
      </c>
      <c r="R779" s="17">
        <f>SQRT((C779-Input!$R$8)^2+(Input!$Q$8-UHS_1000a!D779)^2)</f>
        <v>2.3563563944809167</v>
      </c>
    </row>
    <row r="780" spans="3:18">
      <c r="C780" s="97">
        <v>47.8</v>
      </c>
      <c r="D780" s="97">
        <v>8.3000000000000007</v>
      </c>
      <c r="E780" s="97">
        <v>6.4498342E-2</v>
      </c>
      <c r="F780" s="97">
        <v>0.11409820499999999</v>
      </c>
      <c r="G780" s="97">
        <v>0.14465730800000001</v>
      </c>
      <c r="H780" s="97">
        <v>0.145170664</v>
      </c>
      <c r="I780" s="97">
        <v>0.13183440399999999</v>
      </c>
      <c r="J780" s="97">
        <v>0.11678269500000001</v>
      </c>
      <c r="K780" s="97">
        <v>0.104720253</v>
      </c>
      <c r="L780" s="97">
        <v>9.4738596999999994E-2</v>
      </c>
      <c r="M780" s="97">
        <v>8.5844023000000005E-2</v>
      </c>
      <c r="N780" s="97">
        <v>3.8803539999999997E-2</v>
      </c>
      <c r="O780" s="97">
        <v>1.7133343999999998E-2</v>
      </c>
      <c r="P780" s="97">
        <v>1.0232498E-2</v>
      </c>
      <c r="Q780" s="97">
        <v>6.9766519999999999E-3</v>
      </c>
      <c r="R780" s="17">
        <f>SQRT((C780-Input!$R$8)^2+(Input!$Q$8-UHS_1000a!D780)^2)</f>
        <v>2.2661120413859681</v>
      </c>
    </row>
    <row r="781" spans="3:18">
      <c r="C781" s="97">
        <v>47.8</v>
      </c>
      <c r="D781" s="97">
        <v>8.4</v>
      </c>
      <c r="E781" s="97">
        <v>6.3411644000000003E-2</v>
      </c>
      <c r="F781" s="97">
        <v>0.11206583000000001</v>
      </c>
      <c r="G781" s="97">
        <v>0.14186289999999999</v>
      </c>
      <c r="H781" s="97">
        <v>0.14258332000000001</v>
      </c>
      <c r="I781" s="97">
        <v>0.129664416</v>
      </c>
      <c r="J781" s="97">
        <v>0.114999856</v>
      </c>
      <c r="K781" s="97">
        <v>0.103213622</v>
      </c>
      <c r="L781" s="97">
        <v>9.3363298999999997E-2</v>
      </c>
      <c r="M781" s="97">
        <v>8.4669848000000006E-2</v>
      </c>
      <c r="N781" s="97">
        <v>3.8374221999999999E-2</v>
      </c>
      <c r="O781" s="97">
        <v>1.6942105999999998E-2</v>
      </c>
      <c r="P781" s="97">
        <v>1.0134713E-2</v>
      </c>
      <c r="Q781" s="97">
        <v>6.9043409999999996E-3</v>
      </c>
      <c r="R781" s="17">
        <f>SQRT((C781-Input!$R$8)^2+(Input!$Q$8-UHS_1000a!D781)^2)</f>
        <v>2.1767204943257785</v>
      </c>
    </row>
    <row r="782" spans="3:18">
      <c r="C782" s="97">
        <v>47.8</v>
      </c>
      <c r="D782" s="97">
        <v>8.5</v>
      </c>
      <c r="E782" s="97">
        <v>6.3343464000000002E-2</v>
      </c>
      <c r="F782" s="97">
        <v>0.111982293</v>
      </c>
      <c r="G782" s="97">
        <v>0.141643139</v>
      </c>
      <c r="H782" s="97">
        <v>0.14237728699999999</v>
      </c>
      <c r="I782" s="97">
        <v>0.12946067999999999</v>
      </c>
      <c r="J782" s="97">
        <v>0.11480317299999999</v>
      </c>
      <c r="K782" s="97">
        <v>0.103032285</v>
      </c>
      <c r="L782" s="97">
        <v>9.3171691000000001E-2</v>
      </c>
      <c r="M782" s="97">
        <v>8.4493472999999999E-2</v>
      </c>
      <c r="N782" s="97">
        <v>3.8247801999999997E-2</v>
      </c>
      <c r="O782" s="97">
        <v>1.6858501000000001E-2</v>
      </c>
      <c r="P782" s="97">
        <v>1.0086932E-2</v>
      </c>
      <c r="Q782" s="97">
        <v>6.8660209999999999E-3</v>
      </c>
      <c r="R782" s="17">
        <f>SQRT((C782-Input!$R$8)^2+(Input!$Q$8-UHS_1000a!D782)^2)</f>
        <v>2.0882912720023619</v>
      </c>
    </row>
    <row r="783" spans="3:18">
      <c r="C783" s="97">
        <v>47.8</v>
      </c>
      <c r="D783" s="97">
        <v>8.6</v>
      </c>
      <c r="E783" s="97">
        <v>6.4074641000000002E-2</v>
      </c>
      <c r="F783" s="97">
        <v>0.113460015</v>
      </c>
      <c r="G783" s="97">
        <v>0.143445825</v>
      </c>
      <c r="H783" s="97">
        <v>0.14403121599999999</v>
      </c>
      <c r="I783" s="97">
        <v>0.13077271100000001</v>
      </c>
      <c r="J783" s="97">
        <v>0.115820693</v>
      </c>
      <c r="K783" s="97">
        <v>0.103858328</v>
      </c>
      <c r="L783" s="97">
        <v>9.3880003000000004E-2</v>
      </c>
      <c r="M783" s="97">
        <v>8.5070921999999993E-2</v>
      </c>
      <c r="N783" s="97">
        <v>3.8344393999999997E-2</v>
      </c>
      <c r="O783" s="97">
        <v>1.6853766999999999E-2</v>
      </c>
      <c r="P783" s="97">
        <v>1.0075172E-2</v>
      </c>
      <c r="Q783" s="97">
        <v>6.8523289999999999E-3</v>
      </c>
      <c r="R783" s="17">
        <f>SQRT((C783-Input!$R$8)^2+(Input!$Q$8-UHS_1000a!D783)^2)</f>
        <v>2.0009519641971978</v>
      </c>
    </row>
    <row r="784" spans="3:18">
      <c r="C784" s="97">
        <v>47.8</v>
      </c>
      <c r="D784" s="97">
        <v>8.6999999999999993</v>
      </c>
      <c r="E784" s="97">
        <v>6.5317605000000001E-2</v>
      </c>
      <c r="F784" s="97">
        <v>0.115928109</v>
      </c>
      <c r="G784" s="97">
        <v>0.14644459500000001</v>
      </c>
      <c r="H784" s="97">
        <v>0.14675479999999999</v>
      </c>
      <c r="I784" s="97">
        <v>0.13306131400000001</v>
      </c>
      <c r="J784" s="97">
        <v>0.117615793</v>
      </c>
      <c r="K784" s="97">
        <v>0.10532538700000001</v>
      </c>
      <c r="L784" s="97">
        <v>9.5170629000000007E-2</v>
      </c>
      <c r="M784" s="97">
        <v>8.6134006999999999E-2</v>
      </c>
      <c r="N784" s="97">
        <v>3.8582393999999999E-2</v>
      </c>
      <c r="O784" s="97">
        <v>1.6898877E-2</v>
      </c>
      <c r="P784" s="97">
        <v>1.0085569000000001E-2</v>
      </c>
      <c r="Q784" s="97">
        <v>6.8536739999999997E-3</v>
      </c>
      <c r="R784" s="17">
        <f>SQRT((C784-Input!$R$8)^2+(Input!$Q$8-UHS_1000a!D784)^2)</f>
        <v>1.9148517147100463</v>
      </c>
    </row>
    <row r="785" spans="3:18">
      <c r="C785" s="97">
        <v>47.8</v>
      </c>
      <c r="D785" s="97">
        <v>8.8000000000000007</v>
      </c>
      <c r="E785" s="97">
        <v>6.6770854000000004E-2</v>
      </c>
      <c r="F785" s="97">
        <v>0.11882735</v>
      </c>
      <c r="G785" s="97">
        <v>0.14981904800000001</v>
      </c>
      <c r="H785" s="97">
        <v>0.14983549400000001</v>
      </c>
      <c r="I785" s="97">
        <v>0.13572741199999999</v>
      </c>
      <c r="J785" s="97">
        <v>0.11970456</v>
      </c>
      <c r="K785" s="97">
        <v>0.107025431</v>
      </c>
      <c r="L785" s="97">
        <v>9.6678069000000005E-2</v>
      </c>
      <c r="M785" s="97">
        <v>8.7373592E-2</v>
      </c>
      <c r="N785" s="97">
        <v>3.8863712000000002E-2</v>
      </c>
      <c r="O785" s="97">
        <v>1.6958344E-2</v>
      </c>
      <c r="P785" s="97">
        <v>1.0101504000000001E-2</v>
      </c>
      <c r="Q785" s="97">
        <v>6.8584880000000003E-3</v>
      </c>
      <c r="R785" s="17">
        <f>SQRT((C785-Input!$R$8)^2+(Input!$Q$8-UHS_1000a!D785)^2)</f>
        <v>1.8301654066317012</v>
      </c>
    </row>
    <row r="786" spans="3:18">
      <c r="C786" s="97">
        <v>47.8</v>
      </c>
      <c r="D786" s="97">
        <v>8.9</v>
      </c>
      <c r="E786" s="97">
        <v>6.7912948000000001E-2</v>
      </c>
      <c r="F786" s="97">
        <v>0.121105853</v>
      </c>
      <c r="G786" s="97">
        <v>0.15247672100000001</v>
      </c>
      <c r="H786" s="97">
        <v>0.15225291799999999</v>
      </c>
      <c r="I786" s="97">
        <v>0.13781979799999999</v>
      </c>
      <c r="J786" s="97">
        <v>0.121328925</v>
      </c>
      <c r="K786" s="97">
        <v>0.108334875</v>
      </c>
      <c r="L786" s="97">
        <v>9.7835910999999998E-2</v>
      </c>
      <c r="M786" s="97">
        <v>8.8316243000000003E-2</v>
      </c>
      <c r="N786" s="97">
        <v>3.9049483000000003E-2</v>
      </c>
      <c r="O786" s="97">
        <v>1.6982751000000001E-2</v>
      </c>
      <c r="P786" s="97">
        <v>1.0099677E-2</v>
      </c>
      <c r="Q786" s="97">
        <v>6.8501439999999999E-3</v>
      </c>
      <c r="R786" s="17">
        <f>SQRT((C786-Input!$R$8)^2+(Input!$Q$8-UHS_1000a!D786)^2)</f>
        <v>1.7470986640527093</v>
      </c>
    </row>
    <row r="787" spans="3:18">
      <c r="C787" s="97">
        <v>47.8</v>
      </c>
      <c r="D787" s="97">
        <v>9</v>
      </c>
      <c r="E787" s="97">
        <v>6.8259692999999996E-2</v>
      </c>
      <c r="F787" s="97">
        <v>0.121791544</v>
      </c>
      <c r="G787" s="97">
        <v>0.153339156</v>
      </c>
      <c r="H787" s="97">
        <v>0.15302442899999999</v>
      </c>
      <c r="I787" s="97">
        <v>0.13846318799999999</v>
      </c>
      <c r="J787" s="97">
        <v>0.12179364500000001</v>
      </c>
      <c r="K787" s="97">
        <v>0.108684829</v>
      </c>
      <c r="L787" s="97">
        <v>9.8123884999999994E-2</v>
      </c>
      <c r="M787" s="97">
        <v>8.8529146000000003E-2</v>
      </c>
      <c r="N787" s="97">
        <v>3.9014433000000001E-2</v>
      </c>
      <c r="O787" s="97">
        <v>1.6927599000000002E-2</v>
      </c>
      <c r="P787" s="97">
        <v>1.0059116999999999E-2</v>
      </c>
      <c r="Q787" s="97">
        <v>6.8136560000000004E-3</v>
      </c>
      <c r="R787" s="17">
        <f>SQRT((C787-Input!$R$8)^2+(Input!$Q$8-UHS_1000a!D787)^2)</f>
        <v>1.6658937745961302</v>
      </c>
    </row>
    <row r="788" spans="3:18">
      <c r="C788" s="97">
        <v>47.8</v>
      </c>
      <c r="D788" s="97">
        <v>9.1</v>
      </c>
      <c r="E788" s="97">
        <v>6.7667080000000004E-2</v>
      </c>
      <c r="F788" s="97">
        <v>0.120661658</v>
      </c>
      <c r="G788" s="97">
        <v>0.15208748599999999</v>
      </c>
      <c r="H788" s="97">
        <v>0.151828033</v>
      </c>
      <c r="I788" s="97">
        <v>0.137351684</v>
      </c>
      <c r="J788" s="97">
        <v>0.120854647</v>
      </c>
      <c r="K788" s="97">
        <v>0.107870956</v>
      </c>
      <c r="L788" s="97">
        <v>9.7349864999999994E-2</v>
      </c>
      <c r="M788" s="97">
        <v>8.7850429999999993E-2</v>
      </c>
      <c r="N788" s="97">
        <v>3.8706757000000001E-2</v>
      </c>
      <c r="O788" s="97">
        <v>1.6774895000000001E-2</v>
      </c>
      <c r="P788" s="97">
        <v>9.9718910000000001E-3</v>
      </c>
      <c r="Q788" s="97">
        <v>6.7437649999999997E-3</v>
      </c>
      <c r="R788" s="17">
        <f>SQRT((C788-Input!$R$8)^2+(Input!$Q$8-UHS_1000a!D788)^2)</f>
        <v>1.5868365998241669</v>
      </c>
    </row>
    <row r="789" spans="3:18">
      <c r="C789" s="97">
        <v>47.8</v>
      </c>
      <c r="D789" s="97">
        <v>9.1999999999999993</v>
      </c>
      <c r="E789" s="97">
        <v>6.6187594000000002E-2</v>
      </c>
      <c r="F789" s="97">
        <v>0.117831536</v>
      </c>
      <c r="G789" s="97">
        <v>0.14883227800000001</v>
      </c>
      <c r="H789" s="97">
        <v>0.14875809100000001</v>
      </c>
      <c r="I789" s="97">
        <v>0.13456771200000001</v>
      </c>
      <c r="J789" s="97">
        <v>0.11857258</v>
      </c>
      <c r="K789" s="97">
        <v>0.105939662</v>
      </c>
      <c r="L789" s="97">
        <v>9.5558077000000005E-2</v>
      </c>
      <c r="M789" s="97">
        <v>8.6314847E-2</v>
      </c>
      <c r="N789" s="97">
        <v>3.8133541999999999E-2</v>
      </c>
      <c r="O789" s="97">
        <v>1.6526842999999999E-2</v>
      </c>
      <c r="P789" s="97">
        <v>9.8390430000000004E-3</v>
      </c>
      <c r="Q789" s="97">
        <v>6.641409E-3</v>
      </c>
      <c r="R789" s="17">
        <f>SQRT((C789-Input!$R$8)^2+(Input!$Q$8-UHS_1000a!D789)^2)</f>
        <v>1.5102644539433825</v>
      </c>
    </row>
    <row r="790" spans="3:18">
      <c r="C790" s="97">
        <v>47.8</v>
      </c>
      <c r="D790" s="97">
        <v>9.3000000000000007</v>
      </c>
      <c r="E790" s="97">
        <v>6.4093618000000005E-2</v>
      </c>
      <c r="F790" s="97">
        <v>0.11386656100000001</v>
      </c>
      <c r="G790" s="97">
        <v>0.14410197699999999</v>
      </c>
      <c r="H790" s="97">
        <v>0.14429270899999999</v>
      </c>
      <c r="I790" s="97">
        <v>0.130591288</v>
      </c>
      <c r="J790" s="97">
        <v>0.115321829</v>
      </c>
      <c r="K790" s="97">
        <v>0.103190632</v>
      </c>
      <c r="L790" s="97">
        <v>9.3030007999999997E-2</v>
      </c>
      <c r="M790" s="97">
        <v>8.4152746E-2</v>
      </c>
      <c r="N790" s="97">
        <v>3.7329104000000002E-2</v>
      </c>
      <c r="O790" s="97">
        <v>1.6205396E-2</v>
      </c>
      <c r="P790" s="97">
        <v>9.650413E-3</v>
      </c>
      <c r="Q790" s="97">
        <v>6.5140240000000002E-3</v>
      </c>
      <c r="R790" s="17">
        <f>SQRT((C790-Input!$R$8)^2+(Input!$Q$8-UHS_1000a!D790)^2)</f>
        <v>1.4365747621158742</v>
      </c>
    </row>
    <row r="791" spans="3:18">
      <c r="C791" s="97">
        <v>47.8</v>
      </c>
      <c r="D791" s="97">
        <v>9.4</v>
      </c>
      <c r="E791" s="97">
        <v>6.1595786999999999E-2</v>
      </c>
      <c r="F791" s="97">
        <v>0.109120671</v>
      </c>
      <c r="G791" s="97">
        <v>0.13810732000000001</v>
      </c>
      <c r="H791" s="97">
        <v>0.138620468</v>
      </c>
      <c r="I791" s="97">
        <v>0.12586193600000001</v>
      </c>
      <c r="J791" s="97">
        <v>0.11144855100000001</v>
      </c>
      <c r="K791" s="97">
        <v>9.9668163000000004E-2</v>
      </c>
      <c r="L791" s="97">
        <v>9.0043849999999995E-2</v>
      </c>
      <c r="M791" s="97">
        <v>8.1595958999999996E-2</v>
      </c>
      <c r="N791" s="97">
        <v>3.6325242000000001E-2</v>
      </c>
      <c r="O791" s="97">
        <v>1.5838046000000001E-2</v>
      </c>
      <c r="P791" s="97">
        <v>9.4300570000000004E-3</v>
      </c>
      <c r="Q791" s="97">
        <v>6.3707420000000004E-3</v>
      </c>
      <c r="R791" s="17">
        <f>SQRT((C791-Input!$R$8)^2+(Input!$Q$8-UHS_1000a!D791)^2)</f>
        <v>1.3662340112336764</v>
      </c>
    </row>
    <row r="792" spans="3:18">
      <c r="C792" s="97">
        <v>47.9</v>
      </c>
      <c r="D792" s="97">
        <v>8.4</v>
      </c>
      <c r="E792" s="97">
        <v>5.9992074999999999E-2</v>
      </c>
      <c r="F792" s="97">
        <v>0.104050109</v>
      </c>
      <c r="G792" s="97">
        <v>0.13366262100000001</v>
      </c>
      <c r="H792" s="97">
        <v>0.13577413299999999</v>
      </c>
      <c r="I792" s="97">
        <v>0.124398171</v>
      </c>
      <c r="J792" s="97">
        <v>0.110901288</v>
      </c>
      <c r="K792" s="97">
        <v>9.9721560000000001E-2</v>
      </c>
      <c r="L792" s="97">
        <v>9.0466951000000004E-2</v>
      </c>
      <c r="M792" s="97">
        <v>8.2294426000000004E-2</v>
      </c>
      <c r="N792" s="97">
        <v>3.7680106999999997E-2</v>
      </c>
      <c r="O792" s="97">
        <v>1.6620183E-2</v>
      </c>
      <c r="P792" s="97">
        <v>9.9381109999999995E-3</v>
      </c>
      <c r="Q792" s="97">
        <v>6.7417409999999999E-3</v>
      </c>
      <c r="R792" s="17">
        <f>SQRT((C792-Input!$R$8)^2+(Input!$Q$8-UHS_1000a!D792)^2)</f>
        <v>2.224231377176233</v>
      </c>
    </row>
    <row r="793" spans="3:18">
      <c r="C793" s="97">
        <v>47.9</v>
      </c>
      <c r="D793" s="97">
        <v>8.5</v>
      </c>
      <c r="E793" s="97">
        <v>6.0666594999999997E-2</v>
      </c>
      <c r="F793" s="97">
        <v>0.10528765800000001</v>
      </c>
      <c r="G793" s="97">
        <v>0.135317988</v>
      </c>
      <c r="H793" s="97">
        <v>0.13737716899999999</v>
      </c>
      <c r="I793" s="97">
        <v>0.125705491</v>
      </c>
      <c r="J793" s="97">
        <v>0.111940161</v>
      </c>
      <c r="K793" s="97">
        <v>0.100656408</v>
      </c>
      <c r="L793" s="97">
        <v>9.1214813000000006E-2</v>
      </c>
      <c r="M793" s="97">
        <v>8.2917166E-2</v>
      </c>
      <c r="N793" s="97">
        <v>3.7815301000000003E-2</v>
      </c>
      <c r="O793" s="97">
        <v>1.6630585999999999E-2</v>
      </c>
      <c r="P793" s="97">
        <v>9.9355099999999998E-3</v>
      </c>
      <c r="Q793" s="97">
        <v>6.7345E-3</v>
      </c>
      <c r="R793" s="17">
        <f>SQRT((C793-Input!$R$8)^2+(Input!$Q$8-UHS_1000a!D793)^2)</f>
        <v>2.137768356375092</v>
      </c>
    </row>
    <row r="794" spans="3:18">
      <c r="C794" s="97">
        <v>47.9</v>
      </c>
      <c r="D794" s="97">
        <v>8.6</v>
      </c>
      <c r="E794" s="97">
        <v>6.2434696999999997E-2</v>
      </c>
      <c r="F794" s="97">
        <v>0.108668735</v>
      </c>
      <c r="G794" s="97">
        <v>0.13974331700000001</v>
      </c>
      <c r="H794" s="97">
        <v>0.141539518</v>
      </c>
      <c r="I794" s="97">
        <v>0.12909316200000001</v>
      </c>
      <c r="J794" s="97">
        <v>0.114624264</v>
      </c>
      <c r="K794" s="97">
        <v>0.103087339</v>
      </c>
      <c r="L794" s="97">
        <v>9.3204651999999999E-2</v>
      </c>
      <c r="M794" s="97">
        <v>8.4572020999999997E-2</v>
      </c>
      <c r="N794" s="97">
        <v>3.8252477E-2</v>
      </c>
      <c r="O794" s="97">
        <v>1.6748056000000001E-2</v>
      </c>
      <c r="P794" s="97">
        <v>9.980638E-3</v>
      </c>
      <c r="Q794" s="97">
        <v>6.7603289999999998E-3</v>
      </c>
      <c r="R794" s="17">
        <f>SQRT((C794-Input!$R$8)^2+(Input!$Q$8-UHS_1000a!D794)^2)</f>
        <v>2.0525354739497303</v>
      </c>
    </row>
    <row r="795" spans="3:18">
      <c r="C795" s="97">
        <v>47.9</v>
      </c>
      <c r="D795" s="97">
        <v>8.6999999999999993</v>
      </c>
      <c r="E795" s="97">
        <v>6.5192391000000002E-2</v>
      </c>
      <c r="F795" s="97">
        <v>0.11400110500000001</v>
      </c>
      <c r="G795" s="97">
        <v>0.14650709200000001</v>
      </c>
      <c r="H795" s="97">
        <v>0.14770698600000001</v>
      </c>
      <c r="I795" s="97">
        <v>0.13432059900000001</v>
      </c>
      <c r="J795" s="97">
        <v>0.118750359</v>
      </c>
      <c r="K795" s="97">
        <v>0.10646865699999999</v>
      </c>
      <c r="L795" s="97">
        <v>9.6292779999999994E-2</v>
      </c>
      <c r="M795" s="97">
        <v>8.7131235000000001E-2</v>
      </c>
      <c r="N795" s="97">
        <v>3.8944083999999997E-2</v>
      </c>
      <c r="O795" s="97">
        <v>1.6954874000000002E-2</v>
      </c>
      <c r="P795" s="97">
        <v>1.0064754E-2</v>
      </c>
      <c r="Q795" s="97">
        <v>6.8131659999999998E-3</v>
      </c>
      <c r="R795" s="17">
        <f>SQRT((C795-Input!$R$8)^2+(Input!$Q$8-UHS_1000a!D795)^2)</f>
        <v>1.9686925097956323</v>
      </c>
    </row>
    <row r="796" spans="3:18">
      <c r="C796" s="97">
        <v>47.9</v>
      </c>
      <c r="D796" s="97">
        <v>8.8000000000000007</v>
      </c>
      <c r="E796" s="97">
        <v>6.8804224999999997E-2</v>
      </c>
      <c r="F796" s="97">
        <v>0.12110379</v>
      </c>
      <c r="G796" s="97">
        <v>0.154653918</v>
      </c>
      <c r="H796" s="97">
        <v>0.15517419499999999</v>
      </c>
      <c r="I796" s="97">
        <v>0.141005773</v>
      </c>
      <c r="J796" s="97">
        <v>0.124008612</v>
      </c>
      <c r="K796" s="97">
        <v>0.110742812</v>
      </c>
      <c r="L796" s="97">
        <v>0.10022077</v>
      </c>
      <c r="M796" s="97">
        <v>9.0369011999999999E-2</v>
      </c>
      <c r="N796" s="97">
        <v>3.9798849999999997E-2</v>
      </c>
      <c r="O796" s="97">
        <v>1.7215017999999999E-2</v>
      </c>
      <c r="P796" s="97">
        <v>1.0171342999999999E-2</v>
      </c>
      <c r="Q796" s="97">
        <v>6.8812889999999996E-3</v>
      </c>
      <c r="R796" s="17">
        <f>SQRT((C796-Input!$R$8)^2+(Input!$Q$8-UHS_1000a!D796)^2)</f>
        <v>1.8864247995689627</v>
      </c>
    </row>
    <row r="797" spans="3:18">
      <c r="C797" s="97">
        <v>47.9</v>
      </c>
      <c r="D797" s="97">
        <v>8.9</v>
      </c>
      <c r="E797" s="97">
        <v>7.2171921999999999E-2</v>
      </c>
      <c r="F797" s="97">
        <v>0.12776195500000001</v>
      </c>
      <c r="G797" s="97">
        <v>0.162166172</v>
      </c>
      <c r="H797" s="97">
        <v>0.16204307100000001</v>
      </c>
      <c r="I797" s="97">
        <v>0.146969338</v>
      </c>
      <c r="J797" s="97">
        <v>0.12884485400000001</v>
      </c>
      <c r="K797" s="97">
        <v>0.11465750700000001</v>
      </c>
      <c r="L797" s="97">
        <v>0.103735982</v>
      </c>
      <c r="M797" s="97">
        <v>9.3322664E-2</v>
      </c>
      <c r="N797" s="97">
        <v>4.0547867000000001E-2</v>
      </c>
      <c r="O797" s="97">
        <v>1.7432909E-2</v>
      </c>
      <c r="P797" s="97">
        <v>1.0256639E-2</v>
      </c>
      <c r="Q797" s="97">
        <v>6.9333609999999999E-3</v>
      </c>
      <c r="R797" s="17">
        <f>SQRT((C797-Input!$R$8)^2+(Input!$Q$8-UHS_1000a!D797)^2)</f>
        <v>1.8059476323338344</v>
      </c>
    </row>
    <row r="798" spans="3:18">
      <c r="C798" s="97">
        <v>48</v>
      </c>
      <c r="D798" s="97">
        <v>8.6</v>
      </c>
      <c r="E798" s="97">
        <v>6.5335245E-2</v>
      </c>
      <c r="F798" s="97">
        <v>0.11356645</v>
      </c>
      <c r="G798" s="97">
        <v>0.14696409699999999</v>
      </c>
      <c r="H798" s="97">
        <v>0.14847675299999999</v>
      </c>
      <c r="I798" s="97">
        <v>0.13519672399999999</v>
      </c>
      <c r="J798" s="97">
        <v>0.119506365</v>
      </c>
      <c r="K798" s="97">
        <v>0.10717309699999999</v>
      </c>
      <c r="L798" s="97">
        <v>9.6981796999999995E-2</v>
      </c>
      <c r="M798" s="97">
        <v>8.7717094999999995E-2</v>
      </c>
      <c r="N798" s="97">
        <v>3.9105876999999997E-2</v>
      </c>
      <c r="O798" s="97">
        <v>1.6960901E-2</v>
      </c>
      <c r="P798" s="97">
        <v>1.003018E-2</v>
      </c>
      <c r="Q798" s="97">
        <v>6.7675720000000003E-3</v>
      </c>
      <c r="R798" s="17">
        <f>SQRT((C798-Input!$R$8)^2+(Input!$Q$8-UHS_1000a!D798)^2)</f>
        <v>2.1076040853584113</v>
      </c>
    </row>
  </sheetData>
  <sheetProtection algorithmName="SHA-512" hashValue="BU8/M1WXJI2sUXTwM1xO8EYU+9HszJyYuw+snQe0Csz5J1KDWcJldoDuESVJNkyToxr2HYGu5dyll/Z4h7paMw==" saltValue="UqYuaYPmzg4M7LfzecqNHg==" spinCount="100000" sheet="1" objects="1" scenarios="1" selectLockedCells="1" selectUnlockedCells="1"/>
  <sortState xmlns:xlrd2="http://schemas.microsoft.com/office/spreadsheetml/2017/richdata2" ref="C2:Q798">
    <sortCondition ref="C1:C798"/>
  </sortState>
  <mergeCells count="1">
    <mergeCell ref="T3:AF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06AD4-6C8C-7E43-9468-F90FA20EB215}">
  <dimension ref="A1:AF798"/>
  <sheetViews>
    <sheetView workbookViewId="0">
      <selection activeCell="H21" sqref="A1:XFD1048576"/>
    </sheetView>
  </sheetViews>
  <sheetFormatPr baseColWidth="10" defaultColWidth="8.85546875" defaultRowHeight="15"/>
  <cols>
    <col min="1" max="2" width="8.85546875" style="5"/>
    <col min="3" max="3" width="23.28515625" style="96" bestFit="1" customWidth="1"/>
    <col min="4" max="4" width="25.140625" style="96" bestFit="1" customWidth="1"/>
    <col min="5" max="17" width="14.85546875" style="96" bestFit="1" customWidth="1"/>
    <col min="18" max="18" width="15.5703125" style="16" hidden="1" customWidth="1"/>
    <col min="19" max="19" width="0" hidden="1" customWidth="1"/>
    <col min="20" max="20" width="16" hidden="1" customWidth="1"/>
    <col min="21" max="32" width="12.140625" hidden="1" customWidth="1"/>
  </cols>
  <sheetData>
    <row r="1" spans="3:32" ht="18.75">
      <c r="C1" s="19" t="s">
        <v>35</v>
      </c>
      <c r="D1" s="19" t="s">
        <v>34</v>
      </c>
      <c r="E1" s="19" t="s">
        <v>44</v>
      </c>
      <c r="F1" s="19" t="s">
        <v>46</v>
      </c>
      <c r="G1" s="19" t="s">
        <v>45</v>
      </c>
      <c r="H1" s="19" t="s">
        <v>47</v>
      </c>
      <c r="I1" s="19" t="s">
        <v>48</v>
      </c>
      <c r="J1" s="19" t="s">
        <v>49</v>
      </c>
      <c r="K1" s="19" t="s">
        <v>50</v>
      </c>
      <c r="L1" s="19" t="s">
        <v>51</v>
      </c>
      <c r="M1" s="19" t="s">
        <v>52</v>
      </c>
      <c r="N1" s="19" t="s">
        <v>53</v>
      </c>
      <c r="O1" s="19" t="s">
        <v>54</v>
      </c>
      <c r="P1" s="19" t="s">
        <v>55</v>
      </c>
      <c r="Q1" s="19" t="s">
        <v>56</v>
      </c>
      <c r="R1" s="9" t="s">
        <v>25</v>
      </c>
      <c r="T1" s="10" t="s">
        <v>37</v>
      </c>
    </row>
    <row r="2" spans="3:32" ht="15.75" thickBot="1">
      <c r="C2" s="96">
        <v>45.7</v>
      </c>
      <c r="D2" s="96">
        <v>6.9999999999999991</v>
      </c>
      <c r="E2" s="96">
        <v>0.28751591595800002</v>
      </c>
      <c r="F2" s="96">
        <v>0.56698430104700004</v>
      </c>
      <c r="G2" s="96">
        <v>0.67388378288100004</v>
      </c>
      <c r="H2" s="96">
        <v>0.64625491319100004</v>
      </c>
      <c r="I2" s="96">
        <v>0.57484248367900004</v>
      </c>
      <c r="J2" s="96">
        <v>0.50332272417400004</v>
      </c>
      <c r="K2" s="96">
        <v>0.44725109298499999</v>
      </c>
      <c r="L2" s="96">
        <v>0.40159800318</v>
      </c>
      <c r="M2" s="96">
        <v>0.36011645642899998</v>
      </c>
      <c r="N2" s="96">
        <v>0.15477118286800001</v>
      </c>
      <c r="O2" s="96">
        <v>6.6585634852100006E-2</v>
      </c>
      <c r="P2" s="96">
        <v>3.8489454784699999E-2</v>
      </c>
      <c r="Q2" s="96">
        <v>2.6575083316999999E-2</v>
      </c>
      <c r="R2" s="16">
        <f>SQRT((C2-Input!$R$8)^2+(Input!$Q$8-D2)^2)</f>
        <v>3.5138696984129574</v>
      </c>
      <c r="T2" s="12">
        <f>MIN(R2:R798)</f>
        <v>3.6044725105154621E-2</v>
      </c>
    </row>
    <row r="3" spans="3:32">
      <c r="C3" s="96">
        <v>45.7</v>
      </c>
      <c r="D3" s="96">
        <v>7.0999999999999988</v>
      </c>
      <c r="E3" s="96">
        <v>0.282055080761</v>
      </c>
      <c r="F3" s="96">
        <v>0.55664298441000004</v>
      </c>
      <c r="G3" s="96">
        <v>0.66020768644299999</v>
      </c>
      <c r="H3" s="96">
        <v>0.63355222688000001</v>
      </c>
      <c r="I3" s="96">
        <v>0.56416474392100002</v>
      </c>
      <c r="J3" s="96">
        <v>0.49357882415900001</v>
      </c>
      <c r="K3" s="96">
        <v>0.43880898106400001</v>
      </c>
      <c r="L3" s="96">
        <v>0.39400626366000002</v>
      </c>
      <c r="M3" s="96">
        <v>0.35325373952099998</v>
      </c>
      <c r="N3" s="96">
        <v>0.15220145980300001</v>
      </c>
      <c r="O3" s="96">
        <v>6.54892623157E-2</v>
      </c>
      <c r="P3" s="96">
        <v>3.7909047180499998E-2</v>
      </c>
      <c r="Q3" s="96">
        <v>2.6184419870099999E-2</v>
      </c>
      <c r="R3" s="16">
        <f>SQRT((C3-Input!$R$8)^2+(Input!$Q$8-D3)^2)</f>
        <v>3.4190830033399529</v>
      </c>
      <c r="T3" s="147" t="s">
        <v>38</v>
      </c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9"/>
    </row>
    <row r="4" spans="3:32" ht="15.75" thickBot="1">
      <c r="C4" s="96">
        <v>45.7</v>
      </c>
      <c r="D4" s="96">
        <v>7.2</v>
      </c>
      <c r="E4" s="96">
        <v>0.26403717623799999</v>
      </c>
      <c r="F4" s="96">
        <v>0.51921933109399998</v>
      </c>
      <c r="G4" s="96">
        <v>0.61938252067400001</v>
      </c>
      <c r="H4" s="96">
        <v>0.59583678321300004</v>
      </c>
      <c r="I4" s="96">
        <v>0.53035835316699997</v>
      </c>
      <c r="J4" s="96">
        <v>0.46401846257599999</v>
      </c>
      <c r="K4" s="96">
        <v>0.41300701500300002</v>
      </c>
      <c r="L4" s="96">
        <v>0.37011940594600001</v>
      </c>
      <c r="M4" s="96">
        <v>0.332333101779</v>
      </c>
      <c r="N4" s="96">
        <v>0.14437260430099999</v>
      </c>
      <c r="O4" s="96">
        <v>6.2404690996699999E-2</v>
      </c>
      <c r="P4" s="96">
        <v>3.6286170792300003E-2</v>
      </c>
      <c r="Q4" s="96">
        <v>2.5140630390000002E-2</v>
      </c>
      <c r="R4" s="16">
        <f>SQRT((C4-Input!$R$8)^2+(Input!$Q$8-D4)^2)</f>
        <v>3.3246017671341512</v>
      </c>
      <c r="T4" s="13" cm="1">
        <f t="array" ref="T4:AF4">INDEX(E2:Q798, MATCH(T2, R2:R798, 0), 0)</f>
        <v>0.26625421411599998</v>
      </c>
      <c r="U4" s="14">
        <v>0.52949175483699995</v>
      </c>
      <c r="V4" s="14">
        <v>0.62344074727400001</v>
      </c>
      <c r="W4" s="14">
        <v>0.59808456965199996</v>
      </c>
      <c r="X4" s="14">
        <v>0.53320910281599998</v>
      </c>
      <c r="Y4" s="14">
        <v>0.46525428923700002</v>
      </c>
      <c r="Z4" s="14">
        <v>0.41434085015200001</v>
      </c>
      <c r="AA4" s="14">
        <v>0.37117638357499999</v>
      </c>
      <c r="AB4" s="14">
        <v>0.332051227206</v>
      </c>
      <c r="AC4" s="14">
        <v>0.140191732983</v>
      </c>
      <c r="AD4" s="14">
        <v>5.8714348591799997E-2</v>
      </c>
      <c r="AE4" s="14">
        <v>3.3228716384800003E-2</v>
      </c>
      <c r="AF4" s="15">
        <v>2.2595700565400001E-2</v>
      </c>
    </row>
    <row r="5" spans="3:32">
      <c r="C5" s="96">
        <v>45.7</v>
      </c>
      <c r="D5" s="96">
        <v>7.3000000000000007</v>
      </c>
      <c r="E5" s="96">
        <v>0.23808337296000001</v>
      </c>
      <c r="F5" s="96">
        <v>0.46193569423300002</v>
      </c>
      <c r="G5" s="96">
        <v>0.56107758419300002</v>
      </c>
      <c r="H5" s="96">
        <v>0.54208757106000005</v>
      </c>
      <c r="I5" s="96">
        <v>0.48308409720399997</v>
      </c>
      <c r="J5" s="96">
        <v>0.42408281902299999</v>
      </c>
      <c r="K5" s="96">
        <v>0.37754625886100002</v>
      </c>
      <c r="L5" s="96">
        <v>0.33886410086099999</v>
      </c>
      <c r="M5" s="96">
        <v>0.30544901800899998</v>
      </c>
      <c r="N5" s="96">
        <v>0.134885161339</v>
      </c>
      <c r="O5" s="96">
        <v>5.9025290243800002E-2</v>
      </c>
      <c r="P5" s="96">
        <v>3.4529587013199997E-2</v>
      </c>
      <c r="Q5" s="96">
        <v>2.4039332770300001E-2</v>
      </c>
      <c r="R5" s="16">
        <f>SQRT((C5-Input!$R$8)^2+(Input!$Q$8-D5)^2)</f>
        <v>3.230452791225233</v>
      </c>
    </row>
    <row r="6" spans="3:32">
      <c r="C6" s="96">
        <v>45.7</v>
      </c>
      <c r="D6" s="96">
        <v>8.7999999999999989</v>
      </c>
      <c r="E6" s="96">
        <v>8.7671490572399993E-2</v>
      </c>
      <c r="F6" s="96">
        <v>0.15462355485500001</v>
      </c>
      <c r="G6" s="96">
        <v>0.20047179199699999</v>
      </c>
      <c r="H6" s="96">
        <v>0.203107424166</v>
      </c>
      <c r="I6" s="96">
        <v>0.18732860381999999</v>
      </c>
      <c r="J6" s="96">
        <v>0.167708744746</v>
      </c>
      <c r="K6" s="96">
        <v>0.15143413324400001</v>
      </c>
      <c r="L6" s="96">
        <v>0.13850879773999999</v>
      </c>
      <c r="M6" s="96">
        <v>0.12703805086299999</v>
      </c>
      <c r="N6" s="96">
        <v>6.3292086606399997E-2</v>
      </c>
      <c r="O6" s="96">
        <v>2.9582365176900001E-2</v>
      </c>
      <c r="P6" s="96">
        <v>1.8749914920499999E-2</v>
      </c>
      <c r="Q6" s="96">
        <v>1.35329667178E-2</v>
      </c>
      <c r="R6" s="16">
        <f>SQRT((C6-Input!$R$8)^2+(Input!$Q$8-D6)^2)</f>
        <v>1.8917056142237365</v>
      </c>
    </row>
    <row r="7" spans="3:32">
      <c r="C7" s="96">
        <v>45.7</v>
      </c>
      <c r="D7" s="96">
        <v>8.9</v>
      </c>
      <c r="E7" s="96">
        <v>9.6445981497899999E-2</v>
      </c>
      <c r="F7" s="96">
        <v>0.17367118575500001</v>
      </c>
      <c r="G7" s="96">
        <v>0.22220123542100001</v>
      </c>
      <c r="H7" s="96">
        <v>0.22265600351000001</v>
      </c>
      <c r="I7" s="96">
        <v>0.204185919109</v>
      </c>
      <c r="J7" s="96">
        <v>0.18160252295500001</v>
      </c>
      <c r="K7" s="96">
        <v>0.16315508126600001</v>
      </c>
      <c r="L7" s="96">
        <v>0.148695639243</v>
      </c>
      <c r="M7" s="96">
        <v>0.13580247533799999</v>
      </c>
      <c r="N7" s="96">
        <v>6.58928190011E-2</v>
      </c>
      <c r="O7" s="96">
        <v>3.0467034770300001E-2</v>
      </c>
      <c r="P7" s="96">
        <v>1.91996931172E-2</v>
      </c>
      <c r="Q7" s="96">
        <v>1.3797617894000001E-2</v>
      </c>
      <c r="R7" s="16">
        <f>SQRT((C7-Input!$R$8)^2+(Input!$Q$8-D7)^2)</f>
        <v>1.8114630708874471</v>
      </c>
    </row>
    <row r="8" spans="3:32">
      <c r="C8" s="96">
        <v>45.7</v>
      </c>
      <c r="D8" s="96">
        <v>8.9999999999999982</v>
      </c>
      <c r="E8" s="96">
        <v>0.108657788209</v>
      </c>
      <c r="F8" s="96">
        <v>0.199934274454</v>
      </c>
      <c r="G8" s="96">
        <v>0.25226402137499998</v>
      </c>
      <c r="H8" s="96">
        <v>0.25022268211600002</v>
      </c>
      <c r="I8" s="96">
        <v>0.22743970894099999</v>
      </c>
      <c r="J8" s="96">
        <v>0.20168850197499999</v>
      </c>
      <c r="K8" s="96">
        <v>0.18024362649</v>
      </c>
      <c r="L8" s="96">
        <v>0.16338363659499999</v>
      </c>
      <c r="M8" s="96">
        <v>0.148723855243</v>
      </c>
      <c r="N8" s="96">
        <v>7.0060787968500002E-2</v>
      </c>
      <c r="O8" s="96">
        <v>3.1968851661800003E-2</v>
      </c>
      <c r="P8" s="96">
        <v>1.9926237669100001E-2</v>
      </c>
      <c r="Q8" s="96">
        <v>1.4250752374500001E-2</v>
      </c>
      <c r="R8" s="16">
        <f>SQRT((C8-Input!$R$8)^2+(Input!$Q$8-D8)^2)</f>
        <v>1.7332763148131825</v>
      </c>
    </row>
    <row r="9" spans="3:32">
      <c r="C9" s="96">
        <v>45.7</v>
      </c>
      <c r="D9" s="96">
        <v>9.1</v>
      </c>
      <c r="E9" s="96">
        <v>0.12802888732699999</v>
      </c>
      <c r="F9" s="96">
        <v>0.24104043993099999</v>
      </c>
      <c r="G9" s="96">
        <v>0.29944756436699999</v>
      </c>
      <c r="H9" s="96">
        <v>0.29346944406300002</v>
      </c>
      <c r="I9" s="96">
        <v>0.26409402921000003</v>
      </c>
      <c r="J9" s="96">
        <v>0.23245476561600001</v>
      </c>
      <c r="K9" s="96">
        <v>0.20722280564100001</v>
      </c>
      <c r="L9" s="96">
        <v>0.18666272451099999</v>
      </c>
      <c r="M9" s="96">
        <v>0.16878854013899999</v>
      </c>
      <c r="N9" s="96">
        <v>7.6668538129900002E-2</v>
      </c>
      <c r="O9" s="96">
        <v>3.4415502783799998E-2</v>
      </c>
      <c r="P9" s="96">
        <v>2.1137618635000001E-2</v>
      </c>
      <c r="Q9" s="96">
        <v>1.50127121081E-2</v>
      </c>
      <c r="R9" s="16">
        <f>SQRT((C9-Input!$R$8)^2+(Input!$Q$8-D9)^2)</f>
        <v>1.6574363064068984</v>
      </c>
    </row>
    <row r="10" spans="3:32">
      <c r="C10" s="96">
        <v>45.8</v>
      </c>
      <c r="D10" s="96">
        <v>6.9</v>
      </c>
      <c r="E10" s="96">
        <v>0.287602773955</v>
      </c>
      <c r="F10" s="96">
        <v>0.56348038122400002</v>
      </c>
      <c r="G10" s="96">
        <v>0.675531591303</v>
      </c>
      <c r="H10" s="96">
        <v>0.64891369372600005</v>
      </c>
      <c r="I10" s="96">
        <v>0.57732230412800001</v>
      </c>
      <c r="J10" s="96">
        <v>0.50579657516400001</v>
      </c>
      <c r="K10" s="96">
        <v>0.44966018874699998</v>
      </c>
      <c r="L10" s="96">
        <v>0.40407890394399998</v>
      </c>
      <c r="M10" s="96">
        <v>0.36271749357299998</v>
      </c>
      <c r="N10" s="96">
        <v>0.156867351012</v>
      </c>
      <c r="O10" s="96">
        <v>6.7843023178899994E-2</v>
      </c>
      <c r="P10" s="96">
        <v>3.9152197888100003E-2</v>
      </c>
      <c r="Q10" s="96">
        <v>2.70101924588E-2</v>
      </c>
      <c r="R10" s="16">
        <f>SQRT((C10-Input!$R$8)^2+(Input!$Q$8-D10)^2)</f>
        <v>3.5795984467421498</v>
      </c>
    </row>
    <row r="11" spans="3:32">
      <c r="C11" s="96">
        <v>45.8</v>
      </c>
      <c r="D11" s="96">
        <v>6.9999999999999991</v>
      </c>
      <c r="E11" s="96">
        <v>0.28910872525499998</v>
      </c>
      <c r="F11" s="96">
        <v>0.56672093186700001</v>
      </c>
      <c r="G11" s="96">
        <v>0.67836508441700005</v>
      </c>
      <c r="H11" s="96">
        <v>0.65182380712999999</v>
      </c>
      <c r="I11" s="96">
        <v>0.58041557341700001</v>
      </c>
      <c r="J11" s="96">
        <v>0.50884882434000001</v>
      </c>
      <c r="K11" s="96">
        <v>0.45256781277800001</v>
      </c>
      <c r="L11" s="96">
        <v>0.40685091302600002</v>
      </c>
      <c r="M11" s="96">
        <v>0.36544911910099998</v>
      </c>
      <c r="N11" s="96">
        <v>0.158433043351</v>
      </c>
      <c r="O11" s="96">
        <v>6.8507454984199995E-2</v>
      </c>
      <c r="P11" s="96">
        <v>3.9465660450800001E-2</v>
      </c>
      <c r="Q11" s="96">
        <v>2.7215461350400001E-2</v>
      </c>
      <c r="R11" s="16">
        <f>SQRT((C11-Input!$R$8)^2+(Input!$Q$8-D11)^2)</f>
        <v>3.483729806718971</v>
      </c>
    </row>
    <row r="12" spans="3:32">
      <c r="C12" s="96">
        <v>45.8</v>
      </c>
      <c r="D12" s="96">
        <v>7.0999999999999988</v>
      </c>
      <c r="E12" s="96">
        <v>0.28699006922600001</v>
      </c>
      <c r="F12" s="96">
        <v>0.56268168814700004</v>
      </c>
      <c r="G12" s="96">
        <v>0.67251244301699997</v>
      </c>
      <c r="H12" s="96">
        <v>0.64663058334900003</v>
      </c>
      <c r="I12" s="96">
        <v>0.57643579392900002</v>
      </c>
      <c r="J12" s="96">
        <v>0.50517079512700003</v>
      </c>
      <c r="K12" s="96">
        <v>0.44951504259699998</v>
      </c>
      <c r="L12" s="96">
        <v>0.40428980437000001</v>
      </c>
      <c r="M12" s="96">
        <v>0.36306166018300001</v>
      </c>
      <c r="N12" s="96">
        <v>0.15774641981500001</v>
      </c>
      <c r="O12" s="96">
        <v>6.8145838407000003E-2</v>
      </c>
      <c r="P12" s="96">
        <v>3.92265518176E-2</v>
      </c>
      <c r="Q12" s="96">
        <v>2.7056706736799999E-2</v>
      </c>
      <c r="R12" s="16">
        <f>SQRT((C12-Input!$R$8)^2+(Input!$Q$8-D12)^2)</f>
        <v>3.3881000121787404</v>
      </c>
    </row>
    <row r="13" spans="3:32">
      <c r="C13" s="96">
        <v>45.8</v>
      </c>
      <c r="D13" s="96">
        <v>7.2</v>
      </c>
      <c r="E13" s="96">
        <v>0.27936916703499998</v>
      </c>
      <c r="F13" s="96">
        <v>0.54743521985599997</v>
      </c>
      <c r="G13" s="96">
        <v>0.65423103738099997</v>
      </c>
      <c r="H13" s="96">
        <v>0.62986167209999999</v>
      </c>
      <c r="I13" s="96">
        <v>0.56240845922399996</v>
      </c>
      <c r="J13" s="96">
        <v>0.49216339298799999</v>
      </c>
      <c r="K13" s="96">
        <v>0.438234232226</v>
      </c>
      <c r="L13" s="96">
        <v>0.39427646609299999</v>
      </c>
      <c r="M13" s="96">
        <v>0.353813225615</v>
      </c>
      <c r="N13" s="96">
        <v>0.154202023617</v>
      </c>
      <c r="O13" s="96">
        <v>6.6596574885300006E-2</v>
      </c>
      <c r="P13" s="96">
        <v>3.8391956840799997E-2</v>
      </c>
      <c r="Q13" s="96">
        <v>2.6490731045E-2</v>
      </c>
      <c r="R13" s="16">
        <f>SQRT((C13-Input!$R$8)^2+(Input!$Q$8-D13)^2)</f>
        <v>3.2927298733465746</v>
      </c>
    </row>
    <row r="14" spans="3:32">
      <c r="C14" s="96">
        <v>45.8</v>
      </c>
      <c r="D14" s="96">
        <v>7.3000000000000007</v>
      </c>
      <c r="E14" s="96">
        <v>0.26581001898700002</v>
      </c>
      <c r="F14" s="96">
        <v>0.51933885361599996</v>
      </c>
      <c r="G14" s="96">
        <v>0.62314416999800004</v>
      </c>
      <c r="H14" s="96">
        <v>0.60117724427599994</v>
      </c>
      <c r="I14" s="96">
        <v>0.53679991218599998</v>
      </c>
      <c r="J14" s="96">
        <v>0.469959373653</v>
      </c>
      <c r="K14" s="96">
        <v>0.41895607529200002</v>
      </c>
      <c r="L14" s="96">
        <v>0.37636929416499998</v>
      </c>
      <c r="M14" s="96">
        <v>0.33823689433199999</v>
      </c>
      <c r="N14" s="96">
        <v>0.148382378841</v>
      </c>
      <c r="O14" s="96">
        <v>6.4236485786700007E-2</v>
      </c>
      <c r="P14" s="96">
        <v>3.7160458422100001E-2</v>
      </c>
      <c r="Q14" s="96">
        <v>2.5666606189000001E-2</v>
      </c>
      <c r="R14" s="16">
        <f>SQRT((C14-Input!$R$8)^2+(Input!$Q$8-D14)^2)</f>
        <v>3.1976426231103949</v>
      </c>
    </row>
    <row r="15" spans="3:32">
      <c r="C15" s="96">
        <v>45.8</v>
      </c>
      <c r="D15" s="96">
        <v>7.3999999999999986</v>
      </c>
      <c r="E15" s="96">
        <v>0.243591337194</v>
      </c>
      <c r="F15" s="96">
        <v>0.47105416652499998</v>
      </c>
      <c r="G15" s="96">
        <v>0.57322110024200001</v>
      </c>
      <c r="H15" s="96">
        <v>0.55558614944499995</v>
      </c>
      <c r="I15" s="96">
        <v>0.49569509263299999</v>
      </c>
      <c r="J15" s="96">
        <v>0.43521469963199999</v>
      </c>
      <c r="K15" s="96">
        <v>0.38847167765599999</v>
      </c>
      <c r="L15" s="96">
        <v>0.34887037058300002</v>
      </c>
      <c r="M15" s="96">
        <v>0.31450191434699998</v>
      </c>
      <c r="N15" s="96">
        <v>0.13968798935000001</v>
      </c>
      <c r="O15" s="96">
        <v>6.09877765081E-2</v>
      </c>
      <c r="P15" s="96">
        <v>3.5454262047899997E-2</v>
      </c>
      <c r="Q15" s="96">
        <v>2.4586826442800001E-2</v>
      </c>
      <c r="R15" s="16">
        <f>SQRT((C15-Input!$R$8)^2+(Input!$Q$8-D15)^2)</f>
        <v>3.1028642689353525</v>
      </c>
    </row>
    <row r="16" spans="3:32">
      <c r="C16" s="96">
        <v>45.8</v>
      </c>
      <c r="D16" s="96">
        <v>7.4999999999999991</v>
      </c>
      <c r="E16" s="96">
        <v>0.224079681882</v>
      </c>
      <c r="F16" s="96">
        <v>0.42896603968800001</v>
      </c>
      <c r="G16" s="96">
        <v>0.52692127200899996</v>
      </c>
      <c r="H16" s="96">
        <v>0.51198682514000005</v>
      </c>
      <c r="I16" s="96">
        <v>0.458950457659</v>
      </c>
      <c r="J16" s="96">
        <v>0.40418192430400002</v>
      </c>
      <c r="K16" s="96">
        <v>0.36003826956000001</v>
      </c>
      <c r="L16" s="96">
        <v>0.32436483072799999</v>
      </c>
      <c r="M16" s="96">
        <v>0.29332157210499998</v>
      </c>
      <c r="N16" s="96">
        <v>0.13165114448199999</v>
      </c>
      <c r="O16" s="96">
        <v>5.8001062977499997E-2</v>
      </c>
      <c r="P16" s="96">
        <v>3.3880782705299997E-2</v>
      </c>
      <c r="Q16" s="96">
        <v>2.3579918154099998E-2</v>
      </c>
      <c r="R16" s="16">
        <f>SQRT((C16-Input!$R$8)^2+(Input!$Q$8-D16)^2)</f>
        <v>3.0084240056446658</v>
      </c>
    </row>
    <row r="17" spans="3:18">
      <c r="C17" s="96">
        <v>45.8</v>
      </c>
      <c r="D17" s="96">
        <v>7.5999999999999979</v>
      </c>
      <c r="E17" s="96">
        <v>0.21116129582500001</v>
      </c>
      <c r="F17" s="96">
        <v>0.40298569495600001</v>
      </c>
      <c r="G17" s="96">
        <v>0.494990980671</v>
      </c>
      <c r="H17" s="96">
        <v>0.48189676684999999</v>
      </c>
      <c r="I17" s="96">
        <v>0.433108807712</v>
      </c>
      <c r="J17" s="96">
        <v>0.381231313781</v>
      </c>
      <c r="K17" s="96">
        <v>0.33980336036300002</v>
      </c>
      <c r="L17" s="96">
        <v>0.30665873739600003</v>
      </c>
      <c r="M17" s="96">
        <v>0.27740552149499997</v>
      </c>
      <c r="N17" s="96">
        <v>0.125104714763</v>
      </c>
      <c r="O17" s="96">
        <v>5.5382443908300001E-2</v>
      </c>
      <c r="P17" s="96">
        <v>3.2464880478099999E-2</v>
      </c>
      <c r="Q17" s="96">
        <v>2.26509434622E-2</v>
      </c>
      <c r="R17" s="16">
        <f>SQRT((C17-Input!$R$8)^2+(Input!$Q$8-D17)^2)</f>
        <v>2.9143547011375408</v>
      </c>
    </row>
    <row r="18" spans="3:18">
      <c r="C18" s="96">
        <v>45.8</v>
      </c>
      <c r="D18" s="96">
        <v>7.6999999999999993</v>
      </c>
      <c r="E18" s="96">
        <v>0.20201875244600001</v>
      </c>
      <c r="F18" s="96">
        <v>0.38558627284399999</v>
      </c>
      <c r="G18" s="96">
        <v>0.472552697666</v>
      </c>
      <c r="H18" s="96">
        <v>0.460062724162</v>
      </c>
      <c r="I18" s="96">
        <v>0.41389683722199999</v>
      </c>
      <c r="J18" s="96">
        <v>0.36377493471200001</v>
      </c>
      <c r="K18" s="96">
        <v>0.32449291851599998</v>
      </c>
      <c r="L18" s="96">
        <v>0.29299035263700002</v>
      </c>
      <c r="M18" s="96">
        <v>0.26458676766900002</v>
      </c>
      <c r="N18" s="96">
        <v>0.119379732792</v>
      </c>
      <c r="O18" s="96">
        <v>5.2925572675199997E-2</v>
      </c>
      <c r="P18" s="96">
        <v>3.1109492430999999E-2</v>
      </c>
      <c r="Q18" s="96">
        <v>2.17455098426E-2</v>
      </c>
      <c r="R18" s="16">
        <f>SQRT((C18-Input!$R$8)^2+(Input!$Q$8-D18)^2)</f>
        <v>2.8206934697598491</v>
      </c>
    </row>
    <row r="19" spans="3:18">
      <c r="C19" s="96">
        <v>45.8</v>
      </c>
      <c r="D19" s="96">
        <v>7.8</v>
      </c>
      <c r="E19" s="96">
        <v>0.19362475228600001</v>
      </c>
      <c r="F19" s="96">
        <v>0.37078319213299998</v>
      </c>
      <c r="G19" s="96">
        <v>0.45307761708299998</v>
      </c>
      <c r="H19" s="96">
        <v>0.44076278262599999</v>
      </c>
      <c r="I19" s="96">
        <v>0.396594101965</v>
      </c>
      <c r="J19" s="96">
        <v>0.348065772133</v>
      </c>
      <c r="K19" s="96">
        <v>0.31054863783199999</v>
      </c>
      <c r="L19" s="96">
        <v>0.28021299831300001</v>
      </c>
      <c r="M19" s="96">
        <v>0.252759435629</v>
      </c>
      <c r="N19" s="96">
        <v>0.11377716051099999</v>
      </c>
      <c r="O19" s="96">
        <v>5.0346241591999998E-2</v>
      </c>
      <c r="P19" s="96">
        <v>2.9737629161099999E-2</v>
      </c>
      <c r="Q19" s="96">
        <v>2.0824390822000001E-2</v>
      </c>
      <c r="R19" s="16">
        <f>SQRT((C19-Input!$R$8)^2+(Input!$Q$8-D19)^2)</f>
        <v>2.7274823512993138</v>
      </c>
    </row>
    <row r="20" spans="3:18">
      <c r="C20" s="96">
        <v>45.8</v>
      </c>
      <c r="D20" s="96">
        <v>7.9</v>
      </c>
      <c r="E20" s="96">
        <v>0.18461620668500001</v>
      </c>
      <c r="F20" s="96">
        <v>0.35461465973400003</v>
      </c>
      <c r="G20" s="96">
        <v>0.43218201561199998</v>
      </c>
      <c r="H20" s="96">
        <v>0.42008130976899999</v>
      </c>
      <c r="I20" s="96">
        <v>0.37715372969400002</v>
      </c>
      <c r="J20" s="96">
        <v>0.33123894211799998</v>
      </c>
      <c r="K20" s="96">
        <v>0.29551673500499998</v>
      </c>
      <c r="L20" s="96">
        <v>0.26613007193999999</v>
      </c>
      <c r="M20" s="96">
        <v>0.24009840772900001</v>
      </c>
      <c r="N20" s="96">
        <v>0.107805009576</v>
      </c>
      <c r="O20" s="96">
        <v>4.7641764275199998E-2</v>
      </c>
      <c r="P20" s="96">
        <v>2.8301287090600001E-2</v>
      </c>
      <c r="Q20" s="96">
        <v>1.9864531447000001E-2</v>
      </c>
      <c r="R20" s="16">
        <f>SQRT((C20-Input!$R$8)^2+(Input!$Q$8-D20)^2)</f>
        <v>2.6347691175798706</v>
      </c>
    </row>
    <row r="21" spans="3:18">
      <c r="C21" s="96">
        <v>45.8</v>
      </c>
      <c r="D21" s="96">
        <v>7.9999999999999982</v>
      </c>
      <c r="E21" s="96">
        <v>0.17360548722300001</v>
      </c>
      <c r="F21" s="96">
        <v>0.334048919936</v>
      </c>
      <c r="G21" s="96">
        <v>0.40650418712500003</v>
      </c>
      <c r="H21" s="96">
        <v>0.394906849698</v>
      </c>
      <c r="I21" s="96">
        <v>0.35396372378199997</v>
      </c>
      <c r="J21" s="96">
        <v>0.31110734246799998</v>
      </c>
      <c r="K21" s="96">
        <v>0.27733396049800002</v>
      </c>
      <c r="L21" s="96">
        <v>0.24955499912199999</v>
      </c>
      <c r="M21" s="96">
        <v>0.22521677606000001</v>
      </c>
      <c r="N21" s="96">
        <v>0.10106257949</v>
      </c>
      <c r="O21" s="96">
        <v>4.4740902186399999E-2</v>
      </c>
      <c r="P21" s="96">
        <v>2.6768839888499998E-2</v>
      </c>
      <c r="Q21" s="96">
        <v>1.8836367322900002E-2</v>
      </c>
      <c r="R21" s="16">
        <f>SQRT((C21-Input!$R$8)^2+(Input!$Q$8-D21)^2)</f>
        <v>2.5426082335381519</v>
      </c>
    </row>
    <row r="22" spans="3:18">
      <c r="C22" s="96">
        <v>45.8</v>
      </c>
      <c r="D22" s="96">
        <v>8.7999999999999989</v>
      </c>
      <c r="E22" s="96">
        <v>0.121032469627</v>
      </c>
      <c r="F22" s="96">
        <v>0.231485812372</v>
      </c>
      <c r="G22" s="96">
        <v>0.28181239146800002</v>
      </c>
      <c r="H22" s="96">
        <v>0.27472726308599998</v>
      </c>
      <c r="I22" s="96">
        <v>0.24705031708799999</v>
      </c>
      <c r="J22" s="96">
        <v>0.217447643828</v>
      </c>
      <c r="K22" s="96">
        <v>0.193537964693</v>
      </c>
      <c r="L22" s="96">
        <v>0.17439146810799999</v>
      </c>
      <c r="M22" s="96">
        <v>0.157697954099</v>
      </c>
      <c r="N22" s="96">
        <v>7.21845974251E-2</v>
      </c>
      <c r="O22" s="96">
        <v>3.26128137156E-2</v>
      </c>
      <c r="P22" s="96">
        <v>2.0267063053300002E-2</v>
      </c>
      <c r="Q22" s="96">
        <v>1.44963622247E-2</v>
      </c>
      <c r="R22" s="16">
        <f>SQRT((C22-Input!$R$8)^2+(Input!$Q$8-D22)^2)</f>
        <v>1.8351139582279448</v>
      </c>
    </row>
    <row r="23" spans="3:18">
      <c r="C23" s="96">
        <v>45.8</v>
      </c>
      <c r="D23" s="96">
        <v>8.9</v>
      </c>
      <c r="E23" s="96">
        <v>0.13407156636600001</v>
      </c>
      <c r="F23" s="96">
        <v>0.26077882860899998</v>
      </c>
      <c r="G23" s="96">
        <v>0.31241974783699999</v>
      </c>
      <c r="H23" s="96">
        <v>0.30225454911100003</v>
      </c>
      <c r="I23" s="96">
        <v>0.27025749579399999</v>
      </c>
      <c r="J23" s="96">
        <v>0.236765564555</v>
      </c>
      <c r="K23" s="96">
        <v>0.21004043703899999</v>
      </c>
      <c r="L23" s="96">
        <v>0.188448299737</v>
      </c>
      <c r="M23" s="96">
        <v>0.16965916273600001</v>
      </c>
      <c r="N23" s="96">
        <v>7.5445469530900006E-2</v>
      </c>
      <c r="O23" s="96">
        <v>3.3673784972799999E-2</v>
      </c>
      <c r="P23" s="96">
        <v>2.0762773660000001E-2</v>
      </c>
      <c r="Q23" s="96">
        <v>1.47916172196E-2</v>
      </c>
      <c r="R23" s="16">
        <f>SQRT((C23-Input!$R$8)^2+(Input!$Q$8-D23)^2)</f>
        <v>1.7522818169422436</v>
      </c>
    </row>
    <row r="24" spans="3:18">
      <c r="C24" s="96">
        <v>45.8</v>
      </c>
      <c r="D24" s="96">
        <v>8.9999999999999982</v>
      </c>
      <c r="E24" s="96">
        <v>0.14435973255599999</v>
      </c>
      <c r="F24" s="96">
        <v>0.28191427704599997</v>
      </c>
      <c r="G24" s="96">
        <v>0.33664583160400002</v>
      </c>
      <c r="H24" s="96">
        <v>0.32502652369899998</v>
      </c>
      <c r="I24" s="96">
        <v>0.29028720560299998</v>
      </c>
      <c r="J24" s="96">
        <v>0.25391774239699999</v>
      </c>
      <c r="K24" s="96">
        <v>0.225001502607</v>
      </c>
      <c r="L24" s="96">
        <v>0.20166118956199999</v>
      </c>
      <c r="M24" s="96">
        <v>0.18116520847000001</v>
      </c>
      <c r="N24" s="96">
        <v>7.9314427355099998E-2</v>
      </c>
      <c r="O24" s="96">
        <v>3.5088325895099998E-2</v>
      </c>
      <c r="P24" s="96">
        <v>2.1452517044600002E-2</v>
      </c>
      <c r="Q24" s="96">
        <v>1.5215773789100001E-2</v>
      </c>
      <c r="R24" s="16">
        <f>SQRT((C24-Input!$R$8)^2+(Input!$Q$8-D24)^2)</f>
        <v>1.6713287804288528</v>
      </c>
    </row>
    <row r="25" spans="3:18">
      <c r="C25" s="96">
        <v>45.8</v>
      </c>
      <c r="D25" s="96">
        <v>9.1</v>
      </c>
      <c r="E25" s="96">
        <v>0.15507078400900001</v>
      </c>
      <c r="F25" s="96">
        <v>0.302499480953</v>
      </c>
      <c r="G25" s="96">
        <v>0.36292803532700002</v>
      </c>
      <c r="H25" s="96">
        <v>0.35020665525099998</v>
      </c>
      <c r="I25" s="96">
        <v>0.31227053800999999</v>
      </c>
      <c r="J25" s="96">
        <v>0.27345757318300001</v>
      </c>
      <c r="K25" s="96">
        <v>0.24210342015399999</v>
      </c>
      <c r="L25" s="96">
        <v>0.216874257032</v>
      </c>
      <c r="M25" s="96">
        <v>0.19479145733299999</v>
      </c>
      <c r="N25" s="96">
        <v>8.4388084908700006E-2</v>
      </c>
      <c r="O25" s="96">
        <v>3.7079332427399997E-2</v>
      </c>
      <c r="P25" s="96">
        <v>2.24509434291E-2</v>
      </c>
      <c r="Q25" s="96">
        <v>1.58441976889E-2</v>
      </c>
      <c r="R25" s="16">
        <f>SQRT((C25-Input!$R$8)^2+(Input!$Q$8-D25)^2)</f>
        <v>1.5925414338701436</v>
      </c>
    </row>
    <row r="26" spans="3:18">
      <c r="C26" s="96">
        <v>45.8</v>
      </c>
      <c r="D26" s="96">
        <v>9.2000000000000011</v>
      </c>
      <c r="E26" s="96">
        <v>0.16798942773700001</v>
      </c>
      <c r="F26" s="96">
        <v>0.32666729826099999</v>
      </c>
      <c r="G26" s="96">
        <v>0.39525899259899999</v>
      </c>
      <c r="H26" s="96">
        <v>0.381322614427</v>
      </c>
      <c r="I26" s="96">
        <v>0.33936778103699999</v>
      </c>
      <c r="J26" s="96">
        <v>0.29735618367400002</v>
      </c>
      <c r="K26" s="96">
        <v>0.263499740845</v>
      </c>
      <c r="L26" s="96">
        <v>0.23583548836900001</v>
      </c>
      <c r="M26" s="96">
        <v>0.21191515614699999</v>
      </c>
      <c r="N26" s="96">
        <v>9.1175758253199998E-2</v>
      </c>
      <c r="O26" s="96">
        <v>3.9809109167300002E-2</v>
      </c>
      <c r="P26" s="96">
        <v>2.3854437687300001E-2</v>
      </c>
      <c r="Q26" s="96">
        <v>1.6736710593400001E-2</v>
      </c>
      <c r="R26" s="16">
        <f>SQRT((C26-Input!$R$8)^2+(Input!$Q$8-D26)^2)</f>
        <v>1.5162574137977196</v>
      </c>
    </row>
    <row r="27" spans="3:18">
      <c r="C27" s="96">
        <v>45.9</v>
      </c>
      <c r="D27" s="96">
        <v>6.8</v>
      </c>
      <c r="E27" s="96">
        <v>0.31927911586300001</v>
      </c>
      <c r="F27" s="96">
        <v>0.63201066914399995</v>
      </c>
      <c r="G27" s="96">
        <v>0.75227695702899999</v>
      </c>
      <c r="H27" s="96">
        <v>0.71883383765999997</v>
      </c>
      <c r="I27" s="96">
        <v>0.63598892928999995</v>
      </c>
      <c r="J27" s="96">
        <v>0.55954980456400005</v>
      </c>
      <c r="K27" s="96">
        <v>0.49612874203000001</v>
      </c>
      <c r="L27" s="96">
        <v>0.44418987431200002</v>
      </c>
      <c r="M27" s="96">
        <v>0.39970786884600001</v>
      </c>
      <c r="N27" s="96">
        <v>0.16948455683300001</v>
      </c>
      <c r="O27" s="96">
        <v>7.2546695099700007E-2</v>
      </c>
      <c r="P27" s="96">
        <v>4.13270945729E-2</v>
      </c>
      <c r="Q27" s="96">
        <v>2.8283891614700001E-2</v>
      </c>
      <c r="R27" s="16">
        <f>SQRT((C27-Input!$R$8)^2+(Input!$Q$8-D27)^2)</f>
        <v>3.6496259839075083</v>
      </c>
    </row>
    <row r="28" spans="3:18">
      <c r="C28" s="96">
        <v>45.9</v>
      </c>
      <c r="D28" s="96">
        <v>6.9</v>
      </c>
      <c r="E28" s="96">
        <v>0.317516004101</v>
      </c>
      <c r="F28" s="96">
        <v>0.62536210060399999</v>
      </c>
      <c r="G28" s="96">
        <v>0.74898543292899999</v>
      </c>
      <c r="H28" s="96">
        <v>0.71700772219099995</v>
      </c>
      <c r="I28" s="96">
        <v>0.63527198787399997</v>
      </c>
      <c r="J28" s="96">
        <v>0.55936933793800003</v>
      </c>
      <c r="K28" s="96">
        <v>0.49638579401799998</v>
      </c>
      <c r="L28" s="96">
        <v>0.44495825503999997</v>
      </c>
      <c r="M28" s="96">
        <v>0.400889802106</v>
      </c>
      <c r="N28" s="96">
        <v>0.17163864432199999</v>
      </c>
      <c r="O28" s="96">
        <v>7.3877819199799993E-2</v>
      </c>
      <c r="P28" s="96">
        <v>4.2063196551599999E-2</v>
      </c>
      <c r="Q28" s="96">
        <v>2.87981458991E-2</v>
      </c>
      <c r="R28" s="16">
        <f>SQRT((C28-Input!$R$8)^2+(Input!$Q$8-D28)^2)</f>
        <v>3.5528324121348906</v>
      </c>
    </row>
    <row r="29" spans="3:18">
      <c r="C29" s="96">
        <v>45.9</v>
      </c>
      <c r="D29" s="96">
        <v>6.9999999999999991</v>
      </c>
      <c r="E29" s="96">
        <v>0.318898954816</v>
      </c>
      <c r="F29" s="96">
        <v>0.62684726564000004</v>
      </c>
      <c r="G29" s="96">
        <v>0.75196240314700002</v>
      </c>
      <c r="H29" s="96">
        <v>0.720679392325</v>
      </c>
      <c r="I29" s="96">
        <v>0.63940990663700004</v>
      </c>
      <c r="J29" s="96">
        <v>0.56333732268100001</v>
      </c>
      <c r="K29" s="96">
        <v>0.50065322985000005</v>
      </c>
      <c r="L29" s="96">
        <v>0.44917531321800003</v>
      </c>
      <c r="M29" s="96">
        <v>0.40494730900600001</v>
      </c>
      <c r="N29" s="96">
        <v>0.17469889485000001</v>
      </c>
      <c r="O29" s="96">
        <v>7.5284441480099995E-2</v>
      </c>
      <c r="P29" s="96">
        <v>4.2821793445700002E-2</v>
      </c>
      <c r="Q29" s="96">
        <v>2.93021108504E-2</v>
      </c>
      <c r="R29" s="16">
        <f>SQRT((C29-Input!$R$8)^2+(Input!$Q$8-D29)^2)</f>
        <v>3.4562214157978386</v>
      </c>
    </row>
    <row r="30" spans="3:18">
      <c r="C30" s="96">
        <v>45.9</v>
      </c>
      <c r="D30" s="96">
        <v>7.0999999999999988</v>
      </c>
      <c r="E30" s="96">
        <v>0.31931367136799998</v>
      </c>
      <c r="F30" s="96">
        <v>0.62721924565599996</v>
      </c>
      <c r="G30" s="96">
        <v>0.75235470328999998</v>
      </c>
      <c r="H30" s="96">
        <v>0.721755914394</v>
      </c>
      <c r="I30" s="96">
        <v>0.64114615456000001</v>
      </c>
      <c r="J30" s="96">
        <v>0.56482055028699996</v>
      </c>
      <c r="K30" s="96">
        <v>0.50238029816800001</v>
      </c>
      <c r="L30" s="96">
        <v>0.45096552569499998</v>
      </c>
      <c r="M30" s="96">
        <v>0.40657933939899998</v>
      </c>
      <c r="N30" s="96">
        <v>0.17612262080400001</v>
      </c>
      <c r="O30" s="96">
        <v>7.5827233889199999E-2</v>
      </c>
      <c r="P30" s="96">
        <v>4.30392097936E-2</v>
      </c>
      <c r="Q30" s="96">
        <v>2.9434270909400002E-2</v>
      </c>
      <c r="R30" s="16">
        <f>SQRT((C30-Input!$R$8)^2+(Input!$Q$8-D30)^2)</f>
        <v>3.3598087447536349</v>
      </c>
    </row>
    <row r="31" spans="3:18">
      <c r="C31" s="96">
        <v>45.9</v>
      </c>
      <c r="D31" s="96">
        <v>7.2</v>
      </c>
      <c r="E31" s="96">
        <v>0.31491682388600001</v>
      </c>
      <c r="F31" s="96">
        <v>0.61807815786700004</v>
      </c>
      <c r="G31" s="96">
        <v>0.741168058977</v>
      </c>
      <c r="H31" s="96">
        <v>0.71198439340499997</v>
      </c>
      <c r="I31" s="96">
        <v>0.63341670340800005</v>
      </c>
      <c r="J31" s="96">
        <v>0.55804979245200004</v>
      </c>
      <c r="K31" s="96">
        <v>0.49605383132399999</v>
      </c>
      <c r="L31" s="96">
        <v>0.44556493440700001</v>
      </c>
      <c r="M31" s="96">
        <v>0.40182401906499998</v>
      </c>
      <c r="N31" s="96">
        <v>0.174322868508</v>
      </c>
      <c r="O31" s="96">
        <v>7.5021975983899994E-2</v>
      </c>
      <c r="P31" s="96">
        <v>4.2511662956100003E-2</v>
      </c>
      <c r="Q31" s="96">
        <v>2.9084941882999999E-2</v>
      </c>
      <c r="R31" s="16">
        <f>SQRT((C31-Input!$R$8)^2+(Input!$Q$8-D31)^2)</f>
        <v>3.2636119756531055</v>
      </c>
    </row>
    <row r="32" spans="3:18">
      <c r="C32" s="96">
        <v>45.9</v>
      </c>
      <c r="D32" s="96">
        <v>7.3000000000000007</v>
      </c>
      <c r="E32" s="96">
        <v>0.30931912507499998</v>
      </c>
      <c r="F32" s="96">
        <v>0.60676700694499996</v>
      </c>
      <c r="G32" s="96">
        <v>0.72646946760599995</v>
      </c>
      <c r="H32" s="96">
        <v>0.69871216852100004</v>
      </c>
      <c r="I32" s="96">
        <v>0.62263126195100005</v>
      </c>
      <c r="J32" s="96">
        <v>0.54811783067999997</v>
      </c>
      <c r="K32" s="96">
        <v>0.48744412861500003</v>
      </c>
      <c r="L32" s="96">
        <v>0.43815236803300001</v>
      </c>
      <c r="M32" s="96">
        <v>0.39515165400699997</v>
      </c>
      <c r="N32" s="96">
        <v>0.17164120426900001</v>
      </c>
      <c r="O32" s="96">
        <v>7.3852231060399995E-2</v>
      </c>
      <c r="P32" s="96">
        <v>4.1809658359200003E-2</v>
      </c>
      <c r="Q32" s="96">
        <v>2.8620190605900001E-2</v>
      </c>
      <c r="R32" s="16">
        <f>SQRT((C32-Input!$R$8)^2+(Input!$Q$8-D32)^2)</f>
        <v>3.1676507784049908</v>
      </c>
    </row>
    <row r="33" spans="3:18">
      <c r="C33" s="96">
        <v>45.9</v>
      </c>
      <c r="D33" s="96">
        <v>7.3999999999999986</v>
      </c>
      <c r="E33" s="96">
        <v>0.29691773803499999</v>
      </c>
      <c r="F33" s="96">
        <v>0.58124847484200004</v>
      </c>
      <c r="G33" s="96">
        <v>0.69559978118700005</v>
      </c>
      <c r="H33" s="96">
        <v>0.670182563111</v>
      </c>
      <c r="I33" s="96">
        <v>0.59849403234200005</v>
      </c>
      <c r="J33" s="96">
        <v>0.52563066060899999</v>
      </c>
      <c r="K33" s="96">
        <v>0.46798990835400001</v>
      </c>
      <c r="L33" s="96">
        <v>0.42119248623200001</v>
      </c>
      <c r="M33" s="96">
        <v>0.37907381619199998</v>
      </c>
      <c r="N33" s="96">
        <v>0.16536829772200001</v>
      </c>
      <c r="O33" s="96">
        <v>7.12237725111E-2</v>
      </c>
      <c r="P33" s="96">
        <v>4.0469859615500002E-2</v>
      </c>
      <c r="Q33" s="96">
        <v>2.7759264419899999E-2</v>
      </c>
      <c r="R33" s="16">
        <f>SQRT((C33-Input!$R$8)^2+(Input!$Q$8-D33)^2)</f>
        <v>3.0719472294024088</v>
      </c>
    </row>
    <row r="34" spans="3:18">
      <c r="C34" s="96">
        <v>45.9</v>
      </c>
      <c r="D34" s="96">
        <v>7.4999999999999991</v>
      </c>
      <c r="E34" s="96">
        <v>0.27385451309100001</v>
      </c>
      <c r="F34" s="96">
        <v>0.531570074176</v>
      </c>
      <c r="G34" s="96">
        <v>0.64184509137599999</v>
      </c>
      <c r="H34" s="96">
        <v>0.62079884319300005</v>
      </c>
      <c r="I34" s="96">
        <v>0.55659979800899995</v>
      </c>
      <c r="J34" s="96">
        <v>0.48711934758100001</v>
      </c>
      <c r="K34" s="96">
        <v>0.43474659074700001</v>
      </c>
      <c r="L34" s="96">
        <v>0.39197821899700003</v>
      </c>
      <c r="M34" s="96">
        <v>0.35212593050800001</v>
      </c>
      <c r="N34" s="96">
        <v>0.155328785809</v>
      </c>
      <c r="O34" s="96">
        <v>6.7233417241100005E-2</v>
      </c>
      <c r="P34" s="96">
        <v>3.8517790124200001E-2</v>
      </c>
      <c r="Q34" s="96">
        <v>2.6498013559599999E-2</v>
      </c>
      <c r="R34" s="16">
        <f>SQRT((C34-Input!$R$8)^2+(Input!$Q$8-D34)^2)</f>
        <v>2.9765261810601484</v>
      </c>
    </row>
    <row r="35" spans="3:18">
      <c r="C35" s="96">
        <v>45.9</v>
      </c>
      <c r="D35" s="96">
        <v>7.5999999999999979</v>
      </c>
      <c r="E35" s="96">
        <v>0.25031283215599998</v>
      </c>
      <c r="F35" s="96">
        <v>0.48153860269799997</v>
      </c>
      <c r="G35" s="96">
        <v>0.58896346922700005</v>
      </c>
      <c r="H35" s="96">
        <v>0.571807108191</v>
      </c>
      <c r="I35" s="96">
        <v>0.51149383807500004</v>
      </c>
      <c r="J35" s="96">
        <v>0.44903925196299999</v>
      </c>
      <c r="K35" s="96">
        <v>0.40177352115499998</v>
      </c>
      <c r="L35" s="96">
        <v>0.361164308958</v>
      </c>
      <c r="M35" s="96">
        <v>0.32551411815999998</v>
      </c>
      <c r="N35" s="96">
        <v>0.145283852214</v>
      </c>
      <c r="O35" s="96">
        <v>6.3235034701500006E-2</v>
      </c>
      <c r="P35" s="96">
        <v>3.64894339929E-2</v>
      </c>
      <c r="Q35" s="96">
        <v>2.51674006007E-2</v>
      </c>
      <c r="R35" s="16">
        <f>SQRT((C35-Input!$R$8)^2+(Input!$Q$8-D35)^2)</f>
        <v>2.8814156994158098</v>
      </c>
    </row>
    <row r="36" spans="3:18">
      <c r="C36" s="96">
        <v>45.9</v>
      </c>
      <c r="D36" s="96">
        <v>7.6999999999999993</v>
      </c>
      <c r="E36" s="96">
        <v>0.23205282655000001</v>
      </c>
      <c r="F36" s="96">
        <v>0.444818761663</v>
      </c>
      <c r="G36" s="96">
        <v>0.54625727662900003</v>
      </c>
      <c r="H36" s="96">
        <v>0.53032247008599998</v>
      </c>
      <c r="I36" s="96">
        <v>0.47492039294900001</v>
      </c>
      <c r="J36" s="96">
        <v>0.41799424402200003</v>
      </c>
      <c r="K36" s="96">
        <v>0.37304059240800003</v>
      </c>
      <c r="L36" s="96">
        <v>0.33582622219800001</v>
      </c>
      <c r="M36" s="96">
        <v>0.30337482946299998</v>
      </c>
      <c r="N36" s="96">
        <v>0.13576173510600001</v>
      </c>
      <c r="O36" s="96">
        <v>5.9481184303199999E-2</v>
      </c>
      <c r="P36" s="96">
        <v>3.4485072316899998E-2</v>
      </c>
      <c r="Q36" s="96">
        <v>2.3872108376600001E-2</v>
      </c>
      <c r="R36" s="16">
        <f>SQRT((C36-Input!$R$8)^2+(Input!$Q$8-D36)^2)</f>
        <v>2.786647584310451</v>
      </c>
    </row>
    <row r="37" spans="3:18">
      <c r="C37" s="96">
        <v>45.9</v>
      </c>
      <c r="D37" s="96">
        <v>7.8</v>
      </c>
      <c r="E37" s="96">
        <v>0.21718620863400001</v>
      </c>
      <c r="F37" s="96">
        <v>0.41601458659500001</v>
      </c>
      <c r="G37" s="96">
        <v>0.50931194467999996</v>
      </c>
      <c r="H37" s="96">
        <v>0.49504546553200002</v>
      </c>
      <c r="I37" s="96">
        <v>0.44434829103399998</v>
      </c>
      <c r="J37" s="96">
        <v>0.391423073535</v>
      </c>
      <c r="K37" s="96">
        <v>0.34860622562900001</v>
      </c>
      <c r="L37" s="96">
        <v>0.31431024894199999</v>
      </c>
      <c r="M37" s="96">
        <v>0.28433145271299998</v>
      </c>
      <c r="N37" s="96">
        <v>0.127160049537</v>
      </c>
      <c r="O37" s="96">
        <v>5.59578003528E-2</v>
      </c>
      <c r="P37" s="96">
        <v>3.2584885575700002E-2</v>
      </c>
      <c r="Q37" s="96">
        <v>2.2631147969299999E-2</v>
      </c>
      <c r="R37" s="16">
        <f>SQRT((C37-Input!$R$8)^2+(Input!$Q$8-D37)^2)</f>
        <v>2.6922579901351669</v>
      </c>
    </row>
    <row r="38" spans="3:18">
      <c r="C38" s="96">
        <v>45.9</v>
      </c>
      <c r="D38" s="96">
        <v>7.9</v>
      </c>
      <c r="E38" s="96">
        <v>0.203885833351</v>
      </c>
      <c r="F38" s="96">
        <v>0.390286866791</v>
      </c>
      <c r="G38" s="96">
        <v>0.47676642486100002</v>
      </c>
      <c r="H38" s="96">
        <v>0.46363325613299999</v>
      </c>
      <c r="I38" s="96">
        <v>0.416750598104</v>
      </c>
      <c r="J38" s="96">
        <v>0.36617924158999998</v>
      </c>
      <c r="K38" s="96">
        <v>0.32649994856699999</v>
      </c>
      <c r="L38" s="96">
        <v>0.29463665366300001</v>
      </c>
      <c r="M38" s="96">
        <v>0.26583795351400002</v>
      </c>
      <c r="N38" s="96">
        <v>0.11906315540699999</v>
      </c>
      <c r="O38" s="96">
        <v>5.2551461567800002E-2</v>
      </c>
      <c r="P38" s="96">
        <v>3.0751252723399999E-2</v>
      </c>
      <c r="Q38" s="96">
        <v>2.1427612603800002E-2</v>
      </c>
      <c r="R38" s="16">
        <f>SQRT((C38-Input!$R$8)^2+(Input!$Q$8-D38)^2)</f>
        <v>2.5982881694973763</v>
      </c>
    </row>
    <row r="39" spans="3:18">
      <c r="C39" s="96">
        <v>45.9</v>
      </c>
      <c r="D39" s="96">
        <v>7.9999999999999982</v>
      </c>
      <c r="E39" s="96">
        <v>0.19072866063900001</v>
      </c>
      <c r="F39" s="96">
        <v>0.365436440694</v>
      </c>
      <c r="G39" s="96">
        <v>0.44648845237099999</v>
      </c>
      <c r="H39" s="96">
        <v>0.43422674272099998</v>
      </c>
      <c r="I39" s="96">
        <v>0.39027692726399998</v>
      </c>
      <c r="J39" s="96">
        <v>0.34247570302399999</v>
      </c>
      <c r="K39" s="96">
        <v>0.305544215126</v>
      </c>
      <c r="L39" s="96">
        <v>0.27545042705299999</v>
      </c>
      <c r="M39" s="96">
        <v>0.248313866153</v>
      </c>
      <c r="N39" s="96">
        <v>0.111229041876</v>
      </c>
      <c r="O39" s="96">
        <v>4.9093058888099998E-2</v>
      </c>
      <c r="P39" s="96">
        <v>2.89739639132E-2</v>
      </c>
      <c r="Q39" s="96">
        <v>2.0260713591700001E-2</v>
      </c>
      <c r="R39" s="16">
        <f>SQRT((C39-Input!$R$8)^2+(Input!$Q$8-D39)^2)</f>
        <v>2.5047853676619511</v>
      </c>
    </row>
    <row r="40" spans="3:18">
      <c r="C40" s="96">
        <v>45.9</v>
      </c>
      <c r="D40" s="96">
        <v>8.1</v>
      </c>
      <c r="E40" s="96">
        <v>0.17808381427700001</v>
      </c>
      <c r="F40" s="96">
        <v>0.34188757111500001</v>
      </c>
      <c r="G40" s="96">
        <v>0.417249574347</v>
      </c>
      <c r="H40" s="96">
        <v>0.40573609375699998</v>
      </c>
      <c r="I40" s="96">
        <v>0.36369679501199997</v>
      </c>
      <c r="J40" s="96">
        <v>0.31955933285799998</v>
      </c>
      <c r="K40" s="96">
        <v>0.28518590911000002</v>
      </c>
      <c r="L40" s="96">
        <v>0.25646722663999999</v>
      </c>
      <c r="M40" s="96">
        <v>0.23136482010500001</v>
      </c>
      <c r="N40" s="96">
        <v>0.103601127175</v>
      </c>
      <c r="O40" s="96">
        <v>4.5770985854800002E-2</v>
      </c>
      <c r="P40" s="96">
        <v>2.7260001343800001E-2</v>
      </c>
      <c r="Q40" s="96">
        <v>1.9136151163399999E-2</v>
      </c>
      <c r="R40" s="16">
        <f>SQRT((C40-Input!$R$8)^2+(Input!$Q$8-D40)^2)</f>
        <v>2.411803902550286</v>
      </c>
    </row>
    <row r="41" spans="3:18">
      <c r="C41" s="96">
        <v>45.9</v>
      </c>
      <c r="D41" s="96">
        <v>8.6999999999999993</v>
      </c>
      <c r="E41" s="96">
        <v>0.145338602623</v>
      </c>
      <c r="F41" s="96">
        <v>0.28507935595599998</v>
      </c>
      <c r="G41" s="96">
        <v>0.33876715013399999</v>
      </c>
      <c r="H41" s="96">
        <v>0.326621962529</v>
      </c>
      <c r="I41" s="96">
        <v>0.29161753713400002</v>
      </c>
      <c r="J41" s="96">
        <v>0.255107602574</v>
      </c>
      <c r="K41" s="96">
        <v>0.22610107710499999</v>
      </c>
      <c r="L41" s="96">
        <v>0.20262396996099999</v>
      </c>
      <c r="M41" s="96">
        <v>0.18203722892099999</v>
      </c>
      <c r="N41" s="96">
        <v>7.9953081967299999E-2</v>
      </c>
      <c r="O41" s="96">
        <v>3.5450261286799997E-2</v>
      </c>
      <c r="P41" s="96">
        <v>2.1703533129500002E-2</v>
      </c>
      <c r="Q41" s="96">
        <v>1.54281011217E-2</v>
      </c>
      <c r="R41" s="16">
        <f>SQRT((C41-Input!$R$8)^2+(Input!$Q$8-D41)^2)</f>
        <v>1.8691944848455628</v>
      </c>
    </row>
    <row r="42" spans="3:18">
      <c r="C42" s="96">
        <v>45.9</v>
      </c>
      <c r="D42" s="96">
        <v>8.7999999999999989</v>
      </c>
      <c r="E42" s="96">
        <v>0.149978022839</v>
      </c>
      <c r="F42" s="96">
        <v>0.29545587546300001</v>
      </c>
      <c r="G42" s="96">
        <v>0.35018886234899999</v>
      </c>
      <c r="H42" s="96">
        <v>0.33686410987600002</v>
      </c>
      <c r="I42" s="96">
        <v>0.30015217207200001</v>
      </c>
      <c r="J42" s="96">
        <v>0.26236304001100003</v>
      </c>
      <c r="K42" s="96">
        <v>0.232240027012</v>
      </c>
      <c r="L42" s="96">
        <v>0.20781588263199999</v>
      </c>
      <c r="M42" s="96">
        <v>0.18639879818800001</v>
      </c>
      <c r="N42" s="96">
        <v>8.0863851126299999E-2</v>
      </c>
      <c r="O42" s="96">
        <v>3.5625519290100001E-2</v>
      </c>
      <c r="P42" s="96">
        <v>2.1751269012700001E-2</v>
      </c>
      <c r="Q42" s="96">
        <v>1.54366374079E-2</v>
      </c>
      <c r="R42" s="16">
        <f>SQRT((C42-Input!$R$8)^2+(Input!$Q$8-D42)^2)</f>
        <v>1.7823401326571902</v>
      </c>
    </row>
    <row r="43" spans="3:18">
      <c r="C43" s="96">
        <v>45.9</v>
      </c>
      <c r="D43" s="96">
        <v>8.9</v>
      </c>
      <c r="E43" s="96">
        <v>0.15404184902900001</v>
      </c>
      <c r="F43" s="96">
        <v>0.30348364097000002</v>
      </c>
      <c r="G43" s="96">
        <v>0.36030662473300001</v>
      </c>
      <c r="H43" s="96">
        <v>0.346412444953</v>
      </c>
      <c r="I43" s="96">
        <v>0.30837914737400002</v>
      </c>
      <c r="J43" s="96">
        <v>0.26956968533999998</v>
      </c>
      <c r="K43" s="96">
        <v>0.23848291555100001</v>
      </c>
      <c r="L43" s="96">
        <v>0.21328201158599999</v>
      </c>
      <c r="M43" s="96">
        <v>0.19119027424500001</v>
      </c>
      <c r="N43" s="96">
        <v>8.2365007911199994E-2</v>
      </c>
      <c r="O43" s="96">
        <v>3.6125887029199999E-2</v>
      </c>
      <c r="P43" s="96">
        <v>2.19796904461E-2</v>
      </c>
      <c r="Q43" s="96">
        <v>1.55673074885E-2</v>
      </c>
      <c r="R43" s="16">
        <f>SQRT((C43-Input!$R$8)^2+(Input!$Q$8-D43)^2)</f>
        <v>1.6969339040704636</v>
      </c>
    </row>
    <row r="44" spans="3:18">
      <c r="C44" s="96">
        <v>45.9</v>
      </c>
      <c r="D44" s="96">
        <v>8.9999999999999982</v>
      </c>
      <c r="E44" s="96">
        <v>0.15801624393399999</v>
      </c>
      <c r="F44" s="96">
        <v>0.31053047245600002</v>
      </c>
      <c r="G44" s="96">
        <v>0.37020763907100002</v>
      </c>
      <c r="H44" s="96">
        <v>0.35613533632599997</v>
      </c>
      <c r="I44" s="96">
        <v>0.31696461618600003</v>
      </c>
      <c r="J44" s="96">
        <v>0.27729413307</v>
      </c>
      <c r="K44" s="96">
        <v>0.24527521981299999</v>
      </c>
      <c r="L44" s="96">
        <v>0.21937133657899999</v>
      </c>
      <c r="M44" s="96">
        <v>0.19672720645200001</v>
      </c>
      <c r="N44" s="96">
        <v>8.4531886389399999E-2</v>
      </c>
      <c r="O44" s="96">
        <v>3.6987255531300001E-2</v>
      </c>
      <c r="P44" s="96">
        <v>2.2408126222199998E-2</v>
      </c>
      <c r="Q44" s="96">
        <v>1.5833074073100001E-2</v>
      </c>
      <c r="R44" s="16">
        <f>SQRT((C44-Input!$R$8)^2+(Input!$Q$8-D44)^2)</f>
        <v>1.6132058148566202</v>
      </c>
    </row>
    <row r="45" spans="3:18">
      <c r="C45" s="96">
        <v>45.9</v>
      </c>
      <c r="D45" s="96">
        <v>9.1</v>
      </c>
      <c r="E45" s="96">
        <v>0.16267991904000001</v>
      </c>
      <c r="F45" s="96">
        <v>0.318373110949</v>
      </c>
      <c r="G45" s="96">
        <v>0.38182716911300002</v>
      </c>
      <c r="H45" s="96">
        <v>0.36773734502099997</v>
      </c>
      <c r="I45" s="96">
        <v>0.32730377824599999</v>
      </c>
      <c r="J45" s="96">
        <v>0.28664151049699998</v>
      </c>
      <c r="K45" s="96">
        <v>0.25362388226100002</v>
      </c>
      <c r="L45" s="96">
        <v>0.22692284606599999</v>
      </c>
      <c r="M45" s="96">
        <v>0.20373878163799999</v>
      </c>
      <c r="N45" s="96">
        <v>8.7569577940099994E-2</v>
      </c>
      <c r="O45" s="96">
        <v>3.8281992986399997E-2</v>
      </c>
      <c r="P45" s="96">
        <v>2.3075364722099999E-2</v>
      </c>
      <c r="Q45" s="96">
        <v>1.6258920204000001E-2</v>
      </c>
      <c r="R45" s="16">
        <f>SQRT((C45-Input!$R$8)^2+(Input!$Q$8-D45)^2)</f>
        <v>1.5314311370057054</v>
      </c>
    </row>
    <row r="46" spans="3:18">
      <c r="C46" s="96">
        <v>45.9</v>
      </c>
      <c r="D46" s="96">
        <v>9.2000000000000011</v>
      </c>
      <c r="E46" s="96">
        <v>0.169017357556</v>
      </c>
      <c r="F46" s="96">
        <v>0.32916449226900002</v>
      </c>
      <c r="G46" s="96">
        <v>0.39766192175699999</v>
      </c>
      <c r="H46" s="96">
        <v>0.38348847755799997</v>
      </c>
      <c r="I46" s="96">
        <v>0.34126245321499998</v>
      </c>
      <c r="J46" s="96">
        <v>0.29891266796400001</v>
      </c>
      <c r="K46" s="96">
        <v>0.26493107967399998</v>
      </c>
      <c r="L46" s="96">
        <v>0.23710417368700001</v>
      </c>
      <c r="M46" s="96">
        <v>0.21301623082400001</v>
      </c>
      <c r="N46" s="96">
        <v>9.1778879293800006E-2</v>
      </c>
      <c r="O46" s="96">
        <v>4.00913757777E-2</v>
      </c>
      <c r="P46" s="96">
        <v>2.4035149757799999E-2</v>
      </c>
      <c r="Q46" s="96">
        <v>1.6879090244699999E-2</v>
      </c>
      <c r="R46" s="16">
        <f>SQRT((C46-Input!$R$8)^2+(Input!$Q$8-D46)^2)</f>
        <v>1.4519399621520044</v>
      </c>
    </row>
    <row r="47" spans="3:18">
      <c r="C47" s="96">
        <v>46</v>
      </c>
      <c r="D47" s="96">
        <v>5.9</v>
      </c>
      <c r="E47" s="96">
        <v>0.17887526038500001</v>
      </c>
      <c r="F47" s="96">
        <v>0.32779404063099998</v>
      </c>
      <c r="G47" s="96">
        <v>0.41128155596900001</v>
      </c>
      <c r="H47" s="96">
        <v>0.40227362675900002</v>
      </c>
      <c r="I47" s="96">
        <v>0.35749333657999999</v>
      </c>
      <c r="J47" s="96">
        <v>0.31296124221600002</v>
      </c>
      <c r="K47" s="96">
        <v>0.27746499472300001</v>
      </c>
      <c r="L47" s="96">
        <v>0.24877859764999999</v>
      </c>
      <c r="M47" s="96">
        <v>0.224593938528</v>
      </c>
      <c r="N47" s="96">
        <v>0.100167251763</v>
      </c>
      <c r="O47" s="96">
        <v>4.4393907144200002E-2</v>
      </c>
      <c r="P47" s="96">
        <v>2.65194282956E-2</v>
      </c>
      <c r="Q47" s="96">
        <v>1.8530550165099999E-2</v>
      </c>
      <c r="R47" s="16">
        <f>SQRT((C47-Input!$R$8)^2+(Input!$Q$8-D47)^2)</f>
        <v>4.5081291013545561</v>
      </c>
    </row>
    <row r="48" spans="3:18">
      <c r="C48" s="96">
        <v>46</v>
      </c>
      <c r="D48" s="96">
        <v>6</v>
      </c>
      <c r="E48" s="96">
        <v>0.18426520769999999</v>
      </c>
      <c r="F48" s="96">
        <v>0.33999699043600001</v>
      </c>
      <c r="G48" s="96">
        <v>0.42533401679799998</v>
      </c>
      <c r="H48" s="96">
        <v>0.41556666211999999</v>
      </c>
      <c r="I48" s="96">
        <v>0.370097244263</v>
      </c>
      <c r="J48" s="96">
        <v>0.32412238016299999</v>
      </c>
      <c r="K48" s="96">
        <v>0.28782432098100003</v>
      </c>
      <c r="L48" s="96">
        <v>0.25818502819299999</v>
      </c>
      <c r="M48" s="96">
        <v>0.23301963462299999</v>
      </c>
      <c r="N48" s="96">
        <v>0.104043224061</v>
      </c>
      <c r="O48" s="96">
        <v>4.6092761099500001E-2</v>
      </c>
      <c r="P48" s="96">
        <v>2.74875426223E-2</v>
      </c>
      <c r="Q48" s="96">
        <v>1.9220881598399998E-2</v>
      </c>
      <c r="R48" s="16">
        <f>SQRT((C48-Input!$R$8)^2+(Input!$Q$8-D48)^2)</f>
        <v>4.4097705519429491</v>
      </c>
    </row>
    <row r="49" spans="3:18">
      <c r="C49" s="96">
        <v>46</v>
      </c>
      <c r="D49" s="96">
        <v>6.0999999999999988</v>
      </c>
      <c r="E49" s="96">
        <v>0.19851722197300001</v>
      </c>
      <c r="F49" s="96">
        <v>0.37274989164599998</v>
      </c>
      <c r="G49" s="96">
        <v>0.45967167898200001</v>
      </c>
      <c r="H49" s="96">
        <v>0.44684713567899997</v>
      </c>
      <c r="I49" s="96">
        <v>0.39852694773899999</v>
      </c>
      <c r="J49" s="96">
        <v>0.34859568187000001</v>
      </c>
      <c r="K49" s="96">
        <v>0.30924162433199998</v>
      </c>
      <c r="L49" s="96">
        <v>0.277705875075</v>
      </c>
      <c r="M49" s="96">
        <v>0.25003457539599999</v>
      </c>
      <c r="N49" s="96">
        <v>0.11034403489</v>
      </c>
      <c r="O49" s="96">
        <v>4.8632790125300002E-2</v>
      </c>
      <c r="P49" s="96">
        <v>2.88227978855E-2</v>
      </c>
      <c r="Q49" s="96">
        <v>2.0108312292699999E-2</v>
      </c>
      <c r="R49" s="16">
        <f>SQRT((C49-Input!$R$8)^2+(Input!$Q$8-D49)^2)</f>
        <v>4.3114875213882522</v>
      </c>
    </row>
    <row r="50" spans="3:18">
      <c r="C50" s="96">
        <v>46</v>
      </c>
      <c r="D50" s="96">
        <v>6.1999999999999993</v>
      </c>
      <c r="E50" s="96">
        <v>0.21831967650799999</v>
      </c>
      <c r="F50" s="96">
        <v>0.41886509020599999</v>
      </c>
      <c r="G50" s="96">
        <v>0.508551827894</v>
      </c>
      <c r="H50" s="96">
        <v>0.49108401275699998</v>
      </c>
      <c r="I50" s="96">
        <v>0.43638236585500001</v>
      </c>
      <c r="J50" s="96">
        <v>0.38269999623599998</v>
      </c>
      <c r="K50" s="96">
        <v>0.338913408867</v>
      </c>
      <c r="L50" s="96">
        <v>0.30376784763699999</v>
      </c>
      <c r="M50" s="96">
        <v>0.27336790208900003</v>
      </c>
      <c r="N50" s="96">
        <v>0.118613641748</v>
      </c>
      <c r="O50" s="96">
        <v>5.1868446689299998E-2</v>
      </c>
      <c r="P50" s="96">
        <v>3.0486736545999999E-2</v>
      </c>
      <c r="Q50" s="96">
        <v>2.1193371927999999E-2</v>
      </c>
      <c r="R50" s="16">
        <f>SQRT((C50-Input!$R$8)^2+(Input!$Q$8-D50)^2)</f>
        <v>4.2132852945640877</v>
      </c>
    </row>
    <row r="51" spans="3:18">
      <c r="C51" s="96">
        <v>46</v>
      </c>
      <c r="D51" s="96">
        <v>6.6999999999999993</v>
      </c>
      <c r="E51" s="96">
        <v>0.34581772716300002</v>
      </c>
      <c r="F51" s="96">
        <v>0.69296971519100004</v>
      </c>
      <c r="G51" s="96">
        <v>0.81139341860400005</v>
      </c>
      <c r="H51" s="96">
        <v>0.77466982139700002</v>
      </c>
      <c r="I51" s="96">
        <v>0.68260459904600002</v>
      </c>
      <c r="J51" s="96">
        <v>0.59931930664099997</v>
      </c>
      <c r="K51" s="96">
        <v>0.53337123655899998</v>
      </c>
      <c r="L51" s="96">
        <v>0.475965850508</v>
      </c>
      <c r="M51" s="96">
        <v>0.42689195081999998</v>
      </c>
      <c r="N51" s="96">
        <v>0.17822667132100001</v>
      </c>
      <c r="O51" s="96">
        <v>7.5204039730800004E-2</v>
      </c>
      <c r="P51" s="96">
        <v>4.2449143268999998E-2</v>
      </c>
      <c r="Q51" s="96">
        <v>2.88538340815E-2</v>
      </c>
      <c r="R51" s="16">
        <f>SQRT((C51-Input!$R$8)^2+(Input!$Q$8-D51)^2)</f>
        <v>3.7237097906398247</v>
      </c>
    </row>
    <row r="52" spans="3:18">
      <c r="C52" s="96">
        <v>46</v>
      </c>
      <c r="D52" s="96">
        <v>6.8</v>
      </c>
      <c r="E52" s="96">
        <v>0.36032707713599998</v>
      </c>
      <c r="F52" s="96">
        <v>0.72088234932399997</v>
      </c>
      <c r="G52" s="96">
        <v>0.845091393031</v>
      </c>
      <c r="H52" s="96">
        <v>0.806893375267</v>
      </c>
      <c r="I52" s="96">
        <v>0.71263220325099996</v>
      </c>
      <c r="J52" s="96">
        <v>0.62502321589499998</v>
      </c>
      <c r="K52" s="96">
        <v>0.55800807982800005</v>
      </c>
      <c r="L52" s="96">
        <v>0.497847570169</v>
      </c>
      <c r="M52" s="96">
        <v>0.44627114573999999</v>
      </c>
      <c r="N52" s="96">
        <v>0.18775209716899999</v>
      </c>
      <c r="O52" s="96">
        <v>7.9224670184800006E-2</v>
      </c>
      <c r="P52" s="96">
        <v>4.4641219645099997E-2</v>
      </c>
      <c r="Q52" s="96">
        <v>3.02711429525E-2</v>
      </c>
      <c r="R52" s="16">
        <f>SQRT((C52-Input!$R$8)^2+(Input!$Q$8-D52)^2)</f>
        <v>3.6261360883466942</v>
      </c>
    </row>
    <row r="53" spans="3:18">
      <c r="C53" s="96">
        <v>46</v>
      </c>
      <c r="D53" s="96">
        <v>6.9</v>
      </c>
      <c r="E53" s="96">
        <v>0.37184698629200003</v>
      </c>
      <c r="F53" s="96">
        <v>0.74229271695999999</v>
      </c>
      <c r="G53" s="96">
        <v>0.87088516167300001</v>
      </c>
      <c r="H53" s="96">
        <v>0.83170318308199997</v>
      </c>
      <c r="I53" s="96">
        <v>0.73675382973699999</v>
      </c>
      <c r="J53" s="96">
        <v>0.64614820460699995</v>
      </c>
      <c r="K53" s="96">
        <v>0.57693975162900002</v>
      </c>
      <c r="L53" s="96">
        <v>0.516586183142</v>
      </c>
      <c r="M53" s="96">
        <v>0.463109891128</v>
      </c>
      <c r="N53" s="96">
        <v>0.19689447049700001</v>
      </c>
      <c r="O53" s="96">
        <v>8.3189704288500005E-2</v>
      </c>
      <c r="P53" s="96">
        <v>4.6832355824300002E-2</v>
      </c>
      <c r="Q53" s="96">
        <v>3.1695545334900002E-2</v>
      </c>
      <c r="R53" s="16">
        <f>SQRT((C53-Input!$R$8)^2+(Input!$Q$8-D53)^2)</f>
        <v>3.5286982383753984</v>
      </c>
    </row>
    <row r="54" spans="3:18">
      <c r="C54" s="96">
        <v>46</v>
      </c>
      <c r="D54" s="96">
        <v>6.9999999999999991</v>
      </c>
      <c r="E54" s="96">
        <v>0.38389800589</v>
      </c>
      <c r="F54" s="96">
        <v>0.76518179168400002</v>
      </c>
      <c r="G54" s="96">
        <v>0.89641935228199998</v>
      </c>
      <c r="H54" s="96">
        <v>0.856422296601</v>
      </c>
      <c r="I54" s="96">
        <v>0.76156134215000004</v>
      </c>
      <c r="J54" s="96">
        <v>0.66818269617899995</v>
      </c>
      <c r="K54" s="96">
        <v>0.59695465570999995</v>
      </c>
      <c r="L54" s="96">
        <v>0.536693055285</v>
      </c>
      <c r="M54" s="96">
        <v>0.48119301078299997</v>
      </c>
      <c r="N54" s="96">
        <v>0.20644189919100001</v>
      </c>
      <c r="O54" s="96">
        <v>8.7265922124900003E-2</v>
      </c>
      <c r="P54" s="96">
        <v>4.9030193448199998E-2</v>
      </c>
      <c r="Q54" s="96">
        <v>3.3101341131000002E-2</v>
      </c>
      <c r="R54" s="16">
        <f>SQRT((C54-Input!$R$8)^2+(Input!$Q$8-D54)^2)</f>
        <v>3.4314078136847899</v>
      </c>
    </row>
    <row r="55" spans="3:18">
      <c r="C55" s="96">
        <v>46</v>
      </c>
      <c r="D55" s="96">
        <v>7.0999999999999988</v>
      </c>
      <c r="E55" s="96">
        <v>0.38877898340700001</v>
      </c>
      <c r="F55" s="96">
        <v>0.77391158503000002</v>
      </c>
      <c r="G55" s="96">
        <v>0.90692493628899995</v>
      </c>
      <c r="H55" s="96">
        <v>0.86708069171199997</v>
      </c>
      <c r="I55" s="96">
        <v>0.77259229357500003</v>
      </c>
      <c r="J55" s="96">
        <v>0.677709314959</v>
      </c>
      <c r="K55" s="96">
        <v>0.60562965520000001</v>
      </c>
      <c r="L55" s="96">
        <v>0.54554367820600003</v>
      </c>
      <c r="M55" s="96">
        <v>0.48907166126599999</v>
      </c>
      <c r="N55" s="96">
        <v>0.210844593676</v>
      </c>
      <c r="O55" s="96">
        <v>8.9221675099900005E-2</v>
      </c>
      <c r="P55" s="96">
        <v>5.00179298046E-2</v>
      </c>
      <c r="Q55" s="96">
        <v>3.3723534553700002E-2</v>
      </c>
      <c r="R55" s="16">
        <f>SQRT((C55-Input!$R$8)^2+(Input!$Q$8-D55)^2)</f>
        <v>3.3342777194049704</v>
      </c>
    </row>
    <row r="56" spans="3:18">
      <c r="C56" s="96">
        <v>46</v>
      </c>
      <c r="D56" s="96">
        <v>7.2</v>
      </c>
      <c r="E56" s="96">
        <v>0.38531102670700002</v>
      </c>
      <c r="F56" s="96">
        <v>0.76567670709000002</v>
      </c>
      <c r="G56" s="96">
        <v>0.89973728279099996</v>
      </c>
      <c r="H56" s="96">
        <v>0.86157977603400004</v>
      </c>
      <c r="I56" s="96">
        <v>0.76808874112000003</v>
      </c>
      <c r="J56" s="96">
        <v>0.67339362840600003</v>
      </c>
      <c r="K56" s="96">
        <v>0.60194248007499995</v>
      </c>
      <c r="L56" s="96">
        <v>0.54215351038500004</v>
      </c>
      <c r="M56" s="96">
        <v>0.48596160558099999</v>
      </c>
      <c r="N56" s="96">
        <v>0.21021123988500001</v>
      </c>
      <c r="O56" s="96">
        <v>8.8910825402900004E-2</v>
      </c>
      <c r="P56" s="96">
        <v>4.9743710685100001E-2</v>
      </c>
      <c r="Q56" s="96">
        <v>3.3542815029700003E-2</v>
      </c>
      <c r="R56" s="16">
        <f>SQRT((C56-Input!$R$8)^2+(Input!$Q$8-D56)^2)</f>
        <v>3.2373223868536449</v>
      </c>
    </row>
    <row r="57" spans="3:18">
      <c r="C57" s="96">
        <v>46</v>
      </c>
      <c r="D57" s="96">
        <v>7.3000000000000007</v>
      </c>
      <c r="E57" s="96">
        <v>0.38525603966499999</v>
      </c>
      <c r="F57" s="96">
        <v>0.76519329764300004</v>
      </c>
      <c r="G57" s="96">
        <v>0.89848606953200005</v>
      </c>
      <c r="H57" s="96">
        <v>0.86131757539099996</v>
      </c>
      <c r="I57" s="96">
        <v>0.76871391771599995</v>
      </c>
      <c r="J57" s="96">
        <v>0.67391132667099996</v>
      </c>
      <c r="K57" s="96">
        <v>0.60258758437500004</v>
      </c>
      <c r="L57" s="96">
        <v>0.542981314745</v>
      </c>
      <c r="M57" s="96">
        <v>0.48668064757099999</v>
      </c>
      <c r="N57" s="96">
        <v>0.21085007836200001</v>
      </c>
      <c r="O57" s="96">
        <v>8.9025850903500001E-2</v>
      </c>
      <c r="P57" s="96">
        <v>4.9682211506299999E-2</v>
      </c>
      <c r="Q57" s="96">
        <v>3.3478042371499997E-2</v>
      </c>
      <c r="R57" s="16">
        <f>SQRT((C57-Input!$R$8)^2+(Input!$Q$8-D57)^2)</f>
        <v>3.1405580018090986</v>
      </c>
    </row>
    <row r="58" spans="3:18">
      <c r="C58" s="96">
        <v>46</v>
      </c>
      <c r="D58" s="96">
        <v>7.3999999999999986</v>
      </c>
      <c r="E58" s="96">
        <v>0.38024699191599998</v>
      </c>
      <c r="F58" s="96">
        <v>0.75513987564899998</v>
      </c>
      <c r="G58" s="96">
        <v>0.88626999073099999</v>
      </c>
      <c r="H58" s="96">
        <v>0.85032839440499997</v>
      </c>
      <c r="I58" s="96">
        <v>0.75877801199499995</v>
      </c>
      <c r="J58" s="96">
        <v>0.66544787812399997</v>
      </c>
      <c r="K58" s="96">
        <v>0.59527217308199998</v>
      </c>
      <c r="L58" s="96">
        <v>0.53593395048600001</v>
      </c>
      <c r="M58" s="96">
        <v>0.48050786874399998</v>
      </c>
      <c r="N58" s="96">
        <v>0.20825958104</v>
      </c>
      <c r="O58" s="96">
        <v>8.7763620289800004E-2</v>
      </c>
      <c r="P58" s="96">
        <v>4.8913362174699999E-2</v>
      </c>
      <c r="Q58" s="96">
        <v>3.2967246637700003E-2</v>
      </c>
      <c r="R58" s="16">
        <f>SQRT((C58-Input!$R$8)^2+(Input!$Q$8-D58)^2)</f>
        <v>3.044002774149615</v>
      </c>
    </row>
    <row r="59" spans="3:18">
      <c r="C59" s="96">
        <v>46</v>
      </c>
      <c r="D59" s="96">
        <v>7.4999999999999991</v>
      </c>
      <c r="E59" s="96">
        <v>0.36297102918800001</v>
      </c>
      <c r="F59" s="96">
        <v>0.71971516629999999</v>
      </c>
      <c r="G59" s="96">
        <v>0.84795716606399996</v>
      </c>
      <c r="H59" s="96">
        <v>0.81459920371299999</v>
      </c>
      <c r="I59" s="96">
        <v>0.72500245897500004</v>
      </c>
      <c r="J59" s="96">
        <v>0.63642426513299999</v>
      </c>
      <c r="K59" s="96">
        <v>0.56982078321499996</v>
      </c>
      <c r="L59" s="96">
        <v>0.51123969634199995</v>
      </c>
      <c r="M59" s="96">
        <v>0.45891334091000002</v>
      </c>
      <c r="N59" s="96">
        <v>0.19890846226200001</v>
      </c>
      <c r="O59" s="96">
        <v>8.3920468238099996E-2</v>
      </c>
      <c r="P59" s="96">
        <v>4.6818654352300003E-2</v>
      </c>
      <c r="Q59" s="96">
        <v>3.1634735514599999E-2</v>
      </c>
      <c r="R59" s="16">
        <f>SQRT((C59-Input!$R$8)^2+(Input!$Q$8-D59)^2)</f>
        <v>2.9476772576613484</v>
      </c>
    </row>
    <row r="60" spans="3:18">
      <c r="C60" s="96">
        <v>46</v>
      </c>
      <c r="D60" s="96">
        <v>7.5999999999999979</v>
      </c>
      <c r="E60" s="96">
        <v>0.32967205601400001</v>
      </c>
      <c r="F60" s="96">
        <v>0.64911021052399998</v>
      </c>
      <c r="G60" s="96">
        <v>0.77501453520800001</v>
      </c>
      <c r="H60" s="96">
        <v>0.74443893260600003</v>
      </c>
      <c r="I60" s="96">
        <v>0.66217769312100005</v>
      </c>
      <c r="J60" s="96">
        <v>0.58268068247399996</v>
      </c>
      <c r="K60" s="96">
        <v>0.51974729086299998</v>
      </c>
      <c r="L60" s="96">
        <v>0.46645339966999999</v>
      </c>
      <c r="M60" s="96">
        <v>0.41997047005999999</v>
      </c>
      <c r="N60" s="96">
        <v>0.18222416097800001</v>
      </c>
      <c r="O60" s="96">
        <v>7.7705134322199998E-2</v>
      </c>
      <c r="P60" s="96">
        <v>4.35532661438E-2</v>
      </c>
      <c r="Q60" s="96">
        <v>2.9593415298200001E-2</v>
      </c>
      <c r="R60" s="16">
        <f>SQRT((C60-Input!$R$8)^2+(Input!$Q$8-D60)^2)</f>
        <v>2.8516047309606769</v>
      </c>
    </row>
    <row r="61" spans="3:18">
      <c r="C61" s="96">
        <v>46</v>
      </c>
      <c r="D61" s="96">
        <v>7.6999999999999993</v>
      </c>
      <c r="E61" s="96">
        <v>0.29596345275800001</v>
      </c>
      <c r="F61" s="96">
        <v>0.57723144340200006</v>
      </c>
      <c r="G61" s="96">
        <v>0.69338226410399995</v>
      </c>
      <c r="H61" s="96">
        <v>0.66908887779100001</v>
      </c>
      <c r="I61" s="96">
        <v>0.59811355797900001</v>
      </c>
      <c r="J61" s="96">
        <v>0.52552317699600004</v>
      </c>
      <c r="K61" s="96">
        <v>0.46815078073700001</v>
      </c>
      <c r="L61" s="96">
        <v>0.42165043443900002</v>
      </c>
      <c r="M61" s="96">
        <v>0.37963691240800002</v>
      </c>
      <c r="N61" s="96">
        <v>0.165928371194</v>
      </c>
      <c r="O61" s="96">
        <v>7.1441115638500002E-2</v>
      </c>
      <c r="P61" s="96">
        <v>4.0389428675500001E-2</v>
      </c>
      <c r="Q61" s="96">
        <v>2.76063564668E-2</v>
      </c>
      <c r="R61" s="16">
        <f>SQRT((C61-Input!$R$8)^2+(Input!$Q$8-D61)^2)</f>
        <v>2.7558116532050385</v>
      </c>
    </row>
    <row r="62" spans="3:18">
      <c r="C62" s="96">
        <v>46</v>
      </c>
      <c r="D62" s="96">
        <v>7.8</v>
      </c>
      <c r="E62" s="96">
        <v>0.26503637353800003</v>
      </c>
      <c r="F62" s="96">
        <v>0.51247408120299998</v>
      </c>
      <c r="G62" s="96">
        <v>0.62199626445300005</v>
      </c>
      <c r="H62" s="96">
        <v>0.60245864904699997</v>
      </c>
      <c r="I62" s="96">
        <v>0.53965843902099997</v>
      </c>
      <c r="J62" s="96">
        <v>0.47280809619800002</v>
      </c>
      <c r="K62" s="96">
        <v>0.42245037157699999</v>
      </c>
      <c r="L62" s="96">
        <v>0.38045570638100001</v>
      </c>
      <c r="M62" s="96">
        <v>0.342065834086</v>
      </c>
      <c r="N62" s="96">
        <v>0.151168905371</v>
      </c>
      <c r="O62" s="96">
        <v>6.54117790028E-2</v>
      </c>
      <c r="P62" s="96">
        <v>3.7457651356499998E-2</v>
      </c>
      <c r="Q62" s="96">
        <v>2.567092055E-2</v>
      </c>
      <c r="R62" s="16">
        <f>SQRT((C62-Input!$R$8)^2+(Input!$Q$8-D62)^2)</f>
        <v>2.6603282117520881</v>
      </c>
    </row>
    <row r="63" spans="3:18">
      <c r="C63" s="96">
        <v>46</v>
      </c>
      <c r="D63" s="96">
        <v>7.9</v>
      </c>
      <c r="E63" s="96">
        <v>0.23756069982200001</v>
      </c>
      <c r="F63" s="96">
        <v>0.456289794581</v>
      </c>
      <c r="G63" s="96">
        <v>0.55985501419000006</v>
      </c>
      <c r="H63" s="96">
        <v>0.54299883499000001</v>
      </c>
      <c r="I63" s="96">
        <v>0.48533113794600002</v>
      </c>
      <c r="J63" s="96">
        <v>0.426759931087</v>
      </c>
      <c r="K63" s="96">
        <v>0.381136323818</v>
      </c>
      <c r="L63" s="96">
        <v>0.342700232371</v>
      </c>
      <c r="M63" s="96">
        <v>0.30918628242599999</v>
      </c>
      <c r="N63" s="96">
        <v>0.137458987502</v>
      </c>
      <c r="O63" s="96">
        <v>5.9932710895599997E-2</v>
      </c>
      <c r="P63" s="96">
        <v>3.45755239656E-2</v>
      </c>
      <c r="Q63" s="96">
        <v>2.38381183366E-2</v>
      </c>
      <c r="R63" s="16">
        <f>SQRT((C63-Input!$R$8)^2+(Input!$Q$8-D63)^2)</f>
        <v>2.5651889833981905</v>
      </c>
    </row>
    <row r="64" spans="3:18">
      <c r="C64" s="96">
        <v>46</v>
      </c>
      <c r="D64" s="96">
        <v>7.9999999999999982</v>
      </c>
      <c r="E64" s="96">
        <v>0.21558927401799999</v>
      </c>
      <c r="F64" s="96">
        <v>0.41267663795999998</v>
      </c>
      <c r="G64" s="96">
        <v>0.50600115527099998</v>
      </c>
      <c r="H64" s="96">
        <v>0.49165993678999997</v>
      </c>
      <c r="I64" s="96">
        <v>0.44094941252699998</v>
      </c>
      <c r="J64" s="96">
        <v>0.38822265913499998</v>
      </c>
      <c r="K64" s="96">
        <v>0.34566490551599999</v>
      </c>
      <c r="L64" s="96">
        <v>0.31155421819399998</v>
      </c>
      <c r="M64" s="96">
        <v>0.28160596845399999</v>
      </c>
      <c r="N64" s="96">
        <v>0.12531426632199999</v>
      </c>
      <c r="O64" s="96">
        <v>5.5073475204699997E-2</v>
      </c>
      <c r="P64" s="96">
        <v>3.2008684901700002E-2</v>
      </c>
      <c r="Q64" s="96">
        <v>2.21889373049E-2</v>
      </c>
      <c r="R64" s="16">
        <f>SQRT((C64-Input!$R$8)^2+(Input!$Q$8-D64)^2)</f>
        <v>2.4704337365836859</v>
      </c>
    </row>
    <row r="65" spans="3:18">
      <c r="C65" s="96">
        <v>46</v>
      </c>
      <c r="D65" s="96">
        <v>8.1</v>
      </c>
      <c r="E65" s="96">
        <v>0.19823473619199999</v>
      </c>
      <c r="F65" s="96">
        <v>0.37899459849099998</v>
      </c>
      <c r="G65" s="96">
        <v>0.46423870757899999</v>
      </c>
      <c r="H65" s="96">
        <v>0.45149521895900002</v>
      </c>
      <c r="I65" s="96">
        <v>0.40573673697700002</v>
      </c>
      <c r="J65" s="96">
        <v>0.356013192378</v>
      </c>
      <c r="K65" s="96">
        <v>0.31742095208900001</v>
      </c>
      <c r="L65" s="96">
        <v>0.286474360087</v>
      </c>
      <c r="M65" s="96">
        <v>0.25801327807199997</v>
      </c>
      <c r="N65" s="96">
        <v>0.115053598896</v>
      </c>
      <c r="O65" s="96">
        <v>5.07423394529E-2</v>
      </c>
      <c r="P65" s="96">
        <v>2.97647690854E-2</v>
      </c>
      <c r="Q65" s="96">
        <v>2.0738201796399999E-2</v>
      </c>
      <c r="R65" s="16">
        <f>SQRT((C65-Input!$R$8)^2+(Input!$Q$8-D65)^2)</f>
        <v>2.3761084093858607</v>
      </c>
    </row>
    <row r="66" spans="3:18">
      <c r="C66" s="96">
        <v>46</v>
      </c>
      <c r="D66" s="96">
        <v>8.1999999999999975</v>
      </c>
      <c r="E66" s="96">
        <v>0.18597450713300001</v>
      </c>
      <c r="F66" s="96">
        <v>0.35687719246499999</v>
      </c>
      <c r="G66" s="96">
        <v>0.43589201568000002</v>
      </c>
      <c r="H66" s="96">
        <v>0.42361893960800001</v>
      </c>
      <c r="I66" s="96">
        <v>0.37984576493</v>
      </c>
      <c r="J66" s="96">
        <v>0.33334134450500003</v>
      </c>
      <c r="K66" s="96">
        <v>0.29727593625499998</v>
      </c>
      <c r="L66" s="96">
        <v>0.26749892031799999</v>
      </c>
      <c r="M66" s="96">
        <v>0.241026383771</v>
      </c>
      <c r="N66" s="96">
        <v>0.107286341082</v>
      </c>
      <c r="O66" s="96">
        <v>4.7298997948700003E-2</v>
      </c>
      <c r="P66" s="96">
        <v>2.8008749660900001E-2</v>
      </c>
      <c r="Q66" s="96">
        <v>1.95947057021E-2</v>
      </c>
      <c r="R66" s="16">
        <f>SQRT((C66-Input!$R$8)^2+(Input!$Q$8-D66)^2)</f>
        <v>2.282266307742721</v>
      </c>
    </row>
    <row r="67" spans="3:18">
      <c r="C67" s="96">
        <v>46</v>
      </c>
      <c r="D67" s="96">
        <v>8.5</v>
      </c>
      <c r="E67" s="96">
        <v>0.16324405708100001</v>
      </c>
      <c r="F67" s="96">
        <v>0.31814563552899999</v>
      </c>
      <c r="G67" s="96">
        <v>0.38237004100400002</v>
      </c>
      <c r="H67" s="96">
        <v>0.36916304609</v>
      </c>
      <c r="I67" s="96">
        <v>0.32940087308299998</v>
      </c>
      <c r="J67" s="96">
        <v>0.28902005665399999</v>
      </c>
      <c r="K67" s="96">
        <v>0.25631399614299999</v>
      </c>
      <c r="L67" s="96">
        <v>0.22985920392699999</v>
      </c>
      <c r="M67" s="96">
        <v>0.20682557086799999</v>
      </c>
      <c r="N67" s="96">
        <v>9.0508951817500002E-2</v>
      </c>
      <c r="O67" s="96">
        <v>3.9939071124399997E-2</v>
      </c>
      <c r="P67" s="96">
        <v>2.4064807661700001E-2</v>
      </c>
      <c r="Q67" s="96">
        <v>1.69823088067E-2</v>
      </c>
      <c r="R67" s="16">
        <f>SQRT((C67-Input!$R$8)^2+(Input!$Q$8-D67)^2)</f>
        <v>2.0043164616316762</v>
      </c>
    </row>
    <row r="68" spans="3:18">
      <c r="C68" s="96">
        <v>46</v>
      </c>
      <c r="D68" s="96">
        <v>8.5999999999999979</v>
      </c>
      <c r="E68" s="96">
        <v>0.160706308593</v>
      </c>
      <c r="F68" s="96">
        <v>0.314652988207</v>
      </c>
      <c r="G68" s="96">
        <v>0.37636865649899998</v>
      </c>
      <c r="H68" s="96">
        <v>0.36268428268899999</v>
      </c>
      <c r="I68" s="96">
        <v>0.32325408507300002</v>
      </c>
      <c r="J68" s="96">
        <v>0.28333573442299997</v>
      </c>
      <c r="K68" s="96">
        <v>0.25094405471300002</v>
      </c>
      <c r="L68" s="96">
        <v>0.22480371920200001</v>
      </c>
      <c r="M68" s="96">
        <v>0.20200379266900001</v>
      </c>
      <c r="N68" s="96">
        <v>8.7811922856399993E-2</v>
      </c>
      <c r="O68" s="96">
        <v>3.8661942956799998E-2</v>
      </c>
      <c r="P68" s="96">
        <v>2.3363374462E-2</v>
      </c>
      <c r="Q68" s="96">
        <v>1.6510915710000001E-2</v>
      </c>
      <c r="R68" s="16">
        <f>SQRT((C68-Input!$R$8)^2+(Input!$Q$8-D68)^2)</f>
        <v>1.9131473557128602</v>
      </c>
    </row>
    <row r="69" spans="3:18">
      <c r="C69" s="96">
        <v>46</v>
      </c>
      <c r="D69" s="96">
        <v>8.6999999999999993</v>
      </c>
      <c r="E69" s="96">
        <v>0.159700763775</v>
      </c>
      <c r="F69" s="96">
        <v>0.31371848759499998</v>
      </c>
      <c r="G69" s="96">
        <v>0.374127957653</v>
      </c>
      <c r="H69" s="96">
        <v>0.359997849152</v>
      </c>
      <c r="I69" s="96">
        <v>0.320539746924</v>
      </c>
      <c r="J69" s="96">
        <v>0.280645548824</v>
      </c>
      <c r="K69" s="96">
        <v>0.24840129870700001</v>
      </c>
      <c r="L69" s="96">
        <v>0.22231161525699999</v>
      </c>
      <c r="M69" s="96">
        <v>0.199514132323</v>
      </c>
      <c r="N69" s="96">
        <v>8.6228910285299998E-2</v>
      </c>
      <c r="O69" s="96">
        <v>3.7862251165900002E-2</v>
      </c>
      <c r="P69" s="96">
        <v>2.2920018687500002E-2</v>
      </c>
      <c r="Q69" s="96">
        <v>1.6208398365600001E-2</v>
      </c>
      <c r="R69" s="16">
        <f>SQRT((C69-Input!$R$8)^2+(Input!$Q$8-D69)^2)</f>
        <v>1.822904586360593</v>
      </c>
    </row>
    <row r="70" spans="3:18">
      <c r="C70" s="96">
        <v>46</v>
      </c>
      <c r="D70" s="96">
        <v>8.7999999999999989</v>
      </c>
      <c r="E70" s="96">
        <v>0.15952155984999999</v>
      </c>
      <c r="F70" s="96">
        <v>0.31383496696699997</v>
      </c>
      <c r="G70" s="96">
        <v>0.37385535606699999</v>
      </c>
      <c r="H70" s="96">
        <v>0.35946856202900002</v>
      </c>
      <c r="I70" s="96">
        <v>0.31988293968999998</v>
      </c>
      <c r="J70" s="96">
        <v>0.27991882591400002</v>
      </c>
      <c r="K70" s="96">
        <v>0.24765138169199999</v>
      </c>
      <c r="L70" s="96">
        <v>0.22151197258899999</v>
      </c>
      <c r="M70" s="96">
        <v>0.19866910044899999</v>
      </c>
      <c r="N70" s="96">
        <v>8.5535172854999994E-2</v>
      </c>
      <c r="O70" s="96">
        <v>3.7477310449899999E-2</v>
      </c>
      <c r="P70" s="96">
        <v>2.2701339425500001E-2</v>
      </c>
      <c r="Q70" s="96">
        <v>1.6054653587599998E-2</v>
      </c>
      <c r="R70" s="16">
        <f>SQRT((C70-Input!$R$8)^2+(Input!$Q$8-D70)^2)</f>
        <v>1.7337328102328413</v>
      </c>
    </row>
    <row r="71" spans="3:18">
      <c r="C71" s="96">
        <v>46</v>
      </c>
      <c r="D71" s="96">
        <v>8.9</v>
      </c>
      <c r="E71" s="96">
        <v>0.159942187924</v>
      </c>
      <c r="F71" s="96">
        <v>0.31457672300799999</v>
      </c>
      <c r="G71" s="96">
        <v>0.37497738898299998</v>
      </c>
      <c r="H71" s="96">
        <v>0.36054941710600003</v>
      </c>
      <c r="I71" s="96">
        <v>0.32080802038099998</v>
      </c>
      <c r="J71" s="96">
        <v>0.28072290710199999</v>
      </c>
      <c r="K71" s="96">
        <v>0.24832761304699999</v>
      </c>
      <c r="L71" s="96">
        <v>0.222089570786</v>
      </c>
      <c r="M71" s="96">
        <v>0.19917928801699999</v>
      </c>
      <c r="N71" s="96">
        <v>8.5643912110299994E-2</v>
      </c>
      <c r="O71" s="96">
        <v>3.7483900612799999E-2</v>
      </c>
      <c r="P71" s="96">
        <v>2.2693557413600001E-2</v>
      </c>
      <c r="Q71" s="96">
        <v>1.6041384256000001E-2</v>
      </c>
      <c r="R71" s="16">
        <f>SQRT((C71-Input!$R$8)^2+(Input!$Q$8-D71)^2)</f>
        <v>1.6458061196815501</v>
      </c>
    </row>
    <row r="72" spans="3:18">
      <c r="C72" s="96">
        <v>46</v>
      </c>
      <c r="D72" s="96">
        <v>8.9499999999999993</v>
      </c>
      <c r="E72" s="96">
        <v>0.160379571832</v>
      </c>
      <c r="F72" s="96">
        <v>0.315198129429</v>
      </c>
      <c r="G72" s="96">
        <v>0.37606985507899998</v>
      </c>
      <c r="H72" s="96">
        <v>0.36169354131699999</v>
      </c>
      <c r="I72" s="96">
        <v>0.321857798867</v>
      </c>
      <c r="J72" s="96">
        <v>0.281690136732</v>
      </c>
      <c r="K72" s="96">
        <v>0.24919104093200001</v>
      </c>
      <c r="L72" s="96">
        <v>0.22288414329799999</v>
      </c>
      <c r="M72" s="96">
        <v>0.19993109822499999</v>
      </c>
      <c r="N72" s="96">
        <v>8.5992436206699996E-2</v>
      </c>
      <c r="O72" s="96">
        <v>3.7631716034599999E-2</v>
      </c>
      <c r="P72" s="96">
        <v>2.27676580526E-2</v>
      </c>
      <c r="Q72" s="96">
        <v>1.60868143865E-2</v>
      </c>
      <c r="R72" s="16">
        <f>SQRT((C72-Input!$R$8)^2+(Input!$Q$8-D72)^2)</f>
        <v>1.6023738473692506</v>
      </c>
    </row>
    <row r="73" spans="3:18">
      <c r="C73" s="96">
        <v>46</v>
      </c>
      <c r="D73" s="96">
        <v>8.9999999999999982</v>
      </c>
      <c r="E73" s="96">
        <v>0.16097461768999999</v>
      </c>
      <c r="F73" s="96">
        <v>0.31599472859200001</v>
      </c>
      <c r="G73" s="96">
        <v>0.377539742457</v>
      </c>
      <c r="H73" s="96">
        <v>0.36326013608199997</v>
      </c>
      <c r="I73" s="96">
        <v>0.323313816867</v>
      </c>
      <c r="J73" s="96">
        <v>0.28304581561800002</v>
      </c>
      <c r="K73" s="96">
        <v>0.25041313426799999</v>
      </c>
      <c r="L73" s="96">
        <v>0.224021903011</v>
      </c>
      <c r="M73" s="96">
        <v>0.20101941916400001</v>
      </c>
      <c r="N73" s="96">
        <v>8.6536992110800001E-2</v>
      </c>
      <c r="O73" s="96">
        <v>3.7874976398100002E-2</v>
      </c>
      <c r="P73" s="96">
        <v>2.2893834226900001E-2</v>
      </c>
      <c r="Q73" s="96">
        <v>1.6166976772600001E-2</v>
      </c>
      <c r="R73" s="16">
        <f>SQRT((C73-Input!$R$8)^2+(Input!$Q$8-D73)^2)</f>
        <v>1.559335149954822</v>
      </c>
    </row>
    <row r="74" spans="3:18">
      <c r="C74" s="96">
        <v>46</v>
      </c>
      <c r="D74" s="96">
        <v>9.1</v>
      </c>
      <c r="E74" s="96">
        <v>0.162725429915</v>
      </c>
      <c r="F74" s="96">
        <v>0.31828895377499999</v>
      </c>
      <c r="G74" s="96">
        <v>0.38185449241800001</v>
      </c>
      <c r="H74" s="96">
        <v>0.36787428850199999</v>
      </c>
      <c r="I74" s="96">
        <v>0.32761478145299999</v>
      </c>
      <c r="J74" s="96">
        <v>0.28696649854599998</v>
      </c>
      <c r="K74" s="96">
        <v>0.25405416389899999</v>
      </c>
      <c r="L74" s="96">
        <v>0.22742374796100001</v>
      </c>
      <c r="M74" s="96">
        <v>0.20426775108699999</v>
      </c>
      <c r="N74" s="96">
        <v>8.8229154979799995E-2</v>
      </c>
      <c r="O74" s="96">
        <v>3.8649069673899999E-2</v>
      </c>
      <c r="P74" s="96">
        <v>2.3305143024699999E-2</v>
      </c>
      <c r="Q74" s="96">
        <v>1.6433548683599999E-2</v>
      </c>
      <c r="R74" s="16">
        <f>SQRT((C74-Input!$R$8)^2+(Input!$Q$8-D74)^2)</f>
        <v>1.4745760191282113</v>
      </c>
    </row>
    <row r="75" spans="3:18">
      <c r="C75" s="96">
        <v>46</v>
      </c>
      <c r="D75" s="96">
        <v>9.2000000000000011</v>
      </c>
      <c r="E75" s="96">
        <v>0.165175421918</v>
      </c>
      <c r="F75" s="96">
        <v>0.32133390109799997</v>
      </c>
      <c r="G75" s="96">
        <v>0.38798448028900001</v>
      </c>
      <c r="H75" s="96">
        <v>0.37449503299199999</v>
      </c>
      <c r="I75" s="96">
        <v>0.33380889809300002</v>
      </c>
      <c r="J75" s="96">
        <v>0.292588243789</v>
      </c>
      <c r="K75" s="96">
        <v>0.25934564756599998</v>
      </c>
      <c r="L75" s="96">
        <v>0.232369488259</v>
      </c>
      <c r="M75" s="96">
        <v>0.20894196084399999</v>
      </c>
      <c r="N75" s="96">
        <v>9.0744776733899996E-2</v>
      </c>
      <c r="O75" s="96">
        <v>3.9806560146000002E-2</v>
      </c>
      <c r="P75" s="96">
        <v>2.3933587882999999E-2</v>
      </c>
      <c r="Q75" s="96">
        <v>1.6845499214400001E-2</v>
      </c>
      <c r="R75" s="16">
        <f>SQRT((C75-Input!$R$8)^2+(Input!$Q$8-D75)^2)</f>
        <v>1.391841500491841</v>
      </c>
    </row>
    <row r="76" spans="3:18">
      <c r="C76" s="96">
        <v>46.099999999999987</v>
      </c>
      <c r="D76" s="96">
        <v>5.9</v>
      </c>
      <c r="E76" s="96">
        <v>0.174511672117</v>
      </c>
      <c r="F76" s="96">
        <v>0.31888646325300002</v>
      </c>
      <c r="G76" s="96">
        <v>0.40025625443599999</v>
      </c>
      <c r="H76" s="96">
        <v>0.391408885052</v>
      </c>
      <c r="I76" s="96">
        <v>0.34765515204899999</v>
      </c>
      <c r="J76" s="96">
        <v>0.30434937034800003</v>
      </c>
      <c r="K76" s="96">
        <v>0.26943796816600002</v>
      </c>
      <c r="L76" s="96">
        <v>0.24164069350100001</v>
      </c>
      <c r="M76" s="96">
        <v>0.21821056924599999</v>
      </c>
      <c r="N76" s="96">
        <v>9.7360377093399994E-2</v>
      </c>
      <c r="O76" s="96">
        <v>4.3215534782300002E-2</v>
      </c>
      <c r="P76" s="96">
        <v>2.5851590608000002E-2</v>
      </c>
      <c r="Q76" s="96">
        <v>1.8082706900300002E-2</v>
      </c>
      <c r="R76" s="16">
        <f>SQRT((C76-Input!$R$8)^2+(Input!$Q$8-D76)^2)</f>
        <v>4.4913607184546285</v>
      </c>
    </row>
    <row r="77" spans="3:18">
      <c r="C77" s="96">
        <v>46.099999999999987</v>
      </c>
      <c r="D77" s="96">
        <v>6</v>
      </c>
      <c r="E77" s="96">
        <v>0.17595603185299999</v>
      </c>
      <c r="F77" s="96">
        <v>0.32181891046299999</v>
      </c>
      <c r="G77" s="96">
        <v>0.40481306546399998</v>
      </c>
      <c r="H77" s="96">
        <v>0.39643102391099999</v>
      </c>
      <c r="I77" s="96">
        <v>0.35260075148699999</v>
      </c>
      <c r="J77" s="96">
        <v>0.30902522855600001</v>
      </c>
      <c r="K77" s="96">
        <v>0.27406063173200002</v>
      </c>
      <c r="L77" s="96">
        <v>0.245996688262</v>
      </c>
      <c r="M77" s="96">
        <v>0.222328632044</v>
      </c>
      <c r="N77" s="96">
        <v>9.9874943334800001E-2</v>
      </c>
      <c r="O77" s="96">
        <v>4.4462756974100001E-2</v>
      </c>
      <c r="P77" s="96">
        <v>2.6628184534599999E-2</v>
      </c>
      <c r="Q77" s="96">
        <v>1.8641932541600001E-2</v>
      </c>
      <c r="R77" s="16">
        <f>SQRT((C77-Input!$R$8)^2+(Input!$Q$8-D77)^2)</f>
        <v>4.3926267118411806</v>
      </c>
    </row>
    <row r="78" spans="3:18">
      <c r="C78" s="96">
        <v>46.099999999999987</v>
      </c>
      <c r="D78" s="96">
        <v>6.0999999999999988</v>
      </c>
      <c r="E78" s="96">
        <v>0.18311295554900001</v>
      </c>
      <c r="F78" s="96">
        <v>0.33734308823300002</v>
      </c>
      <c r="G78" s="96">
        <v>0.42280891315899999</v>
      </c>
      <c r="H78" s="96">
        <v>0.41347072789299999</v>
      </c>
      <c r="I78" s="96">
        <v>0.36844146766199998</v>
      </c>
      <c r="J78" s="96">
        <v>0.322907127302</v>
      </c>
      <c r="K78" s="96">
        <v>0.28689908513500001</v>
      </c>
      <c r="L78" s="96">
        <v>0.25750913622900001</v>
      </c>
      <c r="M78" s="96">
        <v>0.23258491829</v>
      </c>
      <c r="N78" s="96">
        <v>0.10438172105599999</v>
      </c>
      <c r="O78" s="96">
        <v>4.6384288827199999E-2</v>
      </c>
      <c r="P78" s="96">
        <v>2.76953956871E-2</v>
      </c>
      <c r="Q78" s="96">
        <v>1.9389402221899998E-2</v>
      </c>
      <c r="R78" s="16">
        <f>SQRT((C78-Input!$R$8)^2+(Input!$Q$8-D78)^2)</f>
        <v>4.2939512987322113</v>
      </c>
    </row>
    <row r="79" spans="3:18">
      <c r="C79" s="96">
        <v>46.099999999999987</v>
      </c>
      <c r="D79" s="96">
        <v>6.1999999999999993</v>
      </c>
      <c r="E79" s="96">
        <v>0.19741515070400001</v>
      </c>
      <c r="F79" s="96">
        <v>0.36884900035000001</v>
      </c>
      <c r="G79" s="96">
        <v>0.45741443633399997</v>
      </c>
      <c r="H79" s="96">
        <v>0.44549337278899998</v>
      </c>
      <c r="I79" s="96">
        <v>0.39772653322500001</v>
      </c>
      <c r="J79" s="96">
        <v>0.34813769110199999</v>
      </c>
      <c r="K79" s="96">
        <v>0.30911452623000002</v>
      </c>
      <c r="L79" s="96">
        <v>0.27788106077300001</v>
      </c>
      <c r="M79" s="96">
        <v>0.25041781965299997</v>
      </c>
      <c r="N79" s="96">
        <v>0.111234992394</v>
      </c>
      <c r="O79" s="96">
        <v>4.91718134559E-2</v>
      </c>
      <c r="P79" s="96">
        <v>2.91480454659E-2</v>
      </c>
      <c r="Q79" s="96">
        <v>2.0348034018500001E-2</v>
      </c>
      <c r="R79" s="16">
        <f>SQRT((C79-Input!$R$8)^2+(Input!$Q$8-D79)^2)</f>
        <v>4.1953386135313826</v>
      </c>
    </row>
    <row r="80" spans="3:18">
      <c r="C80" s="96">
        <v>46.099999999999987</v>
      </c>
      <c r="D80" s="96">
        <v>6.3</v>
      </c>
      <c r="E80" s="96">
        <v>0.220106314443</v>
      </c>
      <c r="F80" s="96">
        <v>0.42089459058799999</v>
      </c>
      <c r="G80" s="96">
        <v>0.51322684921499995</v>
      </c>
      <c r="H80" s="96">
        <v>0.496246534244</v>
      </c>
      <c r="I80" s="96">
        <v>0.44114799754299999</v>
      </c>
      <c r="J80" s="96">
        <v>0.387360579127</v>
      </c>
      <c r="K80" s="96">
        <v>0.34322690408500001</v>
      </c>
      <c r="L80" s="96">
        <v>0.30785013177100001</v>
      </c>
      <c r="M80" s="96">
        <v>0.27738673012699999</v>
      </c>
      <c r="N80" s="96">
        <v>0.120892409026</v>
      </c>
      <c r="O80" s="96">
        <v>5.29450990897E-2</v>
      </c>
      <c r="P80" s="96">
        <v>3.1057699286199999E-2</v>
      </c>
      <c r="Q80" s="96">
        <v>2.1577779207299998E-2</v>
      </c>
      <c r="R80" s="16">
        <f>SQRT((C80-Input!$R$8)^2+(Input!$Q$8-D80)^2)</f>
        <v>4.0967931859554252</v>
      </c>
    </row>
    <row r="81" spans="3:18">
      <c r="C81" s="96">
        <v>46.099999999999987</v>
      </c>
      <c r="D81" s="96">
        <v>6.4</v>
      </c>
      <c r="E81" s="96">
        <v>0.243791034584</v>
      </c>
      <c r="F81" s="96">
        <v>0.47360455590099998</v>
      </c>
      <c r="G81" s="96">
        <v>0.57164054743000003</v>
      </c>
      <c r="H81" s="96">
        <v>0.550452885216</v>
      </c>
      <c r="I81" s="96">
        <v>0.48741325460500001</v>
      </c>
      <c r="J81" s="96">
        <v>0.42746808573799999</v>
      </c>
      <c r="K81" s="96">
        <v>0.379627310755</v>
      </c>
      <c r="L81" s="96">
        <v>0.33950602685800002</v>
      </c>
      <c r="M81" s="96">
        <v>0.30524201458799999</v>
      </c>
      <c r="N81" s="96">
        <v>0.13130502631999999</v>
      </c>
      <c r="O81" s="96">
        <v>5.6928730366700001E-2</v>
      </c>
      <c r="P81" s="96">
        <v>3.3155396804699998E-2</v>
      </c>
      <c r="Q81" s="96">
        <v>2.29291696962E-2</v>
      </c>
      <c r="R81" s="16">
        <f>SQRT((C81-Input!$R$8)^2+(Input!$Q$8-D81)^2)</f>
        <v>3.998319989044671</v>
      </c>
    </row>
    <row r="82" spans="3:18">
      <c r="C82" s="96">
        <v>46.099999999999987</v>
      </c>
      <c r="D82" s="96">
        <v>6.5999999999999988</v>
      </c>
      <c r="E82" s="96">
        <v>0.28968350768500001</v>
      </c>
      <c r="F82" s="96">
        <v>0.56900637701500001</v>
      </c>
      <c r="G82" s="96">
        <v>0.68000316403200001</v>
      </c>
      <c r="H82" s="96">
        <v>0.65198660040400003</v>
      </c>
      <c r="I82" s="96">
        <v>0.57910777836899996</v>
      </c>
      <c r="J82" s="96">
        <v>0.50746976640899999</v>
      </c>
      <c r="K82" s="96">
        <v>0.45083334252599999</v>
      </c>
      <c r="L82" s="96">
        <v>0.404720114568</v>
      </c>
      <c r="M82" s="96">
        <v>0.36280350103600001</v>
      </c>
      <c r="N82" s="96">
        <v>0.15475317060999999</v>
      </c>
      <c r="O82" s="96">
        <v>6.6328623543399995E-2</v>
      </c>
      <c r="P82" s="96">
        <v>3.8114391636100003E-2</v>
      </c>
      <c r="Q82" s="96">
        <v>2.6121890186300002E-2</v>
      </c>
      <c r="R82" s="16">
        <f>SQRT((C82-Input!$R$8)^2+(Input!$Q$8-D82)^2)</f>
        <v>3.8016127350640212</v>
      </c>
    </row>
    <row r="83" spans="3:18">
      <c r="C83" s="96">
        <v>46.099999999999987</v>
      </c>
      <c r="D83" s="96">
        <v>6.6999999999999993</v>
      </c>
      <c r="E83" s="96">
        <v>0.32719288331200003</v>
      </c>
      <c r="F83" s="96">
        <v>0.64959689102899998</v>
      </c>
      <c r="G83" s="96">
        <v>0.77094123668900005</v>
      </c>
      <c r="H83" s="96">
        <v>0.73545559766500002</v>
      </c>
      <c r="I83" s="96">
        <v>0.64985306515399999</v>
      </c>
      <c r="J83" s="96">
        <v>0.57165795531100005</v>
      </c>
      <c r="K83" s="96">
        <v>0.50756434327400002</v>
      </c>
      <c r="L83" s="96">
        <v>0.45403397810899998</v>
      </c>
      <c r="M83" s="96">
        <v>0.40822989186899999</v>
      </c>
      <c r="N83" s="96">
        <v>0.172200990242</v>
      </c>
      <c r="O83" s="96">
        <v>7.3377644423999994E-2</v>
      </c>
      <c r="P83" s="96">
        <v>4.1591793504899999E-2</v>
      </c>
      <c r="Q83" s="96">
        <v>2.8346484961999999E-2</v>
      </c>
      <c r="R83" s="16">
        <f>SQRT((C83-Input!$R$8)^2+(Input!$Q$8-D83)^2)</f>
        <v>3.7033913800332154</v>
      </c>
    </row>
    <row r="84" spans="3:18">
      <c r="C84" s="96">
        <v>46.099999999999987</v>
      </c>
      <c r="D84" s="96">
        <v>6.8</v>
      </c>
      <c r="E84" s="96">
        <v>0.35930245780699999</v>
      </c>
      <c r="F84" s="96">
        <v>0.71805075493299997</v>
      </c>
      <c r="G84" s="96">
        <v>0.84292426154599998</v>
      </c>
      <c r="H84" s="96">
        <v>0.80503844045299999</v>
      </c>
      <c r="I84" s="96">
        <v>0.71108195579</v>
      </c>
      <c r="J84" s="96">
        <v>0.62395586754499999</v>
      </c>
      <c r="K84" s="96">
        <v>0.55721637732700002</v>
      </c>
      <c r="L84" s="96">
        <v>0.49726751648299999</v>
      </c>
      <c r="M84" s="96">
        <v>0.44595106659700001</v>
      </c>
      <c r="N84" s="96">
        <v>0.18819140695299999</v>
      </c>
      <c r="O84" s="96">
        <v>7.9595056888000004E-2</v>
      </c>
      <c r="P84" s="96">
        <v>4.4856541278100001E-2</v>
      </c>
      <c r="Q84" s="96">
        <v>3.0402213116500001E-2</v>
      </c>
      <c r="R84" s="16">
        <f>SQRT((C84-Input!$R$8)^2+(Input!$Q$8-D84)^2)</f>
        <v>3.6052678180695121</v>
      </c>
    </row>
    <row r="85" spans="3:18">
      <c r="C85" s="96">
        <v>46.099999999999987</v>
      </c>
      <c r="D85" s="96">
        <v>6.9</v>
      </c>
      <c r="E85" s="96">
        <v>0.38070908818799998</v>
      </c>
      <c r="F85" s="96">
        <v>0.76137902963399995</v>
      </c>
      <c r="G85" s="96">
        <v>0.89058648692700004</v>
      </c>
      <c r="H85" s="96">
        <v>0.85002149256600001</v>
      </c>
      <c r="I85" s="96">
        <v>0.75393069709100002</v>
      </c>
      <c r="J85" s="96">
        <v>0.66077164228600005</v>
      </c>
      <c r="K85" s="96">
        <v>0.58973791820900001</v>
      </c>
      <c r="L85" s="96">
        <v>0.52883040524199998</v>
      </c>
      <c r="M85" s="96">
        <v>0.47372625216399999</v>
      </c>
      <c r="N85" s="96">
        <v>0.20151895199700001</v>
      </c>
      <c r="O85" s="96">
        <v>8.5025338054099994E-2</v>
      </c>
      <c r="P85" s="96">
        <v>4.7797979213899999E-2</v>
      </c>
      <c r="Q85" s="96">
        <v>3.2281960925700001E-2</v>
      </c>
      <c r="R85" s="16">
        <f>SQRT((C85-Input!$R$8)^2+(Input!$Q$8-D85)^2)</f>
        <v>3.50725025715461</v>
      </c>
    </row>
    <row r="86" spans="3:18">
      <c r="C86" s="96">
        <v>46.099999999999987</v>
      </c>
      <c r="D86" s="96">
        <v>6.9999999999999991</v>
      </c>
      <c r="E86" s="96">
        <v>0.399189868994</v>
      </c>
      <c r="F86" s="96">
        <v>0.79633172105200001</v>
      </c>
      <c r="G86" s="96">
        <v>0.93146088520600001</v>
      </c>
      <c r="H86" s="96">
        <v>0.88872154896099997</v>
      </c>
      <c r="I86" s="96">
        <v>0.79037043527999995</v>
      </c>
      <c r="J86" s="96">
        <v>0.69362102139199999</v>
      </c>
      <c r="K86" s="96">
        <v>0.61901830686799997</v>
      </c>
      <c r="L86" s="96">
        <v>0.55773949282400004</v>
      </c>
      <c r="M86" s="96">
        <v>0.49950319455999997</v>
      </c>
      <c r="N86" s="96">
        <v>0.213795720908</v>
      </c>
      <c r="O86" s="96">
        <v>9.0514903219499995E-2</v>
      </c>
      <c r="P86" s="96">
        <v>5.07832305518E-2</v>
      </c>
      <c r="Q86" s="96">
        <v>3.4187926819300003E-2</v>
      </c>
      <c r="R86" s="16">
        <f>SQRT((C86-Input!$R$8)^2+(Input!$Q$8-D86)^2)</f>
        <v>3.4093478397802803</v>
      </c>
    </row>
    <row r="87" spans="3:18">
      <c r="C87" s="96">
        <v>46.099999999999987</v>
      </c>
      <c r="D87" s="96">
        <v>7.0999999999999988</v>
      </c>
      <c r="E87" s="96">
        <v>0.40788131606700001</v>
      </c>
      <c r="F87" s="96">
        <v>0.81257193047499998</v>
      </c>
      <c r="G87" s="96">
        <v>0.95323394703300002</v>
      </c>
      <c r="H87" s="96">
        <v>0.90969728149200002</v>
      </c>
      <c r="I87" s="96">
        <v>0.80914118822600001</v>
      </c>
      <c r="J87" s="96">
        <v>0.71173201318199997</v>
      </c>
      <c r="K87" s="96">
        <v>0.63531527093200002</v>
      </c>
      <c r="L87" s="96">
        <v>0.57254523028100002</v>
      </c>
      <c r="M87" s="96">
        <v>0.51420700459699997</v>
      </c>
      <c r="N87" s="96">
        <v>0.22149961388</v>
      </c>
      <c r="O87" s="96">
        <v>9.4129947081199997E-2</v>
      </c>
      <c r="P87" s="96">
        <v>5.2741347489099998E-2</v>
      </c>
      <c r="Q87" s="96">
        <v>3.5439843227099997E-2</v>
      </c>
      <c r="R87" s="16">
        <f>SQRT((C87-Input!$R$8)^2+(Input!$Q$8-D87)^2)</f>
        <v>3.3115707781833454</v>
      </c>
    </row>
    <row r="88" spans="3:18">
      <c r="C88" s="96">
        <v>46.099999999999987</v>
      </c>
      <c r="D88" s="96">
        <v>7.2</v>
      </c>
      <c r="E88" s="96">
        <v>0.41274471473699997</v>
      </c>
      <c r="F88" s="96">
        <v>0.82121750775199998</v>
      </c>
      <c r="G88" s="96">
        <v>0.96584317212600002</v>
      </c>
      <c r="H88" s="96">
        <v>0.922628934156</v>
      </c>
      <c r="I88" s="96">
        <v>0.82103684772999996</v>
      </c>
      <c r="J88" s="96">
        <v>0.72295366896000002</v>
      </c>
      <c r="K88" s="96">
        <v>0.645363097981</v>
      </c>
      <c r="L88" s="96">
        <v>0.58172531043300002</v>
      </c>
      <c r="M88" s="96">
        <v>0.52324194486300002</v>
      </c>
      <c r="N88" s="96">
        <v>0.22642254618300001</v>
      </c>
      <c r="O88" s="96">
        <v>9.6398790065699999E-2</v>
      </c>
      <c r="P88" s="96">
        <v>5.3808578692699997E-2</v>
      </c>
      <c r="Q88" s="96">
        <v>3.6187125418299999E-2</v>
      </c>
      <c r="R88" s="16">
        <f>SQRT((C88-Input!$R$8)^2+(Input!$Q$8-D88)^2)</f>
        <v>3.2139305134400802</v>
      </c>
    </row>
    <row r="89" spans="3:18">
      <c r="C89" s="96">
        <v>46.099999999999987</v>
      </c>
      <c r="D89" s="96">
        <v>7.3000000000000007</v>
      </c>
      <c r="E89" s="96">
        <v>0.41818192552200001</v>
      </c>
      <c r="F89" s="96">
        <v>0.83158407209499996</v>
      </c>
      <c r="G89" s="96">
        <v>0.97841485372799997</v>
      </c>
      <c r="H89" s="96">
        <v>0.93563759720600004</v>
      </c>
      <c r="I89" s="96">
        <v>0.83307667851099998</v>
      </c>
      <c r="J89" s="96">
        <v>0.73445121431299998</v>
      </c>
      <c r="K89" s="96">
        <v>0.65557879398200003</v>
      </c>
      <c r="L89" s="96">
        <v>0.59094730791399996</v>
      </c>
      <c r="M89" s="96">
        <v>0.53234752087699999</v>
      </c>
      <c r="N89" s="96">
        <v>0.23092633331000001</v>
      </c>
      <c r="O89" s="96">
        <v>9.8292188685000004E-2</v>
      </c>
      <c r="P89" s="96">
        <v>5.4631836304600001E-2</v>
      </c>
      <c r="Q89" s="96">
        <v>3.6740149427300001E-2</v>
      </c>
      <c r="R89" s="16">
        <f>SQRT((C89-Input!$R$8)^2+(Input!$Q$8-D89)^2)</f>
        <v>3.1164399034033359</v>
      </c>
    </row>
    <row r="90" spans="3:18">
      <c r="C90" s="96">
        <v>46.099999999999987</v>
      </c>
      <c r="D90" s="96">
        <v>7.3999999999999986</v>
      </c>
      <c r="E90" s="96">
        <v>0.419825296249</v>
      </c>
      <c r="F90" s="96">
        <v>0.83449840428099997</v>
      </c>
      <c r="G90" s="96">
        <v>0.981397002628</v>
      </c>
      <c r="H90" s="96">
        <v>0.939253974431</v>
      </c>
      <c r="I90" s="96">
        <v>0.83678410412500004</v>
      </c>
      <c r="J90" s="96">
        <v>0.73792980795399998</v>
      </c>
      <c r="K90" s="96">
        <v>0.65867960676600001</v>
      </c>
      <c r="L90" s="96">
        <v>0.59379039179799997</v>
      </c>
      <c r="M90" s="96">
        <v>0.53514821153699998</v>
      </c>
      <c r="N90" s="96">
        <v>0.23235469461200001</v>
      </c>
      <c r="O90" s="96">
        <v>9.8793370436899994E-2</v>
      </c>
      <c r="P90" s="96">
        <v>5.4783059159400002E-2</v>
      </c>
      <c r="Q90" s="96">
        <v>3.6821768717399998E-2</v>
      </c>
      <c r="R90" s="16">
        <f>SQRT((C90-Input!$R$8)^2+(Input!$Q$8-D90)^2)</f>
        <v>3.019113445670432</v>
      </c>
    </row>
    <row r="91" spans="3:18">
      <c r="C91" s="96">
        <v>46.099999999999987</v>
      </c>
      <c r="D91" s="96">
        <v>7.4999999999999991</v>
      </c>
      <c r="E91" s="96">
        <v>0.41679461768199999</v>
      </c>
      <c r="F91" s="96">
        <v>0.82845926755599997</v>
      </c>
      <c r="G91" s="96">
        <v>0.97273245946700004</v>
      </c>
      <c r="H91" s="96">
        <v>0.93150362661700004</v>
      </c>
      <c r="I91" s="96">
        <v>0.83049478100999996</v>
      </c>
      <c r="J91" s="96">
        <v>0.73190221711400005</v>
      </c>
      <c r="K91" s="96">
        <v>0.65343197399099995</v>
      </c>
      <c r="L91" s="96">
        <v>0.589221655638</v>
      </c>
      <c r="M91" s="96">
        <v>0.53060992408300001</v>
      </c>
      <c r="N91" s="96">
        <v>0.23023751742699999</v>
      </c>
      <c r="O91" s="96">
        <v>9.7646763862300007E-2</v>
      </c>
      <c r="P91" s="96">
        <v>5.4128904350500003E-2</v>
      </c>
      <c r="Q91" s="96">
        <v>3.6327805678099997E-2</v>
      </c>
      <c r="R91" s="16">
        <f>SQRT((C91-Input!$R$8)^2+(Input!$Q$8-D91)^2)</f>
        <v>2.9219675433056</v>
      </c>
    </row>
    <row r="92" spans="3:18">
      <c r="C92" s="96">
        <v>46.099999999999987</v>
      </c>
      <c r="D92" s="96">
        <v>7.5999999999999979</v>
      </c>
      <c r="E92" s="96">
        <v>0.40721771949000002</v>
      </c>
      <c r="F92" s="96">
        <v>0.80926045319999995</v>
      </c>
      <c r="G92" s="96">
        <v>0.94804206934299995</v>
      </c>
      <c r="H92" s="96">
        <v>0.90839426919699995</v>
      </c>
      <c r="I92" s="96">
        <v>0.81076047326300005</v>
      </c>
      <c r="J92" s="96">
        <v>0.71306518094799998</v>
      </c>
      <c r="K92" s="96">
        <v>0.63698465801500004</v>
      </c>
      <c r="L92" s="96">
        <v>0.574723863793</v>
      </c>
      <c r="M92" s="96">
        <v>0.516284332909</v>
      </c>
      <c r="N92" s="96">
        <v>0.223684742104</v>
      </c>
      <c r="O92" s="96">
        <v>9.4522198030900006E-2</v>
      </c>
      <c r="P92" s="96">
        <v>5.2492916413800002E-2</v>
      </c>
      <c r="Q92" s="96">
        <v>3.5160721181500001E-2</v>
      </c>
      <c r="R92" s="16">
        <f>SQRT((C92-Input!$R$8)^2+(Input!$Q$8-D92)^2)</f>
        <v>2.8250208230090537</v>
      </c>
    </row>
    <row r="93" spans="3:18">
      <c r="C93" s="96">
        <v>46.099999999999987</v>
      </c>
      <c r="D93" s="96">
        <v>7.6999999999999993</v>
      </c>
      <c r="E93" s="96">
        <v>0.38555731325699999</v>
      </c>
      <c r="F93" s="96">
        <v>0.76631173319500001</v>
      </c>
      <c r="G93" s="96">
        <v>0.89757664953899996</v>
      </c>
      <c r="H93" s="96">
        <v>0.86092581449600003</v>
      </c>
      <c r="I93" s="96">
        <v>0.76880616671599999</v>
      </c>
      <c r="J93" s="96">
        <v>0.67396003148299999</v>
      </c>
      <c r="K93" s="96">
        <v>0.602718887727</v>
      </c>
      <c r="L93" s="96">
        <v>0.54313940016999995</v>
      </c>
      <c r="M93" s="96">
        <v>0.48668524550499997</v>
      </c>
      <c r="N93" s="96">
        <v>0.210674367029</v>
      </c>
      <c r="O93" s="96">
        <v>8.8716911282800001E-2</v>
      </c>
      <c r="P93" s="96">
        <v>4.9295979175599997E-2</v>
      </c>
      <c r="Q93" s="96">
        <v>3.3115628493200003E-2</v>
      </c>
      <c r="R93" s="16">
        <f>SQRT((C93-Input!$R$8)^2+(Input!$Q$8-D93)^2)</f>
        <v>2.7282945179613809</v>
      </c>
    </row>
    <row r="94" spans="3:18">
      <c r="C94" s="96">
        <v>46.099999999999987</v>
      </c>
      <c r="D94" s="96">
        <v>7.8</v>
      </c>
      <c r="E94" s="96">
        <v>0.34760433987799999</v>
      </c>
      <c r="F94" s="96">
        <v>0.68769207121200004</v>
      </c>
      <c r="G94" s="96">
        <v>0.81460926401300005</v>
      </c>
      <c r="H94" s="96">
        <v>0.783378753604</v>
      </c>
      <c r="I94" s="96">
        <v>0.69525238564799996</v>
      </c>
      <c r="J94" s="96">
        <v>0.61091237891100003</v>
      </c>
      <c r="K94" s="96">
        <v>0.54663471799999996</v>
      </c>
      <c r="L94" s="96">
        <v>0.48962184565099998</v>
      </c>
      <c r="M94" s="96">
        <v>0.439921692463</v>
      </c>
      <c r="N94" s="96">
        <v>0.18999808214899999</v>
      </c>
      <c r="O94" s="96">
        <v>8.0414623956999998E-2</v>
      </c>
      <c r="P94" s="96">
        <v>4.4840740822700002E-2</v>
      </c>
      <c r="Q94" s="96">
        <v>3.0295059791000001E-2</v>
      </c>
      <c r="R94" s="16">
        <f>SQRT((C94-Input!$R$8)^2+(Input!$Q$8-D94)^2)</f>
        <v>2.6318129308599234</v>
      </c>
    </row>
    <row r="95" spans="3:18">
      <c r="C95" s="96">
        <v>46.099999999999987</v>
      </c>
      <c r="D95" s="96">
        <v>7.9</v>
      </c>
      <c r="E95" s="96">
        <v>0.30188833331999998</v>
      </c>
      <c r="F95" s="96">
        <v>0.59088005156900003</v>
      </c>
      <c r="G95" s="96">
        <v>0.70802599931700005</v>
      </c>
      <c r="H95" s="96">
        <v>0.68187049727600002</v>
      </c>
      <c r="I95" s="96">
        <v>0.60827680310700005</v>
      </c>
      <c r="J95" s="96">
        <v>0.53486655018700002</v>
      </c>
      <c r="K95" s="96">
        <v>0.47602364504299999</v>
      </c>
      <c r="L95" s="96">
        <v>0.428214399716</v>
      </c>
      <c r="M95" s="96">
        <v>0.385559437043</v>
      </c>
      <c r="N95" s="96">
        <v>0.16715897860000001</v>
      </c>
      <c r="O95" s="96">
        <v>7.1696784378700001E-2</v>
      </c>
      <c r="P95" s="96">
        <v>4.0392625124100003E-2</v>
      </c>
      <c r="Q95" s="96">
        <v>2.7514508929800001E-2</v>
      </c>
      <c r="R95" s="16">
        <f>SQRT((C95-Input!$R$8)^2+(Input!$Q$8-D95)^2)</f>
        <v>2.5356039969492232</v>
      </c>
    </row>
    <row r="96" spans="3:18">
      <c r="C96" s="96">
        <v>46.099999999999987</v>
      </c>
      <c r="D96" s="96">
        <v>7.9999999999999982</v>
      </c>
      <c r="E96" s="96">
        <v>0.25969940282300003</v>
      </c>
      <c r="F96" s="96">
        <v>0.501367230951</v>
      </c>
      <c r="G96" s="96">
        <v>0.61111367630699998</v>
      </c>
      <c r="H96" s="96">
        <v>0.591872013152</v>
      </c>
      <c r="I96" s="96">
        <v>0.52906329754299997</v>
      </c>
      <c r="J96" s="96">
        <v>0.463776373337</v>
      </c>
      <c r="K96" s="96">
        <v>0.41446692349499997</v>
      </c>
      <c r="L96" s="96">
        <v>0.37268746401000002</v>
      </c>
      <c r="M96" s="96">
        <v>0.33511135936399999</v>
      </c>
      <c r="N96" s="96">
        <v>0.14760938911599999</v>
      </c>
      <c r="O96" s="96">
        <v>6.3781489677600001E-2</v>
      </c>
      <c r="P96" s="96">
        <v>3.6506595994400003E-2</v>
      </c>
      <c r="Q96" s="96">
        <v>2.4992167721500001E-2</v>
      </c>
      <c r="R96" s="16">
        <f>SQRT((C96-Input!$R$8)^2+(Input!$Q$8-D96)^2)</f>
        <v>2.4396999724655215</v>
      </c>
    </row>
    <row r="97" spans="3:18">
      <c r="C97" s="96">
        <v>46.099999999999987</v>
      </c>
      <c r="D97" s="96">
        <v>8.1</v>
      </c>
      <c r="E97" s="96">
        <v>0.22906884096399999</v>
      </c>
      <c r="F97" s="96">
        <v>0.43974258025700003</v>
      </c>
      <c r="G97" s="96">
        <v>0.54042213631299996</v>
      </c>
      <c r="H97" s="96">
        <v>0.52371423317400001</v>
      </c>
      <c r="I97" s="96">
        <v>0.46781576538899999</v>
      </c>
      <c r="J97" s="96">
        <v>0.41172426378799998</v>
      </c>
      <c r="K97" s="96">
        <v>0.36674218013900001</v>
      </c>
      <c r="L97" s="96">
        <v>0.32973941855200001</v>
      </c>
      <c r="M97" s="96">
        <v>0.29760285533800002</v>
      </c>
      <c r="N97" s="96">
        <v>0.13135149685899999</v>
      </c>
      <c r="O97" s="96">
        <v>5.73846969057E-2</v>
      </c>
      <c r="P97" s="96">
        <v>3.3172228815200003E-2</v>
      </c>
      <c r="Q97" s="96">
        <v>2.2886546123599999E-2</v>
      </c>
      <c r="R97" s="16">
        <f>SQRT((C97-Input!$R$8)^2+(Input!$Q$8-D97)^2)</f>
        <v>2.3441382813203746</v>
      </c>
    </row>
    <row r="98" spans="3:18">
      <c r="C98" s="96">
        <v>46.099999999999987</v>
      </c>
      <c r="D98" s="96">
        <v>8.1999999999999975</v>
      </c>
      <c r="E98" s="96">
        <v>0.20917895295799999</v>
      </c>
      <c r="F98" s="96">
        <v>0.40170811956399999</v>
      </c>
      <c r="G98" s="96">
        <v>0.49082530380299999</v>
      </c>
      <c r="H98" s="96">
        <v>0.47621235820800001</v>
      </c>
      <c r="I98" s="96">
        <v>0.42655302852100002</v>
      </c>
      <c r="J98" s="96">
        <v>0.37483109104700002</v>
      </c>
      <c r="K98" s="96">
        <v>0.333585256926</v>
      </c>
      <c r="L98" s="96">
        <v>0.300480640435</v>
      </c>
      <c r="M98" s="96">
        <v>0.27087129175300001</v>
      </c>
      <c r="N98" s="96">
        <v>0.119577534109</v>
      </c>
      <c r="O98" s="96">
        <v>5.2578574123899997E-2</v>
      </c>
      <c r="P98" s="96">
        <v>3.0654819174400001E-2</v>
      </c>
      <c r="Q98" s="96">
        <v>2.1276276113500001E-2</v>
      </c>
      <c r="R98" s="16">
        <f>SQRT((C98-Input!$R$8)^2+(Input!$Q$8-D98)^2)</f>
        <v>2.2489625626619554</v>
      </c>
    </row>
    <row r="99" spans="3:18">
      <c r="C99" s="96">
        <v>46.099999999999987</v>
      </c>
      <c r="D99" s="96">
        <v>8.3000000000000007</v>
      </c>
      <c r="E99" s="96">
        <v>0.193900936823</v>
      </c>
      <c r="F99" s="96">
        <v>0.37309805786599998</v>
      </c>
      <c r="G99" s="96">
        <v>0.45454905155800002</v>
      </c>
      <c r="H99" s="96">
        <v>0.44093428444499999</v>
      </c>
      <c r="I99" s="96">
        <v>0.39532757953199998</v>
      </c>
      <c r="J99" s="96">
        <v>0.34625803694899998</v>
      </c>
      <c r="K99" s="96">
        <v>0.30840634402299999</v>
      </c>
      <c r="L99" s="96">
        <v>0.27762061458100001</v>
      </c>
      <c r="M99" s="96">
        <v>0.24966014863</v>
      </c>
      <c r="N99" s="96">
        <v>0.110105650055</v>
      </c>
      <c r="O99" s="96">
        <v>4.8398873896500001E-2</v>
      </c>
      <c r="P99" s="96">
        <v>2.8537844469300001E-2</v>
      </c>
      <c r="Q99" s="96">
        <v>1.99075595732E-2</v>
      </c>
      <c r="R99" s="16">
        <f>SQRT((C99-Input!$R$8)^2+(Input!$Q$8-D99)^2)</f>
        <v>2.1542239750217238</v>
      </c>
    </row>
    <row r="100" spans="3:18">
      <c r="C100" s="96">
        <v>46.099999999999987</v>
      </c>
      <c r="D100" s="96">
        <v>8.3999999999999986</v>
      </c>
      <c r="E100" s="96">
        <v>0.182444320907</v>
      </c>
      <c r="F100" s="96">
        <v>0.35258967789899998</v>
      </c>
      <c r="G100" s="96">
        <v>0.42811262901899999</v>
      </c>
      <c r="H100" s="96">
        <v>0.41487019782700002</v>
      </c>
      <c r="I100" s="96">
        <v>0.370582982625</v>
      </c>
      <c r="J100" s="96">
        <v>0.32490507174200001</v>
      </c>
      <c r="K100" s="96">
        <v>0.28939517785399999</v>
      </c>
      <c r="L100" s="96">
        <v>0.25958967056999999</v>
      </c>
      <c r="M100" s="96">
        <v>0.233558855195</v>
      </c>
      <c r="N100" s="96">
        <v>0.102665195229</v>
      </c>
      <c r="O100" s="96">
        <v>4.5095152069100003E-2</v>
      </c>
      <c r="P100" s="96">
        <v>2.6831665767399999E-2</v>
      </c>
      <c r="Q100" s="96">
        <v>1.8781287731000001E-2</v>
      </c>
      <c r="R100" s="16">
        <f>SQRT((C100-Input!$R$8)^2+(Input!$Q$8-D100)^2)</f>
        <v>2.0599828302347047</v>
      </c>
    </row>
    <row r="101" spans="3:18">
      <c r="C101" s="96">
        <v>46.099999999999987</v>
      </c>
      <c r="D101" s="96">
        <v>8.5</v>
      </c>
      <c r="E101" s="96">
        <v>0.174307371505</v>
      </c>
      <c r="F101" s="96">
        <v>0.33852670883000002</v>
      </c>
      <c r="G101" s="96">
        <v>0.40924624175399998</v>
      </c>
      <c r="H101" s="96">
        <v>0.39591584689999998</v>
      </c>
      <c r="I101" s="96">
        <v>0.35271157187500002</v>
      </c>
      <c r="J101" s="96">
        <v>0.30927691466899998</v>
      </c>
      <c r="K101" s="96">
        <v>0.27491432918499997</v>
      </c>
      <c r="L101" s="96">
        <v>0.24635576892</v>
      </c>
      <c r="M101" s="96">
        <v>0.22160022681899999</v>
      </c>
      <c r="N101" s="96">
        <v>9.6822501579499995E-2</v>
      </c>
      <c r="O101" s="96">
        <v>4.2563822401500001E-2</v>
      </c>
      <c r="P101" s="96">
        <v>2.5456118520200001E-2</v>
      </c>
      <c r="Q101" s="96">
        <v>1.7880820031299999E-2</v>
      </c>
      <c r="R101" s="16">
        <f>SQRT((C101-Input!$R$8)^2+(Input!$Q$8-D101)^2)</f>
        <v>1.9663106537790915</v>
      </c>
    </row>
    <row r="102" spans="3:18">
      <c r="C102" s="96">
        <v>46.099999999999987</v>
      </c>
      <c r="D102" s="96">
        <v>8.5999999999999979</v>
      </c>
      <c r="E102" s="96">
        <v>0.168455407068</v>
      </c>
      <c r="F102" s="96">
        <v>0.32863676233700001</v>
      </c>
      <c r="G102" s="96">
        <v>0.395545705227</v>
      </c>
      <c r="H102" s="96">
        <v>0.38142245402699998</v>
      </c>
      <c r="I102" s="96">
        <v>0.33974875606499999</v>
      </c>
      <c r="J102" s="96">
        <v>0.29781578673300002</v>
      </c>
      <c r="K102" s="96">
        <v>0.26417894694900002</v>
      </c>
      <c r="L102" s="96">
        <v>0.236662243504</v>
      </c>
      <c r="M102" s="96">
        <v>0.212753123702</v>
      </c>
      <c r="N102" s="96">
        <v>9.2521248948200005E-2</v>
      </c>
      <c r="O102" s="96">
        <v>4.0673402414999997E-2</v>
      </c>
      <c r="P102" s="96">
        <v>2.4432151311599998E-2</v>
      </c>
      <c r="Q102" s="96">
        <v>1.72080524584E-2</v>
      </c>
      <c r="R102" s="16">
        <f>SQRT((C102-Input!$R$8)^2+(Input!$Q$8-D102)^2)</f>
        <v>1.8732927997161966</v>
      </c>
    </row>
    <row r="103" spans="3:18">
      <c r="C103" s="96">
        <v>46.099999999999987</v>
      </c>
      <c r="D103" s="96">
        <v>8.6999999999999993</v>
      </c>
      <c r="E103" s="96">
        <v>0.16390141501399999</v>
      </c>
      <c r="F103" s="96">
        <v>0.32066007225100002</v>
      </c>
      <c r="G103" s="96">
        <v>0.38440651462499997</v>
      </c>
      <c r="H103" s="96">
        <v>0.37036239058199999</v>
      </c>
      <c r="I103" s="96">
        <v>0.32988088838099999</v>
      </c>
      <c r="J103" s="96">
        <v>0.28907858923500002</v>
      </c>
      <c r="K103" s="96">
        <v>0.25610242208200001</v>
      </c>
      <c r="L103" s="96">
        <v>0.22936050454599999</v>
      </c>
      <c r="M103" s="96">
        <v>0.206087716876</v>
      </c>
      <c r="N103" s="96">
        <v>8.9421476569399999E-2</v>
      </c>
      <c r="O103" s="96">
        <v>3.9315232920900001E-2</v>
      </c>
      <c r="P103" s="96">
        <v>2.3704209297500001E-2</v>
      </c>
      <c r="Q103" s="96">
        <v>1.6729381376699999E-2</v>
      </c>
      <c r="R103" s="16">
        <f>SQRT((C103-Input!$R$8)^2+(Input!$Q$8-D103)^2)</f>
        <v>1.7810317907808162</v>
      </c>
    </row>
    <row r="104" spans="3:18">
      <c r="C104" s="96">
        <v>46.099999999999987</v>
      </c>
      <c r="D104" s="96">
        <v>8.7999999999999989</v>
      </c>
      <c r="E104" s="96">
        <v>0.16023922958199999</v>
      </c>
      <c r="F104" s="96">
        <v>0.31369657552500002</v>
      </c>
      <c r="G104" s="96">
        <v>0.37553971399300001</v>
      </c>
      <c r="H104" s="96">
        <v>0.36179589292499997</v>
      </c>
      <c r="I104" s="96">
        <v>0.32235611092799998</v>
      </c>
      <c r="J104" s="96">
        <v>0.28242363004999999</v>
      </c>
      <c r="K104" s="96">
        <v>0.25008984648299998</v>
      </c>
      <c r="L104" s="96">
        <v>0.22397734761499999</v>
      </c>
      <c r="M104" s="96">
        <v>0.20120008150499999</v>
      </c>
      <c r="N104" s="96">
        <v>8.7357451700300001E-2</v>
      </c>
      <c r="O104" s="96">
        <v>3.8431568490500001E-2</v>
      </c>
      <c r="P104" s="96">
        <v>2.3236560607099999E-2</v>
      </c>
      <c r="Q104" s="96">
        <v>1.6421985692600002E-2</v>
      </c>
      <c r="R104" s="16">
        <f>SQRT((C104-Input!$R$8)^2+(Input!$Q$8-D104)^2)</f>
        <v>1.689651610858079</v>
      </c>
    </row>
    <row r="105" spans="3:18">
      <c r="C105" s="96">
        <v>46.099999999999987</v>
      </c>
      <c r="D105" s="96">
        <v>8.9</v>
      </c>
      <c r="E105" s="96">
        <v>0.15764430250100001</v>
      </c>
      <c r="F105" s="96">
        <v>0.30817155026499998</v>
      </c>
      <c r="G105" s="96">
        <v>0.36930208689299998</v>
      </c>
      <c r="H105" s="96">
        <v>0.35605913283099999</v>
      </c>
      <c r="I105" s="96">
        <v>0.31748964167499999</v>
      </c>
      <c r="J105" s="96">
        <v>0.27810802722799999</v>
      </c>
      <c r="K105" s="96">
        <v>0.246370318462</v>
      </c>
      <c r="L105" s="96">
        <v>0.22072974163199999</v>
      </c>
      <c r="M105" s="96">
        <v>0.198307774839</v>
      </c>
      <c r="N105" s="96">
        <v>8.6345148672700003E-2</v>
      </c>
      <c r="O105" s="96">
        <v>3.8021406698300002E-2</v>
      </c>
      <c r="P105" s="96">
        <v>2.3023186411900001E-2</v>
      </c>
      <c r="Q105" s="96">
        <v>1.62818130789E-2</v>
      </c>
      <c r="R105" s="16">
        <f>SQRT((C105-Input!$R$8)^2+(Input!$Q$8-D105)^2)</f>
        <v>1.5993032521628527</v>
      </c>
    </row>
    <row r="106" spans="3:18">
      <c r="C106" s="96">
        <v>46.099999999999987</v>
      </c>
      <c r="D106" s="96">
        <v>8.9999999999999982</v>
      </c>
      <c r="E106" s="96">
        <v>0.156239151981</v>
      </c>
      <c r="F106" s="96">
        <v>0.30450433983800002</v>
      </c>
      <c r="G106" s="96">
        <v>0.36595976487699999</v>
      </c>
      <c r="H106" s="96">
        <v>0.35331401297100001</v>
      </c>
      <c r="I106" s="96">
        <v>0.31537758577699998</v>
      </c>
      <c r="J106" s="96">
        <v>0.27635182549100001</v>
      </c>
      <c r="K106" s="96">
        <v>0.244956966315</v>
      </c>
      <c r="L106" s="96">
        <v>0.219613719895</v>
      </c>
      <c r="M106" s="96">
        <v>0.19742943201400001</v>
      </c>
      <c r="N106" s="96">
        <v>8.6309962412800006E-2</v>
      </c>
      <c r="O106" s="96">
        <v>3.8049474721400002E-2</v>
      </c>
      <c r="P106" s="96">
        <v>2.30418797507E-2</v>
      </c>
      <c r="Q106" s="96">
        <v>1.6293920364899999E-2</v>
      </c>
      <c r="R106" s="16">
        <f>SQRT((C106-Input!$R$8)^2+(Input!$Q$8-D106)^2)</f>
        <v>1.5101719169293486</v>
      </c>
    </row>
    <row r="107" spans="3:18">
      <c r="C107" s="96">
        <v>46.099999999999987</v>
      </c>
      <c r="D107" s="96">
        <v>9.1</v>
      </c>
      <c r="E107" s="96">
        <v>0.15589360129800001</v>
      </c>
      <c r="F107" s="96">
        <v>0.30246567285499998</v>
      </c>
      <c r="G107" s="96">
        <v>0.36520329656700001</v>
      </c>
      <c r="H107" s="96">
        <v>0.35326589322599999</v>
      </c>
      <c r="I107" s="96">
        <v>0.31575822619400001</v>
      </c>
      <c r="J107" s="96">
        <v>0.27690079042900001</v>
      </c>
      <c r="K107" s="96">
        <v>0.245625094658</v>
      </c>
      <c r="L107" s="96">
        <v>0.22042630828500001</v>
      </c>
      <c r="M107" s="96">
        <v>0.198365508494</v>
      </c>
      <c r="N107" s="96">
        <v>8.7159364669100001E-2</v>
      </c>
      <c r="O107" s="96">
        <v>3.8477356668300003E-2</v>
      </c>
      <c r="P107" s="96">
        <v>2.3274409343800002E-2</v>
      </c>
      <c r="Q107" s="96">
        <v>1.6447163253799999E-2</v>
      </c>
      <c r="R107" s="16">
        <f>SQRT((C107-Input!$R$8)^2+(Input!$Q$8-D107)^2)</f>
        <v>1.4224863953604052</v>
      </c>
    </row>
    <row r="108" spans="3:18">
      <c r="C108" s="96">
        <v>46.099999999999987</v>
      </c>
      <c r="D108" s="96">
        <v>9.2000000000000011</v>
      </c>
      <c r="E108" s="96">
        <v>0.157320372574</v>
      </c>
      <c r="F108" s="96">
        <v>0.30391797999999998</v>
      </c>
      <c r="G108" s="96">
        <v>0.368696327612</v>
      </c>
      <c r="H108" s="96">
        <v>0.357213221995</v>
      </c>
      <c r="I108" s="96">
        <v>0.31959768019599999</v>
      </c>
      <c r="J108" s="96">
        <v>0.28051760946900001</v>
      </c>
      <c r="K108" s="96">
        <v>0.24895804704300001</v>
      </c>
      <c r="L108" s="96">
        <v>0.22360865895400001</v>
      </c>
      <c r="M108" s="96">
        <v>0.201459330051</v>
      </c>
      <c r="N108" s="96">
        <v>8.8899659073900003E-2</v>
      </c>
      <c r="O108" s="96">
        <v>3.9288655794899999E-2</v>
      </c>
      <c r="P108" s="96">
        <v>2.3715661128800001E-2</v>
      </c>
      <c r="Q108" s="96">
        <v>1.6738082872100001E-2</v>
      </c>
      <c r="R108" s="16">
        <f>SQRT((C108-Input!$R$8)^2+(Input!$Q$8-D108)^2)</f>
        <v>1.3365312833184324</v>
      </c>
    </row>
    <row r="109" spans="3:18">
      <c r="C109" s="96">
        <v>46.099999999999987</v>
      </c>
      <c r="D109" s="96">
        <v>9.3000000000000007</v>
      </c>
      <c r="E109" s="96">
        <v>0.160348189729</v>
      </c>
      <c r="F109" s="96">
        <v>0.30848015871399997</v>
      </c>
      <c r="G109" s="96">
        <v>0.37612960387200001</v>
      </c>
      <c r="H109" s="96">
        <v>0.36491967833900002</v>
      </c>
      <c r="I109" s="96">
        <v>0.32670990531499999</v>
      </c>
      <c r="J109" s="96">
        <v>0.28698020381400002</v>
      </c>
      <c r="K109" s="96">
        <v>0.25484640307400003</v>
      </c>
      <c r="L109" s="96">
        <v>0.229054239997</v>
      </c>
      <c r="M109" s="96">
        <v>0.20656647538699999</v>
      </c>
      <c r="N109" s="96">
        <v>9.1499040032000004E-2</v>
      </c>
      <c r="O109" s="96">
        <v>4.04601317312E-2</v>
      </c>
      <c r="P109" s="96">
        <v>2.43583899421E-2</v>
      </c>
      <c r="Q109" s="96">
        <v>1.71624820373E-2</v>
      </c>
      <c r="R109" s="16">
        <f>SQRT((C109-Input!$R$8)^2+(Input!$Q$8-D109)^2)</f>
        <v>1.2526628427442863</v>
      </c>
    </row>
    <row r="110" spans="3:18">
      <c r="C110" s="96">
        <v>46.099999999999987</v>
      </c>
      <c r="D110" s="96">
        <v>9.5999999999999979</v>
      </c>
      <c r="E110" s="96">
        <v>0.18143966178000001</v>
      </c>
      <c r="F110" s="96">
        <v>0.348092540916</v>
      </c>
      <c r="G110" s="96">
        <v>0.42653970630799998</v>
      </c>
      <c r="H110" s="96">
        <v>0.41439234372799999</v>
      </c>
      <c r="I110" s="96">
        <v>0.37105759832000001</v>
      </c>
      <c r="J110" s="96">
        <v>0.32541038389400001</v>
      </c>
      <c r="K110" s="96">
        <v>0.28986011864299999</v>
      </c>
      <c r="L110" s="96">
        <v>0.260477161874</v>
      </c>
      <c r="M110" s="96">
        <v>0.23479894613499999</v>
      </c>
      <c r="N110" s="96">
        <v>0.104290354069</v>
      </c>
      <c r="O110" s="96">
        <v>4.5892379715700003E-2</v>
      </c>
      <c r="P110" s="96">
        <v>2.7360323353E-2</v>
      </c>
      <c r="Q110" s="96">
        <v>1.91673479956E-2</v>
      </c>
      <c r="R110" s="16">
        <f>SQRT((C110-Input!$R$8)^2+(Input!$Q$8-D110)^2)</f>
        <v>1.0186801149047433</v>
      </c>
    </row>
    <row r="111" spans="3:18">
      <c r="C111" s="96">
        <v>46.099999999999987</v>
      </c>
      <c r="D111" s="96">
        <v>9.9</v>
      </c>
      <c r="E111" s="96">
        <v>0.19385274663300001</v>
      </c>
      <c r="F111" s="96">
        <v>0.36900479298599997</v>
      </c>
      <c r="G111" s="96">
        <v>0.45550242779</v>
      </c>
      <c r="H111" s="96">
        <v>0.44352948903200001</v>
      </c>
      <c r="I111" s="96">
        <v>0.398588987778</v>
      </c>
      <c r="J111" s="96">
        <v>0.34944966097199998</v>
      </c>
      <c r="K111" s="96">
        <v>0.31134822261700001</v>
      </c>
      <c r="L111" s="96">
        <v>0.28085622079700001</v>
      </c>
      <c r="M111" s="96">
        <v>0.25341621355100002</v>
      </c>
      <c r="N111" s="96">
        <v>0.11402900959999999</v>
      </c>
      <c r="O111" s="96">
        <v>5.0645743720199997E-2</v>
      </c>
      <c r="P111" s="96">
        <v>3.00129590281E-2</v>
      </c>
      <c r="Q111" s="96">
        <v>2.09917251352E-2</v>
      </c>
      <c r="R111" s="16">
        <f>SQRT((C111-Input!$R$8)^2+(Input!$Q$8-D111)^2)</f>
        <v>0.82840458437437292</v>
      </c>
    </row>
    <row r="112" spans="3:18">
      <c r="C112" s="96">
        <v>46.099999999999987</v>
      </c>
      <c r="D112" s="96">
        <v>10</v>
      </c>
      <c r="E112" s="96">
        <v>0.19644999927699999</v>
      </c>
      <c r="F112" s="96">
        <v>0.37270702943099998</v>
      </c>
      <c r="G112" s="96">
        <v>0.46148106276799999</v>
      </c>
      <c r="H112" s="96">
        <v>0.44982913420100001</v>
      </c>
      <c r="I112" s="96">
        <v>0.40438292359700001</v>
      </c>
      <c r="J112" s="96">
        <v>0.35485653063599998</v>
      </c>
      <c r="K112" s="96">
        <v>0.31621495316600001</v>
      </c>
      <c r="L112" s="96">
        <v>0.285524019337</v>
      </c>
      <c r="M112" s="96">
        <v>0.25783969014699998</v>
      </c>
      <c r="N112" s="96">
        <v>0.11664554533599999</v>
      </c>
      <c r="O112" s="96">
        <v>5.2049721442900002E-2</v>
      </c>
      <c r="P112" s="96">
        <v>3.0809461247599999E-2</v>
      </c>
      <c r="Q112" s="96">
        <v>2.15488520058E-2</v>
      </c>
      <c r="R112" s="16">
        <f>SQRT((C112-Input!$R$8)^2+(Input!$Q$8-D112)^2)</f>
        <v>0.78045017888130286</v>
      </c>
    </row>
    <row r="113" spans="3:18">
      <c r="C113" s="96">
        <v>46.099999999999987</v>
      </c>
      <c r="D113" s="96">
        <v>10.1</v>
      </c>
      <c r="E113" s="96">
        <v>0.200120254793</v>
      </c>
      <c r="F113" s="96">
        <v>0.37835736917500001</v>
      </c>
      <c r="G113" s="96">
        <v>0.47004432430400001</v>
      </c>
      <c r="H113" s="96">
        <v>0.45856558057300001</v>
      </c>
      <c r="I113" s="96">
        <v>0.41225281114700002</v>
      </c>
      <c r="J113" s="96">
        <v>0.36212496996799998</v>
      </c>
      <c r="K113" s="96">
        <v>0.32268549947000003</v>
      </c>
      <c r="L113" s="96">
        <v>0.291467799395</v>
      </c>
      <c r="M113" s="96">
        <v>0.26355970717999999</v>
      </c>
      <c r="N113" s="96">
        <v>0.11973121879199999</v>
      </c>
      <c r="O113" s="96">
        <v>5.3600716146899999E-2</v>
      </c>
      <c r="P113" s="96">
        <v>3.1708024864100001E-2</v>
      </c>
      <c r="Q113" s="96">
        <v>2.2168354258400001E-2</v>
      </c>
      <c r="R113" s="16">
        <f>SQRT((C113-Input!$R$8)^2+(Input!$Q$8-D113)^2)</f>
        <v>0.74293391901247707</v>
      </c>
    </row>
    <row r="114" spans="3:18">
      <c r="C114" s="96">
        <v>46.099999999999987</v>
      </c>
      <c r="D114" s="96">
        <v>10.199999999999999</v>
      </c>
      <c r="E114" s="96">
        <v>0.20623771576</v>
      </c>
      <c r="F114" s="96">
        <v>0.389078121389</v>
      </c>
      <c r="G114" s="96">
        <v>0.48490377491800002</v>
      </c>
      <c r="H114" s="96">
        <v>0.47318367938400002</v>
      </c>
      <c r="I114" s="96">
        <v>0.42511947196900002</v>
      </c>
      <c r="J114" s="96">
        <v>0.37391582069200002</v>
      </c>
      <c r="K114" s="96">
        <v>0.33304189051200001</v>
      </c>
      <c r="L114" s="96">
        <v>0.30080238619499999</v>
      </c>
      <c r="M114" s="96">
        <v>0.27243610960600001</v>
      </c>
      <c r="N114" s="96">
        <v>0.123979399738</v>
      </c>
      <c r="O114" s="96">
        <v>5.5551841087499998E-2</v>
      </c>
      <c r="P114" s="96">
        <v>3.2849884918399998E-2</v>
      </c>
      <c r="Q114" s="96">
        <v>2.2938013210999999E-2</v>
      </c>
      <c r="R114" s="16">
        <f>SQRT((C114-Input!$R$8)^2+(Input!$Q$8-D114)^2)</f>
        <v>0.7174950413226685</v>
      </c>
    </row>
    <row r="115" spans="3:18">
      <c r="C115" s="96">
        <v>46.155000000000001</v>
      </c>
      <c r="D115" s="96">
        <v>7.0079999999999991</v>
      </c>
      <c r="E115" s="96">
        <v>0.39418539444200001</v>
      </c>
      <c r="F115" s="96">
        <v>0.78639218754100004</v>
      </c>
      <c r="G115" s="96">
        <v>0.91992965872200005</v>
      </c>
      <c r="H115" s="96">
        <v>0.87807513088199995</v>
      </c>
      <c r="I115" s="96">
        <v>0.78086637032200001</v>
      </c>
      <c r="J115" s="96">
        <v>0.68453522197600003</v>
      </c>
      <c r="K115" s="96">
        <v>0.61095564660900004</v>
      </c>
      <c r="L115" s="96">
        <v>0.54979225731199999</v>
      </c>
      <c r="M115" s="96">
        <v>0.49231828046199999</v>
      </c>
      <c r="N115" s="96">
        <v>0.21069442241299999</v>
      </c>
      <c r="O115" s="96">
        <v>8.9240394762899994E-2</v>
      </c>
      <c r="P115" s="96">
        <v>5.0106788286200001E-2</v>
      </c>
      <c r="Q115" s="96">
        <v>3.3765450057399997E-2</v>
      </c>
      <c r="R115" s="16">
        <f>SQRT((C115-Input!$R$8)^2+(Input!$Q$8-D115)^2)</f>
        <v>3.3905561149400398</v>
      </c>
    </row>
    <row r="116" spans="3:18">
      <c r="C116" s="96">
        <v>46.2</v>
      </c>
      <c r="D116" s="96">
        <v>5.9</v>
      </c>
      <c r="E116" s="96">
        <v>0.171989034323</v>
      </c>
      <c r="F116" s="96">
        <v>0.31413946243500002</v>
      </c>
      <c r="G116" s="96">
        <v>0.39366410578700001</v>
      </c>
      <c r="H116" s="96">
        <v>0.384706303247</v>
      </c>
      <c r="I116" s="96">
        <v>0.341592643498</v>
      </c>
      <c r="J116" s="96">
        <v>0.29895165577999999</v>
      </c>
      <c r="K116" s="96">
        <v>0.26437082368800002</v>
      </c>
      <c r="L116" s="96">
        <v>0.237037820574</v>
      </c>
      <c r="M116" s="96">
        <v>0.21399807322600001</v>
      </c>
      <c r="N116" s="96">
        <v>9.5256285033400001E-2</v>
      </c>
      <c r="O116" s="96">
        <v>4.2261123850300002E-2</v>
      </c>
      <c r="P116" s="96">
        <v>2.52876588994E-2</v>
      </c>
      <c r="Q116" s="96">
        <v>1.7693352212699999E-2</v>
      </c>
      <c r="R116" s="16">
        <f>SQRT((C116-Input!$R$8)^2+(Input!$Q$8-D116)^2)</f>
        <v>4.476763810172999</v>
      </c>
    </row>
    <row r="117" spans="3:18">
      <c r="C117" s="96">
        <v>46.2</v>
      </c>
      <c r="D117" s="96">
        <v>6</v>
      </c>
      <c r="E117" s="96">
        <v>0.17172774007800001</v>
      </c>
      <c r="F117" s="96">
        <v>0.31316703430199999</v>
      </c>
      <c r="G117" s="96">
        <v>0.39387335088199998</v>
      </c>
      <c r="H117" s="96">
        <v>0.38552604381</v>
      </c>
      <c r="I117" s="96">
        <v>0.34293611060500001</v>
      </c>
      <c r="J117" s="96">
        <v>0.30052559618199998</v>
      </c>
      <c r="K117" s="96">
        <v>0.26614878531300001</v>
      </c>
      <c r="L117" s="96">
        <v>0.23893480317999999</v>
      </c>
      <c r="M117" s="96">
        <v>0.21598848372400001</v>
      </c>
      <c r="N117" s="96">
        <v>9.7037874540399999E-2</v>
      </c>
      <c r="O117" s="96">
        <v>4.32570760867E-2</v>
      </c>
      <c r="P117" s="96">
        <v>2.5935362988200001E-2</v>
      </c>
      <c r="Q117" s="96">
        <v>1.8172651865999999E-2</v>
      </c>
      <c r="R117" s="16">
        <f>SQRT((C117-Input!$R$8)^2+(Input!$Q$8-D117)^2)</f>
        <v>4.3777005994446503</v>
      </c>
    </row>
    <row r="118" spans="3:18">
      <c r="C118" s="96">
        <v>46.2</v>
      </c>
      <c r="D118" s="96">
        <v>6.0999999999999988</v>
      </c>
      <c r="E118" s="96">
        <v>0.17602432193000001</v>
      </c>
      <c r="F118" s="96">
        <v>0.32201496510299998</v>
      </c>
      <c r="G118" s="96">
        <v>0.40504970217800002</v>
      </c>
      <c r="H118" s="96">
        <v>0.39678879481500001</v>
      </c>
      <c r="I118" s="96">
        <v>0.35309798711099999</v>
      </c>
      <c r="J118" s="96">
        <v>0.30959985977400001</v>
      </c>
      <c r="K118" s="96">
        <v>0.27469705503899999</v>
      </c>
      <c r="L118" s="96">
        <v>0.24666387502100001</v>
      </c>
      <c r="M118" s="96">
        <v>0.223014941651</v>
      </c>
      <c r="N118" s="96">
        <v>0.100508501663</v>
      </c>
      <c r="O118" s="96">
        <v>4.4821072771899999E-2</v>
      </c>
      <c r="P118" s="96">
        <v>2.6864966390000002E-2</v>
      </c>
      <c r="Q118" s="96">
        <v>1.88222930957E-2</v>
      </c>
      <c r="R118" s="16">
        <f>SQRT((C118-Input!$R$8)^2+(Input!$Q$8-D118)^2)</f>
        <v>4.278680972528969</v>
      </c>
    </row>
    <row r="119" spans="3:18">
      <c r="C119" s="96">
        <v>46.2</v>
      </c>
      <c r="D119" s="96">
        <v>6.15</v>
      </c>
      <c r="E119" s="96">
        <v>0.18024216285799999</v>
      </c>
      <c r="F119" s="96">
        <v>0.33097185994900002</v>
      </c>
      <c r="G119" s="96">
        <v>0.41554405027399999</v>
      </c>
      <c r="H119" s="96">
        <v>0.40671092443500001</v>
      </c>
      <c r="I119" s="96">
        <v>0.36223773013900001</v>
      </c>
      <c r="J119" s="96">
        <v>0.31756117610399998</v>
      </c>
      <c r="K119" s="96">
        <v>0.28208657510700003</v>
      </c>
      <c r="L119" s="96">
        <v>0.25319525478499999</v>
      </c>
      <c r="M119" s="96">
        <v>0.228812850594</v>
      </c>
      <c r="N119" s="96">
        <v>0.103015548464</v>
      </c>
      <c r="O119" s="96">
        <v>4.5863114838500002E-2</v>
      </c>
      <c r="P119" s="96">
        <v>2.7431475354199999E-2</v>
      </c>
      <c r="Q119" s="96">
        <v>1.9223360098700001E-2</v>
      </c>
      <c r="R119" s="16">
        <f>SQRT((C119-Input!$R$8)^2+(Input!$Q$8-D119)^2)</f>
        <v>4.2291884597205076</v>
      </c>
    </row>
    <row r="120" spans="3:18">
      <c r="C120" s="96">
        <v>46.2</v>
      </c>
      <c r="D120" s="96">
        <v>6.1999999999999993</v>
      </c>
      <c r="E120" s="96">
        <v>0.18640159432299999</v>
      </c>
      <c r="F120" s="96">
        <v>0.34436031698000003</v>
      </c>
      <c r="G120" s="96">
        <v>0.430590868041</v>
      </c>
      <c r="H120" s="96">
        <v>0.42071560714200001</v>
      </c>
      <c r="I120" s="96">
        <v>0.375048108396</v>
      </c>
      <c r="J120" s="96">
        <v>0.32860213820700002</v>
      </c>
      <c r="K120" s="96">
        <v>0.291920451119</v>
      </c>
      <c r="L120" s="96">
        <v>0.26211237132600002</v>
      </c>
      <c r="M120" s="96">
        <v>0.23664265810499999</v>
      </c>
      <c r="N120" s="96">
        <v>0.10608720686500001</v>
      </c>
      <c r="O120" s="96">
        <v>4.7125385423600001E-2</v>
      </c>
      <c r="P120" s="96">
        <v>2.8095459637200001E-2</v>
      </c>
      <c r="Q120" s="96">
        <v>1.9664451064599998E-2</v>
      </c>
      <c r="R120" s="16">
        <f>SQRT((C120-Input!$R$8)^2+(Input!$Q$8-D120)^2)</f>
        <v>4.1797080270019844</v>
      </c>
    </row>
    <row r="121" spans="3:18">
      <c r="C121" s="96">
        <v>46.2</v>
      </c>
      <c r="D121" s="96">
        <v>6.3</v>
      </c>
      <c r="E121" s="96">
        <v>0.20753427674</v>
      </c>
      <c r="F121" s="96">
        <v>0.392683118286</v>
      </c>
      <c r="G121" s="96">
        <v>0.48121107302299998</v>
      </c>
      <c r="H121" s="96">
        <v>0.46675426433599998</v>
      </c>
      <c r="I121" s="96">
        <v>0.41560327229799998</v>
      </c>
      <c r="J121" s="96">
        <v>0.36402125408699998</v>
      </c>
      <c r="K121" s="96">
        <v>0.32273455880599999</v>
      </c>
      <c r="L121" s="96">
        <v>0.28978399094099999</v>
      </c>
      <c r="M121" s="96">
        <v>0.26085536176000002</v>
      </c>
      <c r="N121" s="96">
        <v>0.114710685469</v>
      </c>
      <c r="O121" s="96">
        <v>5.05014271897E-2</v>
      </c>
      <c r="P121" s="96">
        <v>2.9817166983499999E-2</v>
      </c>
      <c r="Q121" s="96">
        <v>2.07822734309E-2</v>
      </c>
      <c r="R121" s="16">
        <f>SQRT((C121-Input!$R$8)^2+(Input!$Q$8-D121)^2)</f>
        <v>4.0807851594133444</v>
      </c>
    </row>
    <row r="122" spans="3:18">
      <c r="C122" s="96">
        <v>46.2</v>
      </c>
      <c r="D122" s="96">
        <v>6.4</v>
      </c>
      <c r="E122" s="96">
        <v>0.23415770320000001</v>
      </c>
      <c r="F122" s="96">
        <v>0.45333912521800002</v>
      </c>
      <c r="G122" s="96">
        <v>0.54712217648799999</v>
      </c>
      <c r="H122" s="96">
        <v>0.52638953953199996</v>
      </c>
      <c r="I122" s="96">
        <v>0.466452569278</v>
      </c>
      <c r="J122" s="96">
        <v>0.40916594616399998</v>
      </c>
      <c r="K122" s="96">
        <v>0.36246154373599998</v>
      </c>
      <c r="L122" s="96">
        <v>0.32428189442400002</v>
      </c>
      <c r="M122" s="96">
        <v>0.29171684585000002</v>
      </c>
      <c r="N122" s="96">
        <v>0.12564940051599999</v>
      </c>
      <c r="O122" s="96">
        <v>5.4678506135599998E-2</v>
      </c>
      <c r="P122" s="96">
        <v>3.1953446567999998E-2</v>
      </c>
      <c r="Q122" s="96">
        <v>2.2150283755999998E-2</v>
      </c>
      <c r="R122" s="16">
        <f>SQRT((C122-Input!$R$8)^2+(Input!$Q$8-D122)^2)</f>
        <v>3.9819161020282152</v>
      </c>
    </row>
    <row r="123" spans="3:18">
      <c r="C123" s="96">
        <v>46.2</v>
      </c>
      <c r="D123" s="96">
        <v>6.5999999999999988</v>
      </c>
      <c r="E123" s="96">
        <v>0.26756253597700003</v>
      </c>
      <c r="F123" s="96">
        <v>0.52179023418799997</v>
      </c>
      <c r="G123" s="96">
        <v>0.62774722978499997</v>
      </c>
      <c r="H123" s="96">
        <v>0.60368894061</v>
      </c>
      <c r="I123" s="96">
        <v>0.53627537269799996</v>
      </c>
      <c r="J123" s="96">
        <v>0.46948948294499998</v>
      </c>
      <c r="K123" s="96">
        <v>0.41773684224800001</v>
      </c>
      <c r="L123" s="96">
        <v>0.37420159666699998</v>
      </c>
      <c r="M123" s="96">
        <v>0.33587396350900001</v>
      </c>
      <c r="N123" s="96">
        <v>0.144806032093</v>
      </c>
      <c r="O123" s="96">
        <v>6.2484394241899999E-2</v>
      </c>
      <c r="P123" s="96">
        <v>3.6150189846900001E-2</v>
      </c>
      <c r="Q123" s="96">
        <v>2.48741041548E-2</v>
      </c>
      <c r="R123" s="16">
        <f>SQRT((C123-Input!$R$8)^2+(Input!$Q$8-D123)^2)</f>
        <v>3.7843562855786117</v>
      </c>
    </row>
    <row r="124" spans="3:18">
      <c r="C124" s="96">
        <v>46.2</v>
      </c>
      <c r="D124" s="96">
        <v>6.6999999999999993</v>
      </c>
      <c r="E124" s="96">
        <v>0.288493158985</v>
      </c>
      <c r="F124" s="96">
        <v>0.56421622259699999</v>
      </c>
      <c r="G124" s="96">
        <v>0.67702997651499996</v>
      </c>
      <c r="H124" s="96">
        <v>0.65000874280700005</v>
      </c>
      <c r="I124" s="96">
        <v>0.57769204487299997</v>
      </c>
      <c r="J124" s="96">
        <v>0.50637860455799999</v>
      </c>
      <c r="K124" s="96">
        <v>0.45012155935199999</v>
      </c>
      <c r="L124" s="96">
        <v>0.40434120220000003</v>
      </c>
      <c r="M124" s="96">
        <v>0.36277483619700002</v>
      </c>
      <c r="N124" s="96">
        <v>0.156015587954</v>
      </c>
      <c r="O124" s="96">
        <v>6.7278688673599998E-2</v>
      </c>
      <c r="P124" s="96">
        <v>3.8677972397799999E-2</v>
      </c>
      <c r="Q124" s="96">
        <v>2.65423381183E-2</v>
      </c>
      <c r="R124" s="16">
        <f>SQRT((C124-Input!$R$8)^2+(Input!$Q$8-D124)^2)</f>
        <v>3.6856750836857177</v>
      </c>
    </row>
    <row r="125" spans="3:18">
      <c r="C125" s="96">
        <v>46.2</v>
      </c>
      <c r="D125" s="96">
        <v>6.8</v>
      </c>
      <c r="E125" s="96">
        <v>0.32012459120600001</v>
      </c>
      <c r="F125" s="96">
        <v>0.63142561335400005</v>
      </c>
      <c r="G125" s="96">
        <v>0.75384465836699999</v>
      </c>
      <c r="H125" s="96">
        <v>0.72099046282599999</v>
      </c>
      <c r="I125" s="96">
        <v>0.63821350985699998</v>
      </c>
      <c r="J125" s="96">
        <v>0.56220381981400003</v>
      </c>
      <c r="K125" s="96">
        <v>0.49908857052299999</v>
      </c>
      <c r="L125" s="96">
        <v>0.44710896800599997</v>
      </c>
      <c r="M125" s="96">
        <v>0.40268522823500003</v>
      </c>
      <c r="N125" s="96">
        <v>0.171776151194</v>
      </c>
      <c r="O125" s="96">
        <v>7.3811978287499996E-2</v>
      </c>
      <c r="P125" s="96">
        <v>4.1915471421899997E-2</v>
      </c>
      <c r="Q125" s="96">
        <v>2.8610777445199999E-2</v>
      </c>
      <c r="R125" s="16">
        <f>SQRT((C125-Input!$R$8)^2+(Input!$Q$8-D125)^2)</f>
        <v>3.5870669283977819</v>
      </c>
    </row>
    <row r="126" spans="3:18">
      <c r="C126" s="96">
        <v>46.2</v>
      </c>
      <c r="D126" s="96">
        <v>6.9</v>
      </c>
      <c r="E126" s="96">
        <v>0.35553630027599997</v>
      </c>
      <c r="F126" s="96">
        <v>0.70752303838499997</v>
      </c>
      <c r="G126" s="96">
        <v>0.83390222868899999</v>
      </c>
      <c r="H126" s="96">
        <v>0.79771928802600001</v>
      </c>
      <c r="I126" s="96">
        <v>0.70499721140299998</v>
      </c>
      <c r="J126" s="96">
        <v>0.61942345579000002</v>
      </c>
      <c r="K126" s="96">
        <v>0.55355682324400002</v>
      </c>
      <c r="L126" s="96">
        <v>0.49445204564099998</v>
      </c>
      <c r="M126" s="96">
        <v>0.44394201975000003</v>
      </c>
      <c r="N126" s="96">
        <v>0.18920713488999999</v>
      </c>
      <c r="O126" s="96">
        <v>8.0515669066799994E-2</v>
      </c>
      <c r="P126" s="96">
        <v>4.54419638738E-2</v>
      </c>
      <c r="Q126" s="96">
        <v>3.0828921513299998E-2</v>
      </c>
      <c r="R126" s="16">
        <f>SQRT((C126-Input!$R$8)^2+(Input!$Q$8-D126)^2)</f>
        <v>3.4885380139979087</v>
      </c>
    </row>
    <row r="127" spans="3:18">
      <c r="C127" s="96">
        <v>46.2</v>
      </c>
      <c r="D127" s="96">
        <v>6.9999999999999991</v>
      </c>
      <c r="E127" s="96">
        <v>0.37999932155499999</v>
      </c>
      <c r="F127" s="96">
        <v>0.75866318257800003</v>
      </c>
      <c r="G127" s="96">
        <v>0.88820521044800005</v>
      </c>
      <c r="H127" s="96">
        <v>0.84831465592199995</v>
      </c>
      <c r="I127" s="96">
        <v>0.75257130228699998</v>
      </c>
      <c r="J127" s="96">
        <v>0.66012562943999997</v>
      </c>
      <c r="K127" s="96">
        <v>0.58950942541100004</v>
      </c>
      <c r="L127" s="96">
        <v>0.52878817180000004</v>
      </c>
      <c r="M127" s="96">
        <v>0.47394228612799999</v>
      </c>
      <c r="N127" s="96">
        <v>0.20297366618000001</v>
      </c>
      <c r="O127" s="96">
        <v>8.5995163502899999E-2</v>
      </c>
      <c r="P127" s="96">
        <v>4.8364829803199998E-2</v>
      </c>
      <c r="Q127" s="96">
        <v>3.2670561052000002E-2</v>
      </c>
      <c r="R127" s="16">
        <f>SQRT((C127-Input!$R$8)^2+(Input!$Q$8-D127)^2)</f>
        <v>3.3900952496075774</v>
      </c>
    </row>
    <row r="128" spans="3:18">
      <c r="C128" s="96">
        <v>46.2</v>
      </c>
      <c r="D128" s="96">
        <v>7.0999999999999988</v>
      </c>
      <c r="E128" s="96">
        <v>0.394237347174</v>
      </c>
      <c r="F128" s="96">
        <v>0.78623238426300002</v>
      </c>
      <c r="G128" s="96">
        <v>0.92020378125299995</v>
      </c>
      <c r="H128" s="96">
        <v>0.87888146297600001</v>
      </c>
      <c r="I128" s="96">
        <v>0.78199194169999997</v>
      </c>
      <c r="J128" s="96">
        <v>0.68531313081</v>
      </c>
      <c r="K128" s="96">
        <v>0.61184550389799996</v>
      </c>
      <c r="L128" s="96">
        <v>0.550902454253</v>
      </c>
      <c r="M128" s="96">
        <v>0.49311647884600002</v>
      </c>
      <c r="N128" s="96">
        <v>0.21172749980399999</v>
      </c>
      <c r="O128" s="96">
        <v>8.9911454361099999E-2</v>
      </c>
      <c r="P128" s="96">
        <v>5.0484305833499998E-2</v>
      </c>
      <c r="Q128" s="96">
        <v>3.40196332712E-2</v>
      </c>
      <c r="R128" s="16">
        <f>SQRT((C128-Input!$R$8)^2+(Input!$Q$8-D128)^2)</f>
        <v>3.2917463644265252</v>
      </c>
    </row>
    <row r="129" spans="3:18">
      <c r="C129" s="96">
        <v>46.2</v>
      </c>
      <c r="D129" s="96">
        <v>7.2</v>
      </c>
      <c r="E129" s="96">
        <v>0.42020766050800001</v>
      </c>
      <c r="F129" s="96">
        <v>0.83875347244300003</v>
      </c>
      <c r="G129" s="96">
        <v>0.98234732416199999</v>
      </c>
      <c r="H129" s="96">
        <v>0.937097106525</v>
      </c>
      <c r="I129" s="96">
        <v>0.83290041857200003</v>
      </c>
      <c r="J129" s="96">
        <v>0.73495622139200001</v>
      </c>
      <c r="K129" s="96">
        <v>0.655768309509</v>
      </c>
      <c r="L129" s="96">
        <v>0.59050367209200005</v>
      </c>
      <c r="M129" s="96">
        <v>0.53177385507099995</v>
      </c>
      <c r="N129" s="96">
        <v>0.22898959803499999</v>
      </c>
      <c r="O129" s="96">
        <v>9.7534771474600004E-2</v>
      </c>
      <c r="P129" s="96">
        <v>5.4424680255699999E-2</v>
      </c>
      <c r="Q129" s="96">
        <v>3.6605539449000003E-2</v>
      </c>
      <c r="R129" s="16">
        <f>SQRT((C129-Input!$R$8)^2+(Input!$Q$8-D129)^2)</f>
        <v>3.1935000319427922</v>
      </c>
    </row>
    <row r="130" spans="3:18">
      <c r="C130" s="96">
        <v>46.2</v>
      </c>
      <c r="D130" s="96">
        <v>7.3000000000000007</v>
      </c>
      <c r="E130" s="96">
        <v>0.437390690247</v>
      </c>
      <c r="F130" s="96">
        <v>0.87419524717099995</v>
      </c>
      <c r="G130" s="96">
        <v>1.02437469881</v>
      </c>
      <c r="H130" s="96">
        <v>0.97648196274300003</v>
      </c>
      <c r="I130" s="96">
        <v>0.86734498390299997</v>
      </c>
      <c r="J130" s="96">
        <v>0.76854814391799997</v>
      </c>
      <c r="K130" s="96">
        <v>0.68539206141700004</v>
      </c>
      <c r="L130" s="96">
        <v>0.61685808986199997</v>
      </c>
      <c r="M130" s="96">
        <v>0.55786436773600001</v>
      </c>
      <c r="N130" s="96">
        <v>0.24097089290099999</v>
      </c>
      <c r="O130" s="96">
        <v>0.10290196622599999</v>
      </c>
      <c r="P130" s="96">
        <v>5.7015058340200001E-2</v>
      </c>
      <c r="Q130" s="96">
        <v>3.83283947028E-2</v>
      </c>
      <c r="R130" s="16">
        <f>SQRT((C130-Input!$R$8)^2+(Input!$Q$8-D130)^2)</f>
        <v>3.0953660171814885</v>
      </c>
    </row>
    <row r="131" spans="3:18">
      <c r="C131" s="96">
        <v>46.2</v>
      </c>
      <c r="D131" s="96">
        <v>7.3999999999999986</v>
      </c>
      <c r="E131" s="96">
        <v>0.438550945144</v>
      </c>
      <c r="F131" s="96">
        <v>0.87612987258099995</v>
      </c>
      <c r="G131" s="96">
        <v>1.0283542022700001</v>
      </c>
      <c r="H131" s="96">
        <v>0.981014209483</v>
      </c>
      <c r="I131" s="96">
        <v>0.87157221845599997</v>
      </c>
      <c r="J131" s="96">
        <v>0.77204828316899998</v>
      </c>
      <c r="K131" s="96">
        <v>0.68839835150299999</v>
      </c>
      <c r="L131" s="96">
        <v>0.61961551019100003</v>
      </c>
      <c r="M131" s="96">
        <v>0.56021710413299997</v>
      </c>
      <c r="N131" s="96">
        <v>0.24276150219000001</v>
      </c>
      <c r="O131" s="96">
        <v>0.103746782789</v>
      </c>
      <c r="P131" s="96">
        <v>5.7436358277700002E-2</v>
      </c>
      <c r="Q131" s="96">
        <v>3.8609382586000003E-2</v>
      </c>
      <c r="R131" s="16">
        <f>SQRT((C131-Input!$R$8)^2+(Input!$Q$8-D131)^2)</f>
        <v>2.997355352077125</v>
      </c>
    </row>
    <row r="132" spans="3:18">
      <c r="C132" s="96">
        <v>46.2</v>
      </c>
      <c r="D132" s="96">
        <v>7.4999999999999991</v>
      </c>
      <c r="E132" s="96">
        <v>0.43584798878300002</v>
      </c>
      <c r="F132" s="96">
        <v>0.86960597230900005</v>
      </c>
      <c r="G132" s="96">
        <v>1.0218201504</v>
      </c>
      <c r="H132" s="96">
        <v>0.97585484429799996</v>
      </c>
      <c r="I132" s="96">
        <v>0.86741653675899999</v>
      </c>
      <c r="J132" s="96">
        <v>0.76753856533300002</v>
      </c>
      <c r="K132" s="96">
        <v>0.68439551118700004</v>
      </c>
      <c r="L132" s="96">
        <v>0.61614340011199997</v>
      </c>
      <c r="M132" s="96">
        <v>0.55706089969399997</v>
      </c>
      <c r="N132" s="96">
        <v>0.241520274837</v>
      </c>
      <c r="O132" s="96">
        <v>0.10317578244300001</v>
      </c>
      <c r="P132" s="96">
        <v>5.7034299394499999E-2</v>
      </c>
      <c r="Q132" s="96">
        <v>3.8334189063100002E-2</v>
      </c>
      <c r="R132" s="16">
        <f>SQRT((C132-Input!$R$8)^2+(Input!$Q$8-D132)^2)</f>
        <v>2.8994805453613171</v>
      </c>
    </row>
    <row r="133" spans="3:18">
      <c r="C133" s="96">
        <v>46.2</v>
      </c>
      <c r="D133" s="96">
        <v>7.5999999999999979</v>
      </c>
      <c r="E133" s="96">
        <v>0.43008930698699999</v>
      </c>
      <c r="F133" s="96">
        <v>0.85701246458699998</v>
      </c>
      <c r="G133" s="96">
        <v>1.0069555263900001</v>
      </c>
      <c r="H133" s="96">
        <v>0.96248913118299995</v>
      </c>
      <c r="I133" s="96">
        <v>0.85619812008600005</v>
      </c>
      <c r="J133" s="96">
        <v>0.75662710533300004</v>
      </c>
      <c r="K133" s="96">
        <v>0.674870272514</v>
      </c>
      <c r="L133" s="96">
        <v>0.60783552955200004</v>
      </c>
      <c r="M133" s="96">
        <v>0.54893292470699995</v>
      </c>
      <c r="N133" s="96">
        <v>0.237931651233</v>
      </c>
      <c r="O133" s="96">
        <v>0.10140201582900001</v>
      </c>
      <c r="P133" s="96">
        <v>5.6059227499199997E-2</v>
      </c>
      <c r="Q133" s="96">
        <v>3.76757025703E-2</v>
      </c>
      <c r="R133" s="16">
        <f>SQRT((C133-Input!$R$8)^2+(Input!$Q$8-D133)^2)</f>
        <v>2.8017558350491836</v>
      </c>
    </row>
    <row r="134" spans="3:18">
      <c r="C134" s="96">
        <v>46.2</v>
      </c>
      <c r="D134" s="96">
        <v>7.6999999999999993</v>
      </c>
      <c r="E134" s="96">
        <v>0.42042105156800003</v>
      </c>
      <c r="F134" s="96">
        <v>0.83691137585099995</v>
      </c>
      <c r="G134" s="96">
        <v>0.98226873777599999</v>
      </c>
      <c r="H134" s="96">
        <v>0.93951888009399998</v>
      </c>
      <c r="I134" s="96">
        <v>0.83666482639799999</v>
      </c>
      <c r="J134" s="96">
        <v>0.73798669199099998</v>
      </c>
      <c r="K134" s="96">
        <v>0.65869270000900004</v>
      </c>
      <c r="L134" s="96">
        <v>0.59367785587099997</v>
      </c>
      <c r="M134" s="96">
        <v>0.53491427925099999</v>
      </c>
      <c r="N134" s="96">
        <v>0.231659060906</v>
      </c>
      <c r="O134" s="96">
        <v>9.8387573293199998E-2</v>
      </c>
      <c r="P134" s="96">
        <v>5.4500787894099997E-2</v>
      </c>
      <c r="Q134" s="96">
        <v>3.6535703046599997E-2</v>
      </c>
      <c r="R134" s="16">
        <f>SQRT((C134-Input!$R$8)^2+(Input!$Q$8-D134)^2)</f>
        <v>2.7041974938113378</v>
      </c>
    </row>
    <row r="135" spans="3:18">
      <c r="C135" s="96">
        <v>46.2</v>
      </c>
      <c r="D135" s="96">
        <v>7.8</v>
      </c>
      <c r="E135" s="96">
        <v>0.405849518465</v>
      </c>
      <c r="F135" s="96">
        <v>0.80726870456699995</v>
      </c>
      <c r="G135" s="96">
        <v>0.94540755888000005</v>
      </c>
      <c r="H135" s="96">
        <v>0.90486021067099998</v>
      </c>
      <c r="I135" s="96">
        <v>0.80694730536600001</v>
      </c>
      <c r="J135" s="96">
        <v>0.70975506239700004</v>
      </c>
      <c r="K135" s="96">
        <v>0.63411837710899999</v>
      </c>
      <c r="L135" s="96">
        <v>0.57208414195199997</v>
      </c>
      <c r="M135" s="96">
        <v>0.51360563606800003</v>
      </c>
      <c r="N135" s="96">
        <v>0.221954590181</v>
      </c>
      <c r="O135" s="96">
        <v>9.3808942080100002E-2</v>
      </c>
      <c r="P135" s="96">
        <v>5.2106353296800002E-2</v>
      </c>
      <c r="Q135" s="96">
        <v>3.4844747741399999E-2</v>
      </c>
      <c r="R135" s="16">
        <f>SQRT((C135-Input!$R$8)^2+(Input!$Q$8-D135)^2)</f>
        <v>2.6068242004091675</v>
      </c>
    </row>
    <row r="136" spans="3:18">
      <c r="C136" s="96">
        <v>46.2</v>
      </c>
      <c r="D136" s="96">
        <v>7.9</v>
      </c>
      <c r="E136" s="96">
        <v>0.38139467921699999</v>
      </c>
      <c r="F136" s="96">
        <v>0.75875592467399999</v>
      </c>
      <c r="G136" s="96">
        <v>0.88905284286700004</v>
      </c>
      <c r="H136" s="96">
        <v>0.85168592107100005</v>
      </c>
      <c r="I136" s="96">
        <v>0.75898055036400003</v>
      </c>
      <c r="J136" s="96">
        <v>0.66597366237300004</v>
      </c>
      <c r="K136" s="96">
        <v>0.59574203145500004</v>
      </c>
      <c r="L136" s="96">
        <v>0.53611565678799999</v>
      </c>
      <c r="M136" s="96">
        <v>0.48041122130300001</v>
      </c>
      <c r="N136" s="96">
        <v>0.20709165451</v>
      </c>
      <c r="O136" s="96">
        <v>8.7078360508600003E-2</v>
      </c>
      <c r="P136" s="96">
        <v>4.8383672489600002E-2</v>
      </c>
      <c r="Q136" s="96">
        <v>3.2455085549500003E-2</v>
      </c>
      <c r="R136" s="16">
        <f>SQRT((C136-Input!$R$8)^2+(Input!$Q$8-D136)^2)</f>
        <v>2.5096574941896499</v>
      </c>
    </row>
    <row r="137" spans="3:18">
      <c r="C137" s="96">
        <v>46.2</v>
      </c>
      <c r="D137" s="96">
        <v>7.9999999999999982</v>
      </c>
      <c r="E137" s="96">
        <v>0.33731641613000002</v>
      </c>
      <c r="F137" s="96">
        <v>0.66774438278199999</v>
      </c>
      <c r="G137" s="96">
        <v>0.79302471049000001</v>
      </c>
      <c r="H137" s="96">
        <v>0.76010834659799997</v>
      </c>
      <c r="I137" s="96">
        <v>0.67351144028999999</v>
      </c>
      <c r="J137" s="96">
        <v>0.59241544153199999</v>
      </c>
      <c r="K137" s="96">
        <v>0.52859237393500003</v>
      </c>
      <c r="L137" s="96">
        <v>0.47346084576199998</v>
      </c>
      <c r="M137" s="96">
        <v>0.425529302281</v>
      </c>
      <c r="N137" s="96">
        <v>0.18208949780100001</v>
      </c>
      <c r="O137" s="96">
        <v>7.7168530819300002E-2</v>
      </c>
      <c r="P137" s="96">
        <v>4.3063090918499997E-2</v>
      </c>
      <c r="Q137" s="96">
        <v>2.9089041482400001E-2</v>
      </c>
      <c r="R137" s="16">
        <f>SQRT((C137-Input!$R$8)^2+(Input!$Q$8-D137)^2)</f>
        <v>2.4127223347177074</v>
      </c>
    </row>
    <row r="138" spans="3:18">
      <c r="C138" s="96">
        <v>46.2</v>
      </c>
      <c r="D138" s="96">
        <v>8.1</v>
      </c>
      <c r="E138" s="96">
        <v>0.28845567053100002</v>
      </c>
      <c r="F138" s="96">
        <v>0.56501492422300004</v>
      </c>
      <c r="G138" s="96">
        <v>0.67654223891599996</v>
      </c>
      <c r="H138" s="96">
        <v>0.65087870510300005</v>
      </c>
      <c r="I138" s="96">
        <v>0.58035659212099999</v>
      </c>
      <c r="J138" s="96">
        <v>0.50879913140699995</v>
      </c>
      <c r="K138" s="96">
        <v>0.45300505691699999</v>
      </c>
      <c r="L138" s="96">
        <v>0.407652618754</v>
      </c>
      <c r="M138" s="96">
        <v>0.36560870231499998</v>
      </c>
      <c r="N138" s="96">
        <v>0.157441216109</v>
      </c>
      <c r="O138" s="96">
        <v>6.7384093206199994E-2</v>
      </c>
      <c r="P138" s="96">
        <v>3.8233450762E-2</v>
      </c>
      <c r="Q138" s="96">
        <v>2.60173559587E-2</v>
      </c>
      <c r="R138" s="16">
        <f>SQRT((C138-Input!$R$8)^2+(Input!$Q$8-D138)^2)</f>
        <v>2.3160477954370968</v>
      </c>
    </row>
    <row r="139" spans="3:18">
      <c r="C139" s="96">
        <v>46.2</v>
      </c>
      <c r="D139" s="96">
        <v>8.1999999999999975</v>
      </c>
      <c r="E139" s="96">
        <v>0.24977283258899999</v>
      </c>
      <c r="F139" s="96">
        <v>0.48415115744100001</v>
      </c>
      <c r="G139" s="96">
        <v>0.58927954432100005</v>
      </c>
      <c r="H139" s="96">
        <v>0.56954666190400005</v>
      </c>
      <c r="I139" s="96">
        <v>0.506820809564</v>
      </c>
      <c r="J139" s="96">
        <v>0.44482290226999999</v>
      </c>
      <c r="K139" s="96">
        <v>0.39753885990100002</v>
      </c>
      <c r="L139" s="96">
        <v>0.35607958742099999</v>
      </c>
      <c r="M139" s="96">
        <v>0.32017220760999998</v>
      </c>
      <c r="N139" s="96">
        <v>0.13929125390200001</v>
      </c>
      <c r="O139" s="96">
        <v>6.0140504209699998E-2</v>
      </c>
      <c r="P139" s="96">
        <v>3.4542056246799999E-2</v>
      </c>
      <c r="Q139" s="96">
        <v>2.3696485099800001E-2</v>
      </c>
      <c r="R139" s="16">
        <f>SQRT((C139-Input!$R$8)^2+(Input!$Q$8-D139)^2)</f>
        <v>2.2196679294553103</v>
      </c>
    </row>
    <row r="140" spans="3:18">
      <c r="C140" s="96">
        <v>46.2</v>
      </c>
      <c r="D140" s="96">
        <v>8.3000000000000007</v>
      </c>
      <c r="E140" s="96">
        <v>0.219907450117</v>
      </c>
      <c r="F140" s="96">
        <v>0.424756283121</v>
      </c>
      <c r="G140" s="96">
        <v>0.51803044870799997</v>
      </c>
      <c r="H140" s="96">
        <v>0.50072729672000005</v>
      </c>
      <c r="I140" s="96">
        <v>0.446746741118</v>
      </c>
      <c r="J140" s="96">
        <v>0.39331247796500002</v>
      </c>
      <c r="K140" s="96">
        <v>0.349254512904</v>
      </c>
      <c r="L140" s="96">
        <v>0.31381140946199998</v>
      </c>
      <c r="M140" s="96">
        <v>0.28308397680699998</v>
      </c>
      <c r="N140" s="96">
        <v>0.123111754502</v>
      </c>
      <c r="O140" s="96">
        <v>5.3726618240000003E-2</v>
      </c>
      <c r="P140" s="96">
        <v>3.1202011352799999E-2</v>
      </c>
      <c r="Q140" s="96">
        <v>2.15824129324E-2</v>
      </c>
      <c r="R140" s="16">
        <f>SQRT((C140-Input!$R$8)^2+(Input!$Q$8-D140)^2)</f>
        <v>2.1236228580790404</v>
      </c>
    </row>
    <row r="141" spans="3:18">
      <c r="C141" s="96">
        <v>46.2</v>
      </c>
      <c r="D141" s="96">
        <v>8.3999999999999986</v>
      </c>
      <c r="E141" s="96">
        <v>0.19797880142999999</v>
      </c>
      <c r="F141" s="96">
        <v>0.38206252335399998</v>
      </c>
      <c r="G141" s="96">
        <v>0.46435893268099998</v>
      </c>
      <c r="H141" s="96">
        <v>0.44958730331500002</v>
      </c>
      <c r="I141" s="96">
        <v>0.40241220881599998</v>
      </c>
      <c r="J141" s="96">
        <v>0.35243471428500001</v>
      </c>
      <c r="K141" s="96">
        <v>0.31359181732399999</v>
      </c>
      <c r="L141" s="96">
        <v>0.282235381482</v>
      </c>
      <c r="M141" s="96">
        <v>0.25343964322399998</v>
      </c>
      <c r="N141" s="96">
        <v>0.110829489571</v>
      </c>
      <c r="O141" s="96">
        <v>4.8552569614500003E-2</v>
      </c>
      <c r="P141" s="96">
        <v>2.8588152401800002E-2</v>
      </c>
      <c r="Q141" s="96">
        <v>1.9917224062399999E-2</v>
      </c>
      <c r="R141" s="16">
        <f>SQRT((C141-Input!$R$8)^2+(Input!$Q$8-D141)^2)</f>
        <v>2.0279601499189228</v>
      </c>
    </row>
    <row r="142" spans="3:18">
      <c r="C142" s="96">
        <v>46.2</v>
      </c>
      <c r="D142" s="96">
        <v>8.5</v>
      </c>
      <c r="E142" s="96">
        <v>0.182245082345</v>
      </c>
      <c r="F142" s="96">
        <v>0.35266610222299999</v>
      </c>
      <c r="G142" s="96">
        <v>0.427846716425</v>
      </c>
      <c r="H142" s="96">
        <v>0.414267543209</v>
      </c>
      <c r="I142" s="96">
        <v>0.369682809793</v>
      </c>
      <c r="J142" s="96">
        <v>0.32407706663500002</v>
      </c>
      <c r="K142" s="96">
        <v>0.28854733739900001</v>
      </c>
      <c r="L142" s="96">
        <v>0.25866164294499999</v>
      </c>
      <c r="M142" s="96">
        <v>0.23265046796700001</v>
      </c>
      <c r="N142" s="96">
        <v>0.10193476617199999</v>
      </c>
      <c r="O142" s="96">
        <v>4.4758929787899998E-2</v>
      </c>
      <c r="P142" s="96">
        <v>2.6650990012000001E-2</v>
      </c>
      <c r="Q142" s="96">
        <v>1.8658766054299999E-2</v>
      </c>
      <c r="R142" s="16">
        <f>SQRT((C142-Input!$R$8)^2+(Input!$Q$8-D142)^2)</f>
        <v>1.9327365821452636</v>
      </c>
    </row>
    <row r="143" spans="3:18">
      <c r="C143" s="96">
        <v>46.2</v>
      </c>
      <c r="D143" s="96">
        <v>8.5999999999999979</v>
      </c>
      <c r="E143" s="96">
        <v>0.170598560767</v>
      </c>
      <c r="F143" s="96">
        <v>0.33083166165599998</v>
      </c>
      <c r="G143" s="96">
        <v>0.40065169407099999</v>
      </c>
      <c r="H143" s="96">
        <v>0.387343278224</v>
      </c>
      <c r="I143" s="96">
        <v>0.345314881061</v>
      </c>
      <c r="J143" s="96">
        <v>0.30298766217500001</v>
      </c>
      <c r="K143" s="96">
        <v>0.26915359975000003</v>
      </c>
      <c r="L143" s="96">
        <v>0.24134204465</v>
      </c>
      <c r="M143" s="96">
        <v>0.217236140695</v>
      </c>
      <c r="N143" s="96">
        <v>9.5227180390100002E-2</v>
      </c>
      <c r="O143" s="96">
        <v>4.1995076265999999E-2</v>
      </c>
      <c r="P143" s="96">
        <v>2.51802405741E-2</v>
      </c>
      <c r="Q143" s="96">
        <v>1.7709990984100001E-2</v>
      </c>
      <c r="R143" s="16">
        <f>SQRT((C143-Input!$R$8)^2+(Input!$Q$8-D143)^2)</f>
        <v>1.8380204085553411</v>
      </c>
    </row>
    <row r="144" spans="3:18">
      <c r="C144" s="96">
        <v>46.2</v>
      </c>
      <c r="D144" s="96">
        <v>8.6999999999999993</v>
      </c>
      <c r="E144" s="96">
        <v>0.15988435383300001</v>
      </c>
      <c r="F144" s="96">
        <v>0.30930078353899998</v>
      </c>
      <c r="G144" s="96">
        <v>0.37479655762800002</v>
      </c>
      <c r="H144" s="96">
        <v>0.36286941275200002</v>
      </c>
      <c r="I144" s="96">
        <v>0.32428604553399998</v>
      </c>
      <c r="J144" s="96">
        <v>0.284856379514</v>
      </c>
      <c r="K144" s="96">
        <v>0.25272886288399998</v>
      </c>
      <c r="L144" s="96">
        <v>0.22691974390299999</v>
      </c>
      <c r="M144" s="96">
        <v>0.20447517793600001</v>
      </c>
      <c r="N144" s="96">
        <v>9.0172728891699999E-2</v>
      </c>
      <c r="O144" s="96">
        <v>3.9955422396099997E-2</v>
      </c>
      <c r="P144" s="96">
        <v>2.41049552E-2</v>
      </c>
      <c r="Q144" s="96">
        <v>1.7017109378200002E-2</v>
      </c>
      <c r="R144" s="16">
        <f>SQRT((C144-Input!$R$8)^2+(Input!$Q$8-D144)^2)</f>
        <v>1.7438943054466682</v>
      </c>
    </row>
    <row r="145" spans="3:18">
      <c r="C145" s="96">
        <v>46.2</v>
      </c>
      <c r="D145" s="96">
        <v>8.7999999999999989</v>
      </c>
      <c r="E145" s="96">
        <v>0.15156651333099999</v>
      </c>
      <c r="F145" s="96">
        <v>0.29200488196199997</v>
      </c>
      <c r="G145" s="96">
        <v>0.35478541192000002</v>
      </c>
      <c r="H145" s="96">
        <v>0.34438318301699999</v>
      </c>
      <c r="I145" s="96">
        <v>0.30853897810100001</v>
      </c>
      <c r="J145" s="96">
        <v>0.270919818029</v>
      </c>
      <c r="K145" s="96">
        <v>0.24068497757900001</v>
      </c>
      <c r="L145" s="96">
        <v>0.21639565954100001</v>
      </c>
      <c r="M145" s="96">
        <v>0.195053325055</v>
      </c>
      <c r="N145" s="96">
        <v>8.6763406306599997E-2</v>
      </c>
      <c r="O145" s="96">
        <v>3.8603780972199998E-2</v>
      </c>
      <c r="P145" s="96">
        <v>2.33958985385E-2</v>
      </c>
      <c r="Q145" s="96">
        <v>1.6559717005400001E-2</v>
      </c>
      <c r="R145" s="16">
        <f>SQRT((C145-Input!$R$8)^2+(Input!$Q$8-D145)^2)</f>
        <v>1.650459231508824</v>
      </c>
    </row>
    <row r="146" spans="3:18">
      <c r="C146" s="96">
        <v>46.2</v>
      </c>
      <c r="D146" s="96">
        <v>8.9</v>
      </c>
      <c r="E146" s="96">
        <v>0.14741683990500001</v>
      </c>
      <c r="F146" s="96">
        <v>0.28342838028700001</v>
      </c>
      <c r="G146" s="96">
        <v>0.34475103883699998</v>
      </c>
      <c r="H146" s="96">
        <v>0.33505173680200001</v>
      </c>
      <c r="I146" s="96">
        <v>0.30057940497500002</v>
      </c>
      <c r="J146" s="96">
        <v>0.263876959749</v>
      </c>
      <c r="K146" s="96">
        <v>0.23458840314400001</v>
      </c>
      <c r="L146" s="96">
        <v>0.21105845910500001</v>
      </c>
      <c r="M146" s="96">
        <v>0.19029253571800001</v>
      </c>
      <c r="N146" s="96">
        <v>8.5068904146900007E-2</v>
      </c>
      <c r="O146" s="96">
        <v>3.7925823159799997E-2</v>
      </c>
      <c r="P146" s="96">
        <v>2.30389027097E-2</v>
      </c>
      <c r="Q146" s="96">
        <v>1.6327515286099999E-2</v>
      </c>
      <c r="R146" s="16">
        <f>SQRT((C146-Input!$R$8)^2+(Input!$Q$8-D146)^2)</f>
        <v>1.5578395299824928</v>
      </c>
    </row>
    <row r="147" spans="3:18">
      <c r="C147" s="96">
        <v>46.2</v>
      </c>
      <c r="D147" s="96">
        <v>8.9999999999999982</v>
      </c>
      <c r="E147" s="96">
        <v>0.14598561500099999</v>
      </c>
      <c r="F147" s="96">
        <v>0.28011964000099998</v>
      </c>
      <c r="G147" s="96">
        <v>0.34125946528399997</v>
      </c>
      <c r="H147" s="96">
        <v>0.33192633627000001</v>
      </c>
      <c r="I147" s="96">
        <v>0.298035176214</v>
      </c>
      <c r="J147" s="96">
        <v>0.26166041328900003</v>
      </c>
      <c r="K147" s="96">
        <v>0.23270821814199999</v>
      </c>
      <c r="L147" s="96">
        <v>0.20946789522600001</v>
      </c>
      <c r="M147" s="96">
        <v>0.18892922907900001</v>
      </c>
      <c r="N147" s="96">
        <v>8.47087920863E-2</v>
      </c>
      <c r="O147" s="96">
        <v>3.7789953188399998E-2</v>
      </c>
      <c r="P147" s="96">
        <v>2.2964690580199999E-2</v>
      </c>
      <c r="Q147" s="96">
        <v>1.6277836020600001E-2</v>
      </c>
      <c r="R147" s="16">
        <f>SQRT((C147-Input!$R$8)^2+(Input!$Q$8-D147)^2)</f>
        <v>1.4661897310646599</v>
      </c>
    </row>
    <row r="148" spans="3:18">
      <c r="C148" s="96">
        <v>46.2</v>
      </c>
      <c r="D148" s="96">
        <v>9.1</v>
      </c>
      <c r="E148" s="96">
        <v>0.14651468037000001</v>
      </c>
      <c r="F148" s="96">
        <v>0.28064736609099999</v>
      </c>
      <c r="G148" s="96">
        <v>0.34252063598999999</v>
      </c>
      <c r="H148" s="96">
        <v>0.333407575397</v>
      </c>
      <c r="I148" s="96">
        <v>0.29956758692399998</v>
      </c>
      <c r="J148" s="96">
        <v>0.263075468614</v>
      </c>
      <c r="K148" s="96">
        <v>0.23403056334799999</v>
      </c>
      <c r="L148" s="96">
        <v>0.21075721371799999</v>
      </c>
      <c r="M148" s="96">
        <v>0.19017951472</v>
      </c>
      <c r="N148" s="96">
        <v>8.5433257433300006E-2</v>
      </c>
      <c r="O148" s="96">
        <v>3.8108265033099997E-2</v>
      </c>
      <c r="P148" s="96">
        <v>2.3129838681099999E-2</v>
      </c>
      <c r="Q148" s="96">
        <v>1.6384344832400002E-2</v>
      </c>
      <c r="R148" s="16">
        <f>SQRT((C148-Input!$R$8)^2+(Input!$Q$8-D148)^2)</f>
        <v>1.3757036940354692</v>
      </c>
    </row>
    <row r="149" spans="3:18">
      <c r="C149" s="96">
        <v>46.2</v>
      </c>
      <c r="D149" s="96">
        <v>9.2000000000000011</v>
      </c>
      <c r="E149" s="96">
        <v>0.148738540029</v>
      </c>
      <c r="F149" s="96">
        <v>0.284373530348</v>
      </c>
      <c r="G149" s="96">
        <v>0.34795400085200001</v>
      </c>
      <c r="H149" s="96">
        <v>0.33896378134100003</v>
      </c>
      <c r="I149" s="96">
        <v>0.30471276844200001</v>
      </c>
      <c r="J149" s="96">
        <v>0.267716429142</v>
      </c>
      <c r="K149" s="96">
        <v>0.23819746743</v>
      </c>
      <c r="L149" s="96">
        <v>0.21460322045899999</v>
      </c>
      <c r="M149" s="96">
        <v>0.193764148611</v>
      </c>
      <c r="N149" s="96">
        <v>8.7138077923099994E-2</v>
      </c>
      <c r="O149" s="96">
        <v>3.8838698703800002E-2</v>
      </c>
      <c r="P149" s="96">
        <v>2.3516134452200001E-2</v>
      </c>
      <c r="Q149" s="96">
        <v>1.6635878641699998E-2</v>
      </c>
      <c r="R149" s="16">
        <f>SQRT((C149-Input!$R$8)^2+(Input!$Q$8-D149)^2)</f>
        <v>1.28662697783243</v>
      </c>
    </row>
    <row r="150" spans="3:18">
      <c r="C150" s="96">
        <v>46.2</v>
      </c>
      <c r="D150" s="96">
        <v>9.3000000000000007</v>
      </c>
      <c r="E150" s="96">
        <v>0.15290627590200001</v>
      </c>
      <c r="F150" s="96">
        <v>0.29168992676799999</v>
      </c>
      <c r="G150" s="96">
        <v>0.35826825312400001</v>
      </c>
      <c r="H150" s="96">
        <v>0.34919305958899999</v>
      </c>
      <c r="I150" s="96">
        <v>0.31393983275199999</v>
      </c>
      <c r="J150" s="96">
        <v>0.27601462418900002</v>
      </c>
      <c r="K150" s="96">
        <v>0.245543964162</v>
      </c>
      <c r="L150" s="96">
        <v>0.22125865074199999</v>
      </c>
      <c r="M150" s="96">
        <v>0.199929913604</v>
      </c>
      <c r="N150" s="96">
        <v>8.9850175464700005E-2</v>
      </c>
      <c r="O150" s="96">
        <v>3.9971994809499999E-2</v>
      </c>
      <c r="P150" s="96">
        <v>2.4118888100799998E-2</v>
      </c>
      <c r="Q150" s="96">
        <v>1.7028564665800001E-2</v>
      </c>
      <c r="R150" s="16">
        <f>SQRT((C150-Input!$R$8)^2+(Input!$Q$8-D150)^2)</f>
        <v>1.199273657840275</v>
      </c>
    </row>
    <row r="151" spans="3:18">
      <c r="C151" s="96">
        <v>46.2</v>
      </c>
      <c r="D151" s="96">
        <v>9.3999999999999986</v>
      </c>
      <c r="E151" s="96">
        <v>0.16043825260299999</v>
      </c>
      <c r="F151" s="96">
        <v>0.30610591427299999</v>
      </c>
      <c r="G151" s="96">
        <v>0.377021737779</v>
      </c>
      <c r="H151" s="96">
        <v>0.367204677034</v>
      </c>
      <c r="I151" s="96">
        <v>0.32976615435200002</v>
      </c>
      <c r="J151" s="96">
        <v>0.2899506476</v>
      </c>
      <c r="K151" s="96">
        <v>0.25793630595</v>
      </c>
      <c r="L151" s="96">
        <v>0.23225434352400001</v>
      </c>
      <c r="M151" s="96">
        <v>0.209815672377</v>
      </c>
      <c r="N151" s="96">
        <v>9.3936143879699993E-2</v>
      </c>
      <c r="O151" s="96">
        <v>4.1604436928500001E-2</v>
      </c>
      <c r="P151" s="96">
        <v>2.4984074144200001E-2</v>
      </c>
      <c r="Q151" s="96">
        <v>1.7589097316700001E-2</v>
      </c>
      <c r="R151" s="16">
        <f>SQRT((C151-Input!$R$8)^2+(Input!$Q$8-D151)^2)</f>
        <v>1.1140492056875124</v>
      </c>
    </row>
    <row r="152" spans="3:18">
      <c r="C152" s="96">
        <v>46.2</v>
      </c>
      <c r="D152" s="96">
        <v>9.5</v>
      </c>
      <c r="E152" s="96">
        <v>0.17401396399899999</v>
      </c>
      <c r="F152" s="96">
        <v>0.33428428927100001</v>
      </c>
      <c r="G152" s="96">
        <v>0.40971791277199998</v>
      </c>
      <c r="H152" s="96">
        <v>0.39831232357500002</v>
      </c>
      <c r="I152" s="96">
        <v>0.35655682224500002</v>
      </c>
      <c r="J152" s="96">
        <v>0.31269292818</v>
      </c>
      <c r="K152" s="96">
        <v>0.278602147129</v>
      </c>
      <c r="L152" s="96">
        <v>0.25027271330799999</v>
      </c>
      <c r="M152" s="96">
        <v>0.22555504827200001</v>
      </c>
      <c r="N152" s="96">
        <v>9.9998337232799994E-2</v>
      </c>
      <c r="O152" s="96">
        <v>4.3893545676100001E-2</v>
      </c>
      <c r="P152" s="96">
        <v>2.6183176452299999E-2</v>
      </c>
      <c r="Q152" s="96">
        <v>1.8357992126600001E-2</v>
      </c>
      <c r="R152" s="16">
        <f>SQRT((C152-Input!$R$8)^2+(Input!$Q$8-D152)^2)</f>
        <v>1.0314814389975007</v>
      </c>
    </row>
    <row r="153" spans="3:18">
      <c r="C153" s="96">
        <v>46.2</v>
      </c>
      <c r="D153" s="96">
        <v>9.5999999999999979</v>
      </c>
      <c r="E153" s="96">
        <v>0.19827631608599999</v>
      </c>
      <c r="F153" s="96">
        <v>0.38827712122699998</v>
      </c>
      <c r="G153" s="96">
        <v>0.46429678044</v>
      </c>
      <c r="H153" s="96">
        <v>0.44770126508899999</v>
      </c>
      <c r="I153" s="96">
        <v>0.40036161669499998</v>
      </c>
      <c r="J153" s="96">
        <v>0.34963172115300001</v>
      </c>
      <c r="K153" s="96">
        <v>0.310544587145</v>
      </c>
      <c r="L153" s="96">
        <v>0.27877516380700001</v>
      </c>
      <c r="M153" s="96">
        <v>0.250085121563</v>
      </c>
      <c r="N153" s="96">
        <v>0.108378845414</v>
      </c>
      <c r="O153" s="96">
        <v>4.6976841021100002E-2</v>
      </c>
      <c r="P153" s="96">
        <v>2.7736786940000001E-2</v>
      </c>
      <c r="Q153" s="96">
        <v>1.93613765792E-2</v>
      </c>
      <c r="R153" s="16">
        <f>SQRT((C153-Input!$R$8)^2+(Input!$Q$8-D153)^2)</f>
        <v>0.95226166850280058</v>
      </c>
    </row>
    <row r="154" spans="3:18">
      <c r="C154" s="96">
        <v>46.2</v>
      </c>
      <c r="D154" s="96">
        <v>9.6999999999999993</v>
      </c>
      <c r="E154" s="96">
        <v>0.21370632929200001</v>
      </c>
      <c r="F154" s="96">
        <v>0.42151552426299999</v>
      </c>
      <c r="G154" s="96">
        <v>0.50047851202799998</v>
      </c>
      <c r="H154" s="96">
        <v>0.48091851442299999</v>
      </c>
      <c r="I154" s="96">
        <v>0.42874876990600003</v>
      </c>
      <c r="J154" s="96">
        <v>0.374955244917</v>
      </c>
      <c r="K154" s="96">
        <v>0.33242482933099998</v>
      </c>
      <c r="L154" s="96">
        <v>0.29804684117500002</v>
      </c>
      <c r="M154" s="96">
        <v>0.26731446739199999</v>
      </c>
      <c r="N154" s="96">
        <v>0.114614099618</v>
      </c>
      <c r="O154" s="96">
        <v>4.9399147837699997E-2</v>
      </c>
      <c r="P154" s="96">
        <v>2.89581754723E-2</v>
      </c>
      <c r="Q154" s="96">
        <v>2.0145844686699999E-2</v>
      </c>
      <c r="R154" s="16">
        <f>SQRT((C154-Input!$R$8)^2+(Input!$Q$8-D154)^2)</f>
        <v>0.87729733363501994</v>
      </c>
    </row>
    <row r="155" spans="3:18">
      <c r="C155" s="96">
        <v>46.2</v>
      </c>
      <c r="D155" s="96">
        <v>9.8000000000000007</v>
      </c>
      <c r="E155" s="96">
        <v>0.21579392599399999</v>
      </c>
      <c r="F155" s="96">
        <v>0.42370954823899998</v>
      </c>
      <c r="G155" s="96">
        <v>0.50626583681399995</v>
      </c>
      <c r="H155" s="96">
        <v>0.48733980591199999</v>
      </c>
      <c r="I155" s="96">
        <v>0.43484706804099998</v>
      </c>
      <c r="J155" s="96">
        <v>0.380689140195</v>
      </c>
      <c r="K155" s="96">
        <v>0.33766159231499998</v>
      </c>
      <c r="L155" s="96">
        <v>0.30296648644099999</v>
      </c>
      <c r="M155" s="96">
        <v>0.27212943283899999</v>
      </c>
      <c r="N155" s="96">
        <v>0.117406592309</v>
      </c>
      <c r="O155" s="96">
        <v>5.0760823672099997E-2</v>
      </c>
      <c r="P155" s="96">
        <v>2.97063553725E-2</v>
      </c>
      <c r="Q155" s="96">
        <v>2.0657735758599999E-2</v>
      </c>
      <c r="R155" s="16">
        <f>SQRT((C155-Input!$R$8)^2+(Input!$Q$8-D155)^2)</f>
        <v>0.80777406365053195</v>
      </c>
    </row>
    <row r="156" spans="3:18">
      <c r="C156" s="96">
        <v>46.2</v>
      </c>
      <c r="D156" s="96">
        <v>9.9</v>
      </c>
      <c r="E156" s="96">
        <v>0.21700226821099999</v>
      </c>
      <c r="F156" s="96">
        <v>0.42484273222399999</v>
      </c>
      <c r="G156" s="96">
        <v>0.50933919359199997</v>
      </c>
      <c r="H156" s="96">
        <v>0.49088095914199997</v>
      </c>
      <c r="I156" s="96">
        <v>0.43828098915699998</v>
      </c>
      <c r="J156" s="96">
        <v>0.38395497006399998</v>
      </c>
      <c r="K156" s="96">
        <v>0.34067604086999997</v>
      </c>
      <c r="L156" s="96">
        <v>0.30584982219599999</v>
      </c>
      <c r="M156" s="96">
        <v>0.27505267241199999</v>
      </c>
      <c r="N156" s="96">
        <v>0.119437152219</v>
      </c>
      <c r="O156" s="96">
        <v>5.1864615350199997E-2</v>
      </c>
      <c r="P156" s="96">
        <v>3.03398949033E-2</v>
      </c>
      <c r="Q156" s="96">
        <v>2.11020803102E-2</v>
      </c>
      <c r="R156" s="16">
        <f>SQRT((C156-Input!$R$8)^2+(Input!$Q$8-D156)^2)</f>
        <v>0.74521625331837338</v>
      </c>
    </row>
    <row r="157" spans="3:18">
      <c r="C157" s="96">
        <v>46.2</v>
      </c>
      <c r="D157" s="96">
        <v>10</v>
      </c>
      <c r="E157" s="96">
        <v>0.21772359983100001</v>
      </c>
      <c r="F157" s="96">
        <v>0.42520346576099999</v>
      </c>
      <c r="G157" s="96">
        <v>0.51104970481900003</v>
      </c>
      <c r="H157" s="96">
        <v>0.49305635533100001</v>
      </c>
      <c r="I157" s="96">
        <v>0.44047403490800002</v>
      </c>
      <c r="J157" s="96">
        <v>0.38610447231099998</v>
      </c>
      <c r="K157" s="96">
        <v>0.34268912128700002</v>
      </c>
      <c r="L157" s="96">
        <v>0.30782795477500002</v>
      </c>
      <c r="M157" s="96">
        <v>0.277132079887</v>
      </c>
      <c r="N157" s="96">
        <v>0.12108120842800001</v>
      </c>
      <c r="O157" s="96">
        <v>5.2820363962400002E-2</v>
      </c>
      <c r="P157" s="96">
        <v>3.0904316562599999E-2</v>
      </c>
      <c r="Q157" s="96">
        <v>2.15026855214E-2</v>
      </c>
      <c r="R157" s="16">
        <f>SQRT((C157-Input!$R$8)^2+(Input!$Q$8-D157)^2)</f>
        <v>0.69151687652092364</v>
      </c>
    </row>
    <row r="158" spans="3:18">
      <c r="C158" s="96">
        <v>46.2</v>
      </c>
      <c r="D158" s="96">
        <v>10.1</v>
      </c>
      <c r="E158" s="96">
        <v>0.21815959048700001</v>
      </c>
      <c r="F158" s="96">
        <v>0.42483011024099998</v>
      </c>
      <c r="G158" s="96">
        <v>0.51206573504899999</v>
      </c>
      <c r="H158" s="96">
        <v>0.494602835026</v>
      </c>
      <c r="I158" s="96">
        <v>0.44209206671000001</v>
      </c>
      <c r="J158" s="96">
        <v>0.38775911350100001</v>
      </c>
      <c r="K158" s="96">
        <v>0.34425811796700001</v>
      </c>
      <c r="L158" s="96">
        <v>0.30942064578900003</v>
      </c>
      <c r="M158" s="96">
        <v>0.278871963015</v>
      </c>
      <c r="N158" s="96">
        <v>0.12259183081699999</v>
      </c>
      <c r="O158" s="96">
        <v>5.3697022483599997E-2</v>
      </c>
      <c r="P158" s="96">
        <v>3.1452636031799999E-2</v>
      </c>
      <c r="Q158" s="96">
        <v>2.1890827560399999E-2</v>
      </c>
      <c r="R158" s="16">
        <f>SQRT((C158-Input!$R$8)^2+(Input!$Q$8-D158)^2)</f>
        <v>0.64887896931294853</v>
      </c>
    </row>
    <row r="159" spans="3:18">
      <c r="C159" s="96">
        <v>46.2</v>
      </c>
      <c r="D159" s="96">
        <v>10.199999999999999</v>
      </c>
      <c r="E159" s="96">
        <v>0.218017220826</v>
      </c>
      <c r="F159" s="96">
        <v>0.42260944555899999</v>
      </c>
      <c r="G159" s="96">
        <v>0.51181581297099998</v>
      </c>
      <c r="H159" s="96">
        <v>0.49514939247299999</v>
      </c>
      <c r="I159" s="96">
        <v>0.442884125495</v>
      </c>
      <c r="J159" s="96">
        <v>0.38874559574000001</v>
      </c>
      <c r="K159" s="96">
        <v>0.34526576346900001</v>
      </c>
      <c r="L159" s="96">
        <v>0.31057860795800002</v>
      </c>
      <c r="M159" s="96">
        <v>0.28028341114200001</v>
      </c>
      <c r="N159" s="96">
        <v>0.124095530279</v>
      </c>
      <c r="O159" s="96">
        <v>5.4613773450900002E-2</v>
      </c>
      <c r="P159" s="96">
        <v>3.2031547608100001E-2</v>
      </c>
      <c r="Q159" s="96">
        <v>2.22967097695E-2</v>
      </c>
      <c r="R159" s="16">
        <f>SQRT((C159-Input!$R$8)^2+(Input!$Q$8-D159)^2)</f>
        <v>0.61959038333403338</v>
      </c>
    </row>
    <row r="160" spans="3:18">
      <c r="C160" s="96">
        <v>46.2</v>
      </c>
      <c r="D160" s="96">
        <v>10.3</v>
      </c>
      <c r="E160" s="96">
        <v>0.215401267063</v>
      </c>
      <c r="F160" s="96">
        <v>0.413074292121</v>
      </c>
      <c r="G160" s="96">
        <v>0.50637228375400001</v>
      </c>
      <c r="H160" s="96">
        <v>0.49160608174999998</v>
      </c>
      <c r="I160" s="96">
        <v>0.440476342957</v>
      </c>
      <c r="J160" s="96">
        <v>0.38711103589700002</v>
      </c>
      <c r="K160" s="96">
        <v>0.344144854306</v>
      </c>
      <c r="L160" s="96">
        <v>0.31009020330800002</v>
      </c>
      <c r="M160" s="96">
        <v>0.28041120158100002</v>
      </c>
      <c r="N160" s="96">
        <v>0.125524738498</v>
      </c>
      <c r="O160" s="96">
        <v>5.5600023370400001E-2</v>
      </c>
      <c r="P160" s="96">
        <v>3.26633466325E-2</v>
      </c>
      <c r="Q160" s="96">
        <v>2.2737573229E-2</v>
      </c>
      <c r="R160" s="16">
        <f>SQRT((C160-Input!$R$8)^2+(Input!$Q$8-D160)^2)</f>
        <v>0.60559109093793162</v>
      </c>
    </row>
    <row r="161" spans="3:18">
      <c r="C161" s="96">
        <v>46.23299999999999</v>
      </c>
      <c r="D161" s="96">
        <v>7.3669999999999991</v>
      </c>
      <c r="E161" s="96">
        <v>0.44569570466199998</v>
      </c>
      <c r="F161" s="96">
        <v>0.89248005328400004</v>
      </c>
      <c r="G161" s="96">
        <v>1.0437041356100001</v>
      </c>
      <c r="H161" s="96">
        <v>0.99414196058199999</v>
      </c>
      <c r="I161" s="96">
        <v>0.88235986757999996</v>
      </c>
      <c r="J161" s="96">
        <v>0.78251844773000001</v>
      </c>
      <c r="K161" s="96">
        <v>0.698178991694</v>
      </c>
      <c r="L161" s="96">
        <v>0.628003383006</v>
      </c>
      <c r="M161" s="96">
        <v>0.56755598243299998</v>
      </c>
      <c r="N161" s="96">
        <v>0.24550811594899999</v>
      </c>
      <c r="O161" s="96">
        <v>0.10472491501099999</v>
      </c>
      <c r="P161" s="96">
        <v>5.8010787154699997E-2</v>
      </c>
      <c r="Q161" s="96">
        <v>3.89474847692E-2</v>
      </c>
      <c r="R161" s="16">
        <f>SQRT((C161-Input!$R$8)^2+(Input!$Q$8-D161)^2)</f>
        <v>3.02327271096215</v>
      </c>
    </row>
    <row r="162" spans="3:18">
      <c r="C162" s="96">
        <v>46.29999999999999</v>
      </c>
      <c r="D162" s="96">
        <v>5.8</v>
      </c>
      <c r="E162" s="96">
        <v>0.17429568208599999</v>
      </c>
      <c r="F162" s="96">
        <v>0.32085184356200003</v>
      </c>
      <c r="G162" s="96">
        <v>0.39829182753699999</v>
      </c>
      <c r="H162" s="96">
        <v>0.38766343159599997</v>
      </c>
      <c r="I162" s="96">
        <v>0.34301587561399999</v>
      </c>
      <c r="J162" s="96">
        <v>0.29952679234899998</v>
      </c>
      <c r="K162" s="96">
        <v>0.26436509570599998</v>
      </c>
      <c r="L162" s="96">
        <v>0.23644284297900001</v>
      </c>
      <c r="M162" s="96">
        <v>0.212876776007</v>
      </c>
      <c r="N162" s="96">
        <v>9.2969049267699999E-2</v>
      </c>
      <c r="O162" s="96">
        <v>4.0816691192899997E-2</v>
      </c>
      <c r="P162" s="96">
        <v>2.4319772560100001E-2</v>
      </c>
      <c r="Q162" s="96">
        <v>1.6963612453500001E-2</v>
      </c>
      <c r="R162" s="16">
        <f>SQRT((C162-Input!$R$8)^2+(Input!$Q$8-D162)^2)</f>
        <v>4.5637330108770309</v>
      </c>
    </row>
    <row r="163" spans="3:18">
      <c r="C163" s="96">
        <v>46.29999999999999</v>
      </c>
      <c r="D163" s="96">
        <v>5.9</v>
      </c>
      <c r="E163" s="96">
        <v>0.17012332297400001</v>
      </c>
      <c r="F163" s="96">
        <v>0.31102405514600001</v>
      </c>
      <c r="G163" s="96">
        <v>0.38881845502099999</v>
      </c>
      <c r="H163" s="96">
        <v>0.379731718454</v>
      </c>
      <c r="I163" s="96">
        <v>0.33700329669599999</v>
      </c>
      <c r="J163" s="96">
        <v>0.29482800344600002</v>
      </c>
      <c r="K163" s="96">
        <v>0.26048487938800002</v>
      </c>
      <c r="L163" s="96">
        <v>0.23345151535600001</v>
      </c>
      <c r="M163" s="96">
        <v>0.21065261679200001</v>
      </c>
      <c r="N163" s="96">
        <v>9.33978195825E-2</v>
      </c>
      <c r="O163" s="96">
        <v>4.1370880835799997E-2</v>
      </c>
      <c r="P163" s="96">
        <v>2.4749130541299999E-2</v>
      </c>
      <c r="Q163" s="96">
        <v>1.7314327975900001E-2</v>
      </c>
      <c r="R163" s="16">
        <f>SQRT((C163-Input!$R$8)^2+(Input!$Q$8-D163)^2)</f>
        <v>4.464359676467847</v>
      </c>
    </row>
    <row r="164" spans="3:18">
      <c r="C164" s="96">
        <v>46.29999999999999</v>
      </c>
      <c r="D164" s="96">
        <v>6</v>
      </c>
      <c r="E164" s="96">
        <v>0.169265503767</v>
      </c>
      <c r="F164" s="96">
        <v>0.30862486864999999</v>
      </c>
      <c r="G164" s="96">
        <v>0.38722925631900001</v>
      </c>
      <c r="H164" s="96">
        <v>0.37888297416299999</v>
      </c>
      <c r="I164" s="96">
        <v>0.33686503533099998</v>
      </c>
      <c r="J164" s="96">
        <v>0.29508619987399998</v>
      </c>
      <c r="K164" s="96">
        <v>0.26103863077700001</v>
      </c>
      <c r="L164" s="96">
        <v>0.23426175478700001</v>
      </c>
      <c r="M164" s="96">
        <v>0.21168316935000001</v>
      </c>
      <c r="N164" s="96">
        <v>9.4824318305199995E-2</v>
      </c>
      <c r="O164" s="96">
        <v>4.2238175320499997E-2</v>
      </c>
      <c r="P164" s="96">
        <v>2.5325960345600002E-2</v>
      </c>
      <c r="Q164" s="96">
        <v>1.7748267085500001E-2</v>
      </c>
      <c r="R164" s="16">
        <f>SQRT((C164-Input!$R$8)^2+(Input!$Q$8-D164)^2)</f>
        <v>4.3650149652865435</v>
      </c>
    </row>
    <row r="165" spans="3:18">
      <c r="C165" s="96">
        <v>46.29999999999999</v>
      </c>
      <c r="D165" s="96">
        <v>6.0999999999999988</v>
      </c>
      <c r="E165" s="96">
        <v>0.17233577918500001</v>
      </c>
      <c r="F165" s="96">
        <v>0.31454701642999999</v>
      </c>
      <c r="G165" s="96">
        <v>0.39532106329900002</v>
      </c>
      <c r="H165" s="96">
        <v>0.38692153933099999</v>
      </c>
      <c r="I165" s="96">
        <v>0.34422476315900002</v>
      </c>
      <c r="J165" s="96">
        <v>0.30172090135399998</v>
      </c>
      <c r="K165" s="96">
        <v>0.267308977281</v>
      </c>
      <c r="L165" s="96">
        <v>0.240005507023</v>
      </c>
      <c r="M165" s="96">
        <v>0.21698444947000001</v>
      </c>
      <c r="N165" s="96">
        <v>9.7669493270999996E-2</v>
      </c>
      <c r="O165" s="96">
        <v>4.3581502219599999E-2</v>
      </c>
      <c r="P165" s="96">
        <v>2.61395325529E-2</v>
      </c>
      <c r="Q165" s="96">
        <v>1.83254793949E-2</v>
      </c>
      <c r="R165" s="16">
        <f>SQRT((C165-Input!$R$8)^2+(Input!$Q$8-D165)^2)</f>
        <v>4.2657008771688245</v>
      </c>
    </row>
    <row r="166" spans="3:18">
      <c r="C166" s="96">
        <v>46.29999999999999</v>
      </c>
      <c r="D166" s="96">
        <v>6.1999999999999993</v>
      </c>
      <c r="E166" s="96">
        <v>0.17993880037099999</v>
      </c>
      <c r="F166" s="96">
        <v>0.33019464672400001</v>
      </c>
      <c r="G166" s="96">
        <v>0.41399988498899998</v>
      </c>
      <c r="H166" s="96">
        <v>0.40507544056</v>
      </c>
      <c r="I166" s="96">
        <v>0.360463453499</v>
      </c>
      <c r="J166" s="96">
        <v>0.31585354526100001</v>
      </c>
      <c r="K166" s="96">
        <v>0.28035712213500003</v>
      </c>
      <c r="L166" s="96">
        <v>0.251558047989</v>
      </c>
      <c r="M166" s="96">
        <v>0.227276475605</v>
      </c>
      <c r="N166" s="96">
        <v>0.102198540655</v>
      </c>
      <c r="O166" s="96">
        <v>4.54951092754E-2</v>
      </c>
      <c r="P166" s="96">
        <v>2.7221244872300002E-2</v>
      </c>
      <c r="Q166" s="96">
        <v>1.90747447238E-2</v>
      </c>
      <c r="R166" s="16">
        <f>SQRT((C166-Input!$R$8)^2+(Input!$Q$8-D166)^2)</f>
        <v>4.1664196019822883</v>
      </c>
    </row>
    <row r="167" spans="3:18">
      <c r="C167" s="96">
        <v>46.29999999999999</v>
      </c>
      <c r="D167" s="96">
        <v>6.3</v>
      </c>
      <c r="E167" s="96">
        <v>0.19492276637700001</v>
      </c>
      <c r="F167" s="96">
        <v>0.36272241824200002</v>
      </c>
      <c r="G167" s="96">
        <v>0.44958661289000001</v>
      </c>
      <c r="H167" s="96">
        <v>0.43799713306299998</v>
      </c>
      <c r="I167" s="96">
        <v>0.39030108174299999</v>
      </c>
      <c r="J167" s="96">
        <v>0.34139606176499998</v>
      </c>
      <c r="K167" s="96">
        <v>0.302878923583</v>
      </c>
      <c r="L167" s="96">
        <v>0.27189656394799999</v>
      </c>
      <c r="M167" s="96">
        <v>0.24505640773699999</v>
      </c>
      <c r="N167" s="96">
        <v>0.108973394115</v>
      </c>
      <c r="O167" s="96">
        <v>4.8223492255799999E-2</v>
      </c>
      <c r="P167" s="96">
        <v>2.86419969967E-2</v>
      </c>
      <c r="Q167" s="96">
        <v>2.0017152680000001E-2</v>
      </c>
      <c r="R167" s="16">
        <f>SQRT((C167-Input!$R$8)^2+(Input!$Q$8-D167)^2)</f>
        <v>4.0671735426565743</v>
      </c>
    </row>
    <row r="168" spans="3:18">
      <c r="C168" s="96">
        <v>46.29999999999999</v>
      </c>
      <c r="D168" s="96">
        <v>6.4</v>
      </c>
      <c r="E168" s="96">
        <v>0.21773666159800001</v>
      </c>
      <c r="F168" s="96">
        <v>0.41477251793999997</v>
      </c>
      <c r="G168" s="96">
        <v>0.50449295726400001</v>
      </c>
      <c r="H168" s="96">
        <v>0.48781712100899999</v>
      </c>
      <c r="I168" s="96">
        <v>0.43306419626699999</v>
      </c>
      <c r="J168" s="96">
        <v>0.37938640190299999</v>
      </c>
      <c r="K168" s="96">
        <v>0.335798640245</v>
      </c>
      <c r="L168" s="96">
        <v>0.30093949426599997</v>
      </c>
      <c r="M168" s="96">
        <v>0.27081527035500003</v>
      </c>
      <c r="N168" s="96">
        <v>0.118078357917</v>
      </c>
      <c r="O168" s="96">
        <v>5.1788892963400002E-2</v>
      </c>
      <c r="P168" s="96">
        <v>3.0458112365600001E-2</v>
      </c>
      <c r="Q168" s="96">
        <v>2.1192102429299999E-2</v>
      </c>
      <c r="R168" s="16">
        <f>SQRT((C168-Input!$R$8)^2+(Input!$Q$8-D168)^2)</f>
        <v>3.9679653416315275</v>
      </c>
    </row>
    <row r="169" spans="3:18">
      <c r="C169" s="96">
        <v>46.29999999999999</v>
      </c>
      <c r="D169" s="96">
        <v>6.5</v>
      </c>
      <c r="E169" s="96">
        <v>0.23699276009699999</v>
      </c>
      <c r="F169" s="96">
        <v>0.45697329956900001</v>
      </c>
      <c r="G169" s="96">
        <v>0.55257610906800003</v>
      </c>
      <c r="H169" s="96">
        <v>0.53193280229899997</v>
      </c>
      <c r="I169" s="96">
        <v>0.47096082799599998</v>
      </c>
      <c r="J169" s="96">
        <v>0.412891663686</v>
      </c>
      <c r="K169" s="96">
        <v>0.36577175112299998</v>
      </c>
      <c r="L169" s="96">
        <v>0.32716023024399998</v>
      </c>
      <c r="M169" s="96">
        <v>0.294308262825</v>
      </c>
      <c r="N169" s="96">
        <v>0.12706102236799999</v>
      </c>
      <c r="O169" s="96">
        <v>5.5347441281399998E-2</v>
      </c>
      <c r="P169" s="96">
        <v>3.2329198464699997E-2</v>
      </c>
      <c r="Q169" s="96">
        <v>2.2407320588100001E-2</v>
      </c>
      <c r="R169" s="16">
        <f>SQRT((C169-Input!$R$8)^2+(Input!$Q$8-D169)^2)</f>
        <v>3.8687979113275466</v>
      </c>
    </row>
    <row r="170" spans="3:18">
      <c r="C170" s="96">
        <v>46.29999999999999</v>
      </c>
      <c r="D170" s="96">
        <v>6.5999999999999988</v>
      </c>
      <c r="E170" s="96">
        <v>0.251687999499</v>
      </c>
      <c r="F170" s="96">
        <v>0.48750994496900002</v>
      </c>
      <c r="G170" s="96">
        <v>0.58779362919400002</v>
      </c>
      <c r="H170" s="96">
        <v>0.56632482400799999</v>
      </c>
      <c r="I170" s="96">
        <v>0.50140159343599999</v>
      </c>
      <c r="J170" s="96">
        <v>0.43936562264500001</v>
      </c>
      <c r="K170" s="96">
        <v>0.39052054456599999</v>
      </c>
      <c r="L170" s="96">
        <v>0.34903618926699997</v>
      </c>
      <c r="M170" s="96">
        <v>0.31372745616600001</v>
      </c>
      <c r="N170" s="96">
        <v>0.13551234604099999</v>
      </c>
      <c r="O170" s="96">
        <v>5.8833616549800002E-2</v>
      </c>
      <c r="P170" s="96">
        <v>3.4211150382899999E-2</v>
      </c>
      <c r="Q170" s="96">
        <v>2.3636528883999999E-2</v>
      </c>
      <c r="R170" s="16">
        <f>SQRT((C170-Input!$R$8)^2+(Input!$Q$8-D170)^2)</f>
        <v>3.7696744693667883</v>
      </c>
    </row>
    <row r="171" spans="3:18">
      <c r="C171" s="96">
        <v>46.29999999999999</v>
      </c>
      <c r="D171" s="96">
        <v>6.6999999999999993</v>
      </c>
      <c r="E171" s="96">
        <v>0.26587557687399999</v>
      </c>
      <c r="F171" s="96">
        <v>0.51607594188200001</v>
      </c>
      <c r="G171" s="96">
        <v>0.62129448445500002</v>
      </c>
      <c r="H171" s="96">
        <v>0.59812042782499997</v>
      </c>
      <c r="I171" s="96">
        <v>0.53099034391300004</v>
      </c>
      <c r="J171" s="96">
        <v>0.465041742832</v>
      </c>
      <c r="K171" s="96">
        <v>0.413732169132</v>
      </c>
      <c r="L171" s="96">
        <v>0.37048466119700002</v>
      </c>
      <c r="M171" s="96">
        <v>0.33278335355999999</v>
      </c>
      <c r="N171" s="96">
        <v>0.14421554994399999</v>
      </c>
      <c r="O171" s="96">
        <v>6.2482886490799999E-2</v>
      </c>
      <c r="P171" s="96">
        <v>3.6203599672099997E-2</v>
      </c>
      <c r="Q171" s="96">
        <v>2.4937438026699999E-2</v>
      </c>
      <c r="R171" s="16">
        <f>SQRT((C171-Input!$R$8)^2+(Input!$Q$8-D171)^2)</f>
        <v>3.6705985794280407</v>
      </c>
    </row>
    <row r="172" spans="3:18">
      <c r="C172" s="96">
        <v>46.29999999999999</v>
      </c>
      <c r="D172" s="96">
        <v>6.8</v>
      </c>
      <c r="E172" s="96">
        <v>0.28182973989999999</v>
      </c>
      <c r="F172" s="96">
        <v>0.54741603616099999</v>
      </c>
      <c r="G172" s="96">
        <v>0.65848131696699996</v>
      </c>
      <c r="H172" s="96">
        <v>0.63345773040999998</v>
      </c>
      <c r="I172" s="96">
        <v>0.56340287776200004</v>
      </c>
      <c r="J172" s="96">
        <v>0.49346952166000002</v>
      </c>
      <c r="K172" s="96">
        <v>0.43893585453599998</v>
      </c>
      <c r="L172" s="96">
        <v>0.394330692649</v>
      </c>
      <c r="M172" s="96">
        <v>0.35386075574699999</v>
      </c>
      <c r="N172" s="96">
        <v>0.15350291781</v>
      </c>
      <c r="O172" s="96">
        <v>6.6557515322399993E-2</v>
      </c>
      <c r="P172" s="96">
        <v>3.8379893988999998E-2</v>
      </c>
      <c r="Q172" s="96">
        <v>2.6380024033E-2</v>
      </c>
      <c r="R172" s="16">
        <f>SQRT((C172-Input!$R$8)^2+(Input!$Q$8-D172)^2)</f>
        <v>3.5715741988096128</v>
      </c>
    </row>
    <row r="173" spans="3:18">
      <c r="C173" s="96">
        <v>46.29999999999999</v>
      </c>
      <c r="D173" s="96">
        <v>6.9</v>
      </c>
      <c r="E173" s="96">
        <v>0.30069905020499998</v>
      </c>
      <c r="F173" s="96">
        <v>0.58645022813100001</v>
      </c>
      <c r="G173" s="96">
        <v>0.70511904085800003</v>
      </c>
      <c r="H173" s="96">
        <v>0.67719194356199996</v>
      </c>
      <c r="I173" s="96">
        <v>0.60109772433499997</v>
      </c>
      <c r="J173" s="96">
        <v>0.52848653034100002</v>
      </c>
      <c r="K173" s="96">
        <v>0.46975096926100002</v>
      </c>
      <c r="L173" s="96">
        <v>0.42173181739400001</v>
      </c>
      <c r="M173" s="96">
        <v>0.37946839869499999</v>
      </c>
      <c r="N173" s="96">
        <v>0.16420941510100001</v>
      </c>
      <c r="O173" s="96">
        <v>7.1190084381499999E-2</v>
      </c>
      <c r="P173" s="96">
        <v>4.07112002067E-2</v>
      </c>
      <c r="Q173" s="96">
        <v>2.7907368032300001E-2</v>
      </c>
      <c r="R173" s="16">
        <f>SQRT((C173-Input!$R$8)^2+(Input!$Q$8-D173)^2)</f>
        <v>3.4726057340138552</v>
      </c>
    </row>
    <row r="174" spans="3:18">
      <c r="C174" s="96">
        <v>46.29999999999999</v>
      </c>
      <c r="D174" s="96">
        <v>6.9999999999999991</v>
      </c>
      <c r="E174" s="96">
        <v>0.32389403080000001</v>
      </c>
      <c r="F174" s="96">
        <v>0.63727912197199998</v>
      </c>
      <c r="G174" s="96">
        <v>0.76260613998100002</v>
      </c>
      <c r="H174" s="96">
        <v>0.73000427503900001</v>
      </c>
      <c r="I174" s="96">
        <v>0.64590891548399998</v>
      </c>
      <c r="J174" s="96">
        <v>0.56908618862799998</v>
      </c>
      <c r="K174" s="96">
        <v>0.50590050034400003</v>
      </c>
      <c r="L174" s="96">
        <v>0.45313960040399998</v>
      </c>
      <c r="M174" s="96">
        <v>0.408126253735</v>
      </c>
      <c r="N174" s="96">
        <v>0.175438122153</v>
      </c>
      <c r="O174" s="96">
        <v>7.5746293607100001E-2</v>
      </c>
      <c r="P174" s="96">
        <v>4.2997254052E-2</v>
      </c>
      <c r="Q174" s="96">
        <v>2.9355067622900001E-2</v>
      </c>
      <c r="R174" s="16">
        <f>SQRT((C174-Input!$R$8)^2+(Input!$Q$8-D174)^2)</f>
        <v>3.3736981059675881</v>
      </c>
    </row>
    <row r="175" spans="3:18">
      <c r="C175" s="96">
        <v>46.29999999999999</v>
      </c>
      <c r="D175" s="96">
        <v>7.0999999999999988</v>
      </c>
      <c r="E175" s="96">
        <v>0.35869427979599999</v>
      </c>
      <c r="F175" s="96">
        <v>0.71273882073700001</v>
      </c>
      <c r="G175" s="96">
        <v>0.84094653956200005</v>
      </c>
      <c r="H175" s="96">
        <v>0.80498061329500004</v>
      </c>
      <c r="I175" s="96">
        <v>0.71177171093000002</v>
      </c>
      <c r="J175" s="96">
        <v>0.62539519636499996</v>
      </c>
      <c r="K175" s="96">
        <v>0.55944110895999999</v>
      </c>
      <c r="L175" s="96">
        <v>0.49985081659699998</v>
      </c>
      <c r="M175" s="96">
        <v>0.44862821228100003</v>
      </c>
      <c r="N175" s="96">
        <v>0.19245319450199999</v>
      </c>
      <c r="O175" s="96">
        <v>8.2168446209400003E-2</v>
      </c>
      <c r="P175" s="96">
        <v>4.6339369203899999E-2</v>
      </c>
      <c r="Q175" s="96">
        <v>3.14310717744E-2</v>
      </c>
      <c r="R175" s="16">
        <f>SQRT((C175-Input!$R$8)^2+(Input!$Q$8-D175)^2)</f>
        <v>3.2748568268723863</v>
      </c>
    </row>
    <row r="176" spans="3:18">
      <c r="C176" s="96">
        <v>46.29999999999999</v>
      </c>
      <c r="D176" s="96">
        <v>7.2</v>
      </c>
      <c r="E176" s="96">
        <v>0.39014745735400003</v>
      </c>
      <c r="F176" s="96">
        <v>0.77979492080199997</v>
      </c>
      <c r="G176" s="96">
        <v>0.90986601600299999</v>
      </c>
      <c r="H176" s="96">
        <v>0.86891000085500003</v>
      </c>
      <c r="I176" s="96">
        <v>0.77248312418499998</v>
      </c>
      <c r="J176" s="96">
        <v>0.67733959799599996</v>
      </c>
      <c r="K176" s="96">
        <v>0.60500957332700001</v>
      </c>
      <c r="L176" s="96">
        <v>0.54387414572000004</v>
      </c>
      <c r="M176" s="96">
        <v>0.48690157324099997</v>
      </c>
      <c r="N176" s="96">
        <v>0.20881835957700001</v>
      </c>
      <c r="O176" s="96">
        <v>8.8625429224000005E-2</v>
      </c>
      <c r="P176" s="96">
        <v>4.97469467656E-2</v>
      </c>
      <c r="Q176" s="96">
        <v>3.3547105160300003E-2</v>
      </c>
      <c r="R176" s="16">
        <f>SQRT((C176-Input!$R$8)^2+(Input!$Q$8-D176)^2)</f>
        <v>3.1760880911612079</v>
      </c>
    </row>
    <row r="177" spans="3:18">
      <c r="C177" s="96">
        <v>46.29999999999999</v>
      </c>
      <c r="D177" s="96">
        <v>7.3000000000000007</v>
      </c>
      <c r="E177" s="96">
        <v>0.41112156015099999</v>
      </c>
      <c r="F177" s="96">
        <v>0.82252955645799997</v>
      </c>
      <c r="G177" s="96">
        <v>0.95963220560899998</v>
      </c>
      <c r="H177" s="96">
        <v>0.91543373001200001</v>
      </c>
      <c r="I177" s="96">
        <v>0.81343816090099996</v>
      </c>
      <c r="J177" s="96">
        <v>0.71583152161899999</v>
      </c>
      <c r="K177" s="96">
        <v>0.63874949412299997</v>
      </c>
      <c r="L177" s="96">
        <v>0.57496163883499996</v>
      </c>
      <c r="M177" s="96">
        <v>0.51595549463199997</v>
      </c>
      <c r="N177" s="96">
        <v>0.22116509316800001</v>
      </c>
      <c r="O177" s="96">
        <v>9.40102898991E-2</v>
      </c>
      <c r="P177" s="96">
        <v>5.2650459199000001E-2</v>
      </c>
      <c r="Q177" s="96">
        <v>3.5359141653799997E-2</v>
      </c>
      <c r="R177" s="16">
        <f>SQRT((C177-Input!$R$8)^2+(Input!$Q$8-D177)^2)</f>
        <v>3.077398883654737</v>
      </c>
    </row>
    <row r="178" spans="3:18">
      <c r="C178" s="96">
        <v>46.29999999999999</v>
      </c>
      <c r="D178" s="96">
        <v>7.3999999999999986</v>
      </c>
      <c r="E178" s="96">
        <v>0.42769063204199997</v>
      </c>
      <c r="F178" s="96">
        <v>0.85697174194500003</v>
      </c>
      <c r="G178" s="96">
        <v>1.0002086160899999</v>
      </c>
      <c r="H178" s="96">
        <v>0.95334755483099998</v>
      </c>
      <c r="I178" s="96">
        <v>0.84647558828400005</v>
      </c>
      <c r="J178" s="96">
        <v>0.74798528022699995</v>
      </c>
      <c r="K178" s="96">
        <v>0.66694727505600004</v>
      </c>
      <c r="L178" s="96">
        <v>0.59999336094900002</v>
      </c>
      <c r="M178" s="96">
        <v>0.54082840051600001</v>
      </c>
      <c r="N178" s="96">
        <v>0.232056767207</v>
      </c>
      <c r="O178" s="96">
        <v>9.8837832059900002E-2</v>
      </c>
      <c r="P178" s="96">
        <v>5.5012347536100001E-2</v>
      </c>
      <c r="Q178" s="96">
        <v>3.6993174767299998E-2</v>
      </c>
      <c r="R178" s="16">
        <f>SQRT((C178-Input!$R$8)^2+(Input!$Q$8-D178)^2)</f>
        <v>2.9787971088046286</v>
      </c>
    </row>
    <row r="179" spans="3:18">
      <c r="C179" s="96">
        <v>46.29999999999999</v>
      </c>
      <c r="D179" s="96">
        <v>7.4999999999999991</v>
      </c>
      <c r="E179" s="96">
        <v>0.43941579130399999</v>
      </c>
      <c r="F179" s="96">
        <v>0.88009300145400005</v>
      </c>
      <c r="G179" s="96">
        <v>1.02818933026</v>
      </c>
      <c r="H179" s="96">
        <v>0.97956575368499998</v>
      </c>
      <c r="I179" s="96">
        <v>0.86953995259299999</v>
      </c>
      <c r="J179" s="96">
        <v>0.77081471521800005</v>
      </c>
      <c r="K179" s="96">
        <v>0.687347310499</v>
      </c>
      <c r="L179" s="96">
        <v>0.61826527015599997</v>
      </c>
      <c r="M179" s="96">
        <v>0.55887998951700002</v>
      </c>
      <c r="N179" s="96">
        <v>0.24075661823200001</v>
      </c>
      <c r="O179" s="96">
        <v>0.10277552045</v>
      </c>
      <c r="P179" s="96">
        <v>5.6941095449000001E-2</v>
      </c>
      <c r="Q179" s="96">
        <v>3.82586954189E-2</v>
      </c>
      <c r="R179" s="16">
        <f>SQRT((C179-Input!$R$8)^2+(Input!$Q$8-D179)^2)</f>
        <v>2.8802917459393225</v>
      </c>
    </row>
    <row r="180" spans="3:18">
      <c r="C180" s="96">
        <v>46.29999999999999</v>
      </c>
      <c r="D180" s="96">
        <v>7.5999999999999979</v>
      </c>
      <c r="E180" s="96">
        <v>0.43298110076700003</v>
      </c>
      <c r="F180" s="96">
        <v>0.86502714065700004</v>
      </c>
      <c r="G180" s="96">
        <v>1.01298904373</v>
      </c>
      <c r="H180" s="96">
        <v>0.966043059185</v>
      </c>
      <c r="I180" s="96">
        <v>0.85831270561999995</v>
      </c>
      <c r="J180" s="96">
        <v>0.75991333891799995</v>
      </c>
      <c r="K180" s="96">
        <v>0.67799747618899997</v>
      </c>
      <c r="L180" s="96">
        <v>0.610337020141</v>
      </c>
      <c r="M180" s="96">
        <v>0.551570660958</v>
      </c>
      <c r="N180" s="96">
        <v>0.23830099161500001</v>
      </c>
      <c r="O180" s="96">
        <v>0.101844957103</v>
      </c>
      <c r="P180" s="96">
        <v>5.6467065517499998E-2</v>
      </c>
      <c r="Q180" s="96">
        <v>3.7954516930299997E-2</v>
      </c>
      <c r="R180" s="16">
        <f>SQRT((C180-Input!$R$8)^2+(Input!$Q$8-D180)^2)</f>
        <v>2.7818930367700299</v>
      </c>
    </row>
    <row r="181" spans="3:18">
      <c r="C181" s="96">
        <v>46.29999999999999</v>
      </c>
      <c r="D181" s="96">
        <v>7.6999999999999993</v>
      </c>
      <c r="E181" s="96">
        <v>0.42488800374000002</v>
      </c>
      <c r="F181" s="96">
        <v>0.84676263770100002</v>
      </c>
      <c r="G181" s="96">
        <v>0.99292702366100005</v>
      </c>
      <c r="H181" s="96">
        <v>0.94783183675100002</v>
      </c>
      <c r="I181" s="96">
        <v>0.84300931037000004</v>
      </c>
      <c r="J181" s="96">
        <v>0.74533412743500005</v>
      </c>
      <c r="K181" s="96">
        <v>0.66543063493700005</v>
      </c>
      <c r="L181" s="96">
        <v>0.59953656701900004</v>
      </c>
      <c r="M181" s="96">
        <v>0.54104207657699999</v>
      </c>
      <c r="N181" s="96">
        <v>0.23417780374899999</v>
      </c>
      <c r="O181" s="96">
        <v>0.10000136967999999</v>
      </c>
      <c r="P181" s="96">
        <v>5.5507103666099997E-2</v>
      </c>
      <c r="Q181" s="96">
        <v>3.7279778391000003E-2</v>
      </c>
      <c r="R181" s="16">
        <f>SQRT((C181-Input!$R$8)^2+(Input!$Q$8-D181)^2)</f>
        <v>2.6836127131784404</v>
      </c>
    </row>
    <row r="182" spans="3:18">
      <c r="C182" s="96">
        <v>46.29999999999999</v>
      </c>
      <c r="D182" s="96">
        <v>7.8</v>
      </c>
      <c r="E182" s="96">
        <v>0.41827841628099999</v>
      </c>
      <c r="F182" s="96">
        <v>0.83274794092299997</v>
      </c>
      <c r="G182" s="96">
        <v>0.97593532111000003</v>
      </c>
      <c r="H182" s="96">
        <v>0.93196551784799997</v>
      </c>
      <c r="I182" s="96">
        <v>0.82960440743099995</v>
      </c>
      <c r="J182" s="96">
        <v>0.73276034674699997</v>
      </c>
      <c r="K182" s="96">
        <v>0.654569341375</v>
      </c>
      <c r="L182" s="96">
        <v>0.59014706871</v>
      </c>
      <c r="M182" s="96">
        <v>0.53183321212800005</v>
      </c>
      <c r="N182" s="96">
        <v>0.22996823964099999</v>
      </c>
      <c r="O182" s="96">
        <v>9.7913689315300007E-2</v>
      </c>
      <c r="P182" s="96">
        <v>5.4391865429100003E-2</v>
      </c>
      <c r="Q182" s="96">
        <v>3.6429232274499998E-2</v>
      </c>
      <c r="R182" s="16">
        <f>SQRT((C182-Input!$R$8)^2+(Input!$Q$8-D182)^2)</f>
        <v>2.585464275644962</v>
      </c>
    </row>
    <row r="183" spans="3:18">
      <c r="C183" s="96">
        <v>46.29999999999999</v>
      </c>
      <c r="D183" s="96">
        <v>7.9</v>
      </c>
      <c r="E183" s="96">
        <v>0.411005564115</v>
      </c>
      <c r="F183" s="96">
        <v>0.81873176869700004</v>
      </c>
      <c r="G183" s="96">
        <v>0.95713012280200005</v>
      </c>
      <c r="H183" s="96">
        <v>0.91389099029400001</v>
      </c>
      <c r="I183" s="96">
        <v>0.81406687119999999</v>
      </c>
      <c r="J183" s="96">
        <v>0.71795724348099998</v>
      </c>
      <c r="K183" s="96">
        <v>0.64161637019499995</v>
      </c>
      <c r="L183" s="96">
        <v>0.57876459392900004</v>
      </c>
      <c r="M183" s="96">
        <v>0.52044099127099996</v>
      </c>
      <c r="N183" s="96">
        <v>0.224140373345</v>
      </c>
      <c r="O183" s="96">
        <v>9.4897914803100003E-2</v>
      </c>
      <c r="P183" s="96">
        <v>5.2783311138900002E-2</v>
      </c>
      <c r="Q183" s="96">
        <v>3.5219051123799999E-2</v>
      </c>
      <c r="R183" s="16">
        <f>SQRT((C183-Input!$R$8)^2+(Input!$Q$8-D183)^2)</f>
        <v>2.4874633357980787</v>
      </c>
    </row>
    <row r="184" spans="3:18">
      <c r="C184" s="96">
        <v>46.29999999999999</v>
      </c>
      <c r="D184" s="96">
        <v>7.9999999999999982</v>
      </c>
      <c r="E184" s="96">
        <v>0.39510036384899999</v>
      </c>
      <c r="F184" s="96">
        <v>0.78798720615899998</v>
      </c>
      <c r="G184" s="96">
        <v>0.91836192824600005</v>
      </c>
      <c r="H184" s="96">
        <v>0.87685054470199997</v>
      </c>
      <c r="I184" s="96">
        <v>0.78178256742499996</v>
      </c>
      <c r="J184" s="96">
        <v>0.68661687323599996</v>
      </c>
      <c r="K184" s="96">
        <v>0.61398568679800003</v>
      </c>
      <c r="L184" s="96">
        <v>0.554030491372</v>
      </c>
      <c r="M184" s="96">
        <v>0.49590427273299997</v>
      </c>
      <c r="N184" s="96">
        <v>0.212291887997</v>
      </c>
      <c r="O184" s="96">
        <v>8.9164887859700004E-2</v>
      </c>
      <c r="P184" s="96">
        <v>4.9526555806400002E-2</v>
      </c>
      <c r="Q184" s="96">
        <v>3.3087381716099998E-2</v>
      </c>
      <c r="R184" s="16">
        <f>SQRT((C184-Input!$R$8)^2+(Input!$Q$8-D184)^2)</f>
        <v>2.3896280407718469</v>
      </c>
    </row>
    <row r="185" spans="3:18">
      <c r="C185" s="96">
        <v>46.29999999999999</v>
      </c>
      <c r="D185" s="96">
        <v>8.1</v>
      </c>
      <c r="E185" s="96">
        <v>0.35970831417799998</v>
      </c>
      <c r="F185" s="96">
        <v>0.71861888816200004</v>
      </c>
      <c r="G185" s="96">
        <v>0.84188410736899999</v>
      </c>
      <c r="H185" s="96">
        <v>0.80503328543999997</v>
      </c>
      <c r="I185" s="96">
        <v>0.71268898519400004</v>
      </c>
      <c r="J185" s="96">
        <v>0.62656220166200005</v>
      </c>
      <c r="K185" s="96">
        <v>0.56108478894000002</v>
      </c>
      <c r="L185" s="96">
        <v>0.50153957957799999</v>
      </c>
      <c r="M185" s="96">
        <v>0.44974103241399999</v>
      </c>
      <c r="N185" s="96">
        <v>0.19044354518199999</v>
      </c>
      <c r="O185" s="96">
        <v>7.9978274086600007E-2</v>
      </c>
      <c r="P185" s="96">
        <v>4.4528765220099999E-2</v>
      </c>
      <c r="Q185" s="96">
        <v>2.99275059521E-2</v>
      </c>
      <c r="R185" s="16">
        <f>SQRT((C185-Input!$R$8)^2+(Input!$Q$8-D185)^2)</f>
        <v>2.2919796027771429</v>
      </c>
    </row>
    <row r="186" spans="3:18">
      <c r="C186" s="96">
        <v>46.29999999999999</v>
      </c>
      <c r="D186" s="96">
        <v>8.1999999999999975</v>
      </c>
      <c r="E186" s="96">
        <v>0.32321993055199999</v>
      </c>
      <c r="F186" s="96">
        <v>0.64311656498799996</v>
      </c>
      <c r="G186" s="96">
        <v>0.75913827331899997</v>
      </c>
      <c r="H186" s="96">
        <v>0.72428312005499995</v>
      </c>
      <c r="I186" s="96">
        <v>0.64133904799300001</v>
      </c>
      <c r="J186" s="96">
        <v>0.56566953745799997</v>
      </c>
      <c r="K186" s="96">
        <v>0.50255283102500004</v>
      </c>
      <c r="L186" s="96">
        <v>0.45000443038999999</v>
      </c>
      <c r="M186" s="96">
        <v>0.40472738845599998</v>
      </c>
      <c r="N186" s="96">
        <v>0.16968330094600001</v>
      </c>
      <c r="O186" s="96">
        <v>7.1524591890199996E-2</v>
      </c>
      <c r="P186" s="96">
        <v>4.0090217219299999E-2</v>
      </c>
      <c r="Q186" s="96">
        <v>2.7120249075400001E-2</v>
      </c>
      <c r="R186" s="16">
        <f>SQRT((C186-Input!$R$8)^2+(Input!$Q$8-D186)^2)</f>
        <v>2.1945429651410011</v>
      </c>
    </row>
    <row r="187" spans="3:18">
      <c r="C187" s="96">
        <v>46.29999999999999</v>
      </c>
      <c r="D187" s="96">
        <v>8.3000000000000007</v>
      </c>
      <c r="E187" s="96">
        <v>0.27086117539999999</v>
      </c>
      <c r="F187" s="96">
        <v>0.53400483680400002</v>
      </c>
      <c r="G187" s="96">
        <v>0.63457923301700003</v>
      </c>
      <c r="H187" s="96">
        <v>0.60900855612600002</v>
      </c>
      <c r="I187" s="96">
        <v>0.542152674467</v>
      </c>
      <c r="J187" s="96">
        <v>0.47473624945600001</v>
      </c>
      <c r="K187" s="96">
        <v>0.42301894671899998</v>
      </c>
      <c r="L187" s="96">
        <v>0.37935542343700002</v>
      </c>
      <c r="M187" s="96">
        <v>0.33969459857700002</v>
      </c>
      <c r="N187" s="96">
        <v>0.14439718015700001</v>
      </c>
      <c r="O187" s="96">
        <v>6.1353357681699999E-2</v>
      </c>
      <c r="P187" s="96">
        <v>3.5041980774000003E-2</v>
      </c>
      <c r="Q187" s="96">
        <v>2.3927411513800002E-2</v>
      </c>
      <c r="R187" s="16">
        <f>SQRT((C187-Input!$R$8)^2+(Input!$Q$8-D187)^2)</f>
        <v>2.0973476469467869</v>
      </c>
    </row>
    <row r="188" spans="3:18">
      <c r="C188" s="96">
        <v>46.29999999999999</v>
      </c>
      <c r="D188" s="96">
        <v>8.3999999999999986</v>
      </c>
      <c r="E188" s="96">
        <v>0.21930905295299999</v>
      </c>
      <c r="F188" s="96">
        <v>0.42649316493099998</v>
      </c>
      <c r="G188" s="96">
        <v>0.51618825367099996</v>
      </c>
      <c r="H188" s="96">
        <v>0.49758804379600002</v>
      </c>
      <c r="I188" s="96">
        <v>0.44326351964100003</v>
      </c>
      <c r="J188" s="96">
        <v>0.39004415086900002</v>
      </c>
      <c r="K188" s="96">
        <v>0.34611174435100001</v>
      </c>
      <c r="L188" s="96">
        <v>0.31063534906700002</v>
      </c>
      <c r="M188" s="96">
        <v>0.27974558035399999</v>
      </c>
      <c r="N188" s="96">
        <v>0.120486711543</v>
      </c>
      <c r="O188" s="96">
        <v>5.2375286051899998E-2</v>
      </c>
      <c r="P188" s="96">
        <v>3.0476411802099999E-2</v>
      </c>
      <c r="Q188" s="96">
        <v>2.1099326103499998E-2</v>
      </c>
      <c r="R188" s="16">
        <f>SQRT((C188-Input!$R$8)^2+(Input!$Q$8-D188)^2)</f>
        <v>2.000428823641724</v>
      </c>
    </row>
    <row r="189" spans="3:18">
      <c r="C189" s="96">
        <v>46.29999999999999</v>
      </c>
      <c r="D189" s="96">
        <v>8.5</v>
      </c>
      <c r="E189" s="96">
        <v>0.187728625777</v>
      </c>
      <c r="F189" s="96">
        <v>0.36198193768699999</v>
      </c>
      <c r="G189" s="96">
        <v>0.44095053637600001</v>
      </c>
      <c r="H189" s="96">
        <v>0.42720448720800003</v>
      </c>
      <c r="I189" s="96">
        <v>0.38185701410700001</v>
      </c>
      <c r="J189" s="96">
        <v>0.33473043408399999</v>
      </c>
      <c r="K189" s="96">
        <v>0.29811216987099998</v>
      </c>
      <c r="L189" s="96">
        <v>0.26768204467700002</v>
      </c>
      <c r="M189" s="96">
        <v>0.24072977495100001</v>
      </c>
      <c r="N189" s="96">
        <v>0.10570087904</v>
      </c>
      <c r="O189" s="96">
        <v>4.6441322678499999E-2</v>
      </c>
      <c r="P189" s="96">
        <v>2.7551114427599999E-2</v>
      </c>
      <c r="Q189" s="96">
        <v>1.9266323236399999E-2</v>
      </c>
      <c r="R189" s="16">
        <f>SQRT((C189-Input!$R$8)^2+(Input!$Q$8-D189)^2)</f>
        <v>1.9038287225378199</v>
      </c>
    </row>
    <row r="190" spans="3:18">
      <c r="C190" s="96">
        <v>46.29999999999999</v>
      </c>
      <c r="D190" s="96">
        <v>8.5999999999999979</v>
      </c>
      <c r="E190" s="96">
        <v>0.16742862762999999</v>
      </c>
      <c r="F190" s="96">
        <v>0.32118637776300002</v>
      </c>
      <c r="G190" s="96">
        <v>0.39358446311200002</v>
      </c>
      <c r="H190" s="96">
        <v>0.38199123924799999</v>
      </c>
      <c r="I190" s="96">
        <v>0.34149021836799998</v>
      </c>
      <c r="J190" s="96">
        <v>0.30029397874300001</v>
      </c>
      <c r="K190" s="96">
        <v>0.267164414234</v>
      </c>
      <c r="L190" s="96">
        <v>0.24003163907</v>
      </c>
      <c r="M190" s="96">
        <v>0.216547906771</v>
      </c>
      <c r="N190" s="96">
        <v>9.6194994519500004E-2</v>
      </c>
      <c r="O190" s="96">
        <v>4.26750247837E-2</v>
      </c>
      <c r="P190" s="96">
        <v>2.56088735718E-2</v>
      </c>
      <c r="Q190" s="96">
        <v>1.8014455386000001E-2</v>
      </c>
      <c r="R190" s="16">
        <f>SQRT((C190-Input!$R$8)^2+(Input!$Q$8-D190)^2)</f>
        <v>1.8075984429799044</v>
      </c>
    </row>
    <row r="191" spans="3:18">
      <c r="C191" s="96">
        <v>46.29999999999999</v>
      </c>
      <c r="D191" s="96">
        <v>8.6999999999999993</v>
      </c>
      <c r="E191" s="96">
        <v>0.15481938818499999</v>
      </c>
      <c r="F191" s="96">
        <v>0.29600061389400001</v>
      </c>
      <c r="G191" s="96">
        <v>0.36253997828099999</v>
      </c>
      <c r="H191" s="96">
        <v>0.35281731226000002</v>
      </c>
      <c r="I191" s="96">
        <v>0.31645223665400002</v>
      </c>
      <c r="J191" s="96">
        <v>0.27848912820799998</v>
      </c>
      <c r="K191" s="96">
        <v>0.247595568594</v>
      </c>
      <c r="L191" s="96">
        <v>0.222891202239</v>
      </c>
      <c r="M191" s="96">
        <v>0.20136632791299999</v>
      </c>
      <c r="N191" s="96">
        <v>9.0240147665899995E-2</v>
      </c>
      <c r="O191" s="96">
        <v>4.0295803409100002E-2</v>
      </c>
      <c r="P191" s="96">
        <v>2.4350208449199998E-2</v>
      </c>
      <c r="Q191" s="96">
        <v>1.7204388985399999E-2</v>
      </c>
      <c r="R191" s="16">
        <f>SQRT((C191-Input!$R$8)^2+(Input!$Q$8-D191)^2)</f>
        <v>1.7118003555808572</v>
      </c>
    </row>
    <row r="192" spans="3:18">
      <c r="C192" s="96">
        <v>46.29999999999999</v>
      </c>
      <c r="D192" s="96">
        <v>8.7999999999999989</v>
      </c>
      <c r="E192" s="96">
        <v>0.147931680772</v>
      </c>
      <c r="F192" s="96">
        <v>0.282617579003</v>
      </c>
      <c r="G192" s="96">
        <v>0.34565067179800002</v>
      </c>
      <c r="H192" s="96">
        <v>0.336744167107</v>
      </c>
      <c r="I192" s="96">
        <v>0.30253397794699999</v>
      </c>
      <c r="J192" s="96">
        <v>0.26599343678100001</v>
      </c>
      <c r="K192" s="96">
        <v>0.236710752937</v>
      </c>
      <c r="L192" s="96">
        <v>0.21326681295300001</v>
      </c>
      <c r="M192" s="96">
        <v>0.192592338635</v>
      </c>
      <c r="N192" s="96">
        <v>8.6839047614700002E-2</v>
      </c>
      <c r="O192" s="96">
        <v>3.8901310169299999E-2</v>
      </c>
      <c r="P192" s="96">
        <v>2.3604795852699999E-2</v>
      </c>
      <c r="Q192" s="96">
        <v>1.67195664505E-2</v>
      </c>
      <c r="R192" s="16">
        <f>SQRT((C192-Input!$R$8)^2+(Input!$Q$8-D192)^2)</f>
        <v>1.6165113001987117</v>
      </c>
    </row>
    <row r="193" spans="3:18">
      <c r="C193" s="96">
        <v>46.29999999999999</v>
      </c>
      <c r="D193" s="96">
        <v>8.9</v>
      </c>
      <c r="E193" s="96">
        <v>0.14466287879600001</v>
      </c>
      <c r="F193" s="96">
        <v>0.27621233502499998</v>
      </c>
      <c r="G193" s="96">
        <v>0.33769450379799998</v>
      </c>
      <c r="H193" s="96">
        <v>0.32913297411300002</v>
      </c>
      <c r="I193" s="96">
        <v>0.295964138584</v>
      </c>
      <c r="J193" s="96">
        <v>0.26011227503700002</v>
      </c>
      <c r="K193" s="96">
        <v>0.23156898207099999</v>
      </c>
      <c r="L193" s="96">
        <v>0.20870795751499999</v>
      </c>
      <c r="M193" s="96">
        <v>0.18847509224199999</v>
      </c>
      <c r="N193" s="96">
        <v>8.5231790998199997E-2</v>
      </c>
      <c r="O193" s="96">
        <v>3.8216346526500002E-2</v>
      </c>
      <c r="P193" s="96">
        <v>2.32310139321E-2</v>
      </c>
      <c r="Q193" s="96">
        <v>1.6472899659E-2</v>
      </c>
      <c r="R193" s="16">
        <f>SQRT((C193-Input!$R$8)^2+(Input!$Q$8-D193)^2)</f>
        <v>1.5218268988204622</v>
      </c>
    </row>
    <row r="194" spans="3:18">
      <c r="C194" s="96">
        <v>46.29999999999999</v>
      </c>
      <c r="D194" s="96">
        <v>8.9999999999999982</v>
      </c>
      <c r="E194" s="96">
        <v>0.14407261095599999</v>
      </c>
      <c r="F194" s="96">
        <v>0.275118569087</v>
      </c>
      <c r="G194" s="96">
        <v>0.33630271436699999</v>
      </c>
      <c r="H194" s="96">
        <v>0.32783082007199998</v>
      </c>
      <c r="I194" s="96">
        <v>0.294951424204</v>
      </c>
      <c r="J194" s="96">
        <v>0.25917068398600002</v>
      </c>
      <c r="K194" s="96">
        <v>0.23076345301599999</v>
      </c>
      <c r="L194" s="96">
        <v>0.208026157351</v>
      </c>
      <c r="M194" s="96">
        <v>0.18787310222299999</v>
      </c>
      <c r="N194" s="96">
        <v>8.5031129720900003E-2</v>
      </c>
      <c r="O194" s="96">
        <v>3.80999588343E-2</v>
      </c>
      <c r="P194" s="96">
        <v>2.3154747709200001E-2</v>
      </c>
      <c r="Q194" s="96">
        <v>1.6418087894E-2</v>
      </c>
      <c r="R194" s="16">
        <f>SQRT((C194-Input!$R$8)^2+(Input!$Q$8-D194)^2)</f>
        <v>1.427867443524395</v>
      </c>
    </row>
    <row r="195" spans="3:18">
      <c r="C195" s="96">
        <v>46.29999999999999</v>
      </c>
      <c r="D195" s="96">
        <v>9.1</v>
      </c>
      <c r="E195" s="96">
        <v>0.14582357949200001</v>
      </c>
      <c r="F195" s="96">
        <v>0.278410592964</v>
      </c>
      <c r="G195" s="96">
        <v>0.34051641484599998</v>
      </c>
      <c r="H195" s="96">
        <v>0.33196088553000003</v>
      </c>
      <c r="I195" s="96">
        <v>0.29874084439499998</v>
      </c>
      <c r="J195" s="96">
        <v>0.26249356896100001</v>
      </c>
      <c r="K195" s="96">
        <v>0.23372003814199999</v>
      </c>
      <c r="L195" s="96">
        <v>0.210718384221</v>
      </c>
      <c r="M195" s="96">
        <v>0.19032474179299999</v>
      </c>
      <c r="N195" s="96">
        <v>8.6080117647899995E-2</v>
      </c>
      <c r="O195" s="96">
        <v>3.8494207466700001E-2</v>
      </c>
      <c r="P195" s="96">
        <v>2.3347411938800001E-2</v>
      </c>
      <c r="Q195" s="96">
        <v>1.6537490217499999E-2</v>
      </c>
      <c r="R195" s="16">
        <f>SQRT((C195-Input!$R$8)^2+(Input!$Q$8-D195)^2)</f>
        <v>1.3347860362546005</v>
      </c>
    </row>
    <row r="196" spans="3:18">
      <c r="C196" s="96">
        <v>46.29999999999999</v>
      </c>
      <c r="D196" s="96">
        <v>9.2000000000000011</v>
      </c>
      <c r="E196" s="96">
        <v>0.14964601647699999</v>
      </c>
      <c r="F196" s="96">
        <v>0.28569172637500001</v>
      </c>
      <c r="G196" s="96">
        <v>0.34997924726899998</v>
      </c>
      <c r="H196" s="96">
        <v>0.34119462416099999</v>
      </c>
      <c r="I196" s="96">
        <v>0.307041676268</v>
      </c>
      <c r="J196" s="96">
        <v>0.26983478185699999</v>
      </c>
      <c r="K196" s="96">
        <v>0.24020791910100001</v>
      </c>
      <c r="L196" s="96">
        <v>0.21656588137999999</v>
      </c>
      <c r="M196" s="96">
        <v>0.195646403256</v>
      </c>
      <c r="N196" s="96">
        <v>8.8282711168900005E-2</v>
      </c>
      <c r="O196" s="96">
        <v>3.9360473226400003E-2</v>
      </c>
      <c r="P196" s="96">
        <v>2.3793100872400001E-2</v>
      </c>
      <c r="Q196" s="96">
        <v>1.68230553373E-2</v>
      </c>
      <c r="R196" s="16">
        <f>SQRT((C196-Input!$R$8)^2+(Input!$Q$8-D196)^2)</f>
        <v>1.2427799841016285</v>
      </c>
    </row>
    <row r="197" spans="3:18">
      <c r="C197" s="96">
        <v>46.29999999999999</v>
      </c>
      <c r="D197" s="96">
        <v>9.3000000000000007</v>
      </c>
      <c r="E197" s="96">
        <v>0.15656300527399999</v>
      </c>
      <c r="F197" s="96">
        <v>0.29899943483000002</v>
      </c>
      <c r="G197" s="96">
        <v>0.36725087931900002</v>
      </c>
      <c r="H197" s="96">
        <v>0.35776513653899999</v>
      </c>
      <c r="I197" s="96">
        <v>0.321665541602</v>
      </c>
      <c r="J197" s="96">
        <v>0.28286392287700002</v>
      </c>
      <c r="K197" s="96">
        <v>0.25159248594400002</v>
      </c>
      <c r="L197" s="96">
        <v>0.22668852621400001</v>
      </c>
      <c r="M197" s="96">
        <v>0.204832707778</v>
      </c>
      <c r="N197" s="96">
        <v>9.1893454431799998E-2</v>
      </c>
      <c r="O197" s="96">
        <v>4.0751937355800003E-2</v>
      </c>
      <c r="P197" s="96">
        <v>2.4505608533E-2</v>
      </c>
      <c r="Q197" s="96">
        <v>1.7277999660000001E-2</v>
      </c>
      <c r="R197" s="16">
        <f>SQRT((C197-Input!$R$8)^2+(Input!$Q$8-D197)^2)</f>
        <v>1.1521069460718587</v>
      </c>
    </row>
    <row r="198" spans="3:18">
      <c r="C198" s="96">
        <v>46.29999999999999</v>
      </c>
      <c r="D198" s="96">
        <v>9.3999999999999986</v>
      </c>
      <c r="E198" s="96">
        <v>0.16990920873400001</v>
      </c>
      <c r="F198" s="96">
        <v>0.326258181285</v>
      </c>
      <c r="G198" s="96">
        <v>0.40024839789400002</v>
      </c>
      <c r="H198" s="96">
        <v>0.388839781961</v>
      </c>
      <c r="I198" s="96">
        <v>0.348479337823</v>
      </c>
      <c r="J198" s="96">
        <v>0.30572171991500002</v>
      </c>
      <c r="K198" s="96">
        <v>0.27231149396600002</v>
      </c>
      <c r="L198" s="96">
        <v>0.24479539044199999</v>
      </c>
      <c r="M198" s="96">
        <v>0.22067597692800001</v>
      </c>
      <c r="N198" s="96">
        <v>9.7908414114999995E-2</v>
      </c>
      <c r="O198" s="96">
        <v>4.2972622188300003E-2</v>
      </c>
      <c r="P198" s="96">
        <v>2.5630899739400002E-2</v>
      </c>
      <c r="Q198" s="96">
        <v>1.7989024381000002E-2</v>
      </c>
      <c r="R198" s="16">
        <f>SQRT((C198-Input!$R$8)^2+(Input!$Q$8-D198)^2)</f>
        <v>1.0631080572972857</v>
      </c>
    </row>
    <row r="199" spans="3:18">
      <c r="C199" s="96">
        <v>46.29999999999999</v>
      </c>
      <c r="D199" s="96">
        <v>9.5</v>
      </c>
      <c r="E199" s="96">
        <v>0.19644835834800001</v>
      </c>
      <c r="F199" s="96">
        <v>0.38401858484500001</v>
      </c>
      <c r="G199" s="96">
        <v>0.46056240731699999</v>
      </c>
      <c r="H199" s="96">
        <v>0.44448396846400001</v>
      </c>
      <c r="I199" s="96">
        <v>0.39803626391000002</v>
      </c>
      <c r="J199" s="96">
        <v>0.34750096607800002</v>
      </c>
      <c r="K199" s="96">
        <v>0.308923772155</v>
      </c>
      <c r="L199" s="96">
        <v>0.27743021676200003</v>
      </c>
      <c r="M199" s="96">
        <v>0.24883491238700001</v>
      </c>
      <c r="N199" s="96">
        <v>0.10770367794500001</v>
      </c>
      <c r="O199" s="96">
        <v>4.64886156358E-2</v>
      </c>
      <c r="P199" s="96">
        <v>2.7373209215699999E-2</v>
      </c>
      <c r="Q199" s="96">
        <v>1.9090181895299999E-2</v>
      </c>
      <c r="R199" s="16">
        <f>SQRT((C199-Input!$R$8)^2+(Input!$Q$8-D199)^2)</f>
        <v>0.97624129588631214</v>
      </c>
    </row>
    <row r="200" spans="3:18">
      <c r="C200" s="96">
        <v>46.29999999999999</v>
      </c>
      <c r="D200" s="96">
        <v>9.5999999999999979</v>
      </c>
      <c r="E200" s="96">
        <v>0.22720936183400001</v>
      </c>
      <c r="F200" s="96">
        <v>0.45159414320899999</v>
      </c>
      <c r="G200" s="96">
        <v>0.53274415747000003</v>
      </c>
      <c r="H200" s="96">
        <v>0.51009169741399996</v>
      </c>
      <c r="I200" s="96">
        <v>0.45369162253099998</v>
      </c>
      <c r="J200" s="96">
        <v>0.39715200723299998</v>
      </c>
      <c r="K200" s="96">
        <v>0.35168366582299998</v>
      </c>
      <c r="L200" s="96">
        <v>0.31470088256500001</v>
      </c>
      <c r="M200" s="96">
        <v>0.282092564017</v>
      </c>
      <c r="N200" s="96">
        <v>0.118867772594</v>
      </c>
      <c r="O200" s="96">
        <v>5.0482486776500003E-2</v>
      </c>
      <c r="P200" s="96">
        <v>2.9292741979599999E-2</v>
      </c>
      <c r="Q200" s="96">
        <v>2.0277912000099999E-2</v>
      </c>
      <c r="R200" s="16">
        <f>SQRT((C200-Input!$R$8)^2+(Input!$Q$8-D200)^2)</f>
        <v>0.89212969578260826</v>
      </c>
    </row>
    <row r="201" spans="3:18">
      <c r="C201" s="96">
        <v>46.29999999999999</v>
      </c>
      <c r="D201" s="96">
        <v>9.6999999999999993</v>
      </c>
      <c r="E201" s="96">
        <v>0.24262533459899999</v>
      </c>
      <c r="F201" s="96">
        <v>0.483578051314</v>
      </c>
      <c r="G201" s="96">
        <v>0.56929162197100003</v>
      </c>
      <c r="H201" s="96">
        <v>0.54521517873500003</v>
      </c>
      <c r="I201" s="96">
        <v>0.483963221863</v>
      </c>
      <c r="J201" s="96">
        <v>0.423045667018</v>
      </c>
      <c r="K201" s="96">
        <v>0.37561413963700002</v>
      </c>
      <c r="L201" s="96">
        <v>0.33566559788900002</v>
      </c>
      <c r="M201" s="96">
        <v>0.300566549731</v>
      </c>
      <c r="N201" s="96">
        <v>0.12616849497999999</v>
      </c>
      <c r="O201" s="96">
        <v>5.3276370393199997E-2</v>
      </c>
      <c r="P201" s="96">
        <v>3.06733120914E-2</v>
      </c>
      <c r="Q201" s="96">
        <v>2.1147284087599999E-2</v>
      </c>
      <c r="R201" s="16">
        <f>SQRT((C201-Input!$R$8)^2+(Input!$Q$8-D201)^2)</f>
        <v>0.81163028553679972</v>
      </c>
    </row>
    <row r="202" spans="3:18">
      <c r="C202" s="96">
        <v>46.29999999999999</v>
      </c>
      <c r="D202" s="96">
        <v>9.8000000000000007</v>
      </c>
      <c r="E202" s="96">
        <v>0.248843569312</v>
      </c>
      <c r="F202" s="96">
        <v>0.495486474974</v>
      </c>
      <c r="G202" s="96">
        <v>0.583606167698</v>
      </c>
      <c r="H202" s="96">
        <v>0.55979319753300005</v>
      </c>
      <c r="I202" s="96">
        <v>0.496992234822</v>
      </c>
      <c r="J202" s="96">
        <v>0.43421910159499999</v>
      </c>
      <c r="K202" s="96">
        <v>0.38609999273599999</v>
      </c>
      <c r="L202" s="96">
        <v>0.34499297787700001</v>
      </c>
      <c r="M202" s="96">
        <v>0.30888775268699997</v>
      </c>
      <c r="N202" s="96">
        <v>0.13010375009399999</v>
      </c>
      <c r="O202" s="96">
        <v>5.4933093856000002E-2</v>
      </c>
      <c r="P202" s="96">
        <v>3.1560931116099998E-2</v>
      </c>
      <c r="Q202" s="96">
        <v>2.17308575175E-2</v>
      </c>
      <c r="R202" s="16">
        <f>SQRT((C202-Input!$R$8)^2+(Input!$Q$8-D202)^2)</f>
        <v>0.73592937616589627</v>
      </c>
    </row>
    <row r="203" spans="3:18">
      <c r="C203" s="96">
        <v>46.29999999999999</v>
      </c>
      <c r="D203" s="96">
        <v>9.9</v>
      </c>
      <c r="E203" s="96">
        <v>0.25076069260200001</v>
      </c>
      <c r="F203" s="96">
        <v>0.49865819581800003</v>
      </c>
      <c r="G203" s="96">
        <v>0.58797230148099999</v>
      </c>
      <c r="H203" s="96">
        <v>0.56427451069000001</v>
      </c>
      <c r="I203" s="96">
        <v>0.501426997855</v>
      </c>
      <c r="J203" s="96">
        <v>0.43809900718</v>
      </c>
      <c r="K203" s="96">
        <v>0.38979664055800001</v>
      </c>
      <c r="L203" s="96">
        <v>0.34841035142999999</v>
      </c>
      <c r="M203" s="96">
        <v>0.31206400467200002</v>
      </c>
      <c r="N203" s="96">
        <v>0.132089661888</v>
      </c>
      <c r="O203" s="96">
        <v>5.5907565575399998E-2</v>
      </c>
      <c r="P203" s="96">
        <v>3.2132233505200003E-2</v>
      </c>
      <c r="Q203" s="96">
        <v>2.2126520273300001E-2</v>
      </c>
      <c r="R203" s="16">
        <f>SQRT((C203-Input!$R$8)^2+(Input!$Q$8-D203)^2)</f>
        <v>0.66666361308181932</v>
      </c>
    </row>
    <row r="204" spans="3:18">
      <c r="C204" s="96">
        <v>46.29999999999999</v>
      </c>
      <c r="D204" s="96">
        <v>10</v>
      </c>
      <c r="E204" s="96">
        <v>0.25032200604100002</v>
      </c>
      <c r="F204" s="96">
        <v>0.49709191823600002</v>
      </c>
      <c r="G204" s="96">
        <v>0.58695121315499998</v>
      </c>
      <c r="H204" s="96">
        <v>0.56364357363100004</v>
      </c>
      <c r="I204" s="96">
        <v>0.50109674016200001</v>
      </c>
      <c r="J204" s="96">
        <v>0.43791757785699997</v>
      </c>
      <c r="K204" s="96">
        <v>0.38968615935899997</v>
      </c>
      <c r="L204" s="96">
        <v>0.348479401887</v>
      </c>
      <c r="M204" s="96">
        <v>0.31230459318600001</v>
      </c>
      <c r="N204" s="96">
        <v>0.132868661267</v>
      </c>
      <c r="O204" s="96">
        <v>5.6438438785000003E-2</v>
      </c>
      <c r="P204" s="96">
        <v>3.2487977983299998E-2</v>
      </c>
      <c r="Q204" s="96">
        <v>2.2388798703599999E-2</v>
      </c>
      <c r="R204" s="16">
        <f>SQRT((C204-Input!$R$8)^2+(Input!$Q$8-D204)^2)</f>
        <v>0.60604347971963679</v>
      </c>
    </row>
    <row r="205" spans="3:18">
      <c r="C205" s="96">
        <v>46.29999999999999</v>
      </c>
      <c r="D205" s="96">
        <v>10.1</v>
      </c>
      <c r="E205" s="96">
        <v>0.24847104956800001</v>
      </c>
      <c r="F205" s="96">
        <v>0.49262996526399999</v>
      </c>
      <c r="G205" s="96">
        <v>0.58267923502600005</v>
      </c>
      <c r="H205" s="96">
        <v>0.55993522490400005</v>
      </c>
      <c r="I205" s="96">
        <v>0.49789536487800001</v>
      </c>
      <c r="J205" s="96">
        <v>0.43528786346199999</v>
      </c>
      <c r="K205" s="96">
        <v>0.38728118105600001</v>
      </c>
      <c r="L205" s="96">
        <v>0.34652791259499999</v>
      </c>
      <c r="M205" s="96">
        <v>0.310774077787</v>
      </c>
      <c r="N205" s="96">
        <v>0.13291113628000001</v>
      </c>
      <c r="O205" s="96">
        <v>5.6699514716200002E-2</v>
      </c>
      <c r="P205" s="96">
        <v>3.2709159543499997E-2</v>
      </c>
      <c r="Q205" s="96">
        <v>2.2564518444199998E-2</v>
      </c>
      <c r="R205" s="16">
        <f>SQRT((C205-Input!$R$8)^2+(Input!$Q$8-D205)^2)</f>
        <v>0.55689947532213213</v>
      </c>
    </row>
    <row r="206" spans="3:18">
      <c r="C206" s="96">
        <v>46.29999999999999</v>
      </c>
      <c r="D206" s="96">
        <v>10.199999999999999</v>
      </c>
      <c r="E206" s="96">
        <v>0.24488668244699999</v>
      </c>
      <c r="F206" s="96">
        <v>0.48437171251799999</v>
      </c>
      <c r="G206" s="96">
        <v>0.57440618113999997</v>
      </c>
      <c r="H206" s="96">
        <v>0.55231781316299999</v>
      </c>
      <c r="I206" s="96">
        <v>0.49133427222800002</v>
      </c>
      <c r="J206" s="96">
        <v>0.42981447450600002</v>
      </c>
      <c r="K206" s="96">
        <v>0.38224758356900002</v>
      </c>
      <c r="L206" s="96">
        <v>0.34229669632600002</v>
      </c>
      <c r="M206" s="96">
        <v>0.30727870406000002</v>
      </c>
      <c r="N206" s="96">
        <v>0.132236634371</v>
      </c>
      <c r="O206" s="96">
        <v>5.6728130557200003E-2</v>
      </c>
      <c r="P206" s="96">
        <v>3.2816504147199999E-2</v>
      </c>
      <c r="Q206" s="96">
        <v>2.26662459581E-2</v>
      </c>
      <c r="R206" s="16">
        <f>SQRT((C206-Input!$R$8)^2+(Input!$Q$8-D206)^2)</f>
        <v>0.52248000145215701</v>
      </c>
    </row>
    <row r="207" spans="3:18">
      <c r="C207" s="96">
        <v>46.29999999999999</v>
      </c>
      <c r="D207" s="96">
        <v>10.3</v>
      </c>
      <c r="E207" s="96">
        <v>0.23697707435099999</v>
      </c>
      <c r="F207" s="96">
        <v>0.46587407776500001</v>
      </c>
      <c r="G207" s="96">
        <v>0.55672155893300002</v>
      </c>
      <c r="H207" s="96">
        <v>0.53553973665099996</v>
      </c>
      <c r="I207" s="96">
        <v>0.47721454738899999</v>
      </c>
      <c r="J207" s="96">
        <v>0.41795568060499999</v>
      </c>
      <c r="K207" s="96">
        <v>0.371451283711</v>
      </c>
      <c r="L207" s="96">
        <v>0.33312595907300002</v>
      </c>
      <c r="M207" s="96">
        <v>0.29959127458000001</v>
      </c>
      <c r="N207" s="96">
        <v>0.130239713072</v>
      </c>
      <c r="O207" s="96">
        <v>5.6369560513299999E-2</v>
      </c>
      <c r="P207" s="96">
        <v>3.2737938874199998E-2</v>
      </c>
      <c r="Q207" s="96">
        <v>2.2652609018700001E-2</v>
      </c>
      <c r="R207" s="16">
        <f>SQRT((C207-Input!$R$8)^2+(Input!$Q$8-D207)^2)</f>
        <v>0.50580003778254679</v>
      </c>
    </row>
    <row r="208" spans="3:18">
      <c r="C208" s="96">
        <v>46.317</v>
      </c>
      <c r="D208" s="96">
        <v>7.9670000000000014</v>
      </c>
      <c r="E208" s="96">
        <v>0.40943890753700002</v>
      </c>
      <c r="F208" s="96">
        <v>0.81714385562000003</v>
      </c>
      <c r="G208" s="96">
        <v>0.95165865911199998</v>
      </c>
      <c r="H208" s="96">
        <v>0.90762974106600003</v>
      </c>
      <c r="I208" s="96">
        <v>0.80829984787700004</v>
      </c>
      <c r="J208" s="96">
        <v>0.71292410436200004</v>
      </c>
      <c r="K208" s="96">
        <v>0.63733919517000004</v>
      </c>
      <c r="L208" s="96">
        <v>0.574863771415</v>
      </c>
      <c r="M208" s="96">
        <v>0.51663311553799995</v>
      </c>
      <c r="N208" s="96">
        <v>0.221726572037</v>
      </c>
      <c r="O208" s="96">
        <v>9.3521716070799996E-2</v>
      </c>
      <c r="P208" s="96">
        <v>5.1961257835200003E-2</v>
      </c>
      <c r="Q208" s="96">
        <v>3.46283604604E-2</v>
      </c>
      <c r="R208" s="16">
        <f>SQRT((C208-Input!$R$8)^2+(Input!$Q$8-D208)^2)</f>
        <v>2.4184098192941814</v>
      </c>
    </row>
    <row r="209" spans="3:18">
      <c r="C209" s="96">
        <v>46.4</v>
      </c>
      <c r="D209" s="96">
        <v>5.9</v>
      </c>
      <c r="E209" s="96">
        <v>0.16813939566200001</v>
      </c>
      <c r="F209" s="96">
        <v>0.30797523071400001</v>
      </c>
      <c r="G209" s="96">
        <v>0.38387992424400003</v>
      </c>
      <c r="H209" s="96">
        <v>0.37459881067099998</v>
      </c>
      <c r="I209" s="96">
        <v>0.33228779238900003</v>
      </c>
      <c r="J209" s="96">
        <v>0.29061264882400001</v>
      </c>
      <c r="K209" s="96">
        <v>0.25653875578699997</v>
      </c>
      <c r="L209" s="96">
        <v>0.22981059538900001</v>
      </c>
      <c r="M209" s="96">
        <v>0.20724169974199999</v>
      </c>
      <c r="N209" s="96">
        <v>9.1451417500099996E-2</v>
      </c>
      <c r="O209" s="96">
        <v>4.0424265740900002E-2</v>
      </c>
      <c r="P209" s="96">
        <v>2.4176562877399999E-2</v>
      </c>
      <c r="Q209" s="96">
        <v>1.6908994798899998E-2</v>
      </c>
      <c r="R209" s="16">
        <f>SQRT((C209-Input!$R$8)^2+(Input!$Q$8-D209)^2)</f>
        <v>4.4541666369445041</v>
      </c>
    </row>
    <row r="210" spans="3:18">
      <c r="C210" s="96">
        <v>46.4</v>
      </c>
      <c r="D210" s="96">
        <v>6</v>
      </c>
      <c r="E210" s="96">
        <v>0.167326922465</v>
      </c>
      <c r="F210" s="96">
        <v>0.30541729888500002</v>
      </c>
      <c r="G210" s="96">
        <v>0.38211040570299998</v>
      </c>
      <c r="H210" s="96">
        <v>0.37359499477199998</v>
      </c>
      <c r="I210" s="96">
        <v>0.33194532357700002</v>
      </c>
      <c r="J210" s="96">
        <v>0.29065244571100002</v>
      </c>
      <c r="K210" s="96">
        <v>0.25685763606399997</v>
      </c>
      <c r="L210" s="96">
        <v>0.23038454341799999</v>
      </c>
      <c r="M210" s="96">
        <v>0.208054659556</v>
      </c>
      <c r="N210" s="96">
        <v>9.2785909740199998E-2</v>
      </c>
      <c r="O210" s="96">
        <v>4.1257978262700001E-2</v>
      </c>
      <c r="P210" s="96">
        <v>2.4730271719399999E-2</v>
      </c>
      <c r="Q210" s="96">
        <v>1.73272986738E-2</v>
      </c>
      <c r="R210" s="16">
        <f>SQRT((C210-Input!$R$8)^2+(Input!$Q$8-D210)^2)</f>
        <v>4.3545893900542332</v>
      </c>
    </row>
    <row r="211" spans="3:18">
      <c r="C211" s="96">
        <v>46.4</v>
      </c>
      <c r="D211" s="96">
        <v>6.0999999999999988</v>
      </c>
      <c r="E211" s="96">
        <v>0.16999373629199999</v>
      </c>
      <c r="F211" s="96">
        <v>0.31011584804199999</v>
      </c>
      <c r="G211" s="96">
        <v>0.38872619303900002</v>
      </c>
      <c r="H211" s="96">
        <v>0.380289468603</v>
      </c>
      <c r="I211" s="96">
        <v>0.338063161261</v>
      </c>
      <c r="J211" s="96">
        <v>0.296152536184</v>
      </c>
      <c r="K211" s="96">
        <v>0.26203842386999998</v>
      </c>
      <c r="L211" s="96">
        <v>0.235149459866</v>
      </c>
      <c r="M211" s="96">
        <v>0.212488628353</v>
      </c>
      <c r="N211" s="96">
        <v>9.5301610088400004E-2</v>
      </c>
      <c r="O211" s="96">
        <v>4.2483263804900001E-2</v>
      </c>
      <c r="P211" s="96">
        <v>2.5478484200900001E-2</v>
      </c>
      <c r="Q211" s="96">
        <v>1.78632433943E-2</v>
      </c>
      <c r="R211" s="16">
        <f>SQRT((C211-Input!$R$8)^2+(Input!$Q$8-D211)^2)</f>
        <v>4.2550319719452503</v>
      </c>
    </row>
    <row r="212" spans="3:18">
      <c r="C212" s="96">
        <v>46.4</v>
      </c>
      <c r="D212" s="96">
        <v>6.1999999999999993</v>
      </c>
      <c r="E212" s="96">
        <v>0.176159488084</v>
      </c>
      <c r="F212" s="96">
        <v>0.32195159188200001</v>
      </c>
      <c r="G212" s="96">
        <v>0.40369031272200001</v>
      </c>
      <c r="H212" s="96">
        <v>0.39501444882300002</v>
      </c>
      <c r="I212" s="96">
        <v>0.35091521342699999</v>
      </c>
      <c r="J212" s="96">
        <v>0.307317087303</v>
      </c>
      <c r="K212" s="96">
        <v>0.272284108922</v>
      </c>
      <c r="L212" s="96">
        <v>0.24426464659399999</v>
      </c>
      <c r="M212" s="96">
        <v>0.22067225739499999</v>
      </c>
      <c r="N212" s="96">
        <v>9.9083324080300003E-2</v>
      </c>
      <c r="O212" s="96">
        <v>4.4142016945900003E-2</v>
      </c>
      <c r="P212" s="96">
        <v>2.6445731324999999E-2</v>
      </c>
      <c r="Q212" s="96">
        <v>1.8533286331300001E-2</v>
      </c>
      <c r="R212" s="16">
        <f>SQRT((C212-Input!$R$8)^2+(Input!$Q$8-D212)^2)</f>
        <v>4.1554958077923336</v>
      </c>
    </row>
    <row r="213" spans="3:18">
      <c r="C213" s="96">
        <v>46.4</v>
      </c>
      <c r="D213" s="96">
        <v>6.3</v>
      </c>
      <c r="E213" s="96">
        <v>0.18695812711199999</v>
      </c>
      <c r="F213" s="96">
        <v>0.343790865384</v>
      </c>
      <c r="G213" s="96">
        <v>0.42881737044599999</v>
      </c>
      <c r="H213" s="96">
        <v>0.41880762861199999</v>
      </c>
      <c r="I213" s="96">
        <v>0.37231527365299999</v>
      </c>
      <c r="J213" s="96">
        <v>0.32566393065499999</v>
      </c>
      <c r="K213" s="96">
        <v>0.28882497268599999</v>
      </c>
      <c r="L213" s="96">
        <v>0.25892796967600001</v>
      </c>
      <c r="M213" s="96">
        <v>0.23360928533899999</v>
      </c>
      <c r="N213" s="96">
        <v>0.104430760185</v>
      </c>
      <c r="O213" s="96">
        <v>4.6344724913300002E-2</v>
      </c>
      <c r="P213" s="96">
        <v>2.7649947991300002E-2</v>
      </c>
      <c r="Q213" s="96">
        <v>1.9360118994499999E-2</v>
      </c>
      <c r="R213" s="16">
        <f>SQRT((C213-Input!$R$8)^2+(Input!$Q$8-D213)^2)</f>
        <v>4.0559824623490472</v>
      </c>
    </row>
    <row r="214" spans="3:18">
      <c r="C214" s="96">
        <v>46.4</v>
      </c>
      <c r="D214" s="96">
        <v>6.4</v>
      </c>
      <c r="E214" s="96">
        <v>0.202195473509</v>
      </c>
      <c r="F214" s="96">
        <v>0.37580123754099998</v>
      </c>
      <c r="G214" s="96">
        <v>0.46383814948500002</v>
      </c>
      <c r="H214" s="96">
        <v>0.45130320371499999</v>
      </c>
      <c r="I214" s="96">
        <v>0.40134186742099998</v>
      </c>
      <c r="J214" s="96">
        <v>0.350598412074</v>
      </c>
      <c r="K214" s="96">
        <v>0.31056842124700001</v>
      </c>
      <c r="L214" s="96">
        <v>0.27869843848999998</v>
      </c>
      <c r="M214" s="96">
        <v>0.25089883240600003</v>
      </c>
      <c r="N214" s="96">
        <v>0.111100882709</v>
      </c>
      <c r="O214" s="96">
        <v>4.9077531767799998E-2</v>
      </c>
      <c r="P214" s="96">
        <v>2.90797005608E-2</v>
      </c>
      <c r="Q214" s="96">
        <v>2.0302223517599999E-2</v>
      </c>
      <c r="R214" s="16">
        <f>SQRT((C214-Input!$R$8)^2+(Input!$Q$8-D214)^2)</f>
        <v>3.9564936574176905</v>
      </c>
    </row>
    <row r="215" spans="3:18">
      <c r="C215" s="96">
        <v>46.4</v>
      </c>
      <c r="D215" s="96">
        <v>6.5</v>
      </c>
      <c r="E215" s="96">
        <v>0.21434789850899999</v>
      </c>
      <c r="F215" s="96">
        <v>0.40196532162900001</v>
      </c>
      <c r="G215" s="96">
        <v>0.49392395794299998</v>
      </c>
      <c r="H215" s="96">
        <v>0.47956119387899998</v>
      </c>
      <c r="I215" s="96">
        <v>0.425859915965</v>
      </c>
      <c r="J215" s="96">
        <v>0.37288270525799999</v>
      </c>
      <c r="K215" s="96">
        <v>0.33014443383800002</v>
      </c>
      <c r="L215" s="96">
        <v>0.29621979292799999</v>
      </c>
      <c r="M215" s="96">
        <v>0.26679366677400002</v>
      </c>
      <c r="N215" s="96">
        <v>0.117547481887</v>
      </c>
      <c r="O215" s="96">
        <v>5.1809401951100002E-2</v>
      </c>
      <c r="P215" s="96">
        <v>3.0508906401399999E-2</v>
      </c>
      <c r="Q215" s="96">
        <v>2.1247763225100001E-2</v>
      </c>
      <c r="R215" s="16">
        <f>SQRT((C215-Input!$R$8)^2+(Input!$Q$8-D215)^2)</f>
        <v>3.8570312920029308</v>
      </c>
    </row>
    <row r="216" spans="3:18">
      <c r="C216" s="96">
        <v>46.4</v>
      </c>
      <c r="D216" s="96">
        <v>6.5999999999999988</v>
      </c>
      <c r="E216" s="96">
        <v>0.226081265596</v>
      </c>
      <c r="F216" s="96">
        <v>0.42617512355300002</v>
      </c>
      <c r="G216" s="96">
        <v>0.52335141888299996</v>
      </c>
      <c r="H216" s="96">
        <v>0.50721496392999998</v>
      </c>
      <c r="I216" s="96">
        <v>0.44991789837500001</v>
      </c>
      <c r="J216" s="96">
        <v>0.39496628365199998</v>
      </c>
      <c r="K216" s="96">
        <v>0.34960560013800002</v>
      </c>
      <c r="L216" s="96">
        <v>0.313443083377</v>
      </c>
      <c r="M216" s="96">
        <v>0.28276763289099999</v>
      </c>
      <c r="N216" s="96">
        <v>0.124230659304</v>
      </c>
      <c r="O216" s="96">
        <v>5.4631442693E-2</v>
      </c>
      <c r="P216" s="96">
        <v>3.2023283301000002E-2</v>
      </c>
      <c r="Q216" s="96">
        <v>2.22482271134E-2</v>
      </c>
      <c r="R216" s="16">
        <f>SQRT((C216-Input!$R$8)^2+(Input!$Q$8-D216)^2)</f>
        <v>3.7575974656412021</v>
      </c>
    </row>
    <row r="217" spans="3:18">
      <c r="C217" s="96">
        <v>46.4</v>
      </c>
      <c r="D217" s="96">
        <v>6.6999999999999993</v>
      </c>
      <c r="E217" s="96">
        <v>0.23954650276600001</v>
      </c>
      <c r="F217" s="96">
        <v>0.45447813428200001</v>
      </c>
      <c r="G217" s="96">
        <v>0.55666988335000001</v>
      </c>
      <c r="H217" s="96">
        <v>0.53821510034599995</v>
      </c>
      <c r="I217" s="96">
        <v>0.476705755525</v>
      </c>
      <c r="J217" s="96">
        <v>0.41824178453600003</v>
      </c>
      <c r="K217" s="96">
        <v>0.37109322542500001</v>
      </c>
      <c r="L217" s="96">
        <v>0.33238109132299998</v>
      </c>
      <c r="M217" s="96">
        <v>0.29954013689300002</v>
      </c>
      <c r="N217" s="96">
        <v>0.13143345197</v>
      </c>
      <c r="O217" s="96">
        <v>5.7650373718100001E-2</v>
      </c>
      <c r="P217" s="96">
        <v>3.3679429007699997E-2</v>
      </c>
      <c r="Q217" s="96">
        <v>2.3341679844099999E-2</v>
      </c>
      <c r="R217" s="16">
        <f>SQRT((C217-Input!$R$8)^2+(Input!$Q$8-D217)^2)</f>
        <v>3.6581945055035772</v>
      </c>
    </row>
    <row r="218" spans="3:18">
      <c r="C218" s="96">
        <v>46.4</v>
      </c>
      <c r="D218" s="96">
        <v>6.8</v>
      </c>
      <c r="E218" s="96">
        <v>0.24910908714300001</v>
      </c>
      <c r="F218" s="96">
        <v>0.47308882857399998</v>
      </c>
      <c r="G218" s="96">
        <v>0.57987927265700001</v>
      </c>
      <c r="H218" s="96">
        <v>0.56175365346100004</v>
      </c>
      <c r="I218" s="96">
        <v>0.49774680606600002</v>
      </c>
      <c r="J218" s="96">
        <v>0.43689052202700002</v>
      </c>
      <c r="K218" s="96">
        <v>0.38886249938799999</v>
      </c>
      <c r="L218" s="96">
        <v>0.348297622807</v>
      </c>
      <c r="M218" s="96">
        <v>0.31385817653800002</v>
      </c>
      <c r="N218" s="96">
        <v>0.138329895648</v>
      </c>
      <c r="O218" s="96">
        <v>6.0616758198500001E-2</v>
      </c>
      <c r="P218" s="96">
        <v>3.5298917918099998E-2</v>
      </c>
      <c r="Q218" s="96">
        <v>2.4404769311999999E-2</v>
      </c>
      <c r="R218" s="16">
        <f>SQRT((C218-Input!$R$8)^2+(Input!$Q$8-D218)^2)</f>
        <v>3.5588249980014384</v>
      </c>
    </row>
    <row r="219" spans="3:18">
      <c r="C219" s="96">
        <v>46.4</v>
      </c>
      <c r="D219" s="96">
        <v>6.9</v>
      </c>
      <c r="E219" s="96">
        <v>0.25986099846900002</v>
      </c>
      <c r="F219" s="96">
        <v>0.49570946609700001</v>
      </c>
      <c r="G219" s="96">
        <v>0.60642898489800001</v>
      </c>
      <c r="H219" s="96">
        <v>0.58691397260099998</v>
      </c>
      <c r="I219" s="96">
        <v>0.52119081773300002</v>
      </c>
      <c r="J219" s="96">
        <v>0.45730274156099998</v>
      </c>
      <c r="K219" s="96">
        <v>0.40771641244500001</v>
      </c>
      <c r="L219" s="96">
        <v>0.365498464967</v>
      </c>
      <c r="M219" s="96">
        <v>0.32904193536699999</v>
      </c>
      <c r="N219" s="96">
        <v>0.14522303050099999</v>
      </c>
      <c r="O219" s="96">
        <v>6.3472307793900007E-2</v>
      </c>
      <c r="P219" s="96">
        <v>3.6841545224499998E-2</v>
      </c>
      <c r="Q219" s="96">
        <v>2.5401150935800001E-2</v>
      </c>
      <c r="R219" s="16">
        <f>SQRT((C219-Input!$R$8)^2+(Input!$Q$8-D219)^2)</f>
        <v>3.4594918257893474</v>
      </c>
    </row>
    <row r="220" spans="3:18">
      <c r="C220" s="96">
        <v>46.4</v>
      </c>
      <c r="D220" s="96">
        <v>6.9999999999999991</v>
      </c>
      <c r="E220" s="96">
        <v>0.28239581528800001</v>
      </c>
      <c r="F220" s="96">
        <v>0.54657318194600002</v>
      </c>
      <c r="G220" s="96">
        <v>0.65926064938700002</v>
      </c>
      <c r="H220" s="96">
        <v>0.634764460074</v>
      </c>
      <c r="I220" s="96">
        <v>0.56449972365900003</v>
      </c>
      <c r="J220" s="96">
        <v>0.49472948576600001</v>
      </c>
      <c r="K220" s="96">
        <v>0.440399143489</v>
      </c>
      <c r="L220" s="96">
        <v>0.39584787253999998</v>
      </c>
      <c r="M220" s="96">
        <v>0.35523108468300002</v>
      </c>
      <c r="N220" s="96">
        <v>0.155009791245</v>
      </c>
      <c r="O220" s="96">
        <v>6.7499632849900001E-2</v>
      </c>
      <c r="P220" s="96">
        <v>3.88795028316E-2</v>
      </c>
      <c r="Q220" s="96">
        <v>2.6746768659000001E-2</v>
      </c>
      <c r="R220" s="16">
        <f>SQRT((C220-Input!$R$8)^2+(Input!$Q$8-D220)^2)</f>
        <v>3.3601982112677078</v>
      </c>
    </row>
    <row r="221" spans="3:18">
      <c r="C221" s="96">
        <v>46.4</v>
      </c>
      <c r="D221" s="96">
        <v>7.0999999999999988</v>
      </c>
      <c r="E221" s="96">
        <v>0.30511499455399999</v>
      </c>
      <c r="F221" s="96">
        <v>0.59670650163200001</v>
      </c>
      <c r="G221" s="96">
        <v>0.71592189142499996</v>
      </c>
      <c r="H221" s="96">
        <v>0.68698366281900003</v>
      </c>
      <c r="I221" s="96">
        <v>0.60940561721099995</v>
      </c>
      <c r="J221" s="96">
        <v>0.53658042940999995</v>
      </c>
      <c r="K221" s="96">
        <v>0.47711013926099999</v>
      </c>
      <c r="L221" s="96">
        <v>0.428110612276</v>
      </c>
      <c r="M221" s="96">
        <v>0.38537817599899998</v>
      </c>
      <c r="N221" s="96">
        <v>0.16675837078899999</v>
      </c>
      <c r="O221" s="96">
        <v>7.2355756529199997E-2</v>
      </c>
      <c r="P221" s="96">
        <v>4.1242975081300003E-2</v>
      </c>
      <c r="Q221" s="96">
        <v>2.82437201434E-2</v>
      </c>
      <c r="R221" s="16">
        <f>SQRT((C221-Input!$R$8)^2+(Input!$Q$8-D221)^2)</f>
        <v>3.2609477679518397</v>
      </c>
    </row>
    <row r="222" spans="3:18">
      <c r="C222" s="96">
        <v>46.4</v>
      </c>
      <c r="D222" s="96">
        <v>7.2</v>
      </c>
      <c r="E222" s="96">
        <v>0.332544288262</v>
      </c>
      <c r="F222" s="96">
        <v>0.65688448075200001</v>
      </c>
      <c r="G222" s="96">
        <v>0.78286651387600004</v>
      </c>
      <c r="H222" s="96">
        <v>0.74884487030199998</v>
      </c>
      <c r="I222" s="96">
        <v>0.661954802462</v>
      </c>
      <c r="J222" s="96">
        <v>0.58330341469900004</v>
      </c>
      <c r="K222" s="96">
        <v>0.51987320880200005</v>
      </c>
      <c r="L222" s="96">
        <v>0.46525591256900001</v>
      </c>
      <c r="M222" s="96">
        <v>0.41858980149500002</v>
      </c>
      <c r="N222" s="96">
        <v>0.17993534547100001</v>
      </c>
      <c r="O222" s="96">
        <v>7.7447301069200003E-2</v>
      </c>
      <c r="P222" s="96">
        <v>4.3824219793200003E-2</v>
      </c>
      <c r="Q222" s="96">
        <v>2.9853399139900001E-2</v>
      </c>
      <c r="R222" s="16">
        <f>SQRT((C222-Input!$R$8)^2+(Input!$Q$8-D222)^2)</f>
        <v>3.1617445614112243</v>
      </c>
    </row>
    <row r="223" spans="3:18">
      <c r="C223" s="96">
        <v>46.4</v>
      </c>
      <c r="D223" s="96">
        <v>7.3000000000000007</v>
      </c>
      <c r="E223" s="96">
        <v>0.36401692315700002</v>
      </c>
      <c r="F223" s="96">
        <v>0.725802168365</v>
      </c>
      <c r="G223" s="96">
        <v>0.851819315189</v>
      </c>
      <c r="H223" s="96">
        <v>0.81465498502099998</v>
      </c>
      <c r="I223" s="96">
        <v>0.72077266865400003</v>
      </c>
      <c r="J223" s="96">
        <v>0.63343435692299999</v>
      </c>
      <c r="K223" s="96">
        <v>0.56667072349500003</v>
      </c>
      <c r="L223" s="96">
        <v>0.50663489829899999</v>
      </c>
      <c r="M223" s="96">
        <v>0.45437315066099998</v>
      </c>
      <c r="N223" s="96">
        <v>0.19450769480399999</v>
      </c>
      <c r="O223" s="96">
        <v>8.2812352113400003E-2</v>
      </c>
      <c r="P223" s="96">
        <v>4.6593799217E-2</v>
      </c>
      <c r="Q223" s="96">
        <v>3.15539152406E-2</v>
      </c>
      <c r="R223" s="16">
        <f>SQRT((C223-Input!$R$8)^2+(Input!$Q$8-D223)^2)</f>
        <v>3.0625931819157488</v>
      </c>
    </row>
    <row r="224" spans="3:18">
      <c r="C224" s="96">
        <v>46.4</v>
      </c>
      <c r="D224" s="96">
        <v>7.3999999999999986</v>
      </c>
      <c r="E224" s="96">
        <v>0.38357465453799999</v>
      </c>
      <c r="F224" s="96">
        <v>0.76772921325599996</v>
      </c>
      <c r="G224" s="96">
        <v>0.89444046567199997</v>
      </c>
      <c r="H224" s="96">
        <v>0.85407106139800004</v>
      </c>
      <c r="I224" s="96">
        <v>0.758099391176</v>
      </c>
      <c r="J224" s="96">
        <v>0.665307352864</v>
      </c>
      <c r="K224" s="96">
        <v>0.59451800062500004</v>
      </c>
      <c r="L224" s="96">
        <v>0.53349047538100003</v>
      </c>
      <c r="M224" s="96">
        <v>0.477714171174</v>
      </c>
      <c r="N224" s="96">
        <v>0.20451135519700001</v>
      </c>
      <c r="O224" s="96">
        <v>8.6637843081300001E-2</v>
      </c>
      <c r="P224" s="96">
        <v>4.8603789027700003E-2</v>
      </c>
      <c r="Q224" s="96">
        <v>3.2790705499100001E-2</v>
      </c>
      <c r="R224" s="16">
        <f>SQRT((C224-Input!$R$8)^2+(Input!$Q$8-D224)^2)</f>
        <v>2.9634988314862256</v>
      </c>
    </row>
    <row r="225" spans="3:18">
      <c r="C225" s="96">
        <v>46.4</v>
      </c>
      <c r="D225" s="96">
        <v>7.4999999999999991</v>
      </c>
      <c r="E225" s="96">
        <v>0.38759139298299999</v>
      </c>
      <c r="F225" s="96">
        <v>0.77523740815499997</v>
      </c>
      <c r="G225" s="96">
        <v>0.90342237147799997</v>
      </c>
      <c r="H225" s="96">
        <v>0.86289232623000001</v>
      </c>
      <c r="I225" s="96">
        <v>0.76698337052200005</v>
      </c>
      <c r="J225" s="96">
        <v>0.67297995263199994</v>
      </c>
      <c r="K225" s="96">
        <v>0.60143118972599996</v>
      </c>
      <c r="L225" s="96">
        <v>0.54049420843200002</v>
      </c>
      <c r="M225" s="96">
        <v>0.483972642851</v>
      </c>
      <c r="N225" s="96">
        <v>0.20769317505099999</v>
      </c>
      <c r="O225" s="96">
        <v>8.8153285819300001E-2</v>
      </c>
      <c r="P225" s="96">
        <v>4.9439832587300003E-2</v>
      </c>
      <c r="Q225" s="96">
        <v>3.3316983093500001E-2</v>
      </c>
      <c r="R225" s="16">
        <f>SQRT((C225-Input!$R$8)^2+(Input!$Q$8-D225)^2)</f>
        <v>2.8644674287768748</v>
      </c>
    </row>
    <row r="226" spans="3:18">
      <c r="C226" s="96">
        <v>46.4</v>
      </c>
      <c r="D226" s="96">
        <v>7.5999999999999979</v>
      </c>
      <c r="E226" s="96">
        <v>0.38508616051200001</v>
      </c>
      <c r="F226" s="96">
        <v>0.76885924499199998</v>
      </c>
      <c r="G226" s="96">
        <v>0.897905125375</v>
      </c>
      <c r="H226" s="96">
        <v>0.85825475385399996</v>
      </c>
      <c r="I226" s="96">
        <v>0.76315441702800002</v>
      </c>
      <c r="J226" s="96">
        <v>0.66997657916200004</v>
      </c>
      <c r="K226" s="96">
        <v>0.599104584813</v>
      </c>
      <c r="L226" s="96">
        <v>0.53859512764100004</v>
      </c>
      <c r="M226" s="96">
        <v>0.48254783952399999</v>
      </c>
      <c r="N226" s="96">
        <v>0.20788188656199999</v>
      </c>
      <c r="O226" s="96">
        <v>8.8435468417499996E-2</v>
      </c>
      <c r="P226" s="96">
        <v>4.9619260221200001E-2</v>
      </c>
      <c r="Q226" s="96">
        <v>3.3432205211600001E-2</v>
      </c>
      <c r="R226" s="16">
        <f>SQRT((C226-Input!$R$8)^2+(Input!$Q$8-D226)^2)</f>
        <v>2.7655057361768369</v>
      </c>
    </row>
    <row r="227" spans="3:18">
      <c r="C227" s="96">
        <v>46.4</v>
      </c>
      <c r="D227" s="96">
        <v>7.6999999999999993</v>
      </c>
      <c r="E227" s="96">
        <v>0.38095453696800002</v>
      </c>
      <c r="F227" s="96">
        <v>0.75938162585299995</v>
      </c>
      <c r="G227" s="96">
        <v>0.88850722854399999</v>
      </c>
      <c r="H227" s="96">
        <v>0.84978071325100002</v>
      </c>
      <c r="I227" s="96">
        <v>0.75555509809200005</v>
      </c>
      <c r="J227" s="96">
        <v>0.66389417898199998</v>
      </c>
      <c r="K227" s="96">
        <v>0.59408532641199996</v>
      </c>
      <c r="L227" s="96">
        <v>0.53401474122399994</v>
      </c>
      <c r="M227" s="96">
        <v>0.47876146161900002</v>
      </c>
      <c r="N227" s="96">
        <v>0.206803202927</v>
      </c>
      <c r="O227" s="96">
        <v>8.8059714707399997E-2</v>
      </c>
      <c r="P227" s="96">
        <v>4.9415067120400002E-2</v>
      </c>
      <c r="Q227" s="96">
        <v>3.32915741094E-2</v>
      </c>
      <c r="R227" s="16">
        <f>SQRT((C227-Input!$R$8)^2+(Input!$Q$8-D227)^2)</f>
        <v>2.6666215147880212</v>
      </c>
    </row>
    <row r="228" spans="3:18">
      <c r="C228" s="96">
        <v>46.4</v>
      </c>
      <c r="D228" s="96">
        <v>7.8</v>
      </c>
      <c r="E228" s="96">
        <v>0.37675009632700002</v>
      </c>
      <c r="F228" s="96">
        <v>0.74932196097600001</v>
      </c>
      <c r="G228" s="96">
        <v>0.87885396701700003</v>
      </c>
      <c r="H228" s="96">
        <v>0.84097830660200001</v>
      </c>
      <c r="I228" s="96">
        <v>0.74763527937800001</v>
      </c>
      <c r="J228" s="96">
        <v>0.65769497046100001</v>
      </c>
      <c r="K228" s="96">
        <v>0.58901537291200001</v>
      </c>
      <c r="L228" s="96">
        <v>0.52941063273199995</v>
      </c>
      <c r="M228" s="96">
        <v>0.474947895442</v>
      </c>
      <c r="N228" s="96">
        <v>0.205412467037</v>
      </c>
      <c r="O228" s="96">
        <v>8.7365502959000002E-2</v>
      </c>
      <c r="P228" s="96">
        <v>4.8986921569000003E-2</v>
      </c>
      <c r="Q228" s="96">
        <v>3.2978517457799998E-2</v>
      </c>
      <c r="R228" s="16">
        <f>SQRT((C228-Input!$R$8)^2+(Input!$Q$8-D228)^2)</f>
        <v>2.5678237146334126</v>
      </c>
    </row>
    <row r="229" spans="3:18">
      <c r="C229" s="96">
        <v>46.4</v>
      </c>
      <c r="D229" s="96">
        <v>7.9</v>
      </c>
      <c r="E229" s="96">
        <v>0.37328946789599998</v>
      </c>
      <c r="F229" s="96">
        <v>0.74275839714900005</v>
      </c>
      <c r="G229" s="96">
        <v>0.87063640186000002</v>
      </c>
      <c r="H229" s="96">
        <v>0.83299079439699997</v>
      </c>
      <c r="I229" s="96">
        <v>0.74012657781799995</v>
      </c>
      <c r="J229" s="96">
        <v>0.65147777090500003</v>
      </c>
      <c r="K229" s="96">
        <v>0.58370479174099998</v>
      </c>
      <c r="L229" s="96">
        <v>0.524288128006</v>
      </c>
      <c r="M229" s="96">
        <v>0.47041420049999999</v>
      </c>
      <c r="N229" s="96">
        <v>0.20301519755299999</v>
      </c>
      <c r="O229" s="96">
        <v>8.6049313299399993E-2</v>
      </c>
      <c r="P229" s="96">
        <v>4.8179465406400002E-2</v>
      </c>
      <c r="Q229" s="96">
        <v>3.24064044834E-2</v>
      </c>
      <c r="R229" s="16">
        <f>SQRT((C229-Input!$R$8)^2+(Input!$Q$8-D229)^2)</f>
        <v>2.4691227097366211</v>
      </c>
    </row>
    <row r="230" spans="3:18">
      <c r="C230" s="96">
        <v>46.4</v>
      </c>
      <c r="D230" s="96">
        <v>7.9999999999999982</v>
      </c>
      <c r="E230" s="96">
        <v>0.36969625675599999</v>
      </c>
      <c r="F230" s="96">
        <v>0.73700993615999999</v>
      </c>
      <c r="G230" s="96">
        <v>0.86225807061199999</v>
      </c>
      <c r="H230" s="96">
        <v>0.82445848795900001</v>
      </c>
      <c r="I230" s="96">
        <v>0.73168625440199997</v>
      </c>
      <c r="J230" s="96">
        <v>0.64415275571599995</v>
      </c>
      <c r="K230" s="96">
        <v>0.57721411445899995</v>
      </c>
      <c r="L230" s="96">
        <v>0.517744163363</v>
      </c>
      <c r="M230" s="96">
        <v>0.46442838983399998</v>
      </c>
      <c r="N230" s="96">
        <v>0.198932214898</v>
      </c>
      <c r="O230" s="96">
        <v>8.3953728611899994E-2</v>
      </c>
      <c r="P230" s="96">
        <v>4.6906175686099998E-2</v>
      </c>
      <c r="Q230" s="96">
        <v>3.15205314157E-2</v>
      </c>
      <c r="R230" s="16">
        <f>SQRT((C230-Input!$R$8)^2+(Input!$Q$8-D230)^2)</f>
        <v>2.3705305908257133</v>
      </c>
    </row>
    <row r="231" spans="3:18">
      <c r="C231" s="96">
        <v>46.4</v>
      </c>
      <c r="D231" s="96">
        <v>8.1</v>
      </c>
      <c r="E231" s="96">
        <v>0.36613294317099998</v>
      </c>
      <c r="F231" s="96">
        <v>0.73231329425799996</v>
      </c>
      <c r="G231" s="96">
        <v>0.85345309376699996</v>
      </c>
      <c r="H231" s="96">
        <v>0.81527695636599995</v>
      </c>
      <c r="I231" s="96">
        <v>0.72254374251800002</v>
      </c>
      <c r="J231" s="96">
        <v>0.63623008594099995</v>
      </c>
      <c r="K231" s="96">
        <v>0.57009797454900002</v>
      </c>
      <c r="L231" s="96">
        <v>0.51043585031399996</v>
      </c>
      <c r="M231" s="96">
        <v>0.45769812974399998</v>
      </c>
      <c r="N231" s="96">
        <v>0.19386249656999999</v>
      </c>
      <c r="O231" s="96">
        <v>8.1292465806299993E-2</v>
      </c>
      <c r="P231" s="96">
        <v>4.5313967245499999E-2</v>
      </c>
      <c r="Q231" s="96">
        <v>3.0426244486500002E-2</v>
      </c>
      <c r="R231" s="16">
        <f>SQRT((C231-Input!$R$8)^2+(Input!$Q$8-D231)^2)</f>
        <v>2.2720615326931348</v>
      </c>
    </row>
    <row r="232" spans="3:18">
      <c r="C232" s="96">
        <v>46.4</v>
      </c>
      <c r="D232" s="96">
        <v>8.1999999999999975</v>
      </c>
      <c r="E232" s="96">
        <v>0.35104777583899999</v>
      </c>
      <c r="F232" s="96">
        <v>0.704730237127</v>
      </c>
      <c r="G232" s="96">
        <v>0.818708686026</v>
      </c>
      <c r="H232" s="96">
        <v>0.78210053510900002</v>
      </c>
      <c r="I232" s="96">
        <v>0.69066399248300003</v>
      </c>
      <c r="J232" s="96">
        <v>0.60897232354700004</v>
      </c>
      <c r="K232" s="96">
        <v>0.54487104377100004</v>
      </c>
      <c r="L232" s="96">
        <v>0.48655859786200001</v>
      </c>
      <c r="M232" s="96">
        <v>0.43653796461400002</v>
      </c>
      <c r="N232" s="96">
        <v>0.182233885003</v>
      </c>
      <c r="O232" s="96">
        <v>7.6124278719500005E-2</v>
      </c>
      <c r="P232" s="96">
        <v>4.2422566355499999E-2</v>
      </c>
      <c r="Q232" s="96">
        <v>2.8547035411299999E-2</v>
      </c>
      <c r="R232" s="16">
        <f>SQRT((C232-Input!$R$8)^2+(Input!$Q$8-D232)^2)</f>
        <v>2.1737322591909214</v>
      </c>
    </row>
    <row r="233" spans="3:18">
      <c r="C233" s="96">
        <v>46.4</v>
      </c>
      <c r="D233" s="96">
        <v>8.3000000000000007</v>
      </c>
      <c r="E233" s="96">
        <v>0.305027827749</v>
      </c>
      <c r="F233" s="96">
        <v>0.61016609258599996</v>
      </c>
      <c r="G233" s="96">
        <v>0.71133424038000004</v>
      </c>
      <c r="H233" s="96">
        <v>0.677677408727</v>
      </c>
      <c r="I233" s="96">
        <v>0.600932181407</v>
      </c>
      <c r="J233" s="96">
        <v>0.52891681896300002</v>
      </c>
      <c r="K233" s="96">
        <v>0.46950738973599998</v>
      </c>
      <c r="L233" s="96">
        <v>0.420708409151</v>
      </c>
      <c r="M233" s="96">
        <v>0.37706088368899998</v>
      </c>
      <c r="N233" s="96">
        <v>0.156610805898</v>
      </c>
      <c r="O233" s="96">
        <v>6.5719712710800002E-2</v>
      </c>
      <c r="P233" s="96">
        <v>3.7209818311400002E-2</v>
      </c>
      <c r="Q233" s="96">
        <v>2.5231154099200001E-2</v>
      </c>
      <c r="R233" s="16">
        <f>SQRT((C233-Input!$R$8)^2+(Input!$Q$8-D233)^2)</f>
        <v>2.0755626372024123</v>
      </c>
    </row>
    <row r="234" spans="3:18">
      <c r="C234" s="96">
        <v>46.4</v>
      </c>
      <c r="D234" s="96">
        <v>8.3999999999999986</v>
      </c>
      <c r="E234" s="96">
        <v>0.22924226348400001</v>
      </c>
      <c r="F234" s="96">
        <v>0.448176677247</v>
      </c>
      <c r="G234" s="96">
        <v>0.53992245162800001</v>
      </c>
      <c r="H234" s="96">
        <v>0.51911171350499996</v>
      </c>
      <c r="I234" s="96">
        <v>0.46143225162099999</v>
      </c>
      <c r="J234" s="96">
        <v>0.40624868035900003</v>
      </c>
      <c r="K234" s="96">
        <v>0.36087504508700002</v>
      </c>
      <c r="L234" s="96">
        <v>0.323381502233</v>
      </c>
      <c r="M234" s="96">
        <v>0.29105390909000001</v>
      </c>
      <c r="N234" s="96">
        <v>0.124746382563</v>
      </c>
      <c r="O234" s="96">
        <v>5.3966099990000002E-2</v>
      </c>
      <c r="P234" s="96">
        <v>3.1315119007599999E-2</v>
      </c>
      <c r="Q234" s="96">
        <v>2.1634145443500001E-2</v>
      </c>
      <c r="R234" s="16">
        <f>SQRT((C234-Input!$R$8)^2+(Input!$Q$8-D234)^2)</f>
        <v>1.9775764428345168</v>
      </c>
    </row>
    <row r="235" spans="3:18">
      <c r="C235" s="96">
        <v>46.4</v>
      </c>
      <c r="D235" s="96">
        <v>8.5</v>
      </c>
      <c r="E235" s="96">
        <v>0.18555844580799999</v>
      </c>
      <c r="F235" s="96">
        <v>0.35563931828099998</v>
      </c>
      <c r="G235" s="96">
        <v>0.43641053916</v>
      </c>
      <c r="H235" s="96">
        <v>0.42369993915699999</v>
      </c>
      <c r="I235" s="96">
        <v>0.37906141358700002</v>
      </c>
      <c r="J235" s="96">
        <v>0.33276399413000002</v>
      </c>
      <c r="K235" s="96">
        <v>0.29667989801099998</v>
      </c>
      <c r="L235" s="96">
        <v>0.26661167227299998</v>
      </c>
      <c r="M235" s="96">
        <v>0.240068758833</v>
      </c>
      <c r="N235" s="96">
        <v>0.10620598243899999</v>
      </c>
      <c r="O235" s="96">
        <v>4.6853898864000001E-2</v>
      </c>
      <c r="P235" s="96">
        <v>2.7818702921199999E-2</v>
      </c>
      <c r="Q235" s="96">
        <v>1.9463682962E-2</v>
      </c>
      <c r="R235" s="16">
        <f>SQRT((C235-Input!$R$8)^2+(Input!$Q$8-D235)^2)</f>
        <v>1.8798023602382767</v>
      </c>
    </row>
    <row r="236" spans="3:18">
      <c r="C236" s="96">
        <v>46.4</v>
      </c>
      <c r="D236" s="96">
        <v>8.5999999999999979</v>
      </c>
      <c r="E236" s="96">
        <v>0.16486360098700001</v>
      </c>
      <c r="F236" s="96">
        <v>0.314296139536</v>
      </c>
      <c r="G236" s="96">
        <v>0.38725886049899999</v>
      </c>
      <c r="H236" s="96">
        <v>0.376825919211</v>
      </c>
      <c r="I236" s="96">
        <v>0.33746890600399998</v>
      </c>
      <c r="J236" s="96">
        <v>0.297184877746</v>
      </c>
      <c r="K236" s="96">
        <v>0.26458000612900001</v>
      </c>
      <c r="L236" s="96">
        <v>0.238020791978</v>
      </c>
      <c r="M236" s="96">
        <v>0.21504725139</v>
      </c>
      <c r="N236" s="96">
        <v>9.6379209071199998E-2</v>
      </c>
      <c r="O236" s="96">
        <v>4.2961954258700003E-2</v>
      </c>
      <c r="P236" s="96">
        <v>2.5818202420900001E-2</v>
      </c>
      <c r="Q236" s="96">
        <v>1.8172702755600002E-2</v>
      </c>
      <c r="R236" s="16">
        <f>SQRT((C236-Input!$R$8)^2+(Input!$Q$8-D236)^2)</f>
        <v>1.7822752985610228</v>
      </c>
    </row>
    <row r="237" spans="3:18">
      <c r="C237" s="96">
        <v>46.4</v>
      </c>
      <c r="D237" s="96">
        <v>8.6999999999999993</v>
      </c>
      <c r="E237" s="96">
        <v>0.154302192803</v>
      </c>
      <c r="F237" s="96">
        <v>0.29404179507</v>
      </c>
      <c r="G237" s="96">
        <v>0.36092365925100001</v>
      </c>
      <c r="H237" s="96">
        <v>0.35175717931200001</v>
      </c>
      <c r="I237" s="96">
        <v>0.31581265365599998</v>
      </c>
      <c r="J237" s="96">
        <v>0.278137560778</v>
      </c>
      <c r="K237" s="96">
        <v>0.24745765389499999</v>
      </c>
      <c r="L237" s="96">
        <v>0.222948119783</v>
      </c>
      <c r="M237" s="96">
        <v>0.201612738894</v>
      </c>
      <c r="N237" s="96">
        <v>9.0906211426500003E-2</v>
      </c>
      <c r="O237" s="96">
        <v>4.0728180614599999E-2</v>
      </c>
      <c r="P237" s="96">
        <v>2.46195829103E-2</v>
      </c>
      <c r="Q237" s="96">
        <v>1.73954937643E-2</v>
      </c>
      <c r="R237" s="16">
        <f>SQRT((C237-Input!$R$8)^2+(Input!$Q$8-D237)^2)</f>
        <v>1.6850381497652087</v>
      </c>
    </row>
    <row r="238" spans="3:18">
      <c r="C238" s="96">
        <v>46.4</v>
      </c>
      <c r="D238" s="96">
        <v>8.7999999999999989</v>
      </c>
      <c r="E238" s="96">
        <v>0.148783476996</v>
      </c>
      <c r="F238" s="96">
        <v>0.28380250093300002</v>
      </c>
      <c r="G238" s="96">
        <v>0.347336409703</v>
      </c>
      <c r="H238" s="96">
        <v>0.33868503900199998</v>
      </c>
      <c r="I238" s="96">
        <v>0.30446074103999998</v>
      </c>
      <c r="J238" s="96">
        <v>0.26786867210800003</v>
      </c>
      <c r="K238" s="96">
        <v>0.23848057193300001</v>
      </c>
      <c r="L238" s="96">
        <v>0.214976550544</v>
      </c>
      <c r="M238" s="96">
        <v>0.194289015314</v>
      </c>
      <c r="N238" s="96">
        <v>8.7939537814300001E-2</v>
      </c>
      <c r="O238" s="96">
        <v>3.9469262419900002E-2</v>
      </c>
      <c r="P238" s="96">
        <v>2.3930860002599998E-2</v>
      </c>
      <c r="Q238" s="96">
        <v>1.6942990369800001E-2</v>
      </c>
      <c r="R238" s="16">
        <f>SQRT((C238-Input!$R$8)^2+(Input!$Q$8-D238)^2)</f>
        <v>1.5881441661472484</v>
      </c>
    </row>
    <row r="239" spans="3:18">
      <c r="C239" s="96">
        <v>46.4</v>
      </c>
      <c r="D239" s="96">
        <v>8.9</v>
      </c>
      <c r="E239" s="96">
        <v>0.14669752693599999</v>
      </c>
      <c r="F239" s="96">
        <v>0.28003859993300001</v>
      </c>
      <c r="G239" s="96">
        <v>0.342249607116</v>
      </c>
      <c r="H239" s="96">
        <v>0.333703960809</v>
      </c>
      <c r="I239" s="96">
        <v>0.30017040312299997</v>
      </c>
      <c r="J239" s="96">
        <v>0.26394873113299999</v>
      </c>
      <c r="K239" s="96">
        <v>0.23503727860900001</v>
      </c>
      <c r="L239" s="96">
        <v>0.21190567777300001</v>
      </c>
      <c r="M239" s="96">
        <v>0.19146798382899999</v>
      </c>
      <c r="N239" s="96">
        <v>8.6741115621399995E-2</v>
      </c>
      <c r="O239" s="96">
        <v>3.8913673015600003E-2</v>
      </c>
      <c r="P239" s="96">
        <v>2.36126758641E-2</v>
      </c>
      <c r="Q239" s="96">
        <v>1.67284242412E-2</v>
      </c>
      <c r="R239" s="16">
        <f>SQRT((C239-Input!$R$8)^2+(Input!$Q$8-D239)^2)</f>
        <v>1.4916602222929036</v>
      </c>
    </row>
    <row r="240" spans="3:18">
      <c r="C240" s="96">
        <v>46.4</v>
      </c>
      <c r="D240" s="96">
        <v>8.9999999999999982</v>
      </c>
      <c r="E240" s="96">
        <v>0.14742372342599999</v>
      </c>
      <c r="F240" s="96">
        <v>0.28178421071900001</v>
      </c>
      <c r="G240" s="96">
        <v>0.344061151023</v>
      </c>
      <c r="H240" s="96">
        <v>0.33535429880599998</v>
      </c>
      <c r="I240" s="96">
        <v>0.30171783697999999</v>
      </c>
      <c r="J240" s="96">
        <v>0.265224073575</v>
      </c>
      <c r="K240" s="96">
        <v>0.236161976956</v>
      </c>
      <c r="L240" s="96">
        <v>0.21291451658800001</v>
      </c>
      <c r="M240" s="96">
        <v>0.19235281310800001</v>
      </c>
      <c r="N240" s="96">
        <v>8.7039836294100004E-2</v>
      </c>
      <c r="O240" s="96">
        <v>3.8959975282700003E-2</v>
      </c>
      <c r="P240" s="96">
        <v>2.3611569236999998E-2</v>
      </c>
      <c r="Q240" s="96">
        <v>1.6718249869500001E-2</v>
      </c>
      <c r="R240" s="16">
        <f>SQRT((C240-Input!$R$8)^2+(Input!$Q$8-D240)^2)</f>
        <v>1.3956713599821058</v>
      </c>
    </row>
    <row r="241" spans="3:18">
      <c r="C241" s="96">
        <v>46.4</v>
      </c>
      <c r="D241" s="96">
        <v>9.1</v>
      </c>
      <c r="E241" s="96">
        <v>0.15077051052099999</v>
      </c>
      <c r="F241" s="96">
        <v>0.288471674939</v>
      </c>
      <c r="G241" s="96">
        <v>0.35233868665899998</v>
      </c>
      <c r="H241" s="96">
        <v>0.34323502943599998</v>
      </c>
      <c r="I241" s="96">
        <v>0.30875034029100001</v>
      </c>
      <c r="J241" s="96">
        <v>0.27135853568099999</v>
      </c>
      <c r="K241" s="96">
        <v>0.241560397978</v>
      </c>
      <c r="L241" s="96">
        <v>0.217736930302</v>
      </c>
      <c r="M241" s="96">
        <v>0.196684065449</v>
      </c>
      <c r="N241" s="96">
        <v>8.8716733952399998E-2</v>
      </c>
      <c r="O241" s="96">
        <v>3.9563886910100002E-2</v>
      </c>
      <c r="P241" s="96">
        <v>2.3907200269299999E-2</v>
      </c>
      <c r="Q241" s="96">
        <v>1.6901632298099999E-2</v>
      </c>
      <c r="R241" s="16">
        <f>SQRT((C241-Input!$R$8)^2+(Input!$Q$8-D241)^2)</f>
        <v>1.3002872264917764</v>
      </c>
    </row>
    <row r="242" spans="3:18">
      <c r="C242" s="96">
        <v>46.4</v>
      </c>
      <c r="D242" s="96">
        <v>9.2000000000000011</v>
      </c>
      <c r="E242" s="96">
        <v>0.156954733225</v>
      </c>
      <c r="F242" s="96">
        <v>0.30065098003500002</v>
      </c>
      <c r="G242" s="96">
        <v>0.36776020264199999</v>
      </c>
      <c r="H242" s="96">
        <v>0.35790805563099998</v>
      </c>
      <c r="I242" s="96">
        <v>0.321699062767</v>
      </c>
      <c r="J242" s="96">
        <v>0.28282335915099999</v>
      </c>
      <c r="K242" s="96">
        <v>0.25156604468100002</v>
      </c>
      <c r="L242" s="96">
        <v>0.22662784448000001</v>
      </c>
      <c r="M242" s="96">
        <v>0.204700651368</v>
      </c>
      <c r="N242" s="96">
        <v>9.1763348159299998E-2</v>
      </c>
      <c r="O242" s="96">
        <v>4.0690198997900003E-2</v>
      </c>
      <c r="P242" s="96">
        <v>2.4464546835999999E-2</v>
      </c>
      <c r="Q242" s="96">
        <v>1.72500935854E-2</v>
      </c>
      <c r="R242" s="16">
        <f>SQRT((C242-Input!$R$8)^2+(Input!$Q$8-D242)^2)</f>
        <v>1.2056513582628492</v>
      </c>
    </row>
    <row r="243" spans="3:18">
      <c r="C243" s="96">
        <v>46.4</v>
      </c>
      <c r="D243" s="96">
        <v>9.3000000000000007</v>
      </c>
      <c r="E243" s="96">
        <v>0.16856902758699999</v>
      </c>
      <c r="F243" s="96">
        <v>0.32411324310700002</v>
      </c>
      <c r="G243" s="96">
        <v>0.39678763813000001</v>
      </c>
      <c r="H243" s="96">
        <v>0.38519246489100001</v>
      </c>
      <c r="I243" s="96">
        <v>0.34536818108700001</v>
      </c>
      <c r="J243" s="96">
        <v>0.30306218117</v>
      </c>
      <c r="K243" s="96">
        <v>0.26989489649800003</v>
      </c>
      <c r="L243" s="96">
        <v>0.24270480953599999</v>
      </c>
      <c r="M243" s="96">
        <v>0.21881044039799999</v>
      </c>
      <c r="N243" s="96">
        <v>9.7116931015300001E-2</v>
      </c>
      <c r="O243" s="96">
        <v>4.26450175243E-2</v>
      </c>
      <c r="P243" s="96">
        <v>2.5435172936199998E-2</v>
      </c>
      <c r="Q243" s="96">
        <v>1.78562018706E-2</v>
      </c>
      <c r="R243" s="16">
        <f>SQRT((C243-Input!$R$8)^2+(Input!$Q$8-D243)^2)</f>
        <v>1.111954821017668</v>
      </c>
    </row>
    <row r="244" spans="3:18">
      <c r="C244" s="96">
        <v>46.4</v>
      </c>
      <c r="D244" s="96">
        <v>9.3999999999999986</v>
      </c>
      <c r="E244" s="96">
        <v>0.190506227124</v>
      </c>
      <c r="F244" s="96">
        <v>0.370457341878</v>
      </c>
      <c r="G244" s="96">
        <v>0.447304714125</v>
      </c>
      <c r="H244" s="96">
        <v>0.43272917548500001</v>
      </c>
      <c r="I244" s="96">
        <v>0.38799014352900002</v>
      </c>
      <c r="J244" s="96">
        <v>0.33908742076800003</v>
      </c>
      <c r="K244" s="96">
        <v>0.30189594762400002</v>
      </c>
      <c r="L244" s="96">
        <v>0.271284899877</v>
      </c>
      <c r="M244" s="96">
        <v>0.24358777166699999</v>
      </c>
      <c r="N244" s="96">
        <v>0.10608228136</v>
      </c>
      <c r="O244" s="96">
        <v>4.5852837722099998E-2</v>
      </c>
      <c r="P244" s="96">
        <v>2.70113365161E-2</v>
      </c>
      <c r="Q244" s="96">
        <v>1.8836025511300002E-2</v>
      </c>
      <c r="R244" s="16">
        <f>SQRT((C244-Input!$R$8)^2+(Input!$Q$8-D244)^2)</f>
        <v>1.0194566446337079</v>
      </c>
    </row>
    <row r="245" spans="3:18">
      <c r="C245" s="96">
        <v>46.4</v>
      </c>
      <c r="D245" s="96">
        <v>9.5</v>
      </c>
      <c r="E245" s="96">
        <v>0.22436814760900001</v>
      </c>
      <c r="F245" s="96">
        <v>0.444351192555</v>
      </c>
      <c r="G245" s="96">
        <v>0.52634383914100002</v>
      </c>
      <c r="H245" s="96">
        <v>0.50477485448799997</v>
      </c>
      <c r="I245" s="96">
        <v>0.44972368580400002</v>
      </c>
      <c r="J245" s="96">
        <v>0.39387638366400002</v>
      </c>
      <c r="K245" s="96">
        <v>0.34912228965999997</v>
      </c>
      <c r="L245" s="96">
        <v>0.312769936405</v>
      </c>
      <c r="M245" s="96">
        <v>0.280533847462</v>
      </c>
      <c r="N245" s="96">
        <v>0.11860954924600001</v>
      </c>
      <c r="O245" s="96">
        <v>5.0334234907499997E-2</v>
      </c>
      <c r="P245" s="96">
        <v>2.91425546438E-2</v>
      </c>
      <c r="Q245" s="96">
        <v>2.0152827956899998E-2</v>
      </c>
      <c r="R245" s="16">
        <f>SQRT((C245-Input!$R$8)^2+(Input!$Q$8-D245)^2)</f>
        <v>0.92851503843028593</v>
      </c>
    </row>
    <row r="246" spans="3:18">
      <c r="C246" s="96">
        <v>46.4</v>
      </c>
      <c r="D246" s="96">
        <v>9.5999999999999979</v>
      </c>
      <c r="E246" s="96">
        <v>0.24845126614900001</v>
      </c>
      <c r="F246" s="96">
        <v>0.495687913556</v>
      </c>
      <c r="G246" s="96">
        <v>0.58258008078599999</v>
      </c>
      <c r="H246" s="96">
        <v>0.55846912362900003</v>
      </c>
      <c r="I246" s="96">
        <v>0.49571049267900003</v>
      </c>
      <c r="J246" s="96">
        <v>0.43312762245500003</v>
      </c>
      <c r="K246" s="96">
        <v>0.38517398077600001</v>
      </c>
      <c r="L246" s="96">
        <v>0.34411023140000002</v>
      </c>
      <c r="M246" s="96">
        <v>0.30794239832600001</v>
      </c>
      <c r="N246" s="96">
        <v>0.12886393976800001</v>
      </c>
      <c r="O246" s="96">
        <v>5.4082494034900001E-2</v>
      </c>
      <c r="P246" s="96">
        <v>3.0947209162799999E-2</v>
      </c>
      <c r="Q246" s="96">
        <v>2.1260448411599998E-2</v>
      </c>
      <c r="R246" s="16">
        <f>SQRT((C246-Input!$R$8)^2+(Input!$Q$8-D246)^2)</f>
        <v>0.83963593473277365</v>
      </c>
    </row>
    <row r="247" spans="3:18">
      <c r="C247" s="96">
        <v>46.4</v>
      </c>
      <c r="D247" s="96">
        <v>9.6999999999999993</v>
      </c>
      <c r="E247" s="96">
        <v>0.260663261142</v>
      </c>
      <c r="F247" s="96">
        <v>0.52008550934499997</v>
      </c>
      <c r="G247" s="96">
        <v>0.61045211466899996</v>
      </c>
      <c r="H247" s="96">
        <v>0.58496389104099999</v>
      </c>
      <c r="I247" s="96">
        <v>0.52046716851099994</v>
      </c>
      <c r="J247" s="96">
        <v>0.45419107630200001</v>
      </c>
      <c r="K247" s="96">
        <v>0.404447770363</v>
      </c>
      <c r="L247" s="96">
        <v>0.36150077630999999</v>
      </c>
      <c r="M247" s="96">
        <v>0.32321914306499999</v>
      </c>
      <c r="N247" s="96">
        <v>0.13541044252000001</v>
      </c>
      <c r="O247" s="96">
        <v>5.6617564490400001E-2</v>
      </c>
      <c r="P247" s="96">
        <v>3.2233564532100002E-2</v>
      </c>
      <c r="Q247" s="96">
        <v>2.20710730295E-2</v>
      </c>
      <c r="R247" s="16">
        <f>SQRT((C247-Input!$R$8)^2+(Input!$Q$8-D247)^2)</f>
        <v>0.75354948689383117</v>
      </c>
    </row>
    <row r="248" spans="3:18">
      <c r="C248" s="96">
        <v>46.4</v>
      </c>
      <c r="D248" s="96">
        <v>9.8000000000000007</v>
      </c>
      <c r="E248" s="96">
        <v>0.26691869000000001</v>
      </c>
      <c r="F248" s="96">
        <v>0.53236321341600001</v>
      </c>
      <c r="G248" s="96">
        <v>0.62461520464700004</v>
      </c>
      <c r="H248" s="96">
        <v>0.59853730229400004</v>
      </c>
      <c r="I248" s="96">
        <v>0.53329348069299998</v>
      </c>
      <c r="J248" s="96">
        <v>0.46513230327999999</v>
      </c>
      <c r="K248" s="96">
        <v>0.41406430372500003</v>
      </c>
      <c r="L248" s="96">
        <v>0.37064324899000001</v>
      </c>
      <c r="M248" s="96">
        <v>0.33132364850399998</v>
      </c>
      <c r="N248" s="96">
        <v>0.13922362822699999</v>
      </c>
      <c r="O248" s="96">
        <v>5.8196042484200003E-2</v>
      </c>
      <c r="P248" s="96">
        <v>3.3075608995799997E-2</v>
      </c>
      <c r="Q248" s="96">
        <v>2.2618608016400001E-2</v>
      </c>
      <c r="R248" s="16">
        <f>SQRT((C248-Input!$R$8)^2+(Input!$Q$8-D248)^2)</f>
        <v>0.67133088376845473</v>
      </c>
    </row>
    <row r="249" spans="3:18">
      <c r="C249" s="96">
        <v>46.4</v>
      </c>
      <c r="D249" s="96">
        <v>9.9</v>
      </c>
      <c r="E249" s="96">
        <v>0.26869473033300001</v>
      </c>
      <c r="F249" s="96">
        <v>0.53552076367300006</v>
      </c>
      <c r="G249" s="96">
        <v>0.62864844646600004</v>
      </c>
      <c r="H249" s="96">
        <v>0.60257213208600002</v>
      </c>
      <c r="I249" s="96">
        <v>0.53721875059799995</v>
      </c>
      <c r="J249" s="96">
        <v>0.46852710272800002</v>
      </c>
      <c r="K249" s="96">
        <v>0.417074171459</v>
      </c>
      <c r="L249" s="96">
        <v>0.37357741886000001</v>
      </c>
      <c r="M249" s="96">
        <v>0.33401643066199999</v>
      </c>
      <c r="N249" s="96">
        <v>0.14084430859200001</v>
      </c>
      <c r="O249" s="96">
        <v>5.89732952965E-2</v>
      </c>
      <c r="P249" s="96">
        <v>3.3530529765600003E-2</v>
      </c>
      <c r="Q249" s="96">
        <v>2.2931783420000001E-2</v>
      </c>
      <c r="R249" s="16">
        <f>SQRT((C249-Input!$R$8)^2+(Input!$Q$8-D249)^2)</f>
        <v>0.59458681603674568</v>
      </c>
    </row>
    <row r="250" spans="3:18">
      <c r="C250" s="96">
        <v>46.4</v>
      </c>
      <c r="D250" s="96">
        <v>10</v>
      </c>
      <c r="E250" s="96">
        <v>0.26677527492199998</v>
      </c>
      <c r="F250" s="96">
        <v>0.53092746473800001</v>
      </c>
      <c r="G250" s="96">
        <v>0.62445417138799997</v>
      </c>
      <c r="H250" s="96">
        <v>0.59893621214100001</v>
      </c>
      <c r="I250" s="96">
        <v>0.53401682557100005</v>
      </c>
      <c r="J250" s="96">
        <v>0.46588034219800001</v>
      </c>
      <c r="K250" s="96">
        <v>0.414819040528</v>
      </c>
      <c r="L250" s="96">
        <v>0.371574941055</v>
      </c>
      <c r="M250" s="96">
        <v>0.33241272280299999</v>
      </c>
      <c r="N250" s="96">
        <v>0.14073063876299999</v>
      </c>
      <c r="O250" s="96">
        <v>5.9112193127400001E-2</v>
      </c>
      <c r="P250" s="96">
        <v>3.3669939178100003E-2</v>
      </c>
      <c r="Q250" s="96">
        <v>2.3050829182599999E-2</v>
      </c>
      <c r="R250" s="16">
        <f>SQRT((C250-Input!$R$8)^2+(Input!$Q$8-D250)^2)</f>
        <v>0.52572027553452327</v>
      </c>
    </row>
    <row r="251" spans="3:18">
      <c r="C251" s="96">
        <v>46.4</v>
      </c>
      <c r="D251" s="96">
        <v>10.1</v>
      </c>
      <c r="E251" s="96">
        <v>0.26317272893900001</v>
      </c>
      <c r="F251" s="96">
        <v>0.52296634149700005</v>
      </c>
      <c r="G251" s="96">
        <v>0.61641602371899995</v>
      </c>
      <c r="H251" s="96">
        <v>0.59163975760800003</v>
      </c>
      <c r="I251" s="96">
        <v>0.52737850248700002</v>
      </c>
      <c r="J251" s="96">
        <v>0.460306335196</v>
      </c>
      <c r="K251" s="96">
        <v>0.40998092445599998</v>
      </c>
      <c r="L251" s="96">
        <v>0.36713758504900001</v>
      </c>
      <c r="M251" s="96">
        <v>0.32866529949200002</v>
      </c>
      <c r="N251" s="96">
        <v>0.13966696542599999</v>
      </c>
      <c r="O251" s="96">
        <v>5.8882756962800001E-2</v>
      </c>
      <c r="P251" s="96">
        <v>3.3620700325499998E-2</v>
      </c>
      <c r="Q251" s="96">
        <v>2.30493576587E-2</v>
      </c>
      <c r="R251" s="16">
        <f>SQRT((C251-Input!$R$8)^2+(Input!$Q$8-D251)^2)</f>
        <v>0.4682201772793172</v>
      </c>
    </row>
    <row r="252" spans="3:18">
      <c r="C252" s="96">
        <v>46.4</v>
      </c>
      <c r="D252" s="96">
        <v>10.199999999999999</v>
      </c>
      <c r="E252" s="96">
        <v>0.25908550119000001</v>
      </c>
      <c r="F252" s="96">
        <v>0.51431309089499999</v>
      </c>
      <c r="G252" s="96">
        <v>0.60709518938700002</v>
      </c>
      <c r="H252" s="96">
        <v>0.58301114485600003</v>
      </c>
      <c r="I252" s="96">
        <v>0.51943297793599996</v>
      </c>
      <c r="J252" s="96">
        <v>0.45359676148799999</v>
      </c>
      <c r="K252" s="96">
        <v>0.40408714771400001</v>
      </c>
      <c r="L252" s="96">
        <v>0.36168975267699999</v>
      </c>
      <c r="M252" s="96">
        <v>0.32399592463900001</v>
      </c>
      <c r="N252" s="96">
        <v>0.13809814255</v>
      </c>
      <c r="O252" s="96">
        <v>5.8442193229499999E-2</v>
      </c>
      <c r="P252" s="96">
        <v>3.3457001024499999E-2</v>
      </c>
      <c r="Q252" s="96">
        <v>2.2969816743700001E-2</v>
      </c>
      <c r="R252" s="16">
        <f>SQRT((C252-Input!$R$8)^2+(Input!$Q$8-D252)^2)</f>
        <v>0.42670652762156708</v>
      </c>
    </row>
    <row r="253" spans="3:18">
      <c r="C253" s="96">
        <v>46.4</v>
      </c>
      <c r="D253" s="96">
        <v>10.3</v>
      </c>
      <c r="E253" s="96">
        <v>0.25340902307399998</v>
      </c>
      <c r="F253" s="96">
        <v>0.50245052387099998</v>
      </c>
      <c r="G253" s="96">
        <v>0.59397503764799997</v>
      </c>
      <c r="H253" s="96">
        <v>0.57080093884000005</v>
      </c>
      <c r="I253" s="96">
        <v>0.50818080250700004</v>
      </c>
      <c r="J253" s="96">
        <v>0.44407626431899999</v>
      </c>
      <c r="K253" s="96">
        <v>0.39559708859199999</v>
      </c>
      <c r="L253" s="96">
        <v>0.35393625725200001</v>
      </c>
      <c r="M253" s="96">
        <v>0.317313745983</v>
      </c>
      <c r="N253" s="96">
        <v>0.13571855012100001</v>
      </c>
      <c r="O253" s="96">
        <v>5.7719145016500002E-2</v>
      </c>
      <c r="P253" s="96">
        <v>3.3148209177000003E-2</v>
      </c>
      <c r="Q253" s="96">
        <v>2.2794307213099999E-2</v>
      </c>
      <c r="R253" s="16">
        <f>SQRT((C253-Input!$R$8)^2+(Input!$Q$8-D253)^2)</f>
        <v>0.40611179128195096</v>
      </c>
    </row>
    <row r="254" spans="3:18">
      <c r="C254" s="96">
        <v>46.4</v>
      </c>
      <c r="D254" s="96">
        <v>10.4</v>
      </c>
      <c r="E254" s="96">
        <v>0.242719160209</v>
      </c>
      <c r="F254" s="96">
        <v>0.47915589543800002</v>
      </c>
      <c r="G254" s="96">
        <v>0.56981225062300001</v>
      </c>
      <c r="H254" s="96">
        <v>0.54807632856599997</v>
      </c>
      <c r="I254" s="96">
        <v>0.48791986382899999</v>
      </c>
      <c r="J254" s="96">
        <v>0.426925338983</v>
      </c>
      <c r="K254" s="96">
        <v>0.37973347430499999</v>
      </c>
      <c r="L254" s="96">
        <v>0.34022939527899998</v>
      </c>
      <c r="M254" s="96">
        <v>0.30553807916300002</v>
      </c>
      <c r="N254" s="96">
        <v>0.131652807841</v>
      </c>
      <c r="O254" s="96">
        <v>5.6470268589500001E-2</v>
      </c>
      <c r="P254" s="96">
        <v>3.2580624699900002E-2</v>
      </c>
      <c r="Q254" s="96">
        <v>2.2457835435E-2</v>
      </c>
      <c r="R254" s="16">
        <f>SQRT((C254-Input!$R$8)^2+(Input!$Q$8-D254)^2)</f>
        <v>0.40960360511305921</v>
      </c>
    </row>
    <row r="255" spans="3:18">
      <c r="C255" s="96">
        <v>46.4</v>
      </c>
      <c r="D255" s="96">
        <v>10.5</v>
      </c>
      <c r="E255" s="96">
        <v>0.224846695772</v>
      </c>
      <c r="F255" s="96">
        <v>0.43764562870599999</v>
      </c>
      <c r="G255" s="96">
        <v>0.52860037418700001</v>
      </c>
      <c r="H255" s="96">
        <v>0.51054732839600003</v>
      </c>
      <c r="I255" s="96">
        <v>0.45651586979999997</v>
      </c>
      <c r="J255" s="96">
        <v>0.40071426796100001</v>
      </c>
      <c r="K255" s="96">
        <v>0.35601729742799998</v>
      </c>
      <c r="L255" s="96">
        <v>0.32003731449200001</v>
      </c>
      <c r="M255" s="96">
        <v>0.28846464636300001</v>
      </c>
      <c r="N255" s="96">
        <v>0.12631287964099999</v>
      </c>
      <c r="O255" s="96">
        <v>5.4869243870299997E-2</v>
      </c>
      <c r="P255" s="96">
        <v>3.18340465144E-2</v>
      </c>
      <c r="Q255" s="96">
        <v>2.2011182349999998E-2</v>
      </c>
      <c r="R255" s="16">
        <f>SQRT((C255-Input!$R$8)^2+(Input!$Q$8-D255)^2)</f>
        <v>0.43660444297441003</v>
      </c>
    </row>
    <row r="256" spans="3:18">
      <c r="C256" s="96">
        <v>46.5</v>
      </c>
      <c r="D256" s="96">
        <v>5.9</v>
      </c>
      <c r="E256" s="96">
        <v>0.16516110178900001</v>
      </c>
      <c r="F256" s="96">
        <v>0.30336562609599999</v>
      </c>
      <c r="G256" s="96">
        <v>0.376641911577</v>
      </c>
      <c r="H256" s="96">
        <v>0.36724864229699999</v>
      </c>
      <c r="I256" s="96">
        <v>0.32570719866699999</v>
      </c>
      <c r="J256" s="96">
        <v>0.28484501002000001</v>
      </c>
      <c r="K256" s="96">
        <v>0.25121790918300002</v>
      </c>
      <c r="L256" s="96">
        <v>0.224972188031</v>
      </c>
      <c r="M256" s="96">
        <v>0.20276955746399999</v>
      </c>
      <c r="N256" s="96">
        <v>8.9050979386200005E-2</v>
      </c>
      <c r="O256" s="96">
        <v>3.9281741197899997E-2</v>
      </c>
      <c r="P256" s="96">
        <v>2.3498115544400001E-2</v>
      </c>
      <c r="Q256" s="96">
        <v>1.6431682367399999E-2</v>
      </c>
      <c r="R256" s="16">
        <f>SQRT((C256-Input!$R$8)^2+(Input!$Q$8-D256)^2)</f>
        <v>4.4461998986175741</v>
      </c>
    </row>
    <row r="257" spans="3:18">
      <c r="C257" s="96">
        <v>46.5</v>
      </c>
      <c r="D257" s="96">
        <v>6</v>
      </c>
      <c r="E257" s="96">
        <v>0.16513590562700001</v>
      </c>
      <c r="F257" s="96">
        <v>0.302092542987</v>
      </c>
      <c r="G257" s="96">
        <v>0.37658962498800003</v>
      </c>
      <c r="H257" s="96">
        <v>0.36786928678399999</v>
      </c>
      <c r="I257" s="96">
        <v>0.32668462199100001</v>
      </c>
      <c r="J257" s="96">
        <v>0.28598006030899997</v>
      </c>
      <c r="K257" s="96">
        <v>0.252495144713</v>
      </c>
      <c r="L257" s="96">
        <v>0.22635162258300001</v>
      </c>
      <c r="M257" s="96">
        <v>0.204284617669</v>
      </c>
      <c r="N257" s="96">
        <v>9.0631512772699999E-2</v>
      </c>
      <c r="O257" s="96">
        <v>4.0208066143899997E-2</v>
      </c>
      <c r="P257" s="96">
        <v>2.4093438278899999E-2</v>
      </c>
      <c r="Q257" s="96">
        <v>1.6875377299500002E-2</v>
      </c>
      <c r="R257" s="16">
        <f>SQRT((C257-Input!$R$8)^2+(Input!$Q$8-D257)^2)</f>
        <v>4.3464401370282681</v>
      </c>
    </row>
    <row r="258" spans="3:18">
      <c r="C258" s="96">
        <v>46.5</v>
      </c>
      <c r="D258" s="96">
        <v>6.0999999999999988</v>
      </c>
      <c r="E258" s="96">
        <v>0.16816458223799999</v>
      </c>
      <c r="F258" s="96">
        <v>0.30719123312000002</v>
      </c>
      <c r="G258" s="96">
        <v>0.38376815018400001</v>
      </c>
      <c r="H258" s="96">
        <v>0.375098727706</v>
      </c>
      <c r="I258" s="96">
        <v>0.33316223305800002</v>
      </c>
      <c r="J258" s="96">
        <v>0.29173265024099998</v>
      </c>
      <c r="K258" s="96">
        <v>0.25785585030399999</v>
      </c>
      <c r="L258" s="96">
        <v>0.231234454157</v>
      </c>
      <c r="M258" s="96">
        <v>0.20880673856099999</v>
      </c>
      <c r="N258" s="96">
        <v>9.3154353532799994E-2</v>
      </c>
      <c r="O258" s="96">
        <v>4.1435231404299999E-2</v>
      </c>
      <c r="P258" s="96">
        <v>2.48357243057E-2</v>
      </c>
      <c r="Q258" s="96">
        <v>1.7406649711100002E-2</v>
      </c>
      <c r="R258" s="16">
        <f>SQRT((C258-Input!$R$8)^2+(Input!$Q$8-D258)^2)</f>
        <v>4.2466916760077726</v>
      </c>
    </row>
    <row r="259" spans="3:18">
      <c r="C259" s="96">
        <v>46.5</v>
      </c>
      <c r="D259" s="96">
        <v>6.1999999999999993</v>
      </c>
      <c r="E259" s="96">
        <v>0.17443912246500001</v>
      </c>
      <c r="F259" s="96">
        <v>0.31883233812900003</v>
      </c>
      <c r="G259" s="96">
        <v>0.39867557449699997</v>
      </c>
      <c r="H259" s="96">
        <v>0.38953637846599998</v>
      </c>
      <c r="I259" s="96">
        <v>0.345631270662</v>
      </c>
      <c r="J259" s="96">
        <v>0.30248152724400001</v>
      </c>
      <c r="K259" s="96">
        <v>0.26764366245799998</v>
      </c>
      <c r="L259" s="96">
        <v>0.239907368757</v>
      </c>
      <c r="M259" s="96">
        <v>0.216582639406</v>
      </c>
      <c r="N259" s="96">
        <v>9.6739895534500006E-2</v>
      </c>
      <c r="O259" s="96">
        <v>4.3017846053399998E-2</v>
      </c>
      <c r="P259" s="96">
        <v>2.5756693677500001E-2</v>
      </c>
      <c r="Q259" s="96">
        <v>1.80469276916E-2</v>
      </c>
      <c r="R259" s="16">
        <f>SQRT((C259-Input!$R$8)^2+(Input!$Q$8-D259)^2)</f>
        <v>4.1469553310081704</v>
      </c>
    </row>
    <row r="260" spans="3:18">
      <c r="C260" s="96">
        <v>46.5</v>
      </c>
      <c r="D260" s="96">
        <v>6.3</v>
      </c>
      <c r="E260" s="96">
        <v>0.18563311334099999</v>
      </c>
      <c r="F260" s="96">
        <v>0.34118123779699999</v>
      </c>
      <c r="G260" s="96">
        <v>0.42372221479299998</v>
      </c>
      <c r="H260" s="96">
        <v>0.41339166740599997</v>
      </c>
      <c r="I260" s="96">
        <v>0.366573438877</v>
      </c>
      <c r="J260" s="96">
        <v>0.32029676401399998</v>
      </c>
      <c r="K260" s="96">
        <v>0.28368821427500002</v>
      </c>
      <c r="L260" s="96">
        <v>0.25391081933600002</v>
      </c>
      <c r="M260" s="96">
        <v>0.22890549555</v>
      </c>
      <c r="N260" s="96">
        <v>0.101790137797</v>
      </c>
      <c r="O260" s="96">
        <v>4.5094300983199997E-2</v>
      </c>
      <c r="P260" s="96">
        <v>2.69244395358E-2</v>
      </c>
      <c r="Q260" s="96">
        <v>1.8836750847999999E-2</v>
      </c>
      <c r="R260" s="16">
        <f>SQRT((C260-Input!$R$8)^2+(Input!$Q$8-D260)^2)</f>
        <v>4.0472319977585247</v>
      </c>
    </row>
    <row r="261" spans="3:18">
      <c r="C261" s="96">
        <v>46.5</v>
      </c>
      <c r="D261" s="96">
        <v>6.4</v>
      </c>
      <c r="E261" s="96">
        <v>0.19723865734400001</v>
      </c>
      <c r="F261" s="96">
        <v>0.36427330960199999</v>
      </c>
      <c r="G261" s="96">
        <v>0.449773873022</v>
      </c>
      <c r="H261" s="96">
        <v>0.43790052165900001</v>
      </c>
      <c r="I261" s="96">
        <v>0.388560680825</v>
      </c>
      <c r="J261" s="96">
        <v>0.33902478446500001</v>
      </c>
      <c r="K261" s="96">
        <v>0.30002233536299999</v>
      </c>
      <c r="L261" s="96">
        <v>0.26873205491000002</v>
      </c>
      <c r="M261" s="96">
        <v>0.24194999026200001</v>
      </c>
      <c r="N261" s="96">
        <v>0.107086499072</v>
      </c>
      <c r="O261" s="96">
        <v>4.7308714335099998E-2</v>
      </c>
      <c r="P261" s="96">
        <v>2.8114697657799999E-2</v>
      </c>
      <c r="Q261" s="96">
        <v>1.9649824957599999E-2</v>
      </c>
      <c r="R261" s="16">
        <f>SQRT((C261-Input!$R$8)^2+(Input!$Q$8-D261)^2)</f>
        <v>3.9475226623774855</v>
      </c>
    </row>
    <row r="262" spans="3:18">
      <c r="C262" s="96">
        <v>46.5</v>
      </c>
      <c r="D262" s="96">
        <v>6.5</v>
      </c>
      <c r="E262" s="96">
        <v>0.20512662286800001</v>
      </c>
      <c r="F262" s="96">
        <v>0.37927726594900002</v>
      </c>
      <c r="G262" s="96">
        <v>0.46830134973699999</v>
      </c>
      <c r="H262" s="96">
        <v>0.45575669906600003</v>
      </c>
      <c r="I262" s="96">
        <v>0.40455937329000002</v>
      </c>
      <c r="J262" s="96">
        <v>0.35314983643600001</v>
      </c>
      <c r="K262" s="96">
        <v>0.31250628102200001</v>
      </c>
      <c r="L262" s="96">
        <v>0.28028303579199998</v>
      </c>
      <c r="M262" s="96">
        <v>0.25222522817900001</v>
      </c>
      <c r="N262" s="96">
        <v>0.11164825003999999</v>
      </c>
      <c r="O262" s="96">
        <v>4.93355787511E-2</v>
      </c>
      <c r="P262" s="96">
        <v>2.9215934571399999E-2</v>
      </c>
      <c r="Q262" s="96">
        <v>2.0395275332500001E-2</v>
      </c>
      <c r="R262" s="16">
        <f>SQRT((C262-Input!$R$8)^2+(Input!$Q$8-D262)^2)</f>
        <v>3.8478284130516025</v>
      </c>
    </row>
    <row r="263" spans="3:18">
      <c r="C263" s="96">
        <v>46.5</v>
      </c>
      <c r="D263" s="96">
        <v>6.5999999999999988</v>
      </c>
      <c r="E263" s="96">
        <v>0.21173769451300001</v>
      </c>
      <c r="F263" s="96">
        <v>0.39248922195899999</v>
      </c>
      <c r="G263" s="96">
        <v>0.48480847351</v>
      </c>
      <c r="H263" s="96">
        <v>0.471726814838</v>
      </c>
      <c r="I263" s="96">
        <v>0.418616563429</v>
      </c>
      <c r="J263" s="96">
        <v>0.36609044231299998</v>
      </c>
      <c r="K263" s="96">
        <v>0.32402651054100001</v>
      </c>
      <c r="L263" s="96">
        <v>0.290772353451</v>
      </c>
      <c r="M263" s="96">
        <v>0.26187360656199998</v>
      </c>
      <c r="N263" s="96">
        <v>0.11610466970900001</v>
      </c>
      <c r="O263" s="96">
        <v>5.1374656111999997E-2</v>
      </c>
      <c r="P263" s="96">
        <v>3.03198941937E-2</v>
      </c>
      <c r="Q263" s="96">
        <v>2.1142913022200002E-2</v>
      </c>
      <c r="R263" s="16">
        <f>SQRT((C263-Input!$R$8)^2+(Input!$Q$8-D263)^2)</f>
        <v>3.748150453569147</v>
      </c>
    </row>
    <row r="264" spans="3:18">
      <c r="C264" s="96">
        <v>46.5</v>
      </c>
      <c r="D264" s="96">
        <v>6.6999999999999993</v>
      </c>
      <c r="E264" s="96">
        <v>0.21882809382099999</v>
      </c>
      <c r="F264" s="96">
        <v>0.40666454443299999</v>
      </c>
      <c r="G264" s="96">
        <v>0.502730320058</v>
      </c>
      <c r="H264" s="96">
        <v>0.48893718812699999</v>
      </c>
      <c r="I264" s="96">
        <v>0.43378709065999999</v>
      </c>
      <c r="J264" s="96">
        <v>0.38017708563500002</v>
      </c>
      <c r="K264" s="96">
        <v>0.33660697240800003</v>
      </c>
      <c r="L264" s="96">
        <v>0.302058826467</v>
      </c>
      <c r="M264" s="96">
        <v>0.27244408028</v>
      </c>
      <c r="N264" s="96">
        <v>0.120934837492</v>
      </c>
      <c r="O264" s="96">
        <v>5.3548364224700003E-2</v>
      </c>
      <c r="P264" s="96">
        <v>3.1496774901699998E-2</v>
      </c>
      <c r="Q264" s="96">
        <v>2.1933099813000002E-2</v>
      </c>
      <c r="R264" s="16">
        <f>SQRT((C264-Input!$R$8)^2+(Input!$Q$8-D264)^2)</f>
        <v>3.6484901190621275</v>
      </c>
    </row>
    <row r="265" spans="3:18">
      <c r="C265" s="96">
        <v>46.5</v>
      </c>
      <c r="D265" s="96">
        <v>6.8</v>
      </c>
      <c r="E265" s="96">
        <v>0.227310302927</v>
      </c>
      <c r="F265" s="96">
        <v>0.42428679602300001</v>
      </c>
      <c r="G265" s="96">
        <v>0.52456323053800002</v>
      </c>
      <c r="H265" s="96">
        <v>0.50956637686600004</v>
      </c>
      <c r="I265" s="96">
        <v>0.45189996610599997</v>
      </c>
      <c r="J265" s="96">
        <v>0.39701378839500001</v>
      </c>
      <c r="K265" s="96">
        <v>0.35163714286699999</v>
      </c>
      <c r="L265" s="96">
        <v>0.31546466877899998</v>
      </c>
      <c r="M265" s="96">
        <v>0.28490706996499998</v>
      </c>
      <c r="N265" s="96">
        <v>0.12639179082099999</v>
      </c>
      <c r="O265" s="96">
        <v>5.5876355866600003E-2</v>
      </c>
      <c r="P265" s="96">
        <v>3.2762903596000002E-2</v>
      </c>
      <c r="Q265" s="96">
        <v>2.27692875922E-2</v>
      </c>
      <c r="R265" s="16">
        <f>SQRT((C265-Input!$R$8)^2+(Input!$Q$8-D265)^2)</f>
        <v>3.5488488943877781</v>
      </c>
    </row>
    <row r="266" spans="3:18">
      <c r="C266" s="96">
        <v>46.5</v>
      </c>
      <c r="D266" s="96">
        <v>6.9</v>
      </c>
      <c r="E266" s="96">
        <v>0.23984163778699999</v>
      </c>
      <c r="F266" s="96">
        <v>0.45350914672100001</v>
      </c>
      <c r="G266" s="96">
        <v>0.55697129372099996</v>
      </c>
      <c r="H266" s="96">
        <v>0.53902105244300003</v>
      </c>
      <c r="I266" s="96">
        <v>0.47727253673499997</v>
      </c>
      <c r="J266" s="96">
        <v>0.41904614504999999</v>
      </c>
      <c r="K266" s="96">
        <v>0.37209669848999999</v>
      </c>
      <c r="L266" s="96">
        <v>0.333318032052</v>
      </c>
      <c r="M266" s="96">
        <v>0.30050495508899999</v>
      </c>
      <c r="N266" s="96">
        <v>0.132539800943</v>
      </c>
      <c r="O266" s="96">
        <v>5.8305114838000001E-2</v>
      </c>
      <c r="P266" s="96">
        <v>3.4043145118699998E-2</v>
      </c>
      <c r="Q266" s="96">
        <v>2.3596263841600001E-2</v>
      </c>
      <c r="R266" s="16">
        <f>SQRT((C266-Input!$R$8)^2+(Input!$Q$8-D266)^2)</f>
        <v>3.4492284356795984</v>
      </c>
    </row>
    <row r="267" spans="3:18">
      <c r="C267" s="96">
        <v>46.5</v>
      </c>
      <c r="D267" s="96">
        <v>6.9999999999999991</v>
      </c>
      <c r="E267" s="96">
        <v>0.25979103451399999</v>
      </c>
      <c r="F267" s="96">
        <v>0.50052321955500001</v>
      </c>
      <c r="G267" s="96">
        <v>0.60434351950099996</v>
      </c>
      <c r="H267" s="96">
        <v>0.58270665585299997</v>
      </c>
      <c r="I267" s="96">
        <v>0.51626117310999997</v>
      </c>
      <c r="J267" s="96">
        <v>0.45264059114600003</v>
      </c>
      <c r="K267" s="96">
        <v>0.40294270604499999</v>
      </c>
      <c r="L267" s="96">
        <v>0.36036801898699999</v>
      </c>
      <c r="M267" s="96">
        <v>0.32393433462100002</v>
      </c>
      <c r="N267" s="96">
        <v>0.141368836951</v>
      </c>
      <c r="O267" s="96">
        <v>6.1627083831600003E-2</v>
      </c>
      <c r="P267" s="96">
        <v>3.5759325770899998E-2</v>
      </c>
      <c r="Q267" s="96">
        <v>2.46788582939E-2</v>
      </c>
      <c r="R267" s="16">
        <f>SQRT((C267-Input!$R$8)^2+(Input!$Q$8-D267)^2)</f>
        <v>3.3496305957230743</v>
      </c>
    </row>
    <row r="268" spans="3:18">
      <c r="C268" s="96">
        <v>46.5</v>
      </c>
      <c r="D268" s="96">
        <v>7.0999999999999988</v>
      </c>
      <c r="E268" s="96">
        <v>0.27617934393799998</v>
      </c>
      <c r="F268" s="96">
        <v>0.53732491709200003</v>
      </c>
      <c r="G268" s="96">
        <v>0.64363215556300002</v>
      </c>
      <c r="H268" s="96">
        <v>0.61894891351600001</v>
      </c>
      <c r="I268" s="96">
        <v>0.55007194480800004</v>
      </c>
      <c r="J268" s="96">
        <v>0.48205529848000001</v>
      </c>
      <c r="K268" s="96">
        <v>0.42915920233400001</v>
      </c>
      <c r="L268" s="96">
        <v>0.38484942377699999</v>
      </c>
      <c r="M268" s="96">
        <v>0.34536435721499997</v>
      </c>
      <c r="N268" s="96">
        <v>0.14999684372200001</v>
      </c>
      <c r="O268" s="96">
        <v>6.5061024994199995E-2</v>
      </c>
      <c r="P268" s="96">
        <v>3.75441522316E-2</v>
      </c>
      <c r="Q268" s="96">
        <v>2.5802990926E-2</v>
      </c>
      <c r="R268" s="16">
        <f>SQRT((C268-Input!$R$8)^2+(Input!$Q$8-D268)^2)</f>
        <v>3.2500574539702374</v>
      </c>
    </row>
    <row r="269" spans="3:18">
      <c r="C269" s="96">
        <v>46.5</v>
      </c>
      <c r="D269" s="96">
        <v>7.2</v>
      </c>
      <c r="E269" s="96">
        <v>0.28894357729800002</v>
      </c>
      <c r="F269" s="96">
        <v>0.56456703043500001</v>
      </c>
      <c r="G269" s="96">
        <v>0.67518572319600001</v>
      </c>
      <c r="H269" s="96">
        <v>0.64841660472499996</v>
      </c>
      <c r="I269" s="96">
        <v>0.57614525079000001</v>
      </c>
      <c r="J269" s="96">
        <v>0.50590662524499996</v>
      </c>
      <c r="K269" s="96">
        <v>0.45037015407699998</v>
      </c>
      <c r="L269" s="96">
        <v>0.40443345366700001</v>
      </c>
      <c r="M269" s="96">
        <v>0.36295096619700001</v>
      </c>
      <c r="N269" s="96">
        <v>0.15725743829899999</v>
      </c>
      <c r="O269" s="96">
        <v>6.8145966964499996E-2</v>
      </c>
      <c r="P269" s="96">
        <v>3.9084888024400001E-2</v>
      </c>
      <c r="Q269" s="96">
        <v>2.6839009376099999E-2</v>
      </c>
      <c r="R269" s="16">
        <f>SQRT((C269-Input!$R$8)^2+(Input!$Q$8-D269)^2)</f>
        <v>3.1505113522110775</v>
      </c>
    </row>
    <row r="270" spans="3:18">
      <c r="C270" s="96">
        <v>46.5</v>
      </c>
      <c r="D270" s="96">
        <v>7.3000000000000007</v>
      </c>
      <c r="E270" s="96">
        <v>0.30028949396999999</v>
      </c>
      <c r="F270" s="96">
        <v>0.58850161247699995</v>
      </c>
      <c r="G270" s="96">
        <v>0.70383055267899997</v>
      </c>
      <c r="H270" s="96">
        <v>0.67515358829000005</v>
      </c>
      <c r="I270" s="96">
        <v>0.599221836231</v>
      </c>
      <c r="J270" s="96">
        <v>0.52736258637099998</v>
      </c>
      <c r="K270" s="96">
        <v>0.46924237989099998</v>
      </c>
      <c r="L270" s="96">
        <v>0.42110269085099999</v>
      </c>
      <c r="M270" s="96">
        <v>0.37861103310799998</v>
      </c>
      <c r="N270" s="96">
        <v>0.163614211633</v>
      </c>
      <c r="O270" s="96">
        <v>7.0866814580400006E-2</v>
      </c>
      <c r="P270" s="96">
        <v>4.0435478312900001E-2</v>
      </c>
      <c r="Q270" s="96">
        <v>2.7698700088299999E-2</v>
      </c>
      <c r="R270" s="16">
        <f>SQRT((C270-Input!$R$8)^2+(Input!$Q$8-D270)^2)</f>
        <v>3.0509949371826641</v>
      </c>
    </row>
    <row r="271" spans="3:18">
      <c r="C271" s="96">
        <v>46.5</v>
      </c>
      <c r="D271" s="96">
        <v>7.3999999999999986</v>
      </c>
      <c r="E271" s="96">
        <v>0.30808656424699998</v>
      </c>
      <c r="F271" s="96">
        <v>0.60478625173699996</v>
      </c>
      <c r="G271" s="96">
        <v>0.72327175567299995</v>
      </c>
      <c r="H271" s="96">
        <v>0.69337336575099995</v>
      </c>
      <c r="I271" s="96">
        <v>0.614950541809</v>
      </c>
      <c r="J271" s="96">
        <v>0.54209158902900001</v>
      </c>
      <c r="K271" s="96">
        <v>0.48214466001</v>
      </c>
      <c r="L271" s="96">
        <v>0.432506912927</v>
      </c>
      <c r="M271" s="96">
        <v>0.38944599513700001</v>
      </c>
      <c r="N271" s="96">
        <v>0.168079624486</v>
      </c>
      <c r="O271" s="96">
        <v>7.2820141032899993E-2</v>
      </c>
      <c r="P271" s="96">
        <v>4.1400099651700002E-2</v>
      </c>
      <c r="Q271" s="96">
        <v>2.8308148307E-2</v>
      </c>
      <c r="R271" s="16">
        <f>SQRT((C271-Input!$R$8)^2+(Input!$Q$8-D271)^2)</f>
        <v>2.9515112117384277</v>
      </c>
    </row>
    <row r="272" spans="3:18">
      <c r="C272" s="96">
        <v>46.5</v>
      </c>
      <c r="D272" s="96">
        <v>7.4999999999999991</v>
      </c>
      <c r="E272" s="96">
        <v>0.30865326089299999</v>
      </c>
      <c r="F272" s="96">
        <v>0.60529441032200004</v>
      </c>
      <c r="G272" s="96">
        <v>0.72510739544900005</v>
      </c>
      <c r="H272" s="96">
        <v>0.69542054232399997</v>
      </c>
      <c r="I272" s="96">
        <v>0.61693462296900003</v>
      </c>
      <c r="J272" s="96">
        <v>0.54407739085899998</v>
      </c>
      <c r="K272" s="96">
        <v>0.48396799012699998</v>
      </c>
      <c r="L272" s="96">
        <v>0.43428768167199999</v>
      </c>
      <c r="M272" s="96">
        <v>0.39130095114699998</v>
      </c>
      <c r="N272" s="96">
        <v>0.16923914310800001</v>
      </c>
      <c r="O272" s="96">
        <v>7.3472362802300004E-2</v>
      </c>
      <c r="P272" s="96">
        <v>4.1731866320700001E-2</v>
      </c>
      <c r="Q272" s="96">
        <v>2.8521299705299999E-2</v>
      </c>
      <c r="R272" s="16">
        <f>SQRT((C272-Input!$R$8)^2+(Input!$Q$8-D272)^2)</f>
        <v>2.85206359664735</v>
      </c>
    </row>
    <row r="273" spans="3:18">
      <c r="C273" s="96">
        <v>46.5</v>
      </c>
      <c r="D273" s="96">
        <v>7.5999999999999979</v>
      </c>
      <c r="E273" s="96">
        <v>0.30542923757899998</v>
      </c>
      <c r="F273" s="96">
        <v>0.597848326032</v>
      </c>
      <c r="G273" s="96">
        <v>0.71741120856600005</v>
      </c>
      <c r="H273" s="96">
        <v>0.68860957726799998</v>
      </c>
      <c r="I273" s="96">
        <v>0.61141248099199996</v>
      </c>
      <c r="J273" s="96">
        <v>0.53911284701899997</v>
      </c>
      <c r="K273" s="96">
        <v>0.47979983883299998</v>
      </c>
      <c r="L273" s="96">
        <v>0.43085493017299997</v>
      </c>
      <c r="M273" s="96">
        <v>0.38821956312299999</v>
      </c>
      <c r="N273" s="96">
        <v>0.16846584363700001</v>
      </c>
      <c r="O273" s="96">
        <v>7.3294624881100001E-2</v>
      </c>
      <c r="P273" s="96">
        <v>4.1654023637399999E-2</v>
      </c>
      <c r="Q273" s="96">
        <v>2.8471714830400001E-2</v>
      </c>
      <c r="R273" s="16">
        <f>SQRT((C273-Input!$R$8)^2+(Input!$Q$8-D273)^2)</f>
        <v>2.752656005683312</v>
      </c>
    </row>
    <row r="274" spans="3:18">
      <c r="C274" s="96">
        <v>46.5</v>
      </c>
      <c r="D274" s="96">
        <v>7.6999999999999993</v>
      </c>
      <c r="E274" s="96">
        <v>0.29990933078699999</v>
      </c>
      <c r="F274" s="96">
        <v>0.58597326242100001</v>
      </c>
      <c r="G274" s="96">
        <v>0.70397048901699999</v>
      </c>
      <c r="H274" s="96">
        <v>0.67629106993900001</v>
      </c>
      <c r="I274" s="96">
        <v>0.60113760064499999</v>
      </c>
      <c r="J274" s="96">
        <v>0.52970124005599994</v>
      </c>
      <c r="K274" s="96">
        <v>0.47175510524699998</v>
      </c>
      <c r="L274" s="96">
        <v>0.42400031235199998</v>
      </c>
      <c r="M274" s="96">
        <v>0.38183208162600002</v>
      </c>
      <c r="N274" s="96">
        <v>0.166205160155</v>
      </c>
      <c r="O274" s="96">
        <v>7.2417950177899995E-2</v>
      </c>
      <c r="P274" s="96">
        <v>4.1219469057899999E-2</v>
      </c>
      <c r="Q274" s="96">
        <v>2.8187257575499999E-2</v>
      </c>
      <c r="R274" s="16">
        <f>SQRT((C274-Input!$R$8)^2+(Input!$Q$8-D274)^2)</f>
        <v>2.6532929374510794</v>
      </c>
    </row>
    <row r="275" spans="3:18">
      <c r="C275" s="96">
        <v>46.5</v>
      </c>
      <c r="D275" s="96">
        <v>7.8</v>
      </c>
      <c r="E275" s="96">
        <v>0.29046387296699999</v>
      </c>
      <c r="F275" s="96">
        <v>0.56541080356999995</v>
      </c>
      <c r="G275" s="96">
        <v>0.68129979946200003</v>
      </c>
      <c r="H275" s="96">
        <v>0.65554292508099998</v>
      </c>
      <c r="I275" s="96">
        <v>0.58371448435399997</v>
      </c>
      <c r="J275" s="96">
        <v>0.51366172903200003</v>
      </c>
      <c r="K275" s="96">
        <v>0.45801023234999999</v>
      </c>
      <c r="L275" s="96">
        <v>0.41220566739699999</v>
      </c>
      <c r="M275" s="96">
        <v>0.37078628161900001</v>
      </c>
      <c r="N275" s="96">
        <v>0.16216527381599999</v>
      </c>
      <c r="O275" s="96">
        <v>7.0782078541300003E-2</v>
      </c>
      <c r="P275" s="96">
        <v>4.0408165439100002E-2</v>
      </c>
      <c r="Q275" s="96">
        <v>2.7660275889599999E-2</v>
      </c>
      <c r="R275" s="16">
        <f>SQRT((C275-Input!$R$8)^2+(Input!$Q$8-D275)^2)</f>
        <v>2.5539795884523344</v>
      </c>
    </row>
    <row r="276" spans="3:18">
      <c r="C276" s="96">
        <v>46.5</v>
      </c>
      <c r="D276" s="96">
        <v>7.9</v>
      </c>
      <c r="E276" s="96">
        <v>0.27587862930500001</v>
      </c>
      <c r="F276" s="96">
        <v>0.53358170242699998</v>
      </c>
      <c r="G276" s="96">
        <v>0.64821988463400004</v>
      </c>
      <c r="H276" s="96">
        <v>0.625251276114</v>
      </c>
      <c r="I276" s="96">
        <v>0.55822009806399997</v>
      </c>
      <c r="J276" s="96">
        <v>0.489981580433</v>
      </c>
      <c r="K276" s="96">
        <v>0.43762034990100002</v>
      </c>
      <c r="L276" s="96">
        <v>0.39443559186299998</v>
      </c>
      <c r="M276" s="96">
        <v>0.35421286159799997</v>
      </c>
      <c r="N276" s="96">
        <v>0.15585020770300001</v>
      </c>
      <c r="O276" s="96">
        <v>6.8165584967300005E-2</v>
      </c>
      <c r="P276" s="96">
        <v>3.9105088087299997E-2</v>
      </c>
      <c r="Q276" s="96">
        <v>2.6815224856500001E-2</v>
      </c>
      <c r="R276" s="16">
        <f>SQRT((C276-Input!$R$8)^2+(Input!$Q$8-D276)^2)</f>
        <v>2.4547219933292919</v>
      </c>
    </row>
    <row r="277" spans="3:18">
      <c r="C277" s="96">
        <v>46.5</v>
      </c>
      <c r="D277" s="96">
        <v>7.9999999999999982</v>
      </c>
      <c r="E277" s="96">
        <v>0.26422749180799998</v>
      </c>
      <c r="F277" s="96">
        <v>0.50965207712899996</v>
      </c>
      <c r="G277" s="96">
        <v>0.62280311032199998</v>
      </c>
      <c r="H277" s="96">
        <v>0.601572646288</v>
      </c>
      <c r="I277" s="96">
        <v>0.53631848748800004</v>
      </c>
      <c r="J277" s="96">
        <v>0.471084193506</v>
      </c>
      <c r="K277" s="96">
        <v>0.42124091371599998</v>
      </c>
      <c r="L277" s="96">
        <v>0.37882397133599999</v>
      </c>
      <c r="M277" s="96">
        <v>0.34054810035600003</v>
      </c>
      <c r="N277" s="96">
        <v>0.15005230831800001</v>
      </c>
      <c r="O277" s="96">
        <v>6.55658926409E-2</v>
      </c>
      <c r="P277" s="96">
        <v>3.7767631092000001E-2</v>
      </c>
      <c r="Q277" s="96">
        <v>2.5872420179399998E-2</v>
      </c>
      <c r="R277" s="16">
        <f>SQRT((C277-Input!$R$8)^2+(Input!$Q$8-D277)^2)</f>
        <v>2.3555272001906329</v>
      </c>
    </row>
    <row r="278" spans="3:18">
      <c r="C278" s="96">
        <v>46.5</v>
      </c>
      <c r="D278" s="96">
        <v>8.1</v>
      </c>
      <c r="E278" s="96">
        <v>0.26228619642200002</v>
      </c>
      <c r="F278" s="96">
        <v>0.509267092852</v>
      </c>
      <c r="G278" s="96">
        <v>0.61742997163000002</v>
      </c>
      <c r="H278" s="96">
        <v>0.595403257179</v>
      </c>
      <c r="I278" s="96">
        <v>0.53015193818100004</v>
      </c>
      <c r="J278" s="96">
        <v>0.46559093278899999</v>
      </c>
      <c r="K278" s="96">
        <v>0.41613976533000002</v>
      </c>
      <c r="L278" s="96">
        <v>0.37360546189400001</v>
      </c>
      <c r="M278" s="96">
        <v>0.33562542552199998</v>
      </c>
      <c r="N278" s="96">
        <v>0.14653427716100001</v>
      </c>
      <c r="O278" s="96">
        <v>6.3563429849500003E-2</v>
      </c>
      <c r="P278" s="96">
        <v>3.6586210762100002E-2</v>
      </c>
      <c r="Q278" s="96">
        <v>2.50587128882E-2</v>
      </c>
      <c r="R278" s="16">
        <f>SQRT((C278-Input!$R$8)^2+(Input!$Q$8-D278)^2)</f>
        <v>2.256403491652434</v>
      </c>
    </row>
    <row r="279" spans="3:18">
      <c r="C279" s="96">
        <v>46.5</v>
      </c>
      <c r="D279" s="96">
        <v>8.1999999999999975</v>
      </c>
      <c r="E279" s="96">
        <v>0.26468423257899998</v>
      </c>
      <c r="F279" s="96">
        <v>0.519885023394</v>
      </c>
      <c r="G279" s="96">
        <v>0.62052150154999997</v>
      </c>
      <c r="H279" s="96">
        <v>0.59597283302699999</v>
      </c>
      <c r="I279" s="96">
        <v>0.52972595498899999</v>
      </c>
      <c r="J279" s="96">
        <v>0.46482544727199998</v>
      </c>
      <c r="K279" s="96">
        <v>0.41470684656700002</v>
      </c>
      <c r="L279" s="96">
        <v>0.37162514800500002</v>
      </c>
      <c r="M279" s="96">
        <v>0.33334182247499999</v>
      </c>
      <c r="N279" s="96">
        <v>0.14325364781399999</v>
      </c>
      <c r="O279" s="96">
        <v>6.1613459691200002E-2</v>
      </c>
      <c r="P279" s="96">
        <v>3.54168566431E-2</v>
      </c>
      <c r="Q279" s="96">
        <v>2.4264634338E-2</v>
      </c>
      <c r="R279" s="16">
        <f>SQRT((C279-Input!$R$8)^2+(Input!$Q$8-D279)^2)</f>
        <v>2.1573606660557902</v>
      </c>
    </row>
    <row r="280" spans="3:18">
      <c r="C280" s="96">
        <v>46.5</v>
      </c>
      <c r="D280" s="96">
        <v>8.3000000000000007</v>
      </c>
      <c r="E280" s="96">
        <v>0.23572864785700001</v>
      </c>
      <c r="F280" s="96">
        <v>0.45876723015300003</v>
      </c>
      <c r="G280" s="96">
        <v>0.55602413824999997</v>
      </c>
      <c r="H280" s="96">
        <v>0.53513662048599997</v>
      </c>
      <c r="I280" s="96">
        <v>0.47557549960599999</v>
      </c>
      <c r="J280" s="96">
        <v>0.418884579609</v>
      </c>
      <c r="K280" s="96">
        <v>0.37314630524100001</v>
      </c>
      <c r="L280" s="96">
        <v>0.33448335889500003</v>
      </c>
      <c r="M280" s="96">
        <v>0.30116042734600001</v>
      </c>
      <c r="N280" s="96">
        <v>0.13036723536799999</v>
      </c>
      <c r="O280" s="96">
        <v>5.6604179693200002E-2</v>
      </c>
      <c r="P280" s="96">
        <v>3.2798758416000003E-2</v>
      </c>
      <c r="Q280" s="96">
        <v>2.2621443638200001E-2</v>
      </c>
      <c r="R280" s="16">
        <f>SQRT((C280-Input!$R$8)^2+(Input!$Q$8-D280)^2)</f>
        <v>2.0584103987660116</v>
      </c>
    </row>
    <row r="281" spans="3:18">
      <c r="C281" s="96">
        <v>46.5</v>
      </c>
      <c r="D281" s="96">
        <v>8.3999999999999986</v>
      </c>
      <c r="E281" s="96">
        <v>0.20017376343000001</v>
      </c>
      <c r="F281" s="96">
        <v>0.38409342139500002</v>
      </c>
      <c r="G281" s="96">
        <v>0.469868572594</v>
      </c>
      <c r="H281" s="96">
        <v>0.45546431091799999</v>
      </c>
      <c r="I281" s="96">
        <v>0.40771576386000002</v>
      </c>
      <c r="J281" s="96">
        <v>0.35808011040900001</v>
      </c>
      <c r="K281" s="96">
        <v>0.31892524317199999</v>
      </c>
      <c r="L281" s="96">
        <v>0.28728473713800001</v>
      </c>
      <c r="M281" s="96">
        <v>0.258431955193</v>
      </c>
      <c r="N281" s="96">
        <v>0.113880813415</v>
      </c>
      <c r="O281" s="96">
        <v>5.0199419823600003E-2</v>
      </c>
      <c r="P281" s="96">
        <v>2.9544309352599999E-2</v>
      </c>
      <c r="Q281" s="96">
        <v>2.0579160853199999E-2</v>
      </c>
      <c r="R281" s="16">
        <f>SQRT((C281-Input!$R$8)^2+(Input!$Q$8-D281)^2)</f>
        <v>1.9595667113041695</v>
      </c>
    </row>
    <row r="282" spans="3:18">
      <c r="C282" s="96">
        <v>46.5</v>
      </c>
      <c r="D282" s="96">
        <v>8.5</v>
      </c>
      <c r="E282" s="96">
        <v>0.17589115458900001</v>
      </c>
      <c r="F282" s="96">
        <v>0.33482740467099997</v>
      </c>
      <c r="G282" s="96">
        <v>0.41371803219600001</v>
      </c>
      <c r="H282" s="96">
        <v>0.40297813506300001</v>
      </c>
      <c r="I282" s="96">
        <v>0.360340673118</v>
      </c>
      <c r="J282" s="96">
        <v>0.317088456129</v>
      </c>
      <c r="K282" s="96">
        <v>0.28312980611900002</v>
      </c>
      <c r="L282" s="96">
        <v>0.25431129470300001</v>
      </c>
      <c r="M282" s="96">
        <v>0.22955634800999999</v>
      </c>
      <c r="N282" s="96">
        <v>0.10284523981300001</v>
      </c>
      <c r="O282" s="96">
        <v>4.5710174086199998E-2</v>
      </c>
      <c r="P282" s="96">
        <v>2.7308042948800001E-2</v>
      </c>
      <c r="Q282" s="96">
        <v>1.91613011608E-2</v>
      </c>
      <c r="R282" s="16">
        <f>SQRT((C282-Input!$R$8)^2+(Input!$Q$8-D282)^2)</f>
        <v>1.8608465875388043</v>
      </c>
    </row>
    <row r="283" spans="3:18">
      <c r="C283" s="96">
        <v>46.5</v>
      </c>
      <c r="D283" s="96">
        <v>8.5999999999999979</v>
      </c>
      <c r="E283" s="96">
        <v>0.162705977709</v>
      </c>
      <c r="F283" s="96">
        <v>0.30928413312800002</v>
      </c>
      <c r="G283" s="96">
        <v>0.38159361588099999</v>
      </c>
      <c r="H283" s="96">
        <v>0.37184753182199998</v>
      </c>
      <c r="I283" s="96">
        <v>0.33331558374199999</v>
      </c>
      <c r="J283" s="96">
        <v>0.29378128278100002</v>
      </c>
      <c r="K283" s="96">
        <v>0.26154055643899998</v>
      </c>
      <c r="L283" s="96">
        <v>0.235462270763</v>
      </c>
      <c r="M283" s="96">
        <v>0.21294478572299999</v>
      </c>
      <c r="N283" s="96">
        <v>9.5930985877600003E-2</v>
      </c>
      <c r="O283" s="96">
        <v>4.29172099398E-2</v>
      </c>
      <c r="P283" s="96">
        <v>2.5831576586E-2</v>
      </c>
      <c r="Q283" s="96">
        <v>1.8194264851200001E-2</v>
      </c>
      <c r="R283" s="16">
        <f>SQRT((C283-Input!$R$8)^2+(Input!$Q$8-D283)^2)</f>
        <v>1.7622707932262285</v>
      </c>
    </row>
    <row r="284" spans="3:18">
      <c r="C284" s="96">
        <v>46.5</v>
      </c>
      <c r="D284" s="96">
        <v>8.6999999999999993</v>
      </c>
      <c r="E284" s="96">
        <v>0.15549913428600001</v>
      </c>
      <c r="F284" s="96">
        <v>0.29590115466599998</v>
      </c>
      <c r="G284" s="96">
        <v>0.36360358704000001</v>
      </c>
      <c r="H284" s="96">
        <v>0.35455788002499999</v>
      </c>
      <c r="I284" s="96">
        <v>0.31834356221499999</v>
      </c>
      <c r="J284" s="96">
        <v>0.28049966581000002</v>
      </c>
      <c r="K284" s="96">
        <v>0.24956311933200001</v>
      </c>
      <c r="L284" s="96">
        <v>0.22488041077599999</v>
      </c>
      <c r="M284" s="96">
        <v>0.20346669877699999</v>
      </c>
      <c r="N284" s="96">
        <v>9.18934359349E-2</v>
      </c>
      <c r="O284" s="96">
        <v>4.1217229732499999E-2</v>
      </c>
      <c r="P284" s="96">
        <v>2.4900067677800002E-2</v>
      </c>
      <c r="Q284" s="96">
        <v>1.7584397858399999E-2</v>
      </c>
      <c r="R284" s="16">
        <f>SQRT((C284-Input!$R$8)^2+(Input!$Q$8-D284)^2)</f>
        <v>1.6638649809890149</v>
      </c>
    </row>
    <row r="285" spans="3:18">
      <c r="C285" s="96">
        <v>46.5</v>
      </c>
      <c r="D285" s="96">
        <v>8.7999999999999989</v>
      </c>
      <c r="E285" s="96">
        <v>0.15194204373199999</v>
      </c>
      <c r="F285" s="96">
        <v>0.28965117178499999</v>
      </c>
      <c r="G285" s="96">
        <v>0.35483550116599999</v>
      </c>
      <c r="H285" s="96">
        <v>0.34599784298699998</v>
      </c>
      <c r="I285" s="96">
        <v>0.310914928915</v>
      </c>
      <c r="J285" s="96">
        <v>0.273673382987</v>
      </c>
      <c r="K285" s="96">
        <v>0.24359030640900001</v>
      </c>
      <c r="L285" s="96">
        <v>0.21955738930499999</v>
      </c>
      <c r="M285" s="96">
        <v>0.198516010636</v>
      </c>
      <c r="N285" s="96">
        <v>8.9774157142699998E-2</v>
      </c>
      <c r="O285" s="96">
        <v>4.0271236981500001E-2</v>
      </c>
      <c r="P285" s="96">
        <v>2.4366785148799999E-2</v>
      </c>
      <c r="Q285" s="96">
        <v>1.7229115897600001E-2</v>
      </c>
      <c r="R285" s="16">
        <f>SQRT((C285-Input!$R$8)^2+(Input!$Q$8-D285)^2)</f>
        <v>1.5656612025802248</v>
      </c>
    </row>
    <row r="286" spans="3:18">
      <c r="C286" s="96">
        <v>46.5</v>
      </c>
      <c r="D286" s="96">
        <v>8.9</v>
      </c>
      <c r="E286" s="96">
        <v>0.15136272512900001</v>
      </c>
      <c r="F286" s="96">
        <v>0.28907904964800002</v>
      </c>
      <c r="G286" s="96">
        <v>0.35341534483699999</v>
      </c>
      <c r="H286" s="96">
        <v>0.344453376192</v>
      </c>
      <c r="I286" s="96">
        <v>0.30962615028700002</v>
      </c>
      <c r="J286" s="96">
        <v>0.27238497854299998</v>
      </c>
      <c r="K286" s="96">
        <v>0.24245476248200001</v>
      </c>
      <c r="L286" s="96">
        <v>0.218529741946</v>
      </c>
      <c r="M286" s="96">
        <v>0.19751136822599999</v>
      </c>
      <c r="N286" s="96">
        <v>8.9243970418900004E-2</v>
      </c>
      <c r="O286" s="96">
        <v>3.9959743123700001E-2</v>
      </c>
      <c r="P286" s="96">
        <v>2.4168833922500001E-2</v>
      </c>
      <c r="Q286" s="96">
        <v>1.70889728833E-2</v>
      </c>
      <c r="R286" s="16">
        <f>SQRT((C286-Input!$R$8)^2+(Input!$Q$8-D286)^2)</f>
        <v>1.4677000127983686</v>
      </c>
    </row>
    <row r="287" spans="3:18">
      <c r="C287" s="96">
        <v>46.5</v>
      </c>
      <c r="D287" s="96">
        <v>8.9999999999999982</v>
      </c>
      <c r="E287" s="96">
        <v>0.15337691993499999</v>
      </c>
      <c r="F287" s="96">
        <v>0.29336736945500003</v>
      </c>
      <c r="G287" s="96">
        <v>0.35838960571</v>
      </c>
      <c r="H287" s="96">
        <v>0.349071045734</v>
      </c>
      <c r="I287" s="96">
        <v>0.31376533434800002</v>
      </c>
      <c r="J287" s="96">
        <v>0.27592402188100001</v>
      </c>
      <c r="K287" s="96">
        <v>0.24556301710199999</v>
      </c>
      <c r="L287" s="96">
        <v>0.22129019783600001</v>
      </c>
      <c r="M287" s="96">
        <v>0.19995448165900001</v>
      </c>
      <c r="N287" s="96">
        <v>9.01192075372E-2</v>
      </c>
      <c r="O287" s="96">
        <v>4.02223448138E-2</v>
      </c>
      <c r="P287" s="96">
        <v>2.4279527632999998E-2</v>
      </c>
      <c r="Q287" s="96">
        <v>1.7150594986199998E-2</v>
      </c>
      <c r="R287" s="16">
        <f>SQRT((C287-Input!$R$8)^2+(Input!$Q$8-D287)^2)</f>
        <v>1.3700334499097888</v>
      </c>
    </row>
    <row r="288" spans="3:18">
      <c r="C288" s="96">
        <v>46.5</v>
      </c>
      <c r="D288" s="96">
        <v>9.1</v>
      </c>
      <c r="E288" s="96">
        <v>0.15798440926099999</v>
      </c>
      <c r="F288" s="96">
        <v>0.30271362892199999</v>
      </c>
      <c r="G288" s="96">
        <v>0.36988567501899999</v>
      </c>
      <c r="H288" s="96">
        <v>0.35991051767100002</v>
      </c>
      <c r="I288" s="96">
        <v>0.32334673277999998</v>
      </c>
      <c r="J288" s="96">
        <v>0.28435190275799999</v>
      </c>
      <c r="K288" s="96">
        <v>0.25291546623299999</v>
      </c>
      <c r="L288" s="96">
        <v>0.22781702956399999</v>
      </c>
      <c r="M288" s="96">
        <v>0.205783840262</v>
      </c>
      <c r="N288" s="96">
        <v>9.2291552276600006E-2</v>
      </c>
      <c r="O288" s="96">
        <v>4.0987558838299999E-2</v>
      </c>
      <c r="P288" s="96">
        <v>2.46441704626E-2</v>
      </c>
      <c r="Q288" s="96">
        <v>1.7372568914500001E-2</v>
      </c>
      <c r="R288" s="16">
        <f>SQRT((C288-Input!$R$8)^2+(Input!$Q$8-D288)^2)</f>
        <v>1.2727293428593109</v>
      </c>
    </row>
    <row r="289" spans="3:18">
      <c r="C289" s="96">
        <v>46.5</v>
      </c>
      <c r="D289" s="96">
        <v>9.2000000000000011</v>
      </c>
      <c r="E289" s="96">
        <v>0.167155257025</v>
      </c>
      <c r="F289" s="96">
        <v>0.32131360313899998</v>
      </c>
      <c r="G289" s="96">
        <v>0.39279614853099998</v>
      </c>
      <c r="H289" s="96">
        <v>0.38145271027799998</v>
      </c>
      <c r="I289" s="96">
        <v>0.34212172223300003</v>
      </c>
      <c r="J289" s="96">
        <v>0.30038210583899999</v>
      </c>
      <c r="K289" s="96">
        <v>0.26744149325</v>
      </c>
      <c r="L289" s="96">
        <v>0.240593829924</v>
      </c>
      <c r="M289" s="96">
        <v>0.21700945505399999</v>
      </c>
      <c r="N289" s="96">
        <v>9.6548575473500001E-2</v>
      </c>
      <c r="O289" s="96">
        <v>4.2527408546999997E-2</v>
      </c>
      <c r="P289" s="96">
        <v>2.5399111990100001E-2</v>
      </c>
      <c r="Q289" s="96">
        <v>1.7839170357799999E-2</v>
      </c>
      <c r="R289" s="16">
        <f>SQRT((C289-Input!$R$8)^2+(Input!$Q$8-D289)^2)</f>
        <v>1.1758776749638842</v>
      </c>
    </row>
    <row r="290" spans="3:18">
      <c r="C290" s="96">
        <v>46.5</v>
      </c>
      <c r="D290" s="96">
        <v>9.3000000000000007</v>
      </c>
      <c r="E290" s="96">
        <v>0.18459742340900001</v>
      </c>
      <c r="F290" s="96">
        <v>0.35760252628900002</v>
      </c>
      <c r="G290" s="96">
        <v>0.43367394967</v>
      </c>
      <c r="H290" s="96">
        <v>0.420245195435</v>
      </c>
      <c r="I290" s="96">
        <v>0.37670430252999998</v>
      </c>
      <c r="J290" s="96">
        <v>0.32966569383</v>
      </c>
      <c r="K290" s="96">
        <v>0.29376761707400001</v>
      </c>
      <c r="L290" s="96">
        <v>0.263940532023</v>
      </c>
      <c r="M290" s="96">
        <v>0.23731157445500001</v>
      </c>
      <c r="N290" s="96">
        <v>0.104061655217</v>
      </c>
      <c r="O290" s="96">
        <v>4.5210718235000003E-2</v>
      </c>
      <c r="P290" s="96">
        <v>2.6713117286699999E-2</v>
      </c>
      <c r="Q290" s="96">
        <v>1.86498761613E-2</v>
      </c>
      <c r="R290" s="16">
        <f>SQRT((C290-Input!$R$8)^2+(Input!$Q$8-D290)^2)</f>
        <v>1.0796002189615612</v>
      </c>
    </row>
    <row r="291" spans="3:18">
      <c r="C291" s="96">
        <v>46.5</v>
      </c>
      <c r="D291" s="96">
        <v>9.3999999999999986</v>
      </c>
      <c r="E291" s="96">
        <v>0.216900141022</v>
      </c>
      <c r="F291" s="96">
        <v>0.42726183008000002</v>
      </c>
      <c r="G291" s="96">
        <v>0.50850712661300002</v>
      </c>
      <c r="H291" s="96">
        <v>0.48885275016899998</v>
      </c>
      <c r="I291" s="96">
        <v>0.43647171745699997</v>
      </c>
      <c r="J291" s="96">
        <v>0.38214955021800001</v>
      </c>
      <c r="K291" s="96">
        <v>0.33920663656400002</v>
      </c>
      <c r="L291" s="96">
        <v>0.30435144988399998</v>
      </c>
      <c r="M291" s="96">
        <v>0.27305730557800001</v>
      </c>
      <c r="N291" s="96">
        <v>0.116452272771</v>
      </c>
      <c r="O291" s="96">
        <v>4.96723946051E-2</v>
      </c>
      <c r="P291" s="96">
        <v>2.88329382173E-2</v>
      </c>
      <c r="Q291" s="96">
        <v>1.99595755103E-2</v>
      </c>
      <c r="R291" s="16">
        <f>SQRT((C291-Input!$R$8)^2+(Input!$Q$8-D291)^2)</f>
        <v>0.98406552580874163</v>
      </c>
    </row>
    <row r="292" spans="3:18">
      <c r="C292" s="96">
        <v>46.5</v>
      </c>
      <c r="D292" s="96">
        <v>9.5</v>
      </c>
      <c r="E292" s="96">
        <v>0.24665413059499999</v>
      </c>
      <c r="F292" s="96">
        <v>0.49111449809300001</v>
      </c>
      <c r="G292" s="96">
        <v>0.57844322376099999</v>
      </c>
      <c r="H292" s="96">
        <v>0.55475921031800002</v>
      </c>
      <c r="I292" s="96">
        <v>0.49269123747499999</v>
      </c>
      <c r="J292" s="96">
        <v>0.43081534445399999</v>
      </c>
      <c r="K292" s="96">
        <v>0.38320614358600003</v>
      </c>
      <c r="L292" s="96">
        <v>0.34260421210199998</v>
      </c>
      <c r="M292" s="96">
        <v>0.30677564087100001</v>
      </c>
      <c r="N292" s="96">
        <v>0.128692496701</v>
      </c>
      <c r="O292" s="96">
        <v>5.4068507335200001E-2</v>
      </c>
      <c r="P292" s="96">
        <v>3.0919555748499999E-2</v>
      </c>
      <c r="Q292" s="96">
        <v>2.1224384098299999E-2</v>
      </c>
      <c r="R292" s="16">
        <f>SQRT((C292-Input!$R$8)^2+(Input!$Q$8-D292)^2)</f>
        <v>0.88951294840975326</v>
      </c>
    </row>
    <row r="293" spans="3:18">
      <c r="C293" s="96">
        <v>46.5</v>
      </c>
      <c r="D293" s="96">
        <v>9.5999999999999979</v>
      </c>
      <c r="E293" s="96">
        <v>0.26374542967600001</v>
      </c>
      <c r="F293" s="96">
        <v>0.52600522575099995</v>
      </c>
      <c r="G293" s="96">
        <v>0.61734293213199998</v>
      </c>
      <c r="H293" s="96">
        <v>0.59156076219599996</v>
      </c>
      <c r="I293" s="96">
        <v>0.52682067097200003</v>
      </c>
      <c r="J293" s="96">
        <v>0.45977498459900001</v>
      </c>
      <c r="K293" s="96">
        <v>0.40948209431299998</v>
      </c>
      <c r="L293" s="96">
        <v>0.36636588516500002</v>
      </c>
      <c r="M293" s="96">
        <v>0.327543647642</v>
      </c>
      <c r="N293" s="96">
        <v>0.13726125526300001</v>
      </c>
      <c r="O293" s="96">
        <v>5.7284326755600003E-2</v>
      </c>
      <c r="P293" s="96">
        <v>3.2512027015099997E-2</v>
      </c>
      <c r="Q293" s="96">
        <v>2.2207130043500001E-2</v>
      </c>
      <c r="R293" s="16">
        <f>SQRT((C293-Input!$R$8)^2+(Input!$Q$8-D293)^2)</f>
        <v>0.79629241594529543</v>
      </c>
    </row>
    <row r="294" spans="3:18">
      <c r="C294" s="96">
        <v>46.5</v>
      </c>
      <c r="D294" s="96">
        <v>9.6999999999999993</v>
      </c>
      <c r="E294" s="96">
        <v>0.27427067005599998</v>
      </c>
      <c r="F294" s="96">
        <v>0.547250200332</v>
      </c>
      <c r="G294" s="96">
        <v>0.641128218922</v>
      </c>
      <c r="H294" s="96">
        <v>0.61410790185499997</v>
      </c>
      <c r="I294" s="96">
        <v>0.54800742857499996</v>
      </c>
      <c r="J294" s="96">
        <v>0.47771943997900002</v>
      </c>
      <c r="K294" s="96">
        <v>0.425188489058</v>
      </c>
      <c r="L294" s="96">
        <v>0.381239411774</v>
      </c>
      <c r="M294" s="96">
        <v>0.34058799864200001</v>
      </c>
      <c r="N294" s="96">
        <v>0.14302455092499999</v>
      </c>
      <c r="O294" s="96">
        <v>5.9545052009600002E-2</v>
      </c>
      <c r="P294" s="96">
        <v>3.3670835790599998E-2</v>
      </c>
      <c r="Q294" s="96">
        <v>2.2936421208000001E-2</v>
      </c>
      <c r="R294" s="16">
        <f>SQRT((C294-Input!$R$8)^2+(Input!$Q$8-D294)^2)</f>
        <v>0.70493257691453948</v>
      </c>
    </row>
    <row r="295" spans="3:18">
      <c r="C295" s="96">
        <v>46.5</v>
      </c>
      <c r="D295" s="96">
        <v>9.8000000000000007</v>
      </c>
      <c r="E295" s="96">
        <v>0.280248612008</v>
      </c>
      <c r="F295" s="96">
        <v>0.55904906751500005</v>
      </c>
      <c r="G295" s="96">
        <v>0.65450690738299999</v>
      </c>
      <c r="H295" s="96">
        <v>0.62681836739600005</v>
      </c>
      <c r="I295" s="96">
        <v>0.55969077625600006</v>
      </c>
      <c r="J295" s="96">
        <v>0.48790320151</v>
      </c>
      <c r="K295" s="96">
        <v>0.43409164405200001</v>
      </c>
      <c r="L295" s="96">
        <v>0.38971104033800003</v>
      </c>
      <c r="M295" s="96">
        <v>0.348052255097</v>
      </c>
      <c r="N295" s="96">
        <v>0.146404795546</v>
      </c>
      <c r="O295" s="96">
        <v>6.0950613788900002E-2</v>
      </c>
      <c r="P295" s="96">
        <v>3.4416931844500002E-2</v>
      </c>
      <c r="Q295" s="96">
        <v>2.3416469110200001E-2</v>
      </c>
      <c r="R295" s="16">
        <f>SQRT((C295-Input!$R$8)^2+(Input!$Q$8-D295)^2)</f>
        <v>0.61626152264988232</v>
      </c>
    </row>
    <row r="296" spans="3:18">
      <c r="C296" s="96">
        <v>46.5</v>
      </c>
      <c r="D296" s="96">
        <v>9.9</v>
      </c>
      <c r="E296" s="96">
        <v>0.28149794144599999</v>
      </c>
      <c r="F296" s="96">
        <v>0.56110955113500005</v>
      </c>
      <c r="G296" s="96">
        <v>0.65737673865099999</v>
      </c>
      <c r="H296" s="96">
        <v>0.62969000028300004</v>
      </c>
      <c r="I296" s="96">
        <v>0.56225771411400005</v>
      </c>
      <c r="J296" s="96">
        <v>0.49028039073200003</v>
      </c>
      <c r="K296" s="96">
        <v>0.43619221091100002</v>
      </c>
      <c r="L296" s="96">
        <v>0.39175124224199998</v>
      </c>
      <c r="M296" s="96">
        <v>0.34991815294299999</v>
      </c>
      <c r="N296" s="96">
        <v>0.14748967315200001</v>
      </c>
      <c r="O296" s="96">
        <v>6.1496805916199999E-2</v>
      </c>
      <c r="P296" s="96">
        <v>3.47371247585E-2</v>
      </c>
      <c r="Q296" s="96">
        <v>2.3636677888200001E-2</v>
      </c>
      <c r="R296" s="16">
        <f>SQRT((C296-Input!$R$8)^2+(Input!$Q$8-D296)^2)</f>
        <v>0.53162636371998317</v>
      </c>
    </row>
    <row r="297" spans="3:18">
      <c r="C297" s="96">
        <v>46.5</v>
      </c>
      <c r="D297" s="96">
        <v>10</v>
      </c>
      <c r="E297" s="96">
        <v>0.27889911801599998</v>
      </c>
      <c r="F297" s="96">
        <v>0.55564879819599999</v>
      </c>
      <c r="G297" s="96">
        <v>0.65173508584600004</v>
      </c>
      <c r="H297" s="96">
        <v>0.62463724722199998</v>
      </c>
      <c r="I297" s="96">
        <v>0.55801255157899998</v>
      </c>
      <c r="J297" s="96">
        <v>0.48641241288300002</v>
      </c>
      <c r="K297" s="96">
        <v>0.43286796829000002</v>
      </c>
      <c r="L297" s="96">
        <v>0.388680417587</v>
      </c>
      <c r="M297" s="96">
        <v>0.34734370433799999</v>
      </c>
      <c r="N297" s="96">
        <v>0.146846494903</v>
      </c>
      <c r="O297" s="96">
        <v>6.1362890349399998E-2</v>
      </c>
      <c r="P297" s="96">
        <v>3.4715154143300002E-2</v>
      </c>
      <c r="Q297" s="96">
        <v>2.3645710845100001E-2</v>
      </c>
      <c r="R297" s="16">
        <f>SQRT((C297-Input!$R$8)^2+(Input!$Q$8-D297)^2)</f>
        <v>0.45329341149581259</v>
      </c>
    </row>
    <row r="298" spans="3:18">
      <c r="C298" s="96">
        <v>46.5</v>
      </c>
      <c r="D298" s="96">
        <v>10.1</v>
      </c>
      <c r="E298" s="96">
        <v>0.27489683056100001</v>
      </c>
      <c r="F298" s="96">
        <v>0.54706060925300004</v>
      </c>
      <c r="G298" s="96">
        <v>0.64286831992299998</v>
      </c>
      <c r="H298" s="96">
        <v>0.61647352589899995</v>
      </c>
      <c r="I298" s="96">
        <v>0.55062954098500005</v>
      </c>
      <c r="J298" s="96">
        <v>0.48004169929899998</v>
      </c>
      <c r="K298" s="96">
        <v>0.42733717394800003</v>
      </c>
      <c r="L298" s="96">
        <v>0.38350576054399999</v>
      </c>
      <c r="M298" s="96">
        <v>0.34290532435600002</v>
      </c>
      <c r="N298" s="96">
        <v>0.14535036551300001</v>
      </c>
      <c r="O298" s="96">
        <v>6.0860539879000003E-2</v>
      </c>
      <c r="P298" s="96">
        <v>3.44986849821E-2</v>
      </c>
      <c r="Q298" s="96">
        <v>2.3529254787499999E-2</v>
      </c>
      <c r="R298" s="16">
        <f>SQRT((C298-Input!$R$8)^2+(Input!$Q$8-D298)^2)</f>
        <v>0.38512756744862109</v>
      </c>
    </row>
    <row r="299" spans="3:18">
      <c r="C299" s="96">
        <v>46.5</v>
      </c>
      <c r="D299" s="96">
        <v>10.199999999999999</v>
      </c>
      <c r="E299" s="96">
        <v>0.27120394948799997</v>
      </c>
      <c r="F299" s="96">
        <v>0.53964645418799995</v>
      </c>
      <c r="G299" s="96">
        <v>0.63446259064800004</v>
      </c>
      <c r="H299" s="96">
        <v>0.60853416537100002</v>
      </c>
      <c r="I299" s="96">
        <v>0.54317621051099996</v>
      </c>
      <c r="J299" s="96">
        <v>0.47371689254299998</v>
      </c>
      <c r="K299" s="96">
        <v>0.42177537381399999</v>
      </c>
      <c r="L299" s="96">
        <v>0.37823865920600003</v>
      </c>
      <c r="M299" s="96">
        <v>0.33831551642399998</v>
      </c>
      <c r="N299" s="96">
        <v>0.14348480511</v>
      </c>
      <c r="O299" s="96">
        <v>6.0185977624399999E-2</v>
      </c>
      <c r="P299" s="96">
        <v>3.4180303282099998E-2</v>
      </c>
      <c r="Q299" s="96">
        <v>2.3340537712900001E-2</v>
      </c>
      <c r="R299" s="16">
        <f>SQRT((C299-Input!$R$8)^2+(Input!$Q$8-D299)^2)</f>
        <v>0.33342400860206833</v>
      </c>
    </row>
    <row r="300" spans="3:18">
      <c r="C300" s="96">
        <v>46.5</v>
      </c>
      <c r="D300" s="96">
        <v>10.3</v>
      </c>
      <c r="E300" s="96">
        <v>0.26711539892199998</v>
      </c>
      <c r="F300" s="96">
        <v>0.53186260580900002</v>
      </c>
      <c r="G300" s="96">
        <v>0.62494511042199996</v>
      </c>
      <c r="H300" s="96">
        <v>0.59937640484499999</v>
      </c>
      <c r="I300" s="96">
        <v>0.53448125968500004</v>
      </c>
      <c r="J300" s="96">
        <v>0.46629208089200003</v>
      </c>
      <c r="K300" s="96">
        <v>0.41517436479100001</v>
      </c>
      <c r="L300" s="96">
        <v>0.37194682726099998</v>
      </c>
      <c r="M300" s="96">
        <v>0.33277058835099999</v>
      </c>
      <c r="N300" s="96">
        <v>0.14102558761799999</v>
      </c>
      <c r="O300" s="96">
        <v>5.9262289847000001E-2</v>
      </c>
      <c r="P300" s="96">
        <v>3.3724584235700003E-2</v>
      </c>
      <c r="Q300" s="96">
        <v>2.30580459031E-2</v>
      </c>
      <c r="R300" s="16">
        <f>SQRT((C300-Input!$R$8)^2+(Input!$Q$8-D300)^2)</f>
        <v>0.30662663911612742</v>
      </c>
    </row>
    <row r="301" spans="3:18">
      <c r="C301" s="96">
        <v>46.5</v>
      </c>
      <c r="D301" s="96">
        <v>10.4</v>
      </c>
      <c r="E301" s="96">
        <v>0.25942231597499998</v>
      </c>
      <c r="F301" s="96">
        <v>0.516441022596</v>
      </c>
      <c r="G301" s="96">
        <v>0.607223625308</v>
      </c>
      <c r="H301" s="96">
        <v>0.58262105933099995</v>
      </c>
      <c r="I301" s="96">
        <v>0.51881279114500001</v>
      </c>
      <c r="J301" s="96">
        <v>0.45295557772299999</v>
      </c>
      <c r="K301" s="96">
        <v>0.40339016002900002</v>
      </c>
      <c r="L301" s="96">
        <v>0.36087950602500002</v>
      </c>
      <c r="M301" s="96">
        <v>0.32308564704199999</v>
      </c>
      <c r="N301" s="96">
        <v>0.136999209027</v>
      </c>
      <c r="O301" s="96">
        <v>5.7797673004099999E-2</v>
      </c>
      <c r="P301" s="96">
        <v>3.2998241190500002E-2</v>
      </c>
      <c r="Q301" s="96">
        <v>2.2604573582699999E-2</v>
      </c>
      <c r="R301" s="16">
        <f>SQRT((C301-Input!$R$8)^2+(Input!$Q$8-D301)^2)</f>
        <v>0.31123660150925681</v>
      </c>
    </row>
    <row r="302" spans="3:18">
      <c r="C302" s="96">
        <v>46.5</v>
      </c>
      <c r="D302" s="96">
        <v>10.5</v>
      </c>
      <c r="E302" s="96">
        <v>0.24450125995200001</v>
      </c>
      <c r="F302" s="96">
        <v>0.48484261171999998</v>
      </c>
      <c r="G302" s="96">
        <v>0.57352711962299996</v>
      </c>
      <c r="H302" s="96">
        <v>0.55094394423699999</v>
      </c>
      <c r="I302" s="96">
        <v>0.48999658441400001</v>
      </c>
      <c r="J302" s="96">
        <v>0.42846336318799999</v>
      </c>
      <c r="K302" s="96">
        <v>0.381025497095</v>
      </c>
      <c r="L302" s="96">
        <v>0.34106230328100001</v>
      </c>
      <c r="M302" s="96">
        <v>0.30588249905199999</v>
      </c>
      <c r="N302" s="96">
        <v>0.13044545576399999</v>
      </c>
      <c r="O302" s="96">
        <v>5.5520504777199997E-2</v>
      </c>
      <c r="P302" s="96">
        <v>3.1877277597500003E-2</v>
      </c>
      <c r="Q302" s="96">
        <v>2.1909993127899999E-2</v>
      </c>
      <c r="R302" s="16">
        <f>SQRT((C302-Input!$R$8)^2+(Input!$Q$8-D302)^2)</f>
        <v>0.34600079251702848</v>
      </c>
    </row>
    <row r="303" spans="3:18">
      <c r="C303" s="96">
        <v>46.5</v>
      </c>
      <c r="D303" s="96">
        <v>10.6</v>
      </c>
      <c r="E303" s="96">
        <v>0.22030333107700001</v>
      </c>
      <c r="F303" s="96">
        <v>0.43056984077100002</v>
      </c>
      <c r="G303" s="96">
        <v>0.51728698910799997</v>
      </c>
      <c r="H303" s="96">
        <v>0.498988919684</v>
      </c>
      <c r="I303" s="96">
        <v>0.44618257905699998</v>
      </c>
      <c r="J303" s="96">
        <v>0.391266481005</v>
      </c>
      <c r="K303" s="96">
        <v>0.34745095453899999</v>
      </c>
      <c r="L303" s="96">
        <v>0.31220523708100001</v>
      </c>
      <c r="M303" s="96">
        <v>0.281005058044</v>
      </c>
      <c r="N303" s="96">
        <v>0.121884906894</v>
      </c>
      <c r="O303" s="96">
        <v>5.2621811892500002E-2</v>
      </c>
      <c r="P303" s="96">
        <v>3.0445579169700001E-2</v>
      </c>
      <c r="Q303" s="96">
        <v>2.1023657520499998E-2</v>
      </c>
      <c r="R303" s="16">
        <f>SQRT((C303-Input!$R$8)^2+(Input!$Q$8-D303)^2)</f>
        <v>0.40319334657927031</v>
      </c>
    </row>
    <row r="304" spans="3:18">
      <c r="C304" s="96">
        <v>46.52000000000001</v>
      </c>
      <c r="D304" s="96">
        <v>6.6340000000000003</v>
      </c>
      <c r="E304" s="96">
        <v>0.21269503291700001</v>
      </c>
      <c r="F304" s="96">
        <v>0.39418824357900001</v>
      </c>
      <c r="G304" s="96">
        <v>0.48669783817599999</v>
      </c>
      <c r="H304" s="96">
        <v>0.47350161382</v>
      </c>
      <c r="I304" s="96">
        <v>0.42005325020000001</v>
      </c>
      <c r="J304" s="96">
        <v>0.36737948606699999</v>
      </c>
      <c r="K304" s="96">
        <v>0.32512610210199999</v>
      </c>
      <c r="L304" s="96">
        <v>0.29171793036100002</v>
      </c>
      <c r="M304" s="96">
        <v>0.26274485691799998</v>
      </c>
      <c r="N304" s="96">
        <v>0.116501213379</v>
      </c>
      <c r="O304" s="96">
        <v>5.15672565894E-2</v>
      </c>
      <c r="P304" s="96">
        <v>3.0426078813599999E-2</v>
      </c>
      <c r="Q304" s="96">
        <v>2.1216949595799998E-2</v>
      </c>
      <c r="R304" s="16">
        <f>SQRT((C304-Input!$R$8)^2+(Input!$Q$8-D304)^2)</f>
        <v>3.7126775883845906</v>
      </c>
    </row>
    <row r="305" spans="3:18">
      <c r="C305" s="96">
        <v>46.6</v>
      </c>
      <c r="D305" s="96">
        <v>6</v>
      </c>
      <c r="E305" s="96">
        <v>0.16119193083399999</v>
      </c>
      <c r="F305" s="96">
        <v>0.29562234255499997</v>
      </c>
      <c r="G305" s="96">
        <v>0.36708367169</v>
      </c>
      <c r="H305" s="96">
        <v>0.358366709284</v>
      </c>
      <c r="I305" s="96">
        <v>0.31824035281200003</v>
      </c>
      <c r="J305" s="96">
        <v>0.27837058506200002</v>
      </c>
      <c r="K305" s="96">
        <v>0.24573197112799999</v>
      </c>
      <c r="L305" s="96">
        <v>0.22023205468500001</v>
      </c>
      <c r="M305" s="96">
        <v>0.198549825195</v>
      </c>
      <c r="N305" s="96">
        <v>8.7777881485699996E-2</v>
      </c>
      <c r="O305" s="96">
        <v>3.8881662151000002E-2</v>
      </c>
      <c r="P305" s="96">
        <v>2.3315323376100001E-2</v>
      </c>
      <c r="Q305" s="96">
        <v>1.6332810146499999E-2</v>
      </c>
      <c r="R305" s="16">
        <f>SQRT((C305-Input!$R$8)^2+(Input!$Q$8-D305)^2)</f>
        <v>4.3405800273198203</v>
      </c>
    </row>
    <row r="306" spans="3:18">
      <c r="C306" s="96">
        <v>46.6</v>
      </c>
      <c r="D306" s="96">
        <v>6.0999999999999988</v>
      </c>
      <c r="E306" s="96">
        <v>0.16530523776100001</v>
      </c>
      <c r="F306" s="96">
        <v>0.30261103447100002</v>
      </c>
      <c r="G306" s="96">
        <v>0.37673796391600001</v>
      </c>
      <c r="H306" s="96">
        <v>0.36791461878199999</v>
      </c>
      <c r="I306" s="96">
        <v>0.32662434603899998</v>
      </c>
      <c r="J306" s="96">
        <v>0.28593419562799999</v>
      </c>
      <c r="K306" s="96">
        <v>0.25248367845699998</v>
      </c>
      <c r="L306" s="96">
        <v>0.22629850172400001</v>
      </c>
      <c r="M306" s="96">
        <v>0.20420873001600001</v>
      </c>
      <c r="N306" s="96">
        <v>9.0636100270800005E-2</v>
      </c>
      <c r="O306" s="96">
        <v>4.0228966544499999E-2</v>
      </c>
      <c r="P306" s="96">
        <v>2.41109797879E-2</v>
      </c>
      <c r="Q306" s="96">
        <v>1.68964116303E-2</v>
      </c>
      <c r="R306" s="16">
        <f>SQRT((C306-Input!$R$8)^2+(Input!$Q$8-D306)^2)</f>
        <v>4.2406937286098749</v>
      </c>
    </row>
    <row r="307" spans="3:18">
      <c r="C307" s="96">
        <v>46.6</v>
      </c>
      <c r="D307" s="96">
        <v>6.1999999999999993</v>
      </c>
      <c r="E307" s="96">
        <v>0.172190891707</v>
      </c>
      <c r="F307" s="96">
        <v>0.31515221629200002</v>
      </c>
      <c r="G307" s="96">
        <v>0.39296350419100001</v>
      </c>
      <c r="H307" s="96">
        <v>0.38350858482299999</v>
      </c>
      <c r="I307" s="96">
        <v>0.33998013011</v>
      </c>
      <c r="J307" s="96">
        <v>0.29739189216700002</v>
      </c>
      <c r="K307" s="96">
        <v>0.262847180013</v>
      </c>
      <c r="L307" s="96">
        <v>0.235433321971</v>
      </c>
      <c r="M307" s="96">
        <v>0.212373594543</v>
      </c>
      <c r="N307" s="96">
        <v>9.4301512063699994E-2</v>
      </c>
      <c r="O307" s="96">
        <v>4.1835674874700003E-2</v>
      </c>
      <c r="P307" s="96">
        <v>2.5035089367399999E-2</v>
      </c>
      <c r="Q307" s="96">
        <v>1.7537680480500001E-2</v>
      </c>
      <c r="R307" s="16">
        <f>SQRT((C307-Input!$R$8)^2+(Input!$Q$8-D307)^2)</f>
        <v>4.1408129185190798</v>
      </c>
    </row>
    <row r="308" spans="3:18">
      <c r="C308" s="96">
        <v>46.6</v>
      </c>
      <c r="D308" s="96">
        <v>6.3</v>
      </c>
      <c r="E308" s="96">
        <v>0.183722708219</v>
      </c>
      <c r="F308" s="96">
        <v>0.33790636971100002</v>
      </c>
      <c r="G308" s="96">
        <v>0.41858882458399999</v>
      </c>
      <c r="H308" s="96">
        <v>0.40801164693000003</v>
      </c>
      <c r="I308" s="96">
        <v>0.36111957152599999</v>
      </c>
      <c r="J308" s="96">
        <v>0.315317626405</v>
      </c>
      <c r="K308" s="96">
        <v>0.27892219359600001</v>
      </c>
      <c r="L308" s="96">
        <v>0.249413970869</v>
      </c>
      <c r="M308" s="96">
        <v>0.22465219573699999</v>
      </c>
      <c r="N308" s="96">
        <v>9.9247616727900001E-2</v>
      </c>
      <c r="O308" s="96">
        <v>4.3861850602900002E-2</v>
      </c>
      <c r="P308" s="96">
        <v>2.61661063548E-2</v>
      </c>
      <c r="Q308" s="96">
        <v>1.8301820336700001E-2</v>
      </c>
      <c r="R308" s="16">
        <f>SQRT((C308-Input!$R$8)^2+(Input!$Q$8-D308)^2)</f>
        <v>4.0409380040379084</v>
      </c>
    </row>
    <row r="309" spans="3:18">
      <c r="C309" s="96">
        <v>46.6</v>
      </c>
      <c r="D309" s="96">
        <v>6.4</v>
      </c>
      <c r="E309" s="96">
        <v>0.194898380234</v>
      </c>
      <c r="F309" s="96">
        <v>0.35980952137</v>
      </c>
      <c r="G309" s="96">
        <v>0.44319393453900002</v>
      </c>
      <c r="H309" s="96">
        <v>0.43116844264800003</v>
      </c>
      <c r="I309" s="96">
        <v>0.38179978795699998</v>
      </c>
      <c r="J309" s="96">
        <v>0.33287001848100001</v>
      </c>
      <c r="K309" s="96">
        <v>0.29433656036599998</v>
      </c>
      <c r="L309" s="96">
        <v>0.263189595597</v>
      </c>
      <c r="M309" s="96">
        <v>0.23676096333900001</v>
      </c>
      <c r="N309" s="96">
        <v>0.104177324669</v>
      </c>
      <c r="O309" s="96">
        <v>4.5892036972500001E-2</v>
      </c>
      <c r="P309" s="96">
        <v>2.72897779099E-2</v>
      </c>
      <c r="Q309" s="96">
        <v>1.9069555350199999E-2</v>
      </c>
      <c r="R309" s="16">
        <f>SQRT((C309-Input!$R$8)^2+(Input!$Q$8-D309)^2)</f>
        <v>3.9410694333874972</v>
      </c>
    </row>
    <row r="310" spans="3:18">
      <c r="C310" s="96">
        <v>46.6</v>
      </c>
      <c r="D310" s="96">
        <v>6.5</v>
      </c>
      <c r="E310" s="96">
        <v>0.20193709609800001</v>
      </c>
      <c r="F310" s="96">
        <v>0.37256050337899999</v>
      </c>
      <c r="G310" s="96">
        <v>0.45902488969900002</v>
      </c>
      <c r="H310" s="96">
        <v>0.44649425135199999</v>
      </c>
      <c r="I310" s="96">
        <v>0.39579933069700002</v>
      </c>
      <c r="J310" s="96">
        <v>0.344886766324</v>
      </c>
      <c r="K310" s="96">
        <v>0.30490919925299997</v>
      </c>
      <c r="L310" s="96">
        <v>0.27292773335600001</v>
      </c>
      <c r="M310" s="96">
        <v>0.245448651046</v>
      </c>
      <c r="N310" s="96">
        <v>0.108103996319</v>
      </c>
      <c r="O310" s="96">
        <v>4.7646591585800001E-2</v>
      </c>
      <c r="P310" s="96">
        <v>2.82599612796E-2</v>
      </c>
      <c r="Q310" s="96">
        <v>1.9737604119799999E-2</v>
      </c>
      <c r="R310" s="16">
        <f>SQRT((C310-Input!$R$8)^2+(Input!$Q$8-D310)^2)</f>
        <v>3.8412077013726598</v>
      </c>
    </row>
    <row r="311" spans="3:18">
      <c r="C311" s="96">
        <v>46.6</v>
      </c>
      <c r="D311" s="96">
        <v>6.5999999999999988</v>
      </c>
      <c r="E311" s="96">
        <v>0.2070760317</v>
      </c>
      <c r="F311" s="96">
        <v>0.38223108470900002</v>
      </c>
      <c r="G311" s="96">
        <v>0.47139577257100002</v>
      </c>
      <c r="H311" s="96">
        <v>0.45859198119799999</v>
      </c>
      <c r="I311" s="96">
        <v>0.40647510219999999</v>
      </c>
      <c r="J311" s="96">
        <v>0.35465304353299998</v>
      </c>
      <c r="K311" s="96">
        <v>0.31359789965200002</v>
      </c>
      <c r="L311" s="96">
        <v>0.28104000188099998</v>
      </c>
      <c r="M311" s="96">
        <v>0.25275434086699999</v>
      </c>
      <c r="N311" s="96">
        <v>0.111624963471</v>
      </c>
      <c r="O311" s="96">
        <v>4.9282953136099997E-2</v>
      </c>
      <c r="P311" s="96">
        <v>2.9168157645000001E-2</v>
      </c>
      <c r="Q311" s="96">
        <v>2.03610767943E-2</v>
      </c>
      <c r="R311" s="16">
        <f>SQRT((C311-Input!$R$8)^2+(Input!$Q$8-D311)^2)</f>
        <v>3.7413533555904634</v>
      </c>
    </row>
    <row r="312" spans="3:18">
      <c r="C312" s="96">
        <v>46.6</v>
      </c>
      <c r="D312" s="96">
        <v>6.6999999999999993</v>
      </c>
      <c r="E312" s="96">
        <v>0.21172242927599999</v>
      </c>
      <c r="F312" s="96">
        <v>0.39142196683199998</v>
      </c>
      <c r="G312" s="96">
        <v>0.48302736153800002</v>
      </c>
      <c r="H312" s="96">
        <v>0.46993963238999997</v>
      </c>
      <c r="I312" s="96">
        <v>0.41651272266200001</v>
      </c>
      <c r="J312" s="96">
        <v>0.36398784666400003</v>
      </c>
      <c r="K312" s="96">
        <v>0.32197294241199997</v>
      </c>
      <c r="L312" s="96">
        <v>0.28871575999499999</v>
      </c>
      <c r="M312" s="96">
        <v>0.25985765618000001</v>
      </c>
      <c r="N312" s="96">
        <v>0.115073566813</v>
      </c>
      <c r="O312" s="96">
        <v>5.0899975963700002E-2</v>
      </c>
      <c r="P312" s="96">
        <v>3.0055016724099999E-2</v>
      </c>
      <c r="Q312" s="96">
        <v>2.0966957743299999E-2</v>
      </c>
      <c r="R312" s="16">
        <f>SQRT((C312-Input!$R$8)^2+(Input!$Q$8-D312)^2)</f>
        <v>3.6415070036581554</v>
      </c>
    </row>
    <row r="313" spans="3:18">
      <c r="C313" s="96">
        <v>46.6</v>
      </c>
      <c r="D313" s="96">
        <v>6.8</v>
      </c>
      <c r="E313" s="96">
        <v>0.21623735077600001</v>
      </c>
      <c r="F313" s="96">
        <v>0.40082710194799998</v>
      </c>
      <c r="G313" s="96">
        <v>0.49493581533800002</v>
      </c>
      <c r="H313" s="96">
        <v>0.481408974052</v>
      </c>
      <c r="I313" s="96">
        <v>0.42673164934699997</v>
      </c>
      <c r="J313" s="96">
        <v>0.373559472394</v>
      </c>
      <c r="K313" s="96">
        <v>0.330614374672</v>
      </c>
      <c r="L313" s="96">
        <v>0.29652223183800003</v>
      </c>
      <c r="M313" s="96">
        <v>0.267173618931</v>
      </c>
      <c r="N313" s="96">
        <v>0.11850946324599999</v>
      </c>
      <c r="O313" s="96">
        <v>5.2496211429499999E-2</v>
      </c>
      <c r="P313" s="96">
        <v>3.0909355354199999E-2</v>
      </c>
      <c r="Q313" s="96">
        <v>2.15439678057E-2</v>
      </c>
      <c r="R313" s="16">
        <f>SQRT((C313-Input!$R$8)^2+(Input!$Q$8-D313)^2)</f>
        <v>3.5416693216610122</v>
      </c>
    </row>
    <row r="314" spans="3:18">
      <c r="C314" s="96">
        <v>46.6</v>
      </c>
      <c r="D314" s="96">
        <v>6.9</v>
      </c>
      <c r="E314" s="96">
        <v>0.222198181217</v>
      </c>
      <c r="F314" s="96">
        <v>0.41448352610299999</v>
      </c>
      <c r="G314" s="96">
        <v>0.51116464004899997</v>
      </c>
      <c r="H314" s="96">
        <v>0.49651139535299998</v>
      </c>
      <c r="I314" s="96">
        <v>0.440110149389</v>
      </c>
      <c r="J314" s="96">
        <v>0.386077998847</v>
      </c>
      <c r="K314" s="96">
        <v>0.34183737845899997</v>
      </c>
      <c r="L314" s="96">
        <v>0.30651759328700001</v>
      </c>
      <c r="M314" s="96">
        <v>0.27644270120199999</v>
      </c>
      <c r="N314" s="96">
        <v>0.122405589611</v>
      </c>
      <c r="O314" s="96">
        <v>5.4152189385799999E-2</v>
      </c>
      <c r="P314" s="96">
        <v>3.1797469474499997E-2</v>
      </c>
      <c r="Q314" s="96">
        <v>2.21323989448E-2</v>
      </c>
      <c r="R314" s="16">
        <f>SQRT((C314-Input!$R$8)^2+(Input!$Q$8-D314)^2)</f>
        <v>3.441841064067042</v>
      </c>
    </row>
    <row r="315" spans="3:18">
      <c r="C315" s="96">
        <v>46.6</v>
      </c>
      <c r="D315" s="96">
        <v>6.9999999999999991</v>
      </c>
      <c r="E315" s="96">
        <v>0.23409984574699999</v>
      </c>
      <c r="F315" s="96">
        <v>0.44321348879799999</v>
      </c>
      <c r="G315" s="96">
        <v>0.54209805836699998</v>
      </c>
      <c r="H315" s="96">
        <v>0.52430679576600003</v>
      </c>
      <c r="I315" s="96">
        <v>0.464127249761</v>
      </c>
      <c r="J315" s="96">
        <v>0.40749882224900003</v>
      </c>
      <c r="K315" s="96">
        <v>0.36120884179599999</v>
      </c>
      <c r="L315" s="96">
        <v>0.32338084100699999</v>
      </c>
      <c r="M315" s="96">
        <v>0.29143144113300001</v>
      </c>
      <c r="N315" s="96">
        <v>0.12797074304799999</v>
      </c>
      <c r="O315" s="96">
        <v>5.6291756903900002E-2</v>
      </c>
      <c r="P315" s="96">
        <v>3.29115067895E-2</v>
      </c>
      <c r="Q315" s="96">
        <v>2.2848318385599999E-2</v>
      </c>
      <c r="R315" s="16">
        <f>SQRT((C315-Input!$R$8)^2+(Input!$Q$8-D315)^2)</f>
        <v>3.3420230754142821</v>
      </c>
    </row>
    <row r="316" spans="3:18">
      <c r="C316" s="96">
        <v>46.6</v>
      </c>
      <c r="D316" s="96">
        <v>7.0999999999999988</v>
      </c>
      <c r="E316" s="96">
        <v>0.24945422901299999</v>
      </c>
      <c r="F316" s="96">
        <v>0.48017961861800001</v>
      </c>
      <c r="G316" s="96">
        <v>0.57968500543000001</v>
      </c>
      <c r="H316" s="96">
        <v>0.55909535343100003</v>
      </c>
      <c r="I316" s="96">
        <v>0.49412103988200001</v>
      </c>
      <c r="J316" s="96">
        <v>0.43337512367300002</v>
      </c>
      <c r="K316" s="96">
        <v>0.38517338642400001</v>
      </c>
      <c r="L316" s="96">
        <v>0.34415916396000001</v>
      </c>
      <c r="M316" s="96">
        <v>0.309407646383</v>
      </c>
      <c r="N316" s="96">
        <v>0.134546080131</v>
      </c>
      <c r="O316" s="96">
        <v>5.87374640531E-2</v>
      </c>
      <c r="P316" s="96">
        <v>3.4161343013900003E-2</v>
      </c>
      <c r="Q316" s="96">
        <v>2.36350912818E-2</v>
      </c>
      <c r="R316" s="16">
        <f>SQRT((C316-Input!$R$8)^2+(Input!$Q$8-D316)^2)</f>
        <v>3.2422163041513623</v>
      </c>
    </row>
    <row r="317" spans="3:18">
      <c r="C317" s="96">
        <v>46.6</v>
      </c>
      <c r="D317" s="96">
        <v>7.2</v>
      </c>
      <c r="E317" s="96">
        <v>0.260089560163</v>
      </c>
      <c r="F317" s="96">
        <v>0.50469820526099995</v>
      </c>
      <c r="G317" s="96">
        <v>0.60545193035800005</v>
      </c>
      <c r="H317" s="96">
        <v>0.58277489052499998</v>
      </c>
      <c r="I317" s="96">
        <v>0.51618520794199996</v>
      </c>
      <c r="J317" s="96">
        <v>0.45267137358199999</v>
      </c>
      <c r="K317" s="96">
        <v>0.40305243811500002</v>
      </c>
      <c r="L317" s="96">
        <v>0.36018087834399998</v>
      </c>
      <c r="M317" s="96">
        <v>0.32346089285099999</v>
      </c>
      <c r="N317" s="96">
        <v>0.14024177171400001</v>
      </c>
      <c r="O317" s="96">
        <v>6.09332654468E-2</v>
      </c>
      <c r="P317" s="96">
        <v>3.5297165433699998E-2</v>
      </c>
      <c r="Q317" s="96">
        <v>2.43521107364E-2</v>
      </c>
      <c r="R317" s="16">
        <f>SQRT((C317-Input!$R$8)^2+(Input!$Q$8-D317)^2)</f>
        <v>3.1424218191083595</v>
      </c>
    </row>
    <row r="318" spans="3:18">
      <c r="C318" s="96">
        <v>46.6</v>
      </c>
      <c r="D318" s="96">
        <v>7.3000000000000007</v>
      </c>
      <c r="E318" s="96">
        <v>0.2670575791</v>
      </c>
      <c r="F318" s="96">
        <v>0.52009319126200004</v>
      </c>
      <c r="G318" s="96">
        <v>0.62236328994599999</v>
      </c>
      <c r="H318" s="96">
        <v>0.59852500172500001</v>
      </c>
      <c r="I318" s="96">
        <v>0.53097360713999997</v>
      </c>
      <c r="J318" s="96">
        <v>0.46562300943500001</v>
      </c>
      <c r="K318" s="96">
        <v>0.41466863698500001</v>
      </c>
      <c r="L318" s="96">
        <v>0.37110896036699997</v>
      </c>
      <c r="M318" s="96">
        <v>0.3331031122</v>
      </c>
      <c r="N318" s="96">
        <v>0.144433420157</v>
      </c>
      <c r="O318" s="96">
        <v>6.2620917873599996E-2</v>
      </c>
      <c r="P318" s="96">
        <v>3.6189609634600002E-2</v>
      </c>
      <c r="Q318" s="96">
        <v>2.49202570995E-2</v>
      </c>
      <c r="R318" s="16">
        <f>SQRT((C318-Input!$R$8)^2+(Input!$Q$8-D318)^2)</f>
        <v>3.0426408291994744</v>
      </c>
    </row>
    <row r="319" spans="3:18">
      <c r="C319" s="96">
        <v>46.6</v>
      </c>
      <c r="D319" s="96">
        <v>7.3999999999999986</v>
      </c>
      <c r="E319" s="96">
        <v>0.26997865254800002</v>
      </c>
      <c r="F319" s="96">
        <v>0.52622367312499996</v>
      </c>
      <c r="G319" s="96">
        <v>0.629703102397</v>
      </c>
      <c r="H319" s="96">
        <v>0.60553768400700003</v>
      </c>
      <c r="I319" s="96">
        <v>0.53767686020899996</v>
      </c>
      <c r="J319" s="96">
        <v>0.471546653368</v>
      </c>
      <c r="K319" s="96">
        <v>0.42007271798399998</v>
      </c>
      <c r="L319" s="96">
        <v>0.37629849611400001</v>
      </c>
      <c r="M319" s="96">
        <v>0.33773559683100002</v>
      </c>
      <c r="N319" s="96">
        <v>0.14663187351099999</v>
      </c>
      <c r="O319" s="96">
        <v>6.3616805412100005E-2</v>
      </c>
      <c r="P319" s="96">
        <v>3.6734771425300003E-2</v>
      </c>
      <c r="Q319" s="96">
        <v>2.5271035673599999E-2</v>
      </c>
      <c r="R319" s="16">
        <f>SQRT((C319-Input!$R$8)^2+(Input!$Q$8-D319)^2)</f>
        <v>2.9428747071214332</v>
      </c>
    </row>
    <row r="320" spans="3:18">
      <c r="C320" s="96">
        <v>46.6</v>
      </c>
      <c r="D320" s="96">
        <v>7.4999999999999991</v>
      </c>
      <c r="E320" s="96">
        <v>0.26937776048899997</v>
      </c>
      <c r="F320" s="96">
        <v>0.52454933425000005</v>
      </c>
      <c r="G320" s="96">
        <v>0.62875887027499999</v>
      </c>
      <c r="H320" s="96">
        <v>0.60493253789300006</v>
      </c>
      <c r="I320" s="96">
        <v>0.53735946649199995</v>
      </c>
      <c r="J320" s="96">
        <v>0.471424829943</v>
      </c>
      <c r="K320" s="96">
        <v>0.42015476943199997</v>
      </c>
      <c r="L320" s="96">
        <v>0.37654736720300003</v>
      </c>
      <c r="M320" s="96">
        <v>0.33805556319899999</v>
      </c>
      <c r="N320" s="96">
        <v>0.14713665412800001</v>
      </c>
      <c r="O320" s="96">
        <v>6.3935076016E-2</v>
      </c>
      <c r="P320" s="96">
        <v>3.6925396541299997E-2</v>
      </c>
      <c r="Q320" s="96">
        <v>2.5397782636699999E-2</v>
      </c>
      <c r="R320" s="16">
        <f>SQRT((C320-Input!$R$8)^2+(Input!$Q$8-D320)^2)</f>
        <v>2.8431250180247853</v>
      </c>
    </row>
    <row r="321" spans="3:18">
      <c r="C321" s="96">
        <v>46.6</v>
      </c>
      <c r="D321" s="96">
        <v>7.5999999999999979</v>
      </c>
      <c r="E321" s="96">
        <v>0.26718682571800001</v>
      </c>
      <c r="F321" s="96">
        <v>0.51959471562600001</v>
      </c>
      <c r="G321" s="96">
        <v>0.62412814013499995</v>
      </c>
      <c r="H321" s="96">
        <v>0.60084018826200003</v>
      </c>
      <c r="I321" s="96">
        <v>0.53384465053899999</v>
      </c>
      <c r="J321" s="96">
        <v>0.46864672962600001</v>
      </c>
      <c r="K321" s="96">
        <v>0.417923642604</v>
      </c>
      <c r="L321" s="96">
        <v>0.374661140349</v>
      </c>
      <c r="M321" s="96">
        <v>0.33654379904699999</v>
      </c>
      <c r="N321" s="96">
        <v>0.146918335604</v>
      </c>
      <c r="O321" s="96">
        <v>6.3939758945700004E-2</v>
      </c>
      <c r="P321" s="96">
        <v>3.6937137497500001E-2</v>
      </c>
      <c r="Q321" s="96">
        <v>2.5400807612699999E-2</v>
      </c>
      <c r="R321" s="16">
        <f>SQRT((C321-Input!$R$8)^2+(Input!$Q$8-D321)^2)</f>
        <v>2.743393554417926</v>
      </c>
    </row>
    <row r="322" spans="3:18">
      <c r="C322" s="96">
        <v>46.6</v>
      </c>
      <c r="D322" s="96">
        <v>7.6999999999999993</v>
      </c>
      <c r="E322" s="96">
        <v>0.264243079135</v>
      </c>
      <c r="F322" s="96">
        <v>0.51370208025200004</v>
      </c>
      <c r="G322" s="96">
        <v>0.61776297852700002</v>
      </c>
      <c r="H322" s="96">
        <v>0.59495681310699999</v>
      </c>
      <c r="I322" s="96">
        <v>0.52864199972100001</v>
      </c>
      <c r="J322" s="96">
        <v>0.46436438878300001</v>
      </c>
      <c r="K322" s="96">
        <v>0.41432121194900001</v>
      </c>
      <c r="L322" s="96">
        <v>0.37142586319600002</v>
      </c>
      <c r="M322" s="96">
        <v>0.333777287757</v>
      </c>
      <c r="N322" s="96">
        <v>0.145938028868</v>
      </c>
      <c r="O322" s="96">
        <v>6.3534441853500004E-2</v>
      </c>
      <c r="P322" s="96">
        <v>3.6703357530299997E-2</v>
      </c>
      <c r="Q322" s="96">
        <v>2.5234583582300001E-2</v>
      </c>
      <c r="R322" s="16">
        <f>SQRT((C322-Input!$R$8)^2+(Input!$Q$8-D322)^2)</f>
        <v>2.6436823789413877</v>
      </c>
    </row>
    <row r="323" spans="3:18">
      <c r="C323" s="96">
        <v>46.6</v>
      </c>
      <c r="D323" s="96">
        <v>7.8</v>
      </c>
      <c r="E323" s="96">
        <v>0.26024802648500001</v>
      </c>
      <c r="F323" s="96">
        <v>0.50616624596199999</v>
      </c>
      <c r="G323" s="96">
        <v>0.60902154890399995</v>
      </c>
      <c r="H323" s="96">
        <v>0.58672819254399999</v>
      </c>
      <c r="I323" s="96">
        <v>0.52125634068500004</v>
      </c>
      <c r="J323" s="96">
        <v>0.45818771296100003</v>
      </c>
      <c r="K323" s="96">
        <v>0.409015502777</v>
      </c>
      <c r="L323" s="96">
        <v>0.366554304527</v>
      </c>
      <c r="M323" s="96">
        <v>0.32953911022799998</v>
      </c>
      <c r="N323" s="96">
        <v>0.14412949583000001</v>
      </c>
      <c r="O323" s="96">
        <v>6.2762701359900003E-2</v>
      </c>
      <c r="P323" s="96">
        <v>3.6265904433900001E-2</v>
      </c>
      <c r="Q323" s="96">
        <v>2.49384552035E-2</v>
      </c>
      <c r="R323" s="16">
        <f>SQRT((C323-Input!$R$8)^2+(Input!$Q$8-D323)^2)</f>
        <v>2.5439938771601969</v>
      </c>
    </row>
    <row r="324" spans="3:18">
      <c r="C324" s="96">
        <v>46.6</v>
      </c>
      <c r="D324" s="96">
        <v>7.9</v>
      </c>
      <c r="E324" s="96">
        <v>0.25280451248500002</v>
      </c>
      <c r="F324" s="96">
        <v>0.49098534811099998</v>
      </c>
      <c r="G324" s="96">
        <v>0.59270358302299997</v>
      </c>
      <c r="H324" s="96">
        <v>0.571512547787</v>
      </c>
      <c r="I324" s="96">
        <v>0.50740230762000005</v>
      </c>
      <c r="J324" s="96">
        <v>0.446384667598</v>
      </c>
      <c r="K324" s="96">
        <v>0.39874352962499998</v>
      </c>
      <c r="L324" s="96">
        <v>0.35706224412300003</v>
      </c>
      <c r="M324" s="96">
        <v>0.32125996404899998</v>
      </c>
      <c r="N324" s="96">
        <v>0.140621868146</v>
      </c>
      <c r="O324" s="96">
        <v>6.1365390848000002E-2</v>
      </c>
      <c r="P324" s="96">
        <v>3.5502172034800002E-2</v>
      </c>
      <c r="Q324" s="96">
        <v>2.44356786289E-2</v>
      </c>
      <c r="R324" s="16">
        <f>SQRT((C324-Input!$R$8)^2+(Input!$Q$8-D324)^2)</f>
        <v>2.444330823217665</v>
      </c>
    </row>
    <row r="325" spans="3:18">
      <c r="C325" s="96">
        <v>46.6</v>
      </c>
      <c r="D325" s="96">
        <v>7.9999999999999982</v>
      </c>
      <c r="E325" s="96">
        <v>0.23925582953899999</v>
      </c>
      <c r="F325" s="96">
        <v>0.46214743710299999</v>
      </c>
      <c r="G325" s="96">
        <v>0.56308720225300002</v>
      </c>
      <c r="H325" s="96">
        <v>0.54340629654899997</v>
      </c>
      <c r="I325" s="96">
        <v>0.48260878316700001</v>
      </c>
      <c r="J325" s="96">
        <v>0.42517890821600002</v>
      </c>
      <c r="K325" s="96">
        <v>0.37920258674000001</v>
      </c>
      <c r="L325" s="96">
        <v>0.34001169422999999</v>
      </c>
      <c r="M325" s="96">
        <v>0.30642795800200001</v>
      </c>
      <c r="N325" s="96">
        <v>0.134604621388</v>
      </c>
      <c r="O325" s="96">
        <v>5.9040827938400001E-2</v>
      </c>
      <c r="P325" s="96">
        <v>3.4261585187600002E-2</v>
      </c>
      <c r="Q325" s="96">
        <v>2.3636571611700002E-2</v>
      </c>
      <c r="R325" s="16">
        <f>SQRT((C325-Input!$R$8)^2+(Input!$Q$8-D325)^2)</f>
        <v>2.3446964621535424</v>
      </c>
    </row>
    <row r="326" spans="3:18">
      <c r="C326" s="96">
        <v>46.6</v>
      </c>
      <c r="D326" s="96">
        <v>8.1</v>
      </c>
      <c r="E326" s="96">
        <v>0.222637588966</v>
      </c>
      <c r="F326" s="96">
        <v>0.42661932646400003</v>
      </c>
      <c r="G326" s="96">
        <v>0.52425186776900001</v>
      </c>
      <c r="H326" s="96">
        <v>0.50743483240800002</v>
      </c>
      <c r="I326" s="96">
        <v>0.45228379381900002</v>
      </c>
      <c r="J326" s="96">
        <v>0.39937206575899997</v>
      </c>
      <c r="K326" s="96">
        <v>0.35525116650600003</v>
      </c>
      <c r="L326" s="96">
        <v>0.319292377287</v>
      </c>
      <c r="M326" s="96">
        <v>0.28847466059499999</v>
      </c>
      <c r="N326" s="96">
        <v>0.12734600964100001</v>
      </c>
      <c r="O326" s="96">
        <v>5.6219862015600003E-2</v>
      </c>
      <c r="P326" s="96">
        <v>3.2765058145799997E-2</v>
      </c>
      <c r="Q326" s="96">
        <v>2.26833498971E-2</v>
      </c>
      <c r="R326" s="16">
        <f>SQRT((C326-Input!$R$8)^2+(Input!$Q$8-D326)^2)</f>
        <v>2.2450946140282624</v>
      </c>
    </row>
    <row r="327" spans="3:18">
      <c r="C327" s="96">
        <v>46.6</v>
      </c>
      <c r="D327" s="96">
        <v>8.1999999999999975</v>
      </c>
      <c r="E327" s="96">
        <v>0.20978379985500001</v>
      </c>
      <c r="F327" s="96">
        <v>0.40046472665299998</v>
      </c>
      <c r="G327" s="96">
        <v>0.49293978986699999</v>
      </c>
      <c r="H327" s="96">
        <v>0.47825388009100001</v>
      </c>
      <c r="I327" s="96">
        <v>0.427469558335</v>
      </c>
      <c r="J327" s="96">
        <v>0.37660222313899999</v>
      </c>
      <c r="K327" s="96">
        <v>0.33534633039799999</v>
      </c>
      <c r="L327" s="96">
        <v>0.30193911723900002</v>
      </c>
      <c r="M327" s="96">
        <v>0.272488573264</v>
      </c>
      <c r="N327" s="96">
        <v>0.12080528875800001</v>
      </c>
      <c r="O327" s="96">
        <v>5.3562230663399997E-2</v>
      </c>
      <c r="P327" s="96">
        <v>3.1350360615200003E-2</v>
      </c>
      <c r="Q327" s="96">
        <v>2.1776538983399998E-2</v>
      </c>
      <c r="R327" s="16">
        <f>SQRT((C327-Input!$R$8)^2+(Input!$Q$8-D327)^2)</f>
        <v>2.1455298068873572</v>
      </c>
    </row>
    <row r="328" spans="3:18">
      <c r="C328" s="96">
        <v>46.6</v>
      </c>
      <c r="D328" s="96">
        <v>8.3000000000000007</v>
      </c>
      <c r="E328" s="96">
        <v>0.19722644398700001</v>
      </c>
      <c r="F328" s="96">
        <v>0.37495482837799998</v>
      </c>
      <c r="G328" s="96">
        <v>0.462895995058</v>
      </c>
      <c r="H328" s="96">
        <v>0.45001644372100003</v>
      </c>
      <c r="I328" s="96">
        <v>0.40326176919099999</v>
      </c>
      <c r="J328" s="96">
        <v>0.35439042280100003</v>
      </c>
      <c r="K328" s="96">
        <v>0.31600018148999998</v>
      </c>
      <c r="L328" s="96">
        <v>0.28493896371400002</v>
      </c>
      <c r="M328" s="96">
        <v>0.25661433891300001</v>
      </c>
      <c r="N328" s="96">
        <v>0.11435910323700001</v>
      </c>
      <c r="O328" s="96">
        <v>5.0797665268000003E-2</v>
      </c>
      <c r="P328" s="96">
        <v>2.9926279615199999E-2</v>
      </c>
      <c r="Q328" s="96">
        <v>2.08584221207E-2</v>
      </c>
      <c r="R328" s="16">
        <f>SQRT((C328-Input!$R$8)^2+(Input!$Q$8-D328)^2)</f>
        <v>2.0460074483113369</v>
      </c>
    </row>
    <row r="329" spans="3:18">
      <c r="C329" s="96">
        <v>46.6</v>
      </c>
      <c r="D329" s="96">
        <v>8.3999999999999986</v>
      </c>
      <c r="E329" s="96">
        <v>0.18362403225999999</v>
      </c>
      <c r="F329" s="96">
        <v>0.34855715263999998</v>
      </c>
      <c r="G329" s="96">
        <v>0.43130551702800002</v>
      </c>
      <c r="H329" s="96">
        <v>0.42015593209800001</v>
      </c>
      <c r="I329" s="96">
        <v>0.376175612647</v>
      </c>
      <c r="J329" s="96">
        <v>0.33087406251599999</v>
      </c>
      <c r="K329" s="96">
        <v>0.29536166296999999</v>
      </c>
      <c r="L329" s="96">
        <v>0.26570610262900002</v>
      </c>
      <c r="M329" s="96">
        <v>0.23973641779900001</v>
      </c>
      <c r="N329" s="96">
        <v>0.107439749204</v>
      </c>
      <c r="O329" s="96">
        <v>4.7818398695599999E-2</v>
      </c>
      <c r="P329" s="96">
        <v>2.8414041352999998E-2</v>
      </c>
      <c r="Q329" s="96">
        <v>1.9886689054100001E-2</v>
      </c>
      <c r="R329" s="16">
        <f>SQRT((C329-Input!$R$8)^2+(Input!$Q$8-D329)^2)</f>
        <v>1.9465340492395338</v>
      </c>
    </row>
    <row r="330" spans="3:18">
      <c r="C330" s="96">
        <v>46.6</v>
      </c>
      <c r="D330" s="96">
        <v>8.5</v>
      </c>
      <c r="E330" s="96">
        <v>0.172923264332</v>
      </c>
      <c r="F330" s="96">
        <v>0.32814089362999999</v>
      </c>
      <c r="G330" s="96">
        <v>0.40619493866299999</v>
      </c>
      <c r="H330" s="96">
        <v>0.39609353231099997</v>
      </c>
      <c r="I330" s="96">
        <v>0.35418418430600002</v>
      </c>
      <c r="J330" s="96">
        <v>0.311909945982</v>
      </c>
      <c r="K330" s="96">
        <v>0.27826233049999999</v>
      </c>
      <c r="L330" s="96">
        <v>0.25015742839900001</v>
      </c>
      <c r="M330" s="96">
        <v>0.22602627477600001</v>
      </c>
      <c r="N330" s="96">
        <v>0.101664444203</v>
      </c>
      <c r="O330" s="96">
        <v>4.5344220716500003E-2</v>
      </c>
      <c r="P330" s="96">
        <v>2.7146652989E-2</v>
      </c>
      <c r="Q330" s="96">
        <v>1.9060135069299999E-2</v>
      </c>
      <c r="R330" s="16">
        <f>SQRT((C330-Input!$R$8)^2+(Input!$Q$8-D330)^2)</f>
        <v>1.8471175195834808</v>
      </c>
    </row>
    <row r="331" spans="3:18">
      <c r="C331" s="96">
        <v>46.6</v>
      </c>
      <c r="D331" s="96">
        <v>8.5999999999999979</v>
      </c>
      <c r="E331" s="96">
        <v>0.16548718629</v>
      </c>
      <c r="F331" s="96">
        <v>0.31434401663599998</v>
      </c>
      <c r="G331" s="96">
        <v>0.388141473573</v>
      </c>
      <c r="H331" s="96">
        <v>0.37819216004299999</v>
      </c>
      <c r="I331" s="96">
        <v>0.33874627794399997</v>
      </c>
      <c r="J331" s="96">
        <v>0.298431149309</v>
      </c>
      <c r="K331" s="96">
        <v>0.26574589643899998</v>
      </c>
      <c r="L331" s="96">
        <v>0.23914752354499999</v>
      </c>
      <c r="M331" s="96">
        <v>0.21621223041900001</v>
      </c>
      <c r="N331" s="96">
        <v>9.7311319642599994E-2</v>
      </c>
      <c r="O331" s="96">
        <v>4.3503993974499999E-2</v>
      </c>
      <c r="P331" s="96">
        <v>2.61500695757E-2</v>
      </c>
      <c r="Q331" s="96">
        <v>1.8400152203100002E-2</v>
      </c>
      <c r="R331" s="16">
        <f>SQRT((C331-Input!$R$8)^2+(Input!$Q$8-D331)^2)</f>
        <v>1.7477675639099204</v>
      </c>
    </row>
    <row r="332" spans="3:18">
      <c r="C332" s="96">
        <v>46.6</v>
      </c>
      <c r="D332" s="96">
        <v>8.6999999999999993</v>
      </c>
      <c r="E332" s="96">
        <v>0.16082849479299999</v>
      </c>
      <c r="F332" s="96">
        <v>0.30599930001999998</v>
      </c>
      <c r="G332" s="96">
        <v>0.37659886995500003</v>
      </c>
      <c r="H332" s="96">
        <v>0.366985073243</v>
      </c>
      <c r="I332" s="96">
        <v>0.32904310853899998</v>
      </c>
      <c r="J332" s="96">
        <v>0.289865106825</v>
      </c>
      <c r="K332" s="96">
        <v>0.257880828487</v>
      </c>
      <c r="L332" s="96">
        <v>0.232179758278</v>
      </c>
      <c r="M332" s="96">
        <v>0.20993985537199999</v>
      </c>
      <c r="N332" s="96">
        <v>9.44849419563E-2</v>
      </c>
      <c r="O332" s="96">
        <v>4.2269098599500003E-2</v>
      </c>
      <c r="P332" s="96">
        <v>2.54605973414E-2</v>
      </c>
      <c r="Q332" s="96">
        <v>1.7944720803100001E-2</v>
      </c>
      <c r="R332" s="16">
        <f>SQRT((C332-Input!$R$8)^2+(Input!$Q$8-D332)^2)</f>
        <v>1.6484962189095227</v>
      </c>
    </row>
    <row r="333" spans="3:18">
      <c r="C333" s="96">
        <v>46.6</v>
      </c>
      <c r="D333" s="96">
        <v>8.7999999999999989</v>
      </c>
      <c r="E333" s="96">
        <v>0.158782902842</v>
      </c>
      <c r="F333" s="96">
        <v>0.30265986085199997</v>
      </c>
      <c r="G333" s="96">
        <v>0.37154677039099998</v>
      </c>
      <c r="H333" s="96">
        <v>0.36196298900099999</v>
      </c>
      <c r="I333" s="96">
        <v>0.32472532663499998</v>
      </c>
      <c r="J333" s="96">
        <v>0.28596887541400001</v>
      </c>
      <c r="K333" s="96">
        <v>0.25433170470299998</v>
      </c>
      <c r="L333" s="96">
        <v>0.22902386721599999</v>
      </c>
      <c r="M333" s="96">
        <v>0.20705312151700001</v>
      </c>
      <c r="N333" s="96">
        <v>9.3126002827799995E-2</v>
      </c>
      <c r="O333" s="96">
        <v>4.1622659388E-2</v>
      </c>
      <c r="P333" s="96">
        <v>2.50829574435E-2</v>
      </c>
      <c r="Q333" s="96">
        <v>1.7688682190800002E-2</v>
      </c>
      <c r="R333" s="16">
        <f>SQRT((C333-Input!$R$8)^2+(Input!$Q$8-D333)^2)</f>
        <v>1.5493185954032738</v>
      </c>
    </row>
    <row r="334" spans="3:18">
      <c r="C334" s="96">
        <v>46.6</v>
      </c>
      <c r="D334" s="96">
        <v>8.9</v>
      </c>
      <c r="E334" s="96">
        <v>0.15929412078800001</v>
      </c>
      <c r="F334" s="96">
        <v>0.30413319323400001</v>
      </c>
      <c r="G334" s="96">
        <v>0.37273469212299998</v>
      </c>
      <c r="H334" s="96">
        <v>0.362932868307</v>
      </c>
      <c r="I334" s="96">
        <v>0.32566114704299998</v>
      </c>
      <c r="J334" s="96">
        <v>0.28660769594300001</v>
      </c>
      <c r="K334" s="96">
        <v>0.25492632831899997</v>
      </c>
      <c r="L334" s="96">
        <v>0.22955453942099999</v>
      </c>
      <c r="M334" s="96">
        <v>0.20744273038300001</v>
      </c>
      <c r="N334" s="96">
        <v>9.3187111628999994E-2</v>
      </c>
      <c r="O334" s="96">
        <v>4.1560019080699999E-2</v>
      </c>
      <c r="P334" s="96">
        <v>2.5019082006999999E-2</v>
      </c>
      <c r="Q334" s="96">
        <v>1.7635428589699999E-2</v>
      </c>
      <c r="R334" s="16">
        <f>SQRT((C334-Input!$R$8)^2+(Input!$Q$8-D334)^2)</f>
        <v>1.4502539213412764</v>
      </c>
    </row>
    <row r="335" spans="3:18">
      <c r="C335" s="96">
        <v>46.6</v>
      </c>
      <c r="D335" s="96">
        <v>8.9999999999999982</v>
      </c>
      <c r="E335" s="96">
        <v>0.16142800546899999</v>
      </c>
      <c r="F335" s="96">
        <v>0.30869358487800003</v>
      </c>
      <c r="G335" s="96">
        <v>0.37809667199899999</v>
      </c>
      <c r="H335" s="96">
        <v>0.36791212678200003</v>
      </c>
      <c r="I335" s="96">
        <v>0.33010587643</v>
      </c>
      <c r="J335" s="96">
        <v>0.29035638832400001</v>
      </c>
      <c r="K335" s="96">
        <v>0.25829770765999999</v>
      </c>
      <c r="L335" s="96">
        <v>0.232549867775</v>
      </c>
      <c r="M335" s="96">
        <v>0.21007290232</v>
      </c>
      <c r="N335" s="96">
        <v>9.4137236785899997E-2</v>
      </c>
      <c r="O335" s="96">
        <v>4.1847963749299999E-2</v>
      </c>
      <c r="P335" s="96">
        <v>2.5134403772900001E-2</v>
      </c>
      <c r="Q335" s="96">
        <v>1.7696234812E-2</v>
      </c>
      <c r="R335" s="16">
        <f>SQRT((C335-Input!$R$8)^2+(Input!$Q$8-D335)^2)</f>
        <v>1.3513270376445279</v>
      </c>
    </row>
    <row r="336" spans="3:18">
      <c r="C336" s="96">
        <v>46.6</v>
      </c>
      <c r="D336" s="96">
        <v>9.1</v>
      </c>
      <c r="E336" s="96">
        <v>0.16674267225100001</v>
      </c>
      <c r="F336" s="96">
        <v>0.31943569764099999</v>
      </c>
      <c r="G336" s="96">
        <v>0.39146681551599999</v>
      </c>
      <c r="H336" s="96">
        <v>0.38054495607299998</v>
      </c>
      <c r="I336" s="96">
        <v>0.34123072921300002</v>
      </c>
      <c r="J336" s="96">
        <v>0.29982880839300002</v>
      </c>
      <c r="K336" s="96">
        <v>0.26692892512100003</v>
      </c>
      <c r="L336" s="96">
        <v>0.24018620336800001</v>
      </c>
      <c r="M336" s="96">
        <v>0.21679593273</v>
      </c>
      <c r="N336" s="96">
        <v>9.6763001956599995E-2</v>
      </c>
      <c r="O336" s="96">
        <v>4.2789378030700001E-2</v>
      </c>
      <c r="P336" s="96">
        <v>2.5587590063300001E-2</v>
      </c>
      <c r="Q336" s="96">
        <v>1.7971699754700001E-2</v>
      </c>
      <c r="R336" s="16">
        <f>SQRT((C336-Input!$R$8)^2+(Input!$Q$8-D336)^2)</f>
        <v>1.2525705924108672</v>
      </c>
    </row>
    <row r="337" spans="3:18">
      <c r="C337" s="96">
        <v>46.6</v>
      </c>
      <c r="D337" s="96">
        <v>9.2000000000000011</v>
      </c>
      <c r="E337" s="96">
        <v>0.17789761743099999</v>
      </c>
      <c r="F337" s="96">
        <v>0.34234342109600002</v>
      </c>
      <c r="G337" s="96">
        <v>0.41808958105900002</v>
      </c>
      <c r="H337" s="96">
        <v>0.40617001794899998</v>
      </c>
      <c r="I337" s="96">
        <v>0.36389062604200001</v>
      </c>
      <c r="J337" s="96">
        <v>0.31904483286399998</v>
      </c>
      <c r="K337" s="96">
        <v>0.284537240591</v>
      </c>
      <c r="L337" s="96">
        <v>0.25560697169300001</v>
      </c>
      <c r="M337" s="96">
        <v>0.23025957263300001</v>
      </c>
      <c r="N337" s="96">
        <v>0.10190922976</v>
      </c>
      <c r="O337" s="96">
        <v>4.4641932809299997E-2</v>
      </c>
      <c r="P337" s="96">
        <v>2.6496064721199999E-2</v>
      </c>
      <c r="Q337" s="96">
        <v>1.8530587205100001E-2</v>
      </c>
      <c r="R337" s="16">
        <f>SQRT((C337-Input!$R$8)^2+(Input!$Q$8-D337)^2)</f>
        <v>1.1540283424924569</v>
      </c>
    </row>
    <row r="338" spans="3:18">
      <c r="C338" s="96">
        <v>46.6</v>
      </c>
      <c r="D338" s="96">
        <v>9.3000000000000007</v>
      </c>
      <c r="E338" s="96">
        <v>0.200088425283</v>
      </c>
      <c r="F338" s="96">
        <v>0.38940968793000003</v>
      </c>
      <c r="G338" s="96">
        <v>0.46897376401300001</v>
      </c>
      <c r="H338" s="96">
        <v>0.45333253111600003</v>
      </c>
      <c r="I338" s="96">
        <v>0.40645001779500001</v>
      </c>
      <c r="J338" s="96">
        <v>0.35544302645800002</v>
      </c>
      <c r="K338" s="96">
        <v>0.31624642348400001</v>
      </c>
      <c r="L338" s="96">
        <v>0.28464878514300002</v>
      </c>
      <c r="M338" s="96">
        <v>0.25540703575099999</v>
      </c>
      <c r="N338" s="96">
        <v>0.11091174883</v>
      </c>
      <c r="O338" s="96">
        <v>4.7898616654399997E-2</v>
      </c>
      <c r="P338" s="96">
        <v>2.8036247243800001E-2</v>
      </c>
      <c r="Q338" s="96">
        <v>1.9486691291800001E-2</v>
      </c>
      <c r="R338" s="16">
        <f>SQRT((C338-Input!$R$8)^2+(Input!$Q$8-D338)^2)</f>
        <v>1.0557602670963084</v>
      </c>
    </row>
    <row r="339" spans="3:18">
      <c r="C339" s="96">
        <v>46.6</v>
      </c>
      <c r="D339" s="96">
        <v>9.3999999999999986</v>
      </c>
      <c r="E339" s="96">
        <v>0.23455083362599999</v>
      </c>
      <c r="F339" s="96">
        <v>0.46412417675500001</v>
      </c>
      <c r="G339" s="96">
        <v>0.55110509463500001</v>
      </c>
      <c r="H339" s="96">
        <v>0.52840196536999995</v>
      </c>
      <c r="I339" s="96">
        <v>0.47039376461400001</v>
      </c>
      <c r="J339" s="96">
        <v>0.41206358778800001</v>
      </c>
      <c r="K339" s="96">
        <v>0.36597721914300002</v>
      </c>
      <c r="L339" s="96">
        <v>0.32779921251100003</v>
      </c>
      <c r="M339" s="96">
        <v>0.29412215977799999</v>
      </c>
      <c r="N339" s="96">
        <v>0.124470826311</v>
      </c>
      <c r="O339" s="96">
        <v>5.2783487560200001E-2</v>
      </c>
      <c r="P339" s="96">
        <v>3.03411849386E-2</v>
      </c>
      <c r="Q339" s="96">
        <v>2.08820291112E-2</v>
      </c>
      <c r="R339" s="16">
        <f>SQRT((C339-Input!$R$8)^2+(Input!$Q$8-D339)^2)</f>
        <v>0.95785075449291812</v>
      </c>
    </row>
    <row r="340" spans="3:18">
      <c r="C340" s="96">
        <v>46.6</v>
      </c>
      <c r="D340" s="96">
        <v>9.5</v>
      </c>
      <c r="E340" s="96">
        <v>0.25931075555600003</v>
      </c>
      <c r="F340" s="96">
        <v>0.51622256741999994</v>
      </c>
      <c r="G340" s="96">
        <v>0.60732933195000005</v>
      </c>
      <c r="H340" s="96">
        <v>0.58235217548200002</v>
      </c>
      <c r="I340" s="96">
        <v>0.51834761210000002</v>
      </c>
      <c r="J340" s="96">
        <v>0.45280421334199999</v>
      </c>
      <c r="K340" s="96">
        <v>0.40346957974100001</v>
      </c>
      <c r="L340" s="96">
        <v>0.36084083127799998</v>
      </c>
      <c r="M340" s="96">
        <v>0.32286636943300001</v>
      </c>
      <c r="N340" s="96">
        <v>0.13563203764000001</v>
      </c>
      <c r="O340" s="96">
        <v>5.6805124077499998E-2</v>
      </c>
      <c r="P340" s="96">
        <v>3.22968632512E-2</v>
      </c>
      <c r="Q340" s="96">
        <v>2.20687726597E-2</v>
      </c>
      <c r="R340" s="16">
        <f>SQRT((C340-Input!$R$8)^2+(Input!$Q$8-D340)^2)</f>
        <v>0.86042221855669776</v>
      </c>
    </row>
    <row r="341" spans="3:18">
      <c r="C341" s="96">
        <v>46.6</v>
      </c>
      <c r="D341" s="96">
        <v>9.5999999999999979</v>
      </c>
      <c r="E341" s="96">
        <v>0.27336524898199999</v>
      </c>
      <c r="F341" s="96">
        <v>0.54425098283499995</v>
      </c>
      <c r="G341" s="96">
        <v>0.63930561763600002</v>
      </c>
      <c r="H341" s="96">
        <v>0.61270765942700001</v>
      </c>
      <c r="I341" s="96">
        <v>0.54689394422000004</v>
      </c>
      <c r="J341" s="96">
        <v>0.47701742922700002</v>
      </c>
      <c r="K341" s="96">
        <v>0.42472691125700002</v>
      </c>
      <c r="L341" s="96">
        <v>0.38096687354600001</v>
      </c>
      <c r="M341" s="96">
        <v>0.34049450731199998</v>
      </c>
      <c r="N341" s="96">
        <v>0.14327536142799999</v>
      </c>
      <c r="O341" s="96">
        <v>5.9721425859300001E-2</v>
      </c>
      <c r="P341" s="96">
        <v>3.3760572750400002E-2</v>
      </c>
      <c r="Q341" s="96">
        <v>2.29740509061E-2</v>
      </c>
      <c r="R341" s="16">
        <f>SQRT((C341-Input!$R$8)^2+(Input!$Q$8-D341)^2)</f>
        <v>0.76365877228603407</v>
      </c>
    </row>
    <row r="342" spans="3:18">
      <c r="C342" s="96">
        <v>46.6</v>
      </c>
      <c r="D342" s="96">
        <v>9.6999999999999993</v>
      </c>
      <c r="E342" s="96">
        <v>0.28296259631600001</v>
      </c>
      <c r="F342" s="96">
        <v>0.56321658557900001</v>
      </c>
      <c r="G342" s="96">
        <v>0.66077002765600001</v>
      </c>
      <c r="H342" s="96">
        <v>0.63297224398399998</v>
      </c>
      <c r="I342" s="96">
        <v>0.56519492795500004</v>
      </c>
      <c r="J342" s="96">
        <v>0.49317990014000002</v>
      </c>
      <c r="K342" s="96">
        <v>0.43884198986799999</v>
      </c>
      <c r="L342" s="96">
        <v>0.39438659640200002</v>
      </c>
      <c r="M342" s="96">
        <v>0.35223995567799998</v>
      </c>
      <c r="N342" s="96">
        <v>0.14829156436499999</v>
      </c>
      <c r="O342" s="96">
        <v>6.1750637034600001E-2</v>
      </c>
      <c r="P342" s="96">
        <v>3.4802636130899997E-2</v>
      </c>
      <c r="Q342" s="96">
        <v>2.36265489657E-2</v>
      </c>
      <c r="R342" s="16">
        <f>SQRT((C342-Input!$R$8)^2+(Input!$Q$8-D342)^2)</f>
        <v>0.6678495689845062</v>
      </c>
    </row>
    <row r="343" spans="3:18">
      <c r="C343" s="96">
        <v>46.6</v>
      </c>
      <c r="D343" s="96">
        <v>9.8000000000000007</v>
      </c>
      <c r="E343" s="96">
        <v>0.28838216920499998</v>
      </c>
      <c r="F343" s="96">
        <v>0.57449558432799996</v>
      </c>
      <c r="G343" s="96">
        <v>0.67360533249700005</v>
      </c>
      <c r="H343" s="96">
        <v>0.64498181962699996</v>
      </c>
      <c r="I343" s="96">
        <v>0.575540766644</v>
      </c>
      <c r="J343" s="96">
        <v>0.50265904298499997</v>
      </c>
      <c r="K343" s="96">
        <v>0.44706722144200001</v>
      </c>
      <c r="L343" s="96">
        <v>0.401787608633</v>
      </c>
      <c r="M343" s="96">
        <v>0.35903348888800002</v>
      </c>
      <c r="N343" s="96">
        <v>0.15112890274900001</v>
      </c>
      <c r="O343" s="96">
        <v>6.2938890468299993E-2</v>
      </c>
      <c r="P343" s="96">
        <v>3.5425848360799997E-2</v>
      </c>
      <c r="Q343" s="96">
        <v>2.4022481146400002E-2</v>
      </c>
      <c r="R343" s="16">
        <f>SQRT((C343-Input!$R$8)^2+(Input!$Q$8-D343)^2)</f>
        <v>0.57347307966125916</v>
      </c>
    </row>
    <row r="344" spans="3:18">
      <c r="C344" s="96">
        <v>46.6</v>
      </c>
      <c r="D344" s="96">
        <v>9.9</v>
      </c>
      <c r="E344" s="96">
        <v>0.289282153328</v>
      </c>
      <c r="F344" s="96">
        <v>0.57637226200900005</v>
      </c>
      <c r="G344" s="96">
        <v>0.67581978008400001</v>
      </c>
      <c r="H344" s="96">
        <v>0.64712198750899996</v>
      </c>
      <c r="I344" s="96">
        <v>0.57740963064499995</v>
      </c>
      <c r="J344" s="96">
        <v>0.50432810312300003</v>
      </c>
      <c r="K344" s="96">
        <v>0.448511656019</v>
      </c>
      <c r="L344" s="96">
        <v>0.40305713603999999</v>
      </c>
      <c r="M344" s="96">
        <v>0.36025273506700001</v>
      </c>
      <c r="N344" s="96">
        <v>0.15178985115499999</v>
      </c>
      <c r="O344" s="96">
        <v>6.3263165030600005E-2</v>
      </c>
      <c r="P344" s="96">
        <v>3.5613542892E-2</v>
      </c>
      <c r="Q344" s="96">
        <v>2.4150908270799999E-2</v>
      </c>
      <c r="R344" s="16">
        <f>SQRT((C344-Input!$R$8)^2+(Input!$Q$8-D344)^2)</f>
        <v>0.48137272398791908</v>
      </c>
    </row>
    <row r="345" spans="3:18">
      <c r="C345" s="96">
        <v>46.6</v>
      </c>
      <c r="D345" s="96">
        <v>10</v>
      </c>
      <c r="E345" s="96">
        <v>0.28705079252299998</v>
      </c>
      <c r="F345" s="96">
        <v>0.57155997724999996</v>
      </c>
      <c r="G345" s="96">
        <v>0.670506103282</v>
      </c>
      <c r="H345" s="96">
        <v>0.64226666576400004</v>
      </c>
      <c r="I345" s="96">
        <v>0.57328584742300004</v>
      </c>
      <c r="J345" s="96">
        <v>0.50051550914999998</v>
      </c>
      <c r="K345" s="96">
        <v>0.44521212403299998</v>
      </c>
      <c r="L345" s="96">
        <v>0.40018134209599998</v>
      </c>
      <c r="M345" s="96">
        <v>0.35759554092099999</v>
      </c>
      <c r="N345" s="96">
        <v>0.150930397198</v>
      </c>
      <c r="O345" s="96">
        <v>6.2974075241400002E-2</v>
      </c>
      <c r="P345" s="96">
        <v>3.54872168021E-2</v>
      </c>
      <c r="Q345" s="96">
        <v>2.4084273172200001E-2</v>
      </c>
      <c r="R345" s="16">
        <f>SQRT((C345-Input!$R$8)^2+(Input!$Q$8-D345)^2)</f>
        <v>0.39315140302805685</v>
      </c>
    </row>
    <row r="346" spans="3:18">
      <c r="C346" s="96">
        <v>46.6</v>
      </c>
      <c r="D346" s="96">
        <v>10.1</v>
      </c>
      <c r="E346" s="96">
        <v>0.28370836699300001</v>
      </c>
      <c r="F346" s="96">
        <v>0.56471987192399997</v>
      </c>
      <c r="G346" s="96">
        <v>0.66247387696299997</v>
      </c>
      <c r="H346" s="96">
        <v>0.63475623688500005</v>
      </c>
      <c r="I346" s="96">
        <v>0.56681669061399997</v>
      </c>
      <c r="J346" s="96">
        <v>0.49455419972600001</v>
      </c>
      <c r="K346" s="96">
        <v>0.44001619312700002</v>
      </c>
      <c r="L346" s="96">
        <v>0.395498990381</v>
      </c>
      <c r="M346" s="96">
        <v>0.35331896547199998</v>
      </c>
      <c r="N346" s="96">
        <v>0.149294666396</v>
      </c>
      <c r="O346" s="96">
        <v>6.2336668399399997E-2</v>
      </c>
      <c r="P346" s="96">
        <v>3.5172967909199999E-2</v>
      </c>
      <c r="Q346" s="96">
        <v>2.3895336215699999E-2</v>
      </c>
      <c r="R346" s="16">
        <f>SQRT((C346-Input!$R$8)^2+(Input!$Q$8-D346)^2)</f>
        <v>0.31211592719101933</v>
      </c>
    </row>
    <row r="347" spans="3:18">
      <c r="C347" s="96">
        <v>46.6</v>
      </c>
      <c r="D347" s="96">
        <v>10.199999999999999</v>
      </c>
      <c r="E347" s="96">
        <v>0.27999600666199997</v>
      </c>
      <c r="F347" s="96">
        <v>0.55801719048599996</v>
      </c>
      <c r="G347" s="96">
        <v>0.65404271380099999</v>
      </c>
      <c r="H347" s="96">
        <v>0.626707610104</v>
      </c>
      <c r="I347" s="96">
        <v>0.55977950792300002</v>
      </c>
      <c r="J347" s="96">
        <v>0.48805823064600001</v>
      </c>
      <c r="K347" s="96">
        <v>0.43430041688100002</v>
      </c>
      <c r="L347" s="96">
        <v>0.39002353578799998</v>
      </c>
      <c r="M347" s="96">
        <v>0.34850895562599998</v>
      </c>
      <c r="N347" s="96">
        <v>0.147243505355</v>
      </c>
      <c r="O347" s="96">
        <v>6.14823415475E-2</v>
      </c>
      <c r="P347" s="96">
        <v>3.47339428912E-2</v>
      </c>
      <c r="Q347" s="96">
        <v>2.36205498594E-2</v>
      </c>
      <c r="R347" s="16">
        <f>SQRT((C347-Input!$R$8)^2+(Input!$Q$8-D347)^2)</f>
        <v>0.24548865209962287</v>
      </c>
    </row>
    <row r="348" spans="3:18">
      <c r="C348" s="96">
        <v>46.6</v>
      </c>
      <c r="D348" s="96">
        <v>10.3</v>
      </c>
      <c r="E348" s="96">
        <v>0.27528485615699999</v>
      </c>
      <c r="F348" s="96">
        <v>0.54911443824200001</v>
      </c>
      <c r="G348" s="96">
        <v>0.64327489802799998</v>
      </c>
      <c r="H348" s="96">
        <v>0.61636271525999997</v>
      </c>
      <c r="I348" s="96">
        <v>0.55024568646899996</v>
      </c>
      <c r="J348" s="96">
        <v>0.47963939499000002</v>
      </c>
      <c r="K348" s="96">
        <v>0.426856248662</v>
      </c>
      <c r="L348" s="96">
        <v>0.38288328434000002</v>
      </c>
      <c r="M348" s="96">
        <v>0.34219285463799998</v>
      </c>
      <c r="N348" s="96">
        <v>0.14441661546000001</v>
      </c>
      <c r="O348" s="96">
        <v>6.0301574655000002E-2</v>
      </c>
      <c r="P348" s="96">
        <v>3.4118615887999998E-2</v>
      </c>
      <c r="Q348" s="96">
        <v>2.32293711348E-2</v>
      </c>
      <c r="R348" s="16">
        <f>SQRT((C348-Input!$R$8)^2+(Input!$Q$8-D348)^2)</f>
        <v>0.20763671306652243</v>
      </c>
    </row>
    <row r="349" spans="3:18">
      <c r="C349" s="96">
        <v>46.6</v>
      </c>
      <c r="D349" s="96">
        <v>10.4</v>
      </c>
      <c r="E349" s="96">
        <v>0.26759190469499999</v>
      </c>
      <c r="F349" s="96">
        <v>0.53380201362400004</v>
      </c>
      <c r="G349" s="96">
        <v>0.62579220765599997</v>
      </c>
      <c r="H349" s="96">
        <v>0.59975761701899999</v>
      </c>
      <c r="I349" s="96">
        <v>0.53459812491500003</v>
      </c>
      <c r="J349" s="96">
        <v>0.46627487422300001</v>
      </c>
      <c r="K349" s="96">
        <v>0.41507951508099999</v>
      </c>
      <c r="L349" s="96">
        <v>0.37170106192300001</v>
      </c>
      <c r="M349" s="96">
        <v>0.33234386041699998</v>
      </c>
      <c r="N349" s="96">
        <v>0.14003885532800001</v>
      </c>
      <c r="O349" s="96">
        <v>5.8598501187099999E-2</v>
      </c>
      <c r="P349" s="96">
        <v>3.3237591179599998E-2</v>
      </c>
      <c r="Q349" s="96">
        <v>2.26695241569E-2</v>
      </c>
      <c r="R349" s="16">
        <f>SQRT((C349-Input!$R$8)^2+(Input!$Q$8-D349)^2)</f>
        <v>0.21438593917617221</v>
      </c>
    </row>
    <row r="350" spans="3:18">
      <c r="C350" s="96">
        <v>46.6</v>
      </c>
      <c r="D350" s="96">
        <v>10.5</v>
      </c>
      <c r="E350" s="96">
        <v>0.25509461447800003</v>
      </c>
      <c r="F350" s="96">
        <v>0.50834794239199999</v>
      </c>
      <c r="G350" s="96">
        <v>0.59735503372099996</v>
      </c>
      <c r="H350" s="96">
        <v>0.57297722824899999</v>
      </c>
      <c r="I350" s="96">
        <v>0.50963843044099999</v>
      </c>
      <c r="J350" s="96">
        <v>0.445010435175</v>
      </c>
      <c r="K350" s="96">
        <v>0.39633774359500001</v>
      </c>
      <c r="L350" s="96">
        <v>0.35415848623700003</v>
      </c>
      <c r="M350" s="96">
        <v>0.31698147566200002</v>
      </c>
      <c r="N350" s="96">
        <v>0.13361644441199999</v>
      </c>
      <c r="O350" s="96">
        <v>5.61979174682E-2</v>
      </c>
      <c r="P350" s="96">
        <v>3.2016130293499999E-2</v>
      </c>
      <c r="Q350" s="96">
        <v>2.1898870329700001E-2</v>
      </c>
      <c r="R350" s="16">
        <f>SQRT((C350-Input!$R$8)^2+(Input!$Q$8-D350)^2)</f>
        <v>0.26231594922884371</v>
      </c>
    </row>
    <row r="351" spans="3:18">
      <c r="C351" s="96">
        <v>46.6</v>
      </c>
      <c r="D351" s="96">
        <v>10.6</v>
      </c>
      <c r="E351" s="96">
        <v>0.23380055833300001</v>
      </c>
      <c r="F351" s="96">
        <v>0.46292263821000001</v>
      </c>
      <c r="G351" s="96">
        <v>0.54911154399100004</v>
      </c>
      <c r="H351" s="96">
        <v>0.52673139539000002</v>
      </c>
      <c r="I351" s="96">
        <v>0.469029110345</v>
      </c>
      <c r="J351" s="96">
        <v>0.41051029362699998</v>
      </c>
      <c r="K351" s="96">
        <v>0.36439289404399999</v>
      </c>
      <c r="L351" s="96">
        <v>0.32638260702999999</v>
      </c>
      <c r="M351" s="96">
        <v>0.29285855086599999</v>
      </c>
      <c r="N351" s="96">
        <v>0.12437951105300001</v>
      </c>
      <c r="O351" s="96">
        <v>5.2892157657199998E-2</v>
      </c>
      <c r="P351" s="96">
        <v>3.0362355679099999E-2</v>
      </c>
      <c r="Q351" s="96">
        <v>2.0867909562199999E-2</v>
      </c>
      <c r="R351" s="16">
        <f>SQRT((C351-Input!$R$8)^2+(Input!$Q$8-D351)^2)</f>
        <v>0.33415263506848047</v>
      </c>
    </row>
    <row r="352" spans="3:18">
      <c r="C352" s="96">
        <v>46.7</v>
      </c>
      <c r="D352" s="96">
        <v>6</v>
      </c>
      <c r="E352" s="96">
        <v>0.15318846001200001</v>
      </c>
      <c r="F352" s="96">
        <v>0.281186506063</v>
      </c>
      <c r="G352" s="96">
        <v>0.34797906496600001</v>
      </c>
      <c r="H352" s="96">
        <v>0.33990482849300002</v>
      </c>
      <c r="I352" s="96">
        <v>0.302222097307</v>
      </c>
      <c r="J352" s="96">
        <v>0.26404273023300001</v>
      </c>
      <c r="K352" s="96">
        <v>0.23324277613200001</v>
      </c>
      <c r="L352" s="96">
        <v>0.209150851202</v>
      </c>
      <c r="M352" s="96">
        <v>0.18838341377100001</v>
      </c>
      <c r="N352" s="96">
        <v>8.3398617069200001E-2</v>
      </c>
      <c r="O352" s="96">
        <v>3.7003800887300001E-2</v>
      </c>
      <c r="P352" s="96">
        <v>2.2260643913800001E-2</v>
      </c>
      <c r="Q352" s="96">
        <v>1.5613205033599999E-2</v>
      </c>
      <c r="R352" s="16">
        <f>SQRT((C352-Input!$R$8)^2+(Input!$Q$8-D352)^2)</f>
        <v>4.3370183401001601</v>
      </c>
    </row>
    <row r="353" spans="3:18">
      <c r="C353" s="96">
        <v>46.7</v>
      </c>
      <c r="D353" s="96">
        <v>6.0999999999999988</v>
      </c>
      <c r="E353" s="96">
        <v>0.159925555967</v>
      </c>
      <c r="F353" s="96">
        <v>0.29333725580600001</v>
      </c>
      <c r="G353" s="96">
        <v>0.36381270900899998</v>
      </c>
      <c r="H353" s="96">
        <v>0.35521660516699999</v>
      </c>
      <c r="I353" s="96">
        <v>0.31543514569600001</v>
      </c>
      <c r="J353" s="96">
        <v>0.27586611917600001</v>
      </c>
      <c r="K353" s="96">
        <v>0.243570132701</v>
      </c>
      <c r="L353" s="96">
        <v>0.21829429811100001</v>
      </c>
      <c r="M353" s="96">
        <v>0.196774840748</v>
      </c>
      <c r="N353" s="96">
        <v>8.7130076080899996E-2</v>
      </c>
      <c r="O353" s="96">
        <v>3.86561425485E-2</v>
      </c>
      <c r="P353" s="96">
        <v>2.3198787247600001E-2</v>
      </c>
      <c r="Q353" s="96">
        <v>1.6263635226700001E-2</v>
      </c>
      <c r="R353" s="16">
        <f>SQRT((C353-Input!$R$8)^2+(Input!$Q$8-D353)^2)</f>
        <v>4.2370480772193906</v>
      </c>
    </row>
    <row r="354" spans="3:18">
      <c r="C354" s="96">
        <v>46.7</v>
      </c>
      <c r="D354" s="96">
        <v>6.1999999999999993</v>
      </c>
      <c r="E354" s="96">
        <v>0.168337544634</v>
      </c>
      <c r="F354" s="96">
        <v>0.30870215157999997</v>
      </c>
      <c r="G354" s="96">
        <v>0.38360633965899998</v>
      </c>
      <c r="H354" s="96">
        <v>0.37414382917599998</v>
      </c>
      <c r="I354" s="96">
        <v>0.33155720809799999</v>
      </c>
      <c r="J354" s="96">
        <v>0.28996569754099999</v>
      </c>
      <c r="K354" s="96">
        <v>0.25597157960099998</v>
      </c>
      <c r="L354" s="96">
        <v>0.22917299097800001</v>
      </c>
      <c r="M354" s="96">
        <v>0.20660523632</v>
      </c>
      <c r="N354" s="96">
        <v>9.1261405064599996E-2</v>
      </c>
      <c r="O354" s="96">
        <v>4.0416282737099997E-2</v>
      </c>
      <c r="P354" s="96">
        <v>2.4188696234700002E-2</v>
      </c>
      <c r="Q354" s="96">
        <v>1.6942784761100001E-2</v>
      </c>
      <c r="R354" s="16">
        <f>SQRT((C354-Input!$R$8)^2+(Input!$Q$8-D354)^2)</f>
        <v>4.1370792517151411</v>
      </c>
    </row>
    <row r="355" spans="3:18">
      <c r="C355" s="96">
        <v>46.7</v>
      </c>
      <c r="D355" s="96">
        <v>6.3</v>
      </c>
      <c r="E355" s="96">
        <v>0.180678420028</v>
      </c>
      <c r="F355" s="96">
        <v>0.33283190356999998</v>
      </c>
      <c r="G355" s="96">
        <v>0.41144599672900001</v>
      </c>
      <c r="H355" s="96">
        <v>0.40073722753199997</v>
      </c>
      <c r="I355" s="96">
        <v>0.35404254717200001</v>
      </c>
      <c r="J355" s="96">
        <v>0.30899525221599999</v>
      </c>
      <c r="K355" s="96">
        <v>0.27300212626999998</v>
      </c>
      <c r="L355" s="96">
        <v>0.243939666103</v>
      </c>
      <c r="M355" s="96">
        <v>0.21954499322099999</v>
      </c>
      <c r="N355" s="96">
        <v>9.6368260085900007E-2</v>
      </c>
      <c r="O355" s="96">
        <v>4.2490458161700002E-2</v>
      </c>
      <c r="P355" s="96">
        <v>2.5333751287800001E-2</v>
      </c>
      <c r="Q355" s="96">
        <v>1.77141176789E-2</v>
      </c>
      <c r="R355" s="16">
        <f>SQRT((C355-Input!$R$8)^2+(Input!$Q$8-D355)^2)</f>
        <v>4.0371119703663521</v>
      </c>
    </row>
    <row r="356" spans="3:18">
      <c r="C356" s="96">
        <v>46.7</v>
      </c>
      <c r="D356" s="96">
        <v>6.4</v>
      </c>
      <c r="E356" s="96">
        <v>0.191948425649</v>
      </c>
      <c r="F356" s="96">
        <v>0.35469577136800001</v>
      </c>
      <c r="G356" s="96">
        <v>0.43608127383900003</v>
      </c>
      <c r="H356" s="96">
        <v>0.42393645378200001</v>
      </c>
      <c r="I356" s="96">
        <v>0.37471000677299998</v>
      </c>
      <c r="J356" s="96">
        <v>0.32650292595699998</v>
      </c>
      <c r="K356" s="96">
        <v>0.28857815637799999</v>
      </c>
      <c r="L356" s="96">
        <v>0.25761761222700003</v>
      </c>
      <c r="M356" s="96">
        <v>0.23154990881099999</v>
      </c>
      <c r="N356" s="96">
        <v>0.10121888634700001</v>
      </c>
      <c r="O356" s="96">
        <v>4.4471785384700001E-2</v>
      </c>
      <c r="P356" s="96">
        <v>2.64348062562E-2</v>
      </c>
      <c r="Q356" s="96">
        <v>1.8456543840299999E-2</v>
      </c>
      <c r="R356" s="16">
        <f>SQRT((C356-Input!$R$8)^2+(Input!$Q$8-D356)^2)</f>
        <v>3.9371463507950359</v>
      </c>
    </row>
    <row r="357" spans="3:18">
      <c r="C357" s="96">
        <v>46.7</v>
      </c>
      <c r="D357" s="96">
        <v>6.5</v>
      </c>
      <c r="E357" s="96">
        <v>0.19930477757500001</v>
      </c>
      <c r="F357" s="96">
        <v>0.36801996803800002</v>
      </c>
      <c r="G357" s="96">
        <v>0.45232956021600002</v>
      </c>
      <c r="H357" s="96">
        <v>0.43960134697800002</v>
      </c>
      <c r="I357" s="96">
        <v>0.38892937900199998</v>
      </c>
      <c r="J357" s="96">
        <v>0.338657251439</v>
      </c>
      <c r="K357" s="96">
        <v>0.29921013691199999</v>
      </c>
      <c r="L357" s="96">
        <v>0.26736238083399999</v>
      </c>
      <c r="M357" s="96">
        <v>0.24021301031299999</v>
      </c>
      <c r="N357" s="96">
        <v>0.10508853359500001</v>
      </c>
      <c r="O357" s="96">
        <v>4.6159842941100003E-2</v>
      </c>
      <c r="P357" s="96">
        <v>2.7383255083600001E-2</v>
      </c>
      <c r="Q357" s="96">
        <v>1.9117761233400001E-2</v>
      </c>
      <c r="R357" s="16">
        <f>SQRT((C357-Input!$R$8)^2+(Input!$Q$8-D357)^2)</f>
        <v>3.8371825228782188</v>
      </c>
    </row>
    <row r="358" spans="3:18">
      <c r="C358" s="96">
        <v>46.7</v>
      </c>
      <c r="D358" s="96">
        <v>6.5999999999999988</v>
      </c>
      <c r="E358" s="96">
        <v>0.20489353620799999</v>
      </c>
      <c r="F358" s="96">
        <v>0.37834146112700001</v>
      </c>
      <c r="G358" s="96">
        <v>0.46504927185900002</v>
      </c>
      <c r="H358" s="96">
        <v>0.451931407658</v>
      </c>
      <c r="I358" s="96">
        <v>0.40005118190799999</v>
      </c>
      <c r="J358" s="96">
        <v>0.348417263802</v>
      </c>
      <c r="K358" s="96">
        <v>0.30780692426900003</v>
      </c>
      <c r="L358" s="96">
        <v>0.27532105714999999</v>
      </c>
      <c r="M358" s="96">
        <v>0.24734553837199999</v>
      </c>
      <c r="N358" s="96">
        <v>0.108428634708</v>
      </c>
      <c r="O358" s="96">
        <v>4.7682091069400002E-2</v>
      </c>
      <c r="P358" s="96">
        <v>2.8232468171900001E-2</v>
      </c>
      <c r="Q358" s="96">
        <v>1.9704229128499999E-2</v>
      </c>
      <c r="R358" s="16">
        <f>SQRT((C358-Input!$R$8)^2+(Input!$Q$8-D358)^2)</f>
        <v>3.7372206303863624</v>
      </c>
    </row>
    <row r="359" spans="3:18">
      <c r="C359" s="96">
        <v>46.7</v>
      </c>
      <c r="D359" s="96">
        <v>6.6999999999999993</v>
      </c>
      <c r="E359" s="96">
        <v>0.20928236117599999</v>
      </c>
      <c r="F359" s="96">
        <v>0.38693252830199998</v>
      </c>
      <c r="G359" s="96">
        <v>0.47565015656600002</v>
      </c>
      <c r="H359" s="96">
        <v>0.462231704937</v>
      </c>
      <c r="I359" s="96">
        <v>0.40904244964499997</v>
      </c>
      <c r="J359" s="96">
        <v>0.35672800911899999</v>
      </c>
      <c r="K359" s="96">
        <v>0.315191867741</v>
      </c>
      <c r="L359" s="96">
        <v>0.28221354414200001</v>
      </c>
      <c r="M359" s="96">
        <v>0.25355499970099998</v>
      </c>
      <c r="N359" s="96">
        <v>0.11143043317699999</v>
      </c>
      <c r="O359" s="96">
        <v>4.90775568543E-2</v>
      </c>
      <c r="P359" s="96">
        <v>2.9010582339700001E-2</v>
      </c>
      <c r="Q359" s="96">
        <v>2.02396777641E-2</v>
      </c>
      <c r="R359" s="16">
        <f>SQRT((C359-Input!$R$8)^2+(Input!$Q$8-D359)^2)</f>
        <v>3.6372608328918088</v>
      </c>
    </row>
    <row r="360" spans="3:18">
      <c r="C360" s="96">
        <v>46.7</v>
      </c>
      <c r="D360" s="96">
        <v>6.8</v>
      </c>
      <c r="E360" s="96">
        <v>0.21257996076499999</v>
      </c>
      <c r="F360" s="96">
        <v>0.39353686641300001</v>
      </c>
      <c r="G360" s="96">
        <v>0.48402554903599998</v>
      </c>
      <c r="H360" s="96">
        <v>0.47041130172399997</v>
      </c>
      <c r="I360" s="96">
        <v>0.41631674659099999</v>
      </c>
      <c r="J360" s="96">
        <v>0.36355049833399999</v>
      </c>
      <c r="K360" s="96">
        <v>0.321353482553</v>
      </c>
      <c r="L360" s="96">
        <v>0.28786550037199998</v>
      </c>
      <c r="M360" s="96">
        <v>0.25882523722799999</v>
      </c>
      <c r="N360" s="96">
        <v>0.114071579858</v>
      </c>
      <c r="O360" s="96">
        <v>5.0330551911599998E-2</v>
      </c>
      <c r="P360" s="96">
        <v>2.9706866854000001E-2</v>
      </c>
      <c r="Q360" s="96">
        <v>2.0719578507599999E-2</v>
      </c>
      <c r="R360" s="16">
        <f>SQRT((C360-Input!$R$8)^2+(Input!$Q$8-D360)^2)</f>
        <v>3.5373033080006286</v>
      </c>
    </row>
    <row r="361" spans="3:18">
      <c r="C361" s="96">
        <v>46.7</v>
      </c>
      <c r="D361" s="96">
        <v>6.9</v>
      </c>
      <c r="E361" s="96">
        <v>0.21530186566500001</v>
      </c>
      <c r="F361" s="96">
        <v>0.399356146129</v>
      </c>
      <c r="G361" s="96">
        <v>0.49156927203799999</v>
      </c>
      <c r="H361" s="96">
        <v>0.47771756867800003</v>
      </c>
      <c r="I361" s="96">
        <v>0.42295784794699998</v>
      </c>
      <c r="J361" s="96">
        <v>0.36988058975900001</v>
      </c>
      <c r="K361" s="96">
        <v>0.32716274519499999</v>
      </c>
      <c r="L361" s="96">
        <v>0.29316203115400002</v>
      </c>
      <c r="M361" s="96">
        <v>0.26382953761099998</v>
      </c>
      <c r="N361" s="96">
        <v>0.116556158157</v>
      </c>
      <c r="O361" s="96">
        <v>5.1506167617700001E-2</v>
      </c>
      <c r="P361" s="96">
        <v>3.03506351073E-2</v>
      </c>
      <c r="Q361" s="96">
        <v>2.1161129311000001E-2</v>
      </c>
      <c r="R361" s="16">
        <f>SQRT((C361-Input!$R$8)^2+(Input!$Q$8-D361)^2)</f>
        <v>3.4373482539736306</v>
      </c>
    </row>
    <row r="362" spans="3:18">
      <c r="C362" s="96">
        <v>46.7</v>
      </c>
      <c r="D362" s="96">
        <v>6.9999999999999991</v>
      </c>
      <c r="E362" s="96">
        <v>0.21892695961600001</v>
      </c>
      <c r="F362" s="96">
        <v>0.40775052413200003</v>
      </c>
      <c r="G362" s="96">
        <v>0.50175401839900002</v>
      </c>
      <c r="H362" s="96">
        <v>0.48726533213200002</v>
      </c>
      <c r="I362" s="96">
        <v>0.43156799085999997</v>
      </c>
      <c r="J362" s="96">
        <v>0.37804374471000002</v>
      </c>
      <c r="K362" s="96">
        <v>0.33459096324799997</v>
      </c>
      <c r="L362" s="96">
        <v>0.29984733976400002</v>
      </c>
      <c r="M362" s="96">
        <v>0.27006439474600002</v>
      </c>
      <c r="N362" s="96">
        <v>0.11931838018800001</v>
      </c>
      <c r="O362" s="96">
        <v>5.2737245458099997E-2</v>
      </c>
      <c r="P362" s="96">
        <v>3.1001148652500001E-2</v>
      </c>
      <c r="Q362" s="96">
        <v>2.1597875706899999E-2</v>
      </c>
      <c r="R362" s="16">
        <f>SQRT((C362-Input!$R$8)^2+(Input!$Q$8-D362)^2)</f>
        <v>3.3373958928180749</v>
      </c>
    </row>
    <row r="363" spans="3:18">
      <c r="C363" s="96">
        <v>46.7</v>
      </c>
      <c r="D363" s="96">
        <v>7.0999999999999988</v>
      </c>
      <c r="E363" s="96">
        <v>0.22440380210700001</v>
      </c>
      <c r="F363" s="96">
        <v>0.42107173265699999</v>
      </c>
      <c r="G363" s="96">
        <v>0.51659925854900002</v>
      </c>
      <c r="H363" s="96">
        <v>0.50082472141099998</v>
      </c>
      <c r="I363" s="96">
        <v>0.44356367094999999</v>
      </c>
      <c r="J363" s="96">
        <v>0.389294373034</v>
      </c>
      <c r="K363" s="96">
        <v>0.344657248734</v>
      </c>
      <c r="L363" s="96">
        <v>0.30876609061799998</v>
      </c>
      <c r="M363" s="96">
        <v>0.27829295576200003</v>
      </c>
      <c r="N363" s="96">
        <v>0.122560099482</v>
      </c>
      <c r="O363" s="96">
        <v>5.4040958186500003E-2</v>
      </c>
      <c r="P363" s="96">
        <v>3.1687963057099998E-2</v>
      </c>
      <c r="Q363" s="96">
        <v>2.2046760645399999E-2</v>
      </c>
      <c r="R363" s="16">
        <f>SQRT((C363-Input!$R$8)^2+(Input!$Q$8-D363)^2)</f>
        <v>3.2374464739517066</v>
      </c>
    </row>
    <row r="364" spans="3:18">
      <c r="C364" s="96">
        <v>46.7</v>
      </c>
      <c r="D364" s="96">
        <v>7.2</v>
      </c>
      <c r="E364" s="96">
        <v>0.23180773702599999</v>
      </c>
      <c r="F364" s="96">
        <v>0.43924839749900002</v>
      </c>
      <c r="G364" s="96">
        <v>0.53585498509899998</v>
      </c>
      <c r="H364" s="96">
        <v>0.51802689380599998</v>
      </c>
      <c r="I364" s="96">
        <v>0.45845797351200002</v>
      </c>
      <c r="J364" s="96">
        <v>0.40267962164999999</v>
      </c>
      <c r="K364" s="96">
        <v>0.35674656186100001</v>
      </c>
      <c r="L364" s="96">
        <v>0.319313946066</v>
      </c>
      <c r="M364" s="96">
        <v>0.28772027166800002</v>
      </c>
      <c r="N364" s="96">
        <v>0.12601671616400001</v>
      </c>
      <c r="O364" s="96">
        <v>5.5370339913599999E-2</v>
      </c>
      <c r="P364" s="96">
        <v>3.2380556529000001E-2</v>
      </c>
      <c r="Q364" s="96">
        <v>2.2492047294800002E-2</v>
      </c>
      <c r="R364" s="16">
        <f>SQRT((C364-Input!$R$8)^2+(Input!$Q$8-D364)^2)</f>
        <v>3.1375002785666344</v>
      </c>
    </row>
    <row r="365" spans="3:18">
      <c r="C365" s="96">
        <v>46.7</v>
      </c>
      <c r="D365" s="96">
        <v>7.3000000000000007</v>
      </c>
      <c r="E365" s="96">
        <v>0.237567083549</v>
      </c>
      <c r="F365" s="96">
        <v>0.45344684250200001</v>
      </c>
      <c r="G365" s="96">
        <v>0.55080444275700002</v>
      </c>
      <c r="H365" s="96">
        <v>0.53134204700400001</v>
      </c>
      <c r="I365" s="96">
        <v>0.47000893907300001</v>
      </c>
      <c r="J365" s="96">
        <v>0.41272647402399998</v>
      </c>
      <c r="K365" s="96">
        <v>0.36614638537600003</v>
      </c>
      <c r="L365" s="96">
        <v>0.32754017050599998</v>
      </c>
      <c r="M365" s="96">
        <v>0.294861050781</v>
      </c>
      <c r="N365" s="96">
        <v>0.12874034799600001</v>
      </c>
      <c r="O365" s="96">
        <v>5.6426479605099999E-2</v>
      </c>
      <c r="P365" s="96">
        <v>3.29320158441E-2</v>
      </c>
      <c r="Q365" s="96">
        <v>2.2845955060099999E-2</v>
      </c>
      <c r="R365" s="16">
        <f>SQRT((C365-Input!$R$8)^2+(Input!$Q$8-D365)^2)</f>
        <v>3.0375576248540677</v>
      </c>
    </row>
    <row r="366" spans="3:18">
      <c r="C366" s="96">
        <v>46.7</v>
      </c>
      <c r="D366" s="96">
        <v>7.3999999999999986</v>
      </c>
      <c r="E366" s="96">
        <v>0.238610713521</v>
      </c>
      <c r="F366" s="96">
        <v>0.45627010443999999</v>
      </c>
      <c r="G366" s="96">
        <v>0.55408055937099998</v>
      </c>
      <c r="H366" s="96">
        <v>0.53441521555600002</v>
      </c>
      <c r="I366" s="96">
        <v>0.47293193259400002</v>
      </c>
      <c r="J366" s="96">
        <v>0.41547369089699998</v>
      </c>
      <c r="K366" s="96">
        <v>0.36890907931200001</v>
      </c>
      <c r="L366" s="96">
        <v>0.33010476934999999</v>
      </c>
      <c r="M366" s="96">
        <v>0.29718375182000001</v>
      </c>
      <c r="N366" s="96">
        <v>0.12990367871799999</v>
      </c>
      <c r="O366" s="96">
        <v>5.6943972169899999E-2</v>
      </c>
      <c r="P366" s="96">
        <v>3.3211968802400002E-2</v>
      </c>
      <c r="Q366" s="96">
        <v>2.3028837025600001E-2</v>
      </c>
      <c r="R366" s="16">
        <f>SQRT((C366-Input!$R$8)^2+(Input!$Q$8-D366)^2)</f>
        <v>2.9376188742947029</v>
      </c>
    </row>
    <row r="367" spans="3:18">
      <c r="C367" s="96">
        <v>46.7</v>
      </c>
      <c r="D367" s="96">
        <v>7.4999999999999991</v>
      </c>
      <c r="E367" s="96">
        <v>0.236739862533</v>
      </c>
      <c r="F367" s="96">
        <v>0.45263929353799998</v>
      </c>
      <c r="G367" s="96">
        <v>0.55012582540699995</v>
      </c>
      <c r="H367" s="96">
        <v>0.53088519656499999</v>
      </c>
      <c r="I367" s="96">
        <v>0.47016148971299998</v>
      </c>
      <c r="J367" s="96">
        <v>0.41330200151800001</v>
      </c>
      <c r="K367" s="96">
        <v>0.36711223348599997</v>
      </c>
      <c r="L367" s="96">
        <v>0.32869277168200001</v>
      </c>
      <c r="M367" s="96">
        <v>0.29603949658200002</v>
      </c>
      <c r="N367" s="96">
        <v>0.129730590408</v>
      </c>
      <c r="O367" s="96">
        <v>5.6968091067200001E-2</v>
      </c>
      <c r="P367" s="96">
        <v>3.3237458321000002E-2</v>
      </c>
      <c r="Q367" s="96">
        <v>2.3049301348000002E-2</v>
      </c>
      <c r="R367" s="16">
        <f>SQRT((C367-Input!$R$8)^2+(Input!$Q$8-D367)^2)</f>
        <v>2.8376844392771816</v>
      </c>
    </row>
    <row r="368" spans="3:18">
      <c r="C368" s="96">
        <v>46.7</v>
      </c>
      <c r="D368" s="96">
        <v>7.5999999999999979</v>
      </c>
      <c r="E368" s="96">
        <v>0.233923783105</v>
      </c>
      <c r="F368" s="96">
        <v>0.44707816840100001</v>
      </c>
      <c r="G368" s="96">
        <v>0.54416557319100001</v>
      </c>
      <c r="H368" s="96">
        <v>0.525596072468</v>
      </c>
      <c r="I368" s="96">
        <v>0.46596983203600001</v>
      </c>
      <c r="J368" s="96">
        <v>0.41001895109300002</v>
      </c>
      <c r="K368" s="96">
        <v>0.364354878494</v>
      </c>
      <c r="L368" s="96">
        <v>0.3264678607</v>
      </c>
      <c r="M368" s="96">
        <v>0.29421202086600001</v>
      </c>
      <c r="N368" s="96">
        <v>0.129265207464</v>
      </c>
      <c r="O368" s="96">
        <v>5.6842037746499999E-2</v>
      </c>
      <c r="P368" s="96">
        <v>3.3169965497100003E-2</v>
      </c>
      <c r="Q368" s="96">
        <v>2.30059515823E-2</v>
      </c>
      <c r="R368" s="16">
        <f>SQRT((C368-Input!$R$8)^2+(Input!$Q$8-D368)^2)</f>
        <v>2.7377547923835768</v>
      </c>
    </row>
    <row r="369" spans="3:18">
      <c r="C369" s="96">
        <v>46.7</v>
      </c>
      <c r="D369" s="96">
        <v>7.6999999999999993</v>
      </c>
      <c r="E369" s="96">
        <v>0.23787110517900001</v>
      </c>
      <c r="F369" s="96">
        <v>0.45794483230600003</v>
      </c>
      <c r="G369" s="96">
        <v>0.55447097775400001</v>
      </c>
      <c r="H369" s="96">
        <v>0.53426161691100005</v>
      </c>
      <c r="I369" s="96">
        <v>0.47328864300599999</v>
      </c>
      <c r="J369" s="96">
        <v>0.41628253356</v>
      </c>
      <c r="K369" s="96">
        <v>0.37010184797700002</v>
      </c>
      <c r="L369" s="96">
        <v>0.33134883403499998</v>
      </c>
      <c r="M369" s="96">
        <v>0.29829886825200003</v>
      </c>
      <c r="N369" s="96">
        <v>0.13029046664999999</v>
      </c>
      <c r="O369" s="96">
        <v>5.7103808465099999E-2</v>
      </c>
      <c r="P369" s="96">
        <v>3.3267724818999998E-2</v>
      </c>
      <c r="Q369" s="96">
        <v>2.3048638538700001E-2</v>
      </c>
      <c r="R369" s="16">
        <f>SQRT((C369-Input!$R$8)^2+(Input!$Q$8-D369)^2)</f>
        <v>2.6378304777833264</v>
      </c>
    </row>
    <row r="370" spans="3:18">
      <c r="C370" s="96">
        <v>46.7</v>
      </c>
      <c r="D370" s="96">
        <v>7.8</v>
      </c>
      <c r="E370" s="96">
        <v>0.24499159638500001</v>
      </c>
      <c r="F370" s="96">
        <v>0.476341659626</v>
      </c>
      <c r="G370" s="96">
        <v>0.57148659454899997</v>
      </c>
      <c r="H370" s="96">
        <v>0.54995552894300004</v>
      </c>
      <c r="I370" s="96">
        <v>0.48660576613200002</v>
      </c>
      <c r="J370" s="96">
        <v>0.42769793104699999</v>
      </c>
      <c r="K370" s="96">
        <v>0.38061357001099999</v>
      </c>
      <c r="L370" s="96">
        <v>0.340333163848</v>
      </c>
      <c r="M370" s="96">
        <v>0.30590522071199999</v>
      </c>
      <c r="N370" s="96">
        <v>0.13243757770299999</v>
      </c>
      <c r="O370" s="96">
        <v>5.76786864435E-2</v>
      </c>
      <c r="P370" s="96">
        <v>3.3487578868200002E-2</v>
      </c>
      <c r="Q370" s="96">
        <v>2.3148789598799999E-2</v>
      </c>
      <c r="R370" s="16">
        <f>SQRT((C370-Input!$R$8)^2+(Input!$Q$8-D370)^2)</f>
        <v>2.5379121253160024</v>
      </c>
    </row>
    <row r="371" spans="3:18">
      <c r="C371" s="96">
        <v>46.7</v>
      </c>
      <c r="D371" s="96">
        <v>7.9</v>
      </c>
      <c r="E371" s="96">
        <v>0.25035920782600002</v>
      </c>
      <c r="F371" s="96">
        <v>0.49044277254599999</v>
      </c>
      <c r="G371" s="96">
        <v>0.584301939735</v>
      </c>
      <c r="H371" s="96">
        <v>0.56159103084600004</v>
      </c>
      <c r="I371" s="96">
        <v>0.49680532931400001</v>
      </c>
      <c r="J371" s="96">
        <v>0.43643784912400002</v>
      </c>
      <c r="K371" s="96">
        <v>0.38870362269199998</v>
      </c>
      <c r="L371" s="96">
        <v>0.34721699996299998</v>
      </c>
      <c r="M371" s="96">
        <v>0.311709598014</v>
      </c>
      <c r="N371" s="96">
        <v>0.13385493107999999</v>
      </c>
      <c r="O371" s="96">
        <v>5.7947871246400003E-2</v>
      </c>
      <c r="P371" s="96">
        <v>3.3543505909299998E-2</v>
      </c>
      <c r="Q371" s="96">
        <v>2.3143224916700001E-2</v>
      </c>
      <c r="R371" s="16">
        <f>SQRT((C371-Input!$R$8)^2+(Input!$Q$8-D371)^2)</f>
        <v>2.4380004680330494</v>
      </c>
    </row>
    <row r="372" spans="3:18">
      <c r="C372" s="96">
        <v>46.7</v>
      </c>
      <c r="D372" s="96">
        <v>7.9999999999999982</v>
      </c>
      <c r="E372" s="96">
        <v>0.25285131893500001</v>
      </c>
      <c r="F372" s="96">
        <v>0.49801784321499998</v>
      </c>
      <c r="G372" s="96">
        <v>0.59023400041999996</v>
      </c>
      <c r="H372" s="96">
        <v>0.56644096692000001</v>
      </c>
      <c r="I372" s="96">
        <v>0.50108437829399999</v>
      </c>
      <c r="J372" s="96">
        <v>0.43996092185699998</v>
      </c>
      <c r="K372" s="96">
        <v>0.39184225220399999</v>
      </c>
      <c r="L372" s="96">
        <v>0.34977604805700002</v>
      </c>
      <c r="M372" s="96">
        <v>0.31372985276699999</v>
      </c>
      <c r="N372" s="96">
        <v>0.133783651777</v>
      </c>
      <c r="O372" s="96">
        <v>5.7675159457899999E-2</v>
      </c>
      <c r="P372" s="96">
        <v>3.3330465947800002E-2</v>
      </c>
      <c r="Q372" s="96">
        <v>2.29695457242E-2</v>
      </c>
      <c r="R372" s="16">
        <f>SQRT((C372-Input!$R$8)^2+(Input!$Q$8-D372)^2)</f>
        <v>2.3380963642315424</v>
      </c>
    </row>
    <row r="373" spans="3:18">
      <c r="C373" s="96">
        <v>46.7</v>
      </c>
      <c r="D373" s="96">
        <v>8.1</v>
      </c>
      <c r="E373" s="96">
        <v>0.24623151004300001</v>
      </c>
      <c r="F373" s="96">
        <v>0.48455518428200001</v>
      </c>
      <c r="G373" s="96">
        <v>0.57606990871700003</v>
      </c>
      <c r="H373" s="96">
        <v>0.55295815644299995</v>
      </c>
      <c r="I373" s="96">
        <v>0.48898244192099999</v>
      </c>
      <c r="J373" s="96">
        <v>0.42949993485499999</v>
      </c>
      <c r="K373" s="96">
        <v>0.382077562373</v>
      </c>
      <c r="L373" s="96">
        <v>0.34128383791</v>
      </c>
      <c r="M373" s="96">
        <v>0.306283017888</v>
      </c>
      <c r="N373" s="96">
        <v>0.13058159561800001</v>
      </c>
      <c r="O373" s="96">
        <v>5.6369119121899999E-2</v>
      </c>
      <c r="P373" s="96">
        <v>3.2624739109800002E-2</v>
      </c>
      <c r="Q373" s="96">
        <v>2.25034640111E-2</v>
      </c>
      <c r="R373" s="16">
        <f>SQRT((C373-Input!$R$8)^2+(Input!$Q$8-D373)^2)</f>
        <v>2.2382008253809866</v>
      </c>
    </row>
    <row r="374" spans="3:18">
      <c r="C374" s="96">
        <v>46.7</v>
      </c>
      <c r="D374" s="96">
        <v>8.1999999999999975</v>
      </c>
      <c r="E374" s="96">
        <v>0.22968012958199999</v>
      </c>
      <c r="F374" s="96">
        <v>0.448424096524</v>
      </c>
      <c r="G374" s="96">
        <v>0.53871417608500005</v>
      </c>
      <c r="H374" s="96">
        <v>0.51780537099400004</v>
      </c>
      <c r="I374" s="96">
        <v>0.459526002273</v>
      </c>
      <c r="J374" s="96">
        <v>0.404393101797</v>
      </c>
      <c r="K374" s="96">
        <v>0.35901929230700003</v>
      </c>
      <c r="L374" s="96">
        <v>0.32143933596500002</v>
      </c>
      <c r="M374" s="96">
        <v>0.28916652367399998</v>
      </c>
      <c r="N374" s="96">
        <v>0.12429221059700001</v>
      </c>
      <c r="O374" s="96">
        <v>5.4048117913699997E-2</v>
      </c>
      <c r="P374" s="96">
        <v>3.1436814953100002E-2</v>
      </c>
      <c r="Q374" s="96">
        <v>2.1755547925799999E-2</v>
      </c>
      <c r="R374" s="16">
        <f>SQRT((C374-Input!$R$8)^2+(Input!$Q$8-D374)^2)</f>
        <v>2.1383150518666603</v>
      </c>
    </row>
    <row r="375" spans="3:18">
      <c r="C375" s="96">
        <v>46.7</v>
      </c>
      <c r="D375" s="96">
        <v>8.3000000000000007</v>
      </c>
      <c r="E375" s="96">
        <v>0.211383698496</v>
      </c>
      <c r="F375" s="96">
        <v>0.40841140102599999</v>
      </c>
      <c r="G375" s="96">
        <v>0.49541663613600001</v>
      </c>
      <c r="H375" s="96">
        <v>0.47869740269799999</v>
      </c>
      <c r="I375" s="96">
        <v>0.42671029917699999</v>
      </c>
      <c r="J375" s="96">
        <v>0.37514399516899999</v>
      </c>
      <c r="K375" s="96">
        <v>0.333439799649</v>
      </c>
      <c r="L375" s="96">
        <v>0.29940872262500001</v>
      </c>
      <c r="M375" s="96">
        <v>0.26941075735499997</v>
      </c>
      <c r="N375" s="96">
        <v>0.117361400064</v>
      </c>
      <c r="O375" s="96">
        <v>5.14302660095E-2</v>
      </c>
      <c r="P375" s="96">
        <v>3.0124693015299998E-2</v>
      </c>
      <c r="Q375" s="96">
        <v>2.0933708452600001E-2</v>
      </c>
      <c r="R375" s="16">
        <f>SQRT((C375-Input!$R$8)^2+(Input!$Q$8-D375)^2)</f>
        <v>2.0384404792249602</v>
      </c>
    </row>
    <row r="376" spans="3:18">
      <c r="C376" s="96">
        <v>46.7</v>
      </c>
      <c r="D376" s="96">
        <v>8.3999999999999986</v>
      </c>
      <c r="E376" s="96">
        <v>0.196425258277</v>
      </c>
      <c r="F376" s="96">
        <v>0.37663604756800001</v>
      </c>
      <c r="G376" s="96">
        <v>0.46046844287499999</v>
      </c>
      <c r="H376" s="96">
        <v>0.44645180930099998</v>
      </c>
      <c r="I376" s="96">
        <v>0.39927308589799998</v>
      </c>
      <c r="J376" s="96">
        <v>0.35009459539799997</v>
      </c>
      <c r="K376" s="96">
        <v>0.31163836855999999</v>
      </c>
      <c r="L376" s="96">
        <v>0.28024106110300001</v>
      </c>
      <c r="M376" s="96">
        <v>0.25195599006899999</v>
      </c>
      <c r="N376" s="96">
        <v>0.11079060563699999</v>
      </c>
      <c r="O376" s="96">
        <v>4.8805022169599997E-2</v>
      </c>
      <c r="P376" s="96">
        <v>2.8814186600699999E-2</v>
      </c>
      <c r="Q376" s="96">
        <v>2.0103459275900001E-2</v>
      </c>
      <c r="R376" s="16">
        <f>SQRT((C376-Input!$R$8)^2+(Input!$Q$8-D376)^2)</f>
        <v>1.9385788386460516</v>
      </c>
    </row>
    <row r="377" spans="3:18">
      <c r="C377" s="96">
        <v>46.7</v>
      </c>
      <c r="D377" s="96">
        <v>8.5</v>
      </c>
      <c r="E377" s="96">
        <v>0.186658839562</v>
      </c>
      <c r="F377" s="96">
        <v>0.35694270921600002</v>
      </c>
      <c r="G377" s="96">
        <v>0.43816946489699998</v>
      </c>
      <c r="H377" s="96">
        <v>0.425547198312</v>
      </c>
      <c r="I377" s="96">
        <v>0.380284321777</v>
      </c>
      <c r="J377" s="96">
        <v>0.33371441051</v>
      </c>
      <c r="K377" s="96">
        <v>0.297276463085</v>
      </c>
      <c r="L377" s="96">
        <v>0.266951165027</v>
      </c>
      <c r="M377" s="96">
        <v>0.240352988135</v>
      </c>
      <c r="N377" s="96">
        <v>0.10620991519300001</v>
      </c>
      <c r="O377" s="96">
        <v>4.6900534148099998E-2</v>
      </c>
      <c r="P377" s="96">
        <v>2.7848419689299998E-2</v>
      </c>
      <c r="Q377" s="96">
        <v>1.94835995377E-2</v>
      </c>
      <c r="R377" s="16">
        <f>SQRT((C377-Input!$R$8)^2+(Input!$Q$8-D377)^2)</f>
        <v>1.8387322371540802</v>
      </c>
    </row>
    <row r="378" spans="3:18">
      <c r="C378" s="96">
        <v>46.7</v>
      </c>
      <c r="D378" s="96">
        <v>8.5999999999999979</v>
      </c>
      <c r="E378" s="96">
        <v>0.18008316881899999</v>
      </c>
      <c r="F378" s="96">
        <v>0.34413034270800003</v>
      </c>
      <c r="G378" s="96">
        <v>0.42296365062399999</v>
      </c>
      <c r="H378" s="96">
        <v>0.41111630317199999</v>
      </c>
      <c r="I378" s="96">
        <v>0.36714478927100003</v>
      </c>
      <c r="J378" s="96">
        <v>0.32240750195099999</v>
      </c>
      <c r="K378" s="96">
        <v>0.28729711006999997</v>
      </c>
      <c r="L378" s="96">
        <v>0.25777324588900002</v>
      </c>
      <c r="M378" s="96">
        <v>0.23228824504500001</v>
      </c>
      <c r="N378" s="96">
        <v>0.102907736816</v>
      </c>
      <c r="O378" s="96">
        <v>4.5491298490500001E-2</v>
      </c>
      <c r="P378" s="96">
        <v>2.7120222976299999E-2</v>
      </c>
      <c r="Q378" s="96">
        <v>1.9001316681799999E-2</v>
      </c>
      <c r="R378" s="16">
        <f>SQRT((C378-Input!$R$8)^2+(Input!$Q$8-D378)^2)</f>
        <v>1.7389032653523415</v>
      </c>
    </row>
    <row r="379" spans="3:18">
      <c r="C379" s="96">
        <v>46.7</v>
      </c>
      <c r="D379" s="96">
        <v>8.6999999999999993</v>
      </c>
      <c r="E379" s="96">
        <v>0.175498489156</v>
      </c>
      <c r="F379" s="96">
        <v>0.33531268487600002</v>
      </c>
      <c r="G379" s="96">
        <v>0.41230977508599997</v>
      </c>
      <c r="H379" s="96">
        <v>0.40097810069000001</v>
      </c>
      <c r="I379" s="96">
        <v>0.358007087808</v>
      </c>
      <c r="J379" s="96">
        <v>0.314521193112</v>
      </c>
      <c r="K379" s="96">
        <v>0.28017449551899998</v>
      </c>
      <c r="L379" s="96">
        <v>0.25142951530399998</v>
      </c>
      <c r="M379" s="96">
        <v>0.226700178547</v>
      </c>
      <c r="N379" s="96">
        <v>0.10054653543100001</v>
      </c>
      <c r="O379" s="96">
        <v>4.4502416846499998E-2</v>
      </c>
      <c r="P379" s="96">
        <v>2.6587549803100002E-2</v>
      </c>
      <c r="Q379" s="96">
        <v>1.86437582125E-2</v>
      </c>
      <c r="R379" s="16">
        <f>SQRT((C379-Input!$R$8)^2+(Input!$Q$8-D379)^2)</f>
        <v>1.6390951444490374</v>
      </c>
    </row>
    <row r="380" spans="3:18">
      <c r="C380" s="96">
        <v>46.7</v>
      </c>
      <c r="D380" s="96">
        <v>8.7999999999999989</v>
      </c>
      <c r="E380" s="96">
        <v>0.173431051818</v>
      </c>
      <c r="F380" s="96">
        <v>0.331551499862</v>
      </c>
      <c r="G380" s="96">
        <v>0.40742283901699999</v>
      </c>
      <c r="H380" s="96">
        <v>0.396209124139</v>
      </c>
      <c r="I380" s="96">
        <v>0.35384130596800001</v>
      </c>
      <c r="J380" s="96">
        <v>0.31088968321499999</v>
      </c>
      <c r="K380" s="96">
        <v>0.27682489476700001</v>
      </c>
      <c r="L380" s="96">
        <v>0.24854912164599999</v>
      </c>
      <c r="M380" s="96">
        <v>0.224155633632</v>
      </c>
      <c r="N380" s="96">
        <v>9.9468145142699999E-2</v>
      </c>
      <c r="O380" s="96">
        <v>4.4018812791500002E-2</v>
      </c>
      <c r="P380" s="96">
        <v>2.63089990689E-2</v>
      </c>
      <c r="Q380" s="96">
        <v>1.84552708025E-2</v>
      </c>
      <c r="R380" s="16">
        <f>SQRT((C380-Input!$R$8)^2+(Input!$Q$8-D380)^2)</f>
        <v>1.5393119303311436</v>
      </c>
    </row>
    <row r="381" spans="3:18">
      <c r="C381" s="96">
        <v>46.7</v>
      </c>
      <c r="D381" s="96">
        <v>8.9</v>
      </c>
      <c r="E381" s="96">
        <v>0.17360045512799999</v>
      </c>
      <c r="F381" s="96">
        <v>0.33212493741999999</v>
      </c>
      <c r="G381" s="96">
        <v>0.40769064778699998</v>
      </c>
      <c r="H381" s="96">
        <v>0.39641462499300001</v>
      </c>
      <c r="I381" s="96">
        <v>0.35419343477100002</v>
      </c>
      <c r="J381" s="96">
        <v>0.31112006669800002</v>
      </c>
      <c r="K381" s="96">
        <v>0.27702145174499998</v>
      </c>
      <c r="L381" s="96">
        <v>0.24879699104899999</v>
      </c>
      <c r="M381" s="96">
        <v>0.224371217722</v>
      </c>
      <c r="N381" s="96">
        <v>9.9564146177199997E-2</v>
      </c>
      <c r="O381" s="96">
        <v>4.40162274666E-2</v>
      </c>
      <c r="P381" s="96">
        <v>2.6286963450599998E-2</v>
      </c>
      <c r="Q381" s="96">
        <v>1.84316236016E-2</v>
      </c>
      <c r="R381" s="16">
        <f>SQRT((C381-Input!$R$8)^2+(Input!$Q$8-D381)^2)</f>
        <v>1.4395588022596255</v>
      </c>
    </row>
    <row r="382" spans="3:18">
      <c r="C382" s="96">
        <v>46.7</v>
      </c>
      <c r="D382" s="96">
        <v>8.9999999999999982</v>
      </c>
      <c r="E382" s="96">
        <v>0.17473752332299999</v>
      </c>
      <c r="F382" s="96">
        <v>0.33444177725200003</v>
      </c>
      <c r="G382" s="96">
        <v>0.41049036977699999</v>
      </c>
      <c r="H382" s="96">
        <v>0.399184561263</v>
      </c>
      <c r="I382" s="96">
        <v>0.35684691066599999</v>
      </c>
      <c r="J382" s="96">
        <v>0.31332545344000001</v>
      </c>
      <c r="K382" s="96">
        <v>0.27912188346599998</v>
      </c>
      <c r="L382" s="96">
        <v>0.25068718854799998</v>
      </c>
      <c r="M382" s="96">
        <v>0.22605034612</v>
      </c>
      <c r="N382" s="96">
        <v>0.100300845162</v>
      </c>
      <c r="O382" s="96">
        <v>4.4260154984299999E-2</v>
      </c>
      <c r="P382" s="96">
        <v>2.6390685362499999E-2</v>
      </c>
      <c r="Q382" s="96">
        <v>1.84867596365E-2</v>
      </c>
      <c r="R382" s="16">
        <f>SQRT((C382-Input!$R$8)^2+(Input!$Q$8-D382)^2)</f>
        <v>1.3398424800947881</v>
      </c>
    </row>
    <row r="383" spans="3:18">
      <c r="C383" s="96">
        <v>46.7</v>
      </c>
      <c r="D383" s="96">
        <v>9.1</v>
      </c>
      <c r="E383" s="96">
        <v>0.17883270160299999</v>
      </c>
      <c r="F383" s="96">
        <v>0.34239482287400003</v>
      </c>
      <c r="G383" s="96">
        <v>0.42028141476699998</v>
      </c>
      <c r="H383" s="96">
        <v>0.40867713653799997</v>
      </c>
      <c r="I383" s="96">
        <v>0.36581565482599998</v>
      </c>
      <c r="J383" s="96">
        <v>0.32094057940800003</v>
      </c>
      <c r="K383" s="96">
        <v>0.28615632630400001</v>
      </c>
      <c r="L383" s="96">
        <v>0.25703469288500003</v>
      </c>
      <c r="M383" s="96">
        <v>0.231662691074</v>
      </c>
      <c r="N383" s="96">
        <v>0.102717207597</v>
      </c>
      <c r="O383" s="96">
        <v>4.5161387929700002E-2</v>
      </c>
      <c r="P383" s="96">
        <v>2.6833775694999999E-2</v>
      </c>
      <c r="Q383" s="96">
        <v>1.8757254115E-2</v>
      </c>
      <c r="R383" s="16">
        <f>SQRT((C383-Input!$R$8)^2+(Input!$Q$8-D383)^2)</f>
        <v>1.2401718420323569</v>
      </c>
    </row>
    <row r="384" spans="3:18">
      <c r="C384" s="96">
        <v>46.7</v>
      </c>
      <c r="D384" s="96">
        <v>9.2000000000000011</v>
      </c>
      <c r="E384" s="96">
        <v>0.189690504633</v>
      </c>
      <c r="F384" s="96">
        <v>0.36464331603099998</v>
      </c>
      <c r="G384" s="96">
        <v>0.44564968252999998</v>
      </c>
      <c r="H384" s="96">
        <v>0.432557075603</v>
      </c>
      <c r="I384" s="96">
        <v>0.38797448023300002</v>
      </c>
      <c r="J384" s="96">
        <v>0.33961700152800001</v>
      </c>
      <c r="K384" s="96">
        <v>0.302575491295</v>
      </c>
      <c r="L384" s="96">
        <v>0.27222901217599998</v>
      </c>
      <c r="M384" s="96">
        <v>0.244883499044</v>
      </c>
      <c r="N384" s="96">
        <v>0.10776577231999999</v>
      </c>
      <c r="O384" s="96">
        <v>4.7060814324599999E-2</v>
      </c>
      <c r="P384" s="96">
        <v>2.7732611243499999E-2</v>
      </c>
      <c r="Q384" s="96">
        <v>1.9326103166199999E-2</v>
      </c>
      <c r="R384" s="16">
        <f>SQRT((C384-Input!$R$8)^2+(Input!$Q$8-D384)^2)</f>
        <v>1.1405588647997549</v>
      </c>
    </row>
    <row r="385" spans="3:18">
      <c r="C385" s="96">
        <v>46.7</v>
      </c>
      <c r="D385" s="96">
        <v>9.3000000000000007</v>
      </c>
      <c r="E385" s="96">
        <v>0.21356599061500001</v>
      </c>
      <c r="F385" s="96">
        <v>0.41603398137699998</v>
      </c>
      <c r="G385" s="96">
        <v>0.50147864170599998</v>
      </c>
      <c r="H385" s="96">
        <v>0.48403803654900002</v>
      </c>
      <c r="I385" s="96">
        <v>0.43280178919000001</v>
      </c>
      <c r="J385" s="96">
        <v>0.37948407848499999</v>
      </c>
      <c r="K385" s="96">
        <v>0.337147425838</v>
      </c>
      <c r="L385" s="96">
        <v>0.303022679362</v>
      </c>
      <c r="M385" s="96">
        <v>0.27245356920300001</v>
      </c>
      <c r="N385" s="96">
        <v>0.11759926120899999</v>
      </c>
      <c r="O385" s="96">
        <v>5.0660546530400002E-2</v>
      </c>
      <c r="P385" s="96">
        <v>2.9420319139599999E-2</v>
      </c>
      <c r="Q385" s="96">
        <v>2.0347970137300001E-2</v>
      </c>
      <c r="R385" s="16">
        <f>SQRT((C385-Input!$R$8)^2+(Input!$Q$8-D385)^2)</f>
        <v>1.0410201008514133</v>
      </c>
    </row>
    <row r="386" spans="3:18">
      <c r="C386" s="96">
        <v>46.7</v>
      </c>
      <c r="D386" s="96">
        <v>9.3999999999999986</v>
      </c>
      <c r="E386" s="96">
        <v>0.24832619063899999</v>
      </c>
      <c r="F386" s="96">
        <v>0.49220389115899998</v>
      </c>
      <c r="G386" s="96">
        <v>0.58261503954500005</v>
      </c>
      <c r="H386" s="96">
        <v>0.55947447186900001</v>
      </c>
      <c r="I386" s="96">
        <v>0.49702035834300001</v>
      </c>
      <c r="J386" s="96">
        <v>0.43486701191999999</v>
      </c>
      <c r="K386" s="96">
        <v>0.38708285266300002</v>
      </c>
      <c r="L386" s="96">
        <v>0.34621172395499999</v>
      </c>
      <c r="M386" s="96">
        <v>0.310303389348</v>
      </c>
      <c r="N386" s="96">
        <v>0.131034228521</v>
      </c>
      <c r="O386" s="96">
        <v>5.5394796683900002E-2</v>
      </c>
      <c r="P386" s="96">
        <v>3.1685450873600002E-2</v>
      </c>
      <c r="Q386" s="96">
        <v>2.17124754026E-2</v>
      </c>
      <c r="R386" s="16">
        <f>SQRT((C386-Input!$R$8)^2+(Input!$Q$8-D386)^2)</f>
        <v>0.94157908678988333</v>
      </c>
    </row>
    <row r="387" spans="3:18">
      <c r="C387" s="96">
        <v>46.7</v>
      </c>
      <c r="D387" s="96">
        <v>9.5</v>
      </c>
      <c r="E387" s="96">
        <v>0.26913919254599999</v>
      </c>
      <c r="F387" s="96">
        <v>0.53563789548600005</v>
      </c>
      <c r="G387" s="96">
        <v>0.62958083299400003</v>
      </c>
      <c r="H387" s="96">
        <v>0.60346698186699999</v>
      </c>
      <c r="I387" s="96">
        <v>0.537930945223</v>
      </c>
      <c r="J387" s="96">
        <v>0.46956164170300002</v>
      </c>
      <c r="K387" s="96">
        <v>0.418100952626</v>
      </c>
      <c r="L387" s="96">
        <v>0.37462731199400001</v>
      </c>
      <c r="M387" s="96">
        <v>0.33501807098899999</v>
      </c>
      <c r="N387" s="96">
        <v>0.14092793385499999</v>
      </c>
      <c r="O387" s="96">
        <v>5.8969864548499999E-2</v>
      </c>
      <c r="P387" s="96">
        <v>3.3435491582899997E-2</v>
      </c>
      <c r="Q387" s="96">
        <v>2.27741163304E-2</v>
      </c>
      <c r="R387" s="16">
        <f>SQRT((C387-Input!$R$8)^2+(Input!$Q$8-D387)^2)</f>
        <v>0.84227044527482264</v>
      </c>
    </row>
    <row r="388" spans="3:18">
      <c r="C388" s="96">
        <v>46.7</v>
      </c>
      <c r="D388" s="96">
        <v>9.5999999999999979</v>
      </c>
      <c r="E388" s="96">
        <v>0.28094936088700001</v>
      </c>
      <c r="F388" s="96">
        <v>0.55901658754899997</v>
      </c>
      <c r="G388" s="96">
        <v>0.65634584269700003</v>
      </c>
      <c r="H388" s="96">
        <v>0.62884080609000004</v>
      </c>
      <c r="I388" s="96">
        <v>0.56145416601200004</v>
      </c>
      <c r="J388" s="96">
        <v>0.48986880851600001</v>
      </c>
      <c r="K388" s="96">
        <v>0.43591845626100001</v>
      </c>
      <c r="L388" s="96">
        <v>0.391586744323</v>
      </c>
      <c r="M388" s="96">
        <v>0.34985123351800002</v>
      </c>
      <c r="N388" s="96">
        <v>0.14731765414699999</v>
      </c>
      <c r="O388" s="96">
        <v>6.1455222791700001E-2</v>
      </c>
      <c r="P388" s="96">
        <v>3.4687016248200003E-2</v>
      </c>
      <c r="Q388" s="96">
        <v>2.3546695060000001E-2</v>
      </c>
      <c r="R388" s="16">
        <f>SQRT((C388-Input!$R$8)^2+(Input!$Q$8-D388)^2)</f>
        <v>0.74314724603326832</v>
      </c>
    </row>
    <row r="389" spans="3:18">
      <c r="C389" s="96">
        <v>46.7</v>
      </c>
      <c r="D389" s="96">
        <v>9.6999999999999993</v>
      </c>
      <c r="E389" s="96">
        <v>0.28816208004100002</v>
      </c>
      <c r="F389" s="96">
        <v>0.57322255336799999</v>
      </c>
      <c r="G389" s="96">
        <v>0.67323819565800003</v>
      </c>
      <c r="H389" s="96">
        <v>0.64480745831599995</v>
      </c>
      <c r="I389" s="96">
        <v>0.57536753255600004</v>
      </c>
      <c r="J389" s="96">
        <v>0.50270349473599996</v>
      </c>
      <c r="K389" s="96">
        <v>0.447150202868</v>
      </c>
      <c r="L389" s="96">
        <v>0.401919650111</v>
      </c>
      <c r="M389" s="96">
        <v>0.35925235798299998</v>
      </c>
      <c r="N389" s="96">
        <v>0.15130294922599999</v>
      </c>
      <c r="O389" s="96">
        <v>6.3094099594000003E-2</v>
      </c>
      <c r="P389" s="96">
        <v>3.55265700268E-2</v>
      </c>
      <c r="Q389" s="96">
        <v>2.4069901961899998E-2</v>
      </c>
      <c r="R389" s="16">
        <f>SQRT((C389-Input!$R$8)^2+(Input!$Q$8-D389)^2)</f>
        <v>0.64429508425115944</v>
      </c>
    </row>
    <row r="390" spans="3:18">
      <c r="C390" s="96">
        <v>46.7</v>
      </c>
      <c r="D390" s="96">
        <v>9.8000000000000007</v>
      </c>
      <c r="E390" s="96">
        <v>0.29161035153499998</v>
      </c>
      <c r="F390" s="96">
        <v>0.58047507401200005</v>
      </c>
      <c r="G390" s="96">
        <v>0.68153642197999997</v>
      </c>
      <c r="H390" s="96">
        <v>0.652609931335</v>
      </c>
      <c r="I390" s="96">
        <v>0.58214588487200003</v>
      </c>
      <c r="J390" s="96">
        <v>0.50891703649800002</v>
      </c>
      <c r="K390" s="96">
        <v>0.452562284865</v>
      </c>
      <c r="L390" s="96">
        <v>0.40668124887899998</v>
      </c>
      <c r="M390" s="96">
        <v>0.36375246120400001</v>
      </c>
      <c r="N390" s="96">
        <v>0.15322548367700001</v>
      </c>
      <c r="O390" s="96">
        <v>6.3892994830399993E-2</v>
      </c>
      <c r="P390" s="96">
        <v>3.5940443820499997E-2</v>
      </c>
      <c r="Q390" s="96">
        <v>2.4330825376700001E-2</v>
      </c>
      <c r="R390" s="16">
        <f>SQRT((C390-Input!$R$8)^2+(Input!$Q$8-D390)^2)</f>
        <v>0.54586122952045879</v>
      </c>
    </row>
    <row r="391" spans="3:18">
      <c r="C391" s="96">
        <v>46.7</v>
      </c>
      <c r="D391" s="96">
        <v>9.9</v>
      </c>
      <c r="E391" s="96">
        <v>0.29139747838199997</v>
      </c>
      <c r="F391" s="96">
        <v>0.58025850422000003</v>
      </c>
      <c r="G391" s="96">
        <v>0.681022258238</v>
      </c>
      <c r="H391" s="96">
        <v>0.65213151225400001</v>
      </c>
      <c r="I391" s="96">
        <v>0.58174536719000003</v>
      </c>
      <c r="J391" s="96">
        <v>0.50845304025100002</v>
      </c>
      <c r="K391" s="96">
        <v>0.45213766478099998</v>
      </c>
      <c r="L391" s="96">
        <v>0.40629461810099998</v>
      </c>
      <c r="M391" s="96">
        <v>0.36337867892199999</v>
      </c>
      <c r="N391" s="96">
        <v>0.153173420777</v>
      </c>
      <c r="O391" s="96">
        <v>6.3897726058399995E-2</v>
      </c>
      <c r="P391" s="96">
        <v>3.5948984428700002E-2</v>
      </c>
      <c r="Q391" s="96">
        <v>2.43413849392E-2</v>
      </c>
      <c r="R391" s="16">
        <f>SQRT((C391-Input!$R$8)^2+(Input!$Q$8-D391)^2)</f>
        <v>0.44812142126545057</v>
      </c>
    </row>
    <row r="392" spans="3:18">
      <c r="C392" s="96">
        <v>46.7</v>
      </c>
      <c r="D392" s="96">
        <v>10</v>
      </c>
      <c r="E392" s="96">
        <v>0.28883641961000001</v>
      </c>
      <c r="F392" s="96">
        <v>0.57508508302100003</v>
      </c>
      <c r="G392" s="96">
        <v>0.67483067169599997</v>
      </c>
      <c r="H392" s="96">
        <v>0.64635452216599998</v>
      </c>
      <c r="I392" s="96">
        <v>0.57678518220399999</v>
      </c>
      <c r="J392" s="96">
        <v>0.50382082460099997</v>
      </c>
      <c r="K392" s="96">
        <v>0.448098783527</v>
      </c>
      <c r="L392" s="96">
        <v>0.40273742519599998</v>
      </c>
      <c r="M392" s="96">
        <v>0.36003327103499999</v>
      </c>
      <c r="N392" s="96">
        <v>0.15191400576399999</v>
      </c>
      <c r="O392" s="96">
        <v>6.3401681919699998E-2</v>
      </c>
      <c r="P392" s="96">
        <v>3.5696345790700003E-2</v>
      </c>
      <c r="Q392" s="96">
        <v>2.4187223549199999E-2</v>
      </c>
      <c r="R392" s="16">
        <f>SQRT((C392-Input!$R$8)^2+(Input!$Q$8-D392)^2)</f>
        <v>0.35165485138178831</v>
      </c>
    </row>
    <row r="393" spans="3:18">
      <c r="C393" s="96">
        <v>46.7</v>
      </c>
      <c r="D393" s="96">
        <v>10.1</v>
      </c>
      <c r="E393" s="96">
        <v>0.28530955701100003</v>
      </c>
      <c r="F393" s="96">
        <v>0.56802431798899999</v>
      </c>
      <c r="G393" s="96">
        <v>0.66623620119899996</v>
      </c>
      <c r="H393" s="96">
        <v>0.63824014199099999</v>
      </c>
      <c r="I393" s="96">
        <v>0.56975859345699997</v>
      </c>
      <c r="J393" s="96">
        <v>0.49730314031200001</v>
      </c>
      <c r="K393" s="96">
        <v>0.44239606856300001</v>
      </c>
      <c r="L393" s="96">
        <v>0.39768923865599998</v>
      </c>
      <c r="M393" s="96">
        <v>0.35527024934099999</v>
      </c>
      <c r="N393" s="96">
        <v>0.14996503343199999</v>
      </c>
      <c r="O393" s="96">
        <v>6.2592765815000007E-2</v>
      </c>
      <c r="P393" s="96">
        <v>3.5273288183199997E-2</v>
      </c>
      <c r="Q393" s="96">
        <v>2.3921488732699999E-2</v>
      </c>
      <c r="R393" s="16">
        <f>SQRT((C393-Input!$R$8)^2+(Input!$Q$8-D393)^2)</f>
        <v>0.25789428222379762</v>
      </c>
    </row>
    <row r="394" spans="3:18">
      <c r="C394" s="96">
        <v>46.7</v>
      </c>
      <c r="D394" s="96">
        <v>10.199999999999999</v>
      </c>
      <c r="E394" s="96">
        <v>0.280191735793</v>
      </c>
      <c r="F394" s="96">
        <v>0.55826039039800002</v>
      </c>
      <c r="G394" s="96">
        <v>0.65455119879699997</v>
      </c>
      <c r="H394" s="96">
        <v>0.62721919783299995</v>
      </c>
      <c r="I394" s="96">
        <v>0.56020350539300001</v>
      </c>
      <c r="J394" s="96">
        <v>0.488468847998</v>
      </c>
      <c r="K394" s="96">
        <v>0.43466584239900002</v>
      </c>
      <c r="L394" s="96">
        <v>0.39038411492500003</v>
      </c>
      <c r="M394" s="96">
        <v>0.34881929967000003</v>
      </c>
      <c r="N394" s="96">
        <v>0.14727695794099999</v>
      </c>
      <c r="O394" s="96">
        <v>6.1465479274599999E-2</v>
      </c>
      <c r="P394" s="96">
        <v>3.4678107180999999E-2</v>
      </c>
      <c r="Q394" s="96">
        <v>2.3543231100499998E-2</v>
      </c>
      <c r="R394" s="16">
        <f>SQRT((C394-Input!$R$8)^2+(Input!$Q$8-D394)^2)</f>
        <v>0.17134114248220636</v>
      </c>
    </row>
    <row r="395" spans="3:18">
      <c r="C395" s="96">
        <v>46.7</v>
      </c>
      <c r="D395" s="96">
        <v>10.3</v>
      </c>
      <c r="E395" s="96">
        <v>0.27372962430800002</v>
      </c>
      <c r="F395" s="96">
        <v>0.54537407067200006</v>
      </c>
      <c r="G395" s="96">
        <v>0.64007125938200005</v>
      </c>
      <c r="H395" s="96">
        <v>0.61353598687800004</v>
      </c>
      <c r="I395" s="96">
        <v>0.54767915840900006</v>
      </c>
      <c r="J395" s="96">
        <v>0.47748258246199998</v>
      </c>
      <c r="K395" s="96">
        <v>0.42503400277699999</v>
      </c>
      <c r="L395" s="96">
        <v>0.38122722668800002</v>
      </c>
      <c r="M395" s="96">
        <v>0.34076779281199998</v>
      </c>
      <c r="N395" s="96">
        <v>0.14380544638100001</v>
      </c>
      <c r="O395" s="96">
        <v>6.0032291737800003E-2</v>
      </c>
      <c r="P395" s="96">
        <v>3.3918958189800001E-2</v>
      </c>
      <c r="Q395" s="96">
        <v>2.3057406901399999E-2</v>
      </c>
      <c r="R395" s="16">
        <f>SQRT((C395-Input!$R$8)^2+(Input!$Q$8-D395)^2)</f>
        <v>0.11048128081483961</v>
      </c>
    </row>
    <row r="396" spans="3:18">
      <c r="C396" s="96">
        <v>46.7</v>
      </c>
      <c r="D396" s="96">
        <v>10.4</v>
      </c>
      <c r="E396" s="96">
        <v>0.26605317608599999</v>
      </c>
      <c r="F396" s="96">
        <v>0.53001064418099997</v>
      </c>
      <c r="G396" s="96">
        <v>0.62272239951599995</v>
      </c>
      <c r="H396" s="96">
        <v>0.59707072359299995</v>
      </c>
      <c r="I396" s="96">
        <v>0.53217823737600001</v>
      </c>
      <c r="J396" s="96">
        <v>0.46423373622699998</v>
      </c>
      <c r="K396" s="96">
        <v>0.41338481641500002</v>
      </c>
      <c r="L396" s="96">
        <v>0.37016000072499999</v>
      </c>
      <c r="M396" s="96">
        <v>0.33100753027699997</v>
      </c>
      <c r="N396" s="96">
        <v>0.13939486517800001</v>
      </c>
      <c r="O396" s="96">
        <v>5.82727239132E-2</v>
      </c>
      <c r="P396" s="96">
        <v>3.29878079127E-2</v>
      </c>
      <c r="Q396" s="96">
        <v>2.2458979104599999E-2</v>
      </c>
      <c r="R396" s="16">
        <f>SQRT((C396-Input!$R$8)^2+(Input!$Q$8-D396)^2)</f>
        <v>0.12269653505241088</v>
      </c>
    </row>
    <row r="397" spans="3:18">
      <c r="C397" s="96">
        <v>46.7</v>
      </c>
      <c r="D397" s="96">
        <v>10.5</v>
      </c>
      <c r="E397" s="96">
        <v>0.25631316982800001</v>
      </c>
      <c r="F397" s="96">
        <v>0.51070298624699995</v>
      </c>
      <c r="G397" s="96">
        <v>0.60036459914899998</v>
      </c>
      <c r="H397" s="96">
        <v>0.57581769434200003</v>
      </c>
      <c r="I397" s="96">
        <v>0.512239009872</v>
      </c>
      <c r="J397" s="96">
        <v>0.44722396313200002</v>
      </c>
      <c r="K397" s="96">
        <v>0.39839460135499999</v>
      </c>
      <c r="L397" s="96">
        <v>0.35599068516499999</v>
      </c>
      <c r="M397" s="96">
        <v>0.31852026580499998</v>
      </c>
      <c r="N397" s="96">
        <v>0.133837626973</v>
      </c>
      <c r="O397" s="96">
        <v>5.6084956258899997E-2</v>
      </c>
      <c r="P397" s="96">
        <v>3.1842185981799997E-2</v>
      </c>
      <c r="Q397" s="96">
        <v>2.1723838514000001E-2</v>
      </c>
      <c r="R397" s="16">
        <f>SQRT((C397-Input!$R$8)^2+(Input!$Q$8-D397)^2)</f>
        <v>0.19468632724782547</v>
      </c>
    </row>
    <row r="398" spans="3:18">
      <c r="C398" s="96">
        <v>46.7</v>
      </c>
      <c r="D398" s="96">
        <v>10.6</v>
      </c>
      <c r="E398" s="96">
        <v>0.24087444729499999</v>
      </c>
      <c r="F398" s="96">
        <v>0.479193981805</v>
      </c>
      <c r="G398" s="96">
        <v>0.56514838478399998</v>
      </c>
      <c r="H398" s="96">
        <v>0.54152486439199998</v>
      </c>
      <c r="I398" s="96">
        <v>0.48128400361500001</v>
      </c>
      <c r="J398" s="96">
        <v>0.42074102725599999</v>
      </c>
      <c r="K398" s="96">
        <v>0.37364419923800002</v>
      </c>
      <c r="L398" s="96">
        <v>0.33420250387900002</v>
      </c>
      <c r="M398" s="96">
        <v>0.29938940382700002</v>
      </c>
      <c r="N398" s="96">
        <v>0.12590554360100001</v>
      </c>
      <c r="O398" s="96">
        <v>5.3121272804000003E-2</v>
      </c>
      <c r="P398" s="96">
        <v>3.0337152612700001E-2</v>
      </c>
      <c r="Q398" s="96">
        <v>2.0773572691200001E-2</v>
      </c>
      <c r="R398" s="16">
        <f>SQRT((C398-Input!$R$8)^2+(Input!$Q$8-D398)^2)</f>
        <v>0.28416736674119908</v>
      </c>
    </row>
    <row r="399" spans="3:18">
      <c r="C399" s="96">
        <v>46.767000000000003</v>
      </c>
      <c r="D399" s="96">
        <v>7.6329999999999991</v>
      </c>
      <c r="E399" s="96">
        <v>0.20999944826299999</v>
      </c>
      <c r="F399" s="96">
        <v>0.39495273486900001</v>
      </c>
      <c r="G399" s="96">
        <v>0.48435158447100002</v>
      </c>
      <c r="H399" s="96">
        <v>0.47049759964799998</v>
      </c>
      <c r="I399" s="96">
        <v>0.41857813172699998</v>
      </c>
      <c r="J399" s="96">
        <v>0.36762169267599998</v>
      </c>
      <c r="K399" s="96">
        <v>0.32666025251199998</v>
      </c>
      <c r="L399" s="96">
        <v>0.29351319694200001</v>
      </c>
      <c r="M399" s="96">
        <v>0.26452663889900002</v>
      </c>
      <c r="N399" s="96">
        <v>0.117948448193</v>
      </c>
      <c r="O399" s="96">
        <v>5.24424376658E-2</v>
      </c>
      <c r="P399" s="96">
        <v>3.0876048278400001E-2</v>
      </c>
      <c r="Q399" s="96">
        <v>2.1542079096100002E-2</v>
      </c>
      <c r="R399" s="16">
        <f>SQRT((C399-Input!$R$8)^2+(Input!$Q$8-D399)^2)</f>
        <v>2.7030189850967785</v>
      </c>
    </row>
    <row r="400" spans="3:18">
      <c r="C400" s="96">
        <v>46.8</v>
      </c>
      <c r="D400" s="96">
        <v>6.0999999999999988</v>
      </c>
      <c r="E400" s="96">
        <v>0.15098402979100001</v>
      </c>
      <c r="F400" s="96">
        <v>0.27679426598899998</v>
      </c>
      <c r="G400" s="96">
        <v>0.34259831011500003</v>
      </c>
      <c r="H400" s="96">
        <v>0.334790972962</v>
      </c>
      <c r="I400" s="96">
        <v>0.29776946337299998</v>
      </c>
      <c r="J400" s="96">
        <v>0.26010848143699999</v>
      </c>
      <c r="K400" s="96">
        <v>0.22986577087599999</v>
      </c>
      <c r="L400" s="96">
        <v>0.206160131606</v>
      </c>
      <c r="M400" s="96">
        <v>0.18568879468899999</v>
      </c>
      <c r="N400" s="96">
        <v>8.2456042687499995E-2</v>
      </c>
      <c r="O400" s="96">
        <v>3.6667728587299997E-2</v>
      </c>
      <c r="P400" s="96">
        <v>2.2089793132100001E-2</v>
      </c>
      <c r="Q400" s="96">
        <v>1.55089028826E-2</v>
      </c>
      <c r="R400" s="16">
        <f>SQRT((C400-Input!$R$8)^2+(Input!$Q$8-D400)^2)</f>
        <v>4.2357607955910304</v>
      </c>
    </row>
    <row r="401" spans="3:18">
      <c r="C401" s="96">
        <v>46.8</v>
      </c>
      <c r="D401" s="96">
        <v>6.1999999999999993</v>
      </c>
      <c r="E401" s="96">
        <v>0.16269966237899999</v>
      </c>
      <c r="F401" s="96">
        <v>0.29931585325499999</v>
      </c>
      <c r="G401" s="96">
        <v>0.370012778027</v>
      </c>
      <c r="H401" s="96">
        <v>0.36072496620900002</v>
      </c>
      <c r="I401" s="96">
        <v>0.319784170719</v>
      </c>
      <c r="J401" s="96">
        <v>0.27952095005799998</v>
      </c>
      <c r="K401" s="96">
        <v>0.246615348475</v>
      </c>
      <c r="L401" s="96">
        <v>0.220794199287</v>
      </c>
      <c r="M401" s="96">
        <v>0.19887447986699999</v>
      </c>
      <c r="N401" s="96">
        <v>8.7605790465100003E-2</v>
      </c>
      <c r="O401" s="96">
        <v>3.8776318855199998E-2</v>
      </c>
      <c r="P401" s="96">
        <v>2.32396232795E-2</v>
      </c>
      <c r="Q401" s="96">
        <v>1.62845997819E-2</v>
      </c>
      <c r="R401" s="16">
        <f>SQRT((C401-Input!$R$8)^2+(Input!$Q$8-D401)^2)</f>
        <v>4.1357608542769171</v>
      </c>
    </row>
    <row r="402" spans="3:18">
      <c r="C402" s="96">
        <v>46.8</v>
      </c>
      <c r="D402" s="96">
        <v>6.3</v>
      </c>
      <c r="E402" s="96">
        <v>0.17722084185199999</v>
      </c>
      <c r="F402" s="96">
        <v>0.32784154617299999</v>
      </c>
      <c r="G402" s="96">
        <v>0.40345570785200002</v>
      </c>
      <c r="H402" s="96">
        <v>0.39219599723699999</v>
      </c>
      <c r="I402" s="96">
        <v>0.346149725006</v>
      </c>
      <c r="J402" s="96">
        <v>0.30199677762600002</v>
      </c>
      <c r="K402" s="96">
        <v>0.26648451183400002</v>
      </c>
      <c r="L402" s="96">
        <v>0.237998786873</v>
      </c>
      <c r="M402" s="96">
        <v>0.21401587701800001</v>
      </c>
      <c r="N402" s="96">
        <v>9.3326376332600006E-2</v>
      </c>
      <c r="O402" s="96">
        <v>4.10470853378E-2</v>
      </c>
      <c r="P402" s="96">
        <v>2.4472142100499999E-2</v>
      </c>
      <c r="Q402" s="96">
        <v>1.7107268643700001E-2</v>
      </c>
      <c r="R402" s="16">
        <f>SQRT((C402-Input!$R$8)^2+(Input!$Q$8-D402)^2)</f>
        <v>4.0357609158710961</v>
      </c>
    </row>
    <row r="403" spans="3:18">
      <c r="C403" s="96">
        <v>46.8</v>
      </c>
      <c r="D403" s="96">
        <v>6.4</v>
      </c>
      <c r="E403" s="96">
        <v>0.188451449075</v>
      </c>
      <c r="F403" s="96">
        <v>0.34908508595100002</v>
      </c>
      <c r="G403" s="96">
        <v>0.428129084662</v>
      </c>
      <c r="H403" s="96">
        <v>0.41584818701800003</v>
      </c>
      <c r="I403" s="96">
        <v>0.36699404074399999</v>
      </c>
      <c r="J403" s="96">
        <v>0.31968998624200001</v>
      </c>
      <c r="K403" s="96">
        <v>0.282417229948</v>
      </c>
      <c r="L403" s="96">
        <v>0.25183520799499998</v>
      </c>
      <c r="M403" s="96">
        <v>0.22618789909000001</v>
      </c>
      <c r="N403" s="96">
        <v>9.8239318761599997E-2</v>
      </c>
      <c r="O403" s="96">
        <v>4.3054297084599999E-2</v>
      </c>
      <c r="P403" s="96">
        <v>2.5577407041200002E-2</v>
      </c>
      <c r="Q403" s="96">
        <v>1.7852201294499999E-2</v>
      </c>
      <c r="R403" s="16">
        <f>SQRT((C403-Input!$R$8)^2+(Input!$Q$8-D403)^2)</f>
        <v>3.93576098059525</v>
      </c>
    </row>
    <row r="404" spans="3:18">
      <c r="C404" s="96">
        <v>46.8</v>
      </c>
      <c r="D404" s="96">
        <v>6.5</v>
      </c>
      <c r="E404" s="96">
        <v>0.196365876578</v>
      </c>
      <c r="F404" s="96">
        <v>0.36334451314600003</v>
      </c>
      <c r="G404" s="96">
        <v>0.445559810567</v>
      </c>
      <c r="H404" s="96">
        <v>0.43262344745800002</v>
      </c>
      <c r="I404" s="96">
        <v>0.38214934979199999</v>
      </c>
      <c r="J404" s="96">
        <v>0.33263664953599997</v>
      </c>
      <c r="K404" s="96">
        <v>0.29378954980799998</v>
      </c>
      <c r="L404" s="96">
        <v>0.26215087732499998</v>
      </c>
      <c r="M404" s="96">
        <v>0.23534253874800001</v>
      </c>
      <c r="N404" s="96">
        <v>0.10227991467600001</v>
      </c>
      <c r="O404" s="96">
        <v>4.4781605954300002E-2</v>
      </c>
      <c r="P404" s="96">
        <v>2.6552185604200002E-2</v>
      </c>
      <c r="Q404" s="96">
        <v>1.8517683641399999E-2</v>
      </c>
      <c r="R404" s="16">
        <f>SQRT((C404-Input!$R$8)^2+(Input!$Q$8-D404)^2)</f>
        <v>3.8357610486941791</v>
      </c>
    </row>
    <row r="405" spans="3:18">
      <c r="C405" s="96">
        <v>46.8</v>
      </c>
      <c r="D405" s="96">
        <v>6.5999999999999988</v>
      </c>
      <c r="E405" s="96">
        <v>0.202982754312</v>
      </c>
      <c r="F405" s="96">
        <v>0.37541757838599998</v>
      </c>
      <c r="G405" s="96">
        <v>0.46006162065299999</v>
      </c>
      <c r="H405" s="96">
        <v>0.44657899903100001</v>
      </c>
      <c r="I405" s="96">
        <v>0.39483804106600001</v>
      </c>
      <c r="J405" s="96">
        <v>0.34353676075299999</v>
      </c>
      <c r="K405" s="96">
        <v>0.30333207678000002</v>
      </c>
      <c r="L405" s="96">
        <v>0.27091721120200002</v>
      </c>
      <c r="M405" s="96">
        <v>0.243154109565</v>
      </c>
      <c r="N405" s="96">
        <v>0.105801899442</v>
      </c>
      <c r="O405" s="96">
        <v>4.63371799435E-2</v>
      </c>
      <c r="P405" s="96">
        <v>2.7425742657499998E-2</v>
      </c>
      <c r="Q405" s="96">
        <v>1.9128464501799999E-2</v>
      </c>
      <c r="R405" s="16">
        <f>SQRT((C405-Input!$R$8)^2+(Input!$Q$8-D405)^2)</f>
        <v>3.7357611204388936</v>
      </c>
    </row>
    <row r="406" spans="3:18">
      <c r="C406" s="96">
        <v>46.8</v>
      </c>
      <c r="D406" s="96">
        <v>6.6999999999999993</v>
      </c>
      <c r="E406" s="96">
        <v>0.20828397020799999</v>
      </c>
      <c r="F406" s="96">
        <v>0.38599145409000002</v>
      </c>
      <c r="G406" s="96">
        <v>0.472491507945</v>
      </c>
      <c r="H406" s="96">
        <v>0.45850045067700002</v>
      </c>
      <c r="I406" s="96">
        <v>0.40521117442499999</v>
      </c>
      <c r="J406" s="96">
        <v>0.352919979233</v>
      </c>
      <c r="K406" s="96">
        <v>0.311569432732</v>
      </c>
      <c r="L406" s="96">
        <v>0.278515263658</v>
      </c>
      <c r="M406" s="96">
        <v>0.24994151365</v>
      </c>
      <c r="N406" s="96">
        <v>0.10890436936800001</v>
      </c>
      <c r="O406" s="96">
        <v>4.7732359446200003E-2</v>
      </c>
      <c r="P406" s="96">
        <v>2.82028853117E-2</v>
      </c>
      <c r="Q406" s="96">
        <v>1.96638603552E-2</v>
      </c>
      <c r="R406" s="16">
        <f>SQRT((C406-Input!$R$8)^2+(Input!$Q$8-D406)^2)</f>
        <v>3.6357611961302179</v>
      </c>
    </row>
    <row r="407" spans="3:18">
      <c r="C407" s="96">
        <v>46.8</v>
      </c>
      <c r="D407" s="96">
        <v>6.8</v>
      </c>
      <c r="E407" s="96">
        <v>0.21182317517300001</v>
      </c>
      <c r="F407" s="96">
        <v>0.392981738601</v>
      </c>
      <c r="G407" s="96">
        <v>0.48097685291800002</v>
      </c>
      <c r="H407" s="96">
        <v>0.46672586724800003</v>
      </c>
      <c r="I407" s="96">
        <v>0.41238512312199999</v>
      </c>
      <c r="J407" s="96">
        <v>0.359568504096</v>
      </c>
      <c r="K407" s="96">
        <v>0.31748226651400002</v>
      </c>
      <c r="L407" s="96">
        <v>0.28402854013700002</v>
      </c>
      <c r="M407" s="96">
        <v>0.25491894046199998</v>
      </c>
      <c r="N407" s="96">
        <v>0.111348349596</v>
      </c>
      <c r="O407" s="96">
        <v>4.8875480354899997E-2</v>
      </c>
      <c r="P407" s="96">
        <v>2.88479428943E-2</v>
      </c>
      <c r="Q407" s="96">
        <v>2.0111478853099999E-2</v>
      </c>
      <c r="R407" s="16">
        <f>SQRT((C407-Input!$R$8)^2+(Input!$Q$8-D407)^2)</f>
        <v>3.5357612761030133</v>
      </c>
    </row>
    <row r="408" spans="3:18">
      <c r="C408" s="96">
        <v>46.8</v>
      </c>
      <c r="D408" s="96">
        <v>6.9</v>
      </c>
      <c r="E408" s="96">
        <v>0.21343629266299999</v>
      </c>
      <c r="F408" s="96">
        <v>0.39598805769000001</v>
      </c>
      <c r="G408" s="96">
        <v>0.48519805922800002</v>
      </c>
      <c r="H408" s="96">
        <v>0.47097802329100003</v>
      </c>
      <c r="I408" s="96">
        <v>0.41627195571199999</v>
      </c>
      <c r="J408" s="96">
        <v>0.36330336956100001</v>
      </c>
      <c r="K408" s="96">
        <v>0.32092866752299998</v>
      </c>
      <c r="L408" s="96">
        <v>0.28720270122899999</v>
      </c>
      <c r="M408" s="96">
        <v>0.25798209390400001</v>
      </c>
      <c r="N408" s="96">
        <v>0.113100460456</v>
      </c>
      <c r="O408" s="96">
        <v>4.9752828045000003E-2</v>
      </c>
      <c r="P408" s="96">
        <v>2.9353436663900001E-2</v>
      </c>
      <c r="Q408" s="96">
        <v>2.04685532399E-2</v>
      </c>
      <c r="R408" s="16">
        <f>SQRT((C408-Input!$R$8)^2+(Input!$Q$8-D408)^2)</f>
        <v>3.4357613607311239</v>
      </c>
    </row>
    <row r="409" spans="3:18">
      <c r="C409" s="96">
        <v>46.8</v>
      </c>
      <c r="D409" s="96">
        <v>6.9999999999999991</v>
      </c>
      <c r="E409" s="96">
        <v>0.213908991592</v>
      </c>
      <c r="F409" s="96">
        <v>0.39687319709500002</v>
      </c>
      <c r="G409" s="96">
        <v>0.48697179979299998</v>
      </c>
      <c r="H409" s="96">
        <v>0.47289916084799999</v>
      </c>
      <c r="I409" s="96">
        <v>0.41823990921999998</v>
      </c>
      <c r="J409" s="96">
        <v>0.36534789055299999</v>
      </c>
      <c r="K409" s="96">
        <v>0.32295089252699999</v>
      </c>
      <c r="L409" s="96">
        <v>0.28915443674199998</v>
      </c>
      <c r="M409" s="96">
        <v>0.25992594406399999</v>
      </c>
      <c r="N409" s="96">
        <v>0.114393832475</v>
      </c>
      <c r="O409" s="96">
        <v>5.0437109347999998E-2</v>
      </c>
      <c r="P409" s="96">
        <v>2.9752232614899999E-2</v>
      </c>
      <c r="Q409" s="96">
        <v>2.0753540730700001E-2</v>
      </c>
      <c r="R409" s="16">
        <f>SQRT((C409-Input!$R$8)^2+(Input!$Q$8-D409)^2)</f>
        <v>3.3357614504332251</v>
      </c>
    </row>
    <row r="410" spans="3:18">
      <c r="C410" s="96">
        <v>46.8</v>
      </c>
      <c r="D410" s="96">
        <v>7.0999999999999988</v>
      </c>
      <c r="E410" s="96">
        <v>0.21408795151599999</v>
      </c>
      <c r="F410" s="96">
        <v>0.397560554063</v>
      </c>
      <c r="G410" s="96">
        <v>0.48821014935599999</v>
      </c>
      <c r="H410" s="96">
        <v>0.47421683183000002</v>
      </c>
      <c r="I410" s="96">
        <v>0.419713779043</v>
      </c>
      <c r="J410" s="96">
        <v>0.36696623580799997</v>
      </c>
      <c r="K410" s="96">
        <v>0.32461807965700001</v>
      </c>
      <c r="L410" s="96">
        <v>0.29079239215800001</v>
      </c>
      <c r="M410" s="96">
        <v>0.26155854321499999</v>
      </c>
      <c r="N410" s="96">
        <v>0.115466975692</v>
      </c>
      <c r="O410" s="96">
        <v>5.1004463945699997E-2</v>
      </c>
      <c r="P410" s="96">
        <v>3.0079846611100001E-2</v>
      </c>
      <c r="Q410" s="96">
        <v>2.0987160729E-2</v>
      </c>
      <c r="R410" s="16">
        <f>SQRT((C410-Input!$R$8)^2+(Input!$Q$8-D410)^2)</f>
        <v>3.2357615456797424</v>
      </c>
    </row>
    <row r="411" spans="3:18">
      <c r="C411" s="96">
        <v>46.8</v>
      </c>
      <c r="D411" s="96">
        <v>7.1499999999999986</v>
      </c>
      <c r="E411" s="96">
        <v>0.21412229387699999</v>
      </c>
      <c r="F411" s="96">
        <v>0.39794645427000003</v>
      </c>
      <c r="G411" s="96">
        <v>0.48872472817099999</v>
      </c>
      <c r="H411" s="96">
        <v>0.47472957682200001</v>
      </c>
      <c r="I411" s="96">
        <v>0.420316337471</v>
      </c>
      <c r="J411" s="96">
        <v>0.36765023375</v>
      </c>
      <c r="K411" s="96">
        <v>0.32533925633499999</v>
      </c>
      <c r="L411" s="96">
        <v>0.291502933666</v>
      </c>
      <c r="M411" s="96">
        <v>0.26226286083900002</v>
      </c>
      <c r="N411" s="96">
        <v>0.115915176934</v>
      </c>
      <c r="O411" s="96">
        <v>5.1240025191899997E-2</v>
      </c>
      <c r="P411" s="96">
        <v>3.0214809212499999E-2</v>
      </c>
      <c r="Q411" s="96">
        <v>2.1083252400300002E-2</v>
      </c>
      <c r="R411" s="16">
        <f>SQRT((C411-Input!$R$8)^2+(Input!$Q$8-D411)^2)</f>
        <v>3.1857615955453173</v>
      </c>
    </row>
    <row r="412" spans="3:18">
      <c r="C412" s="96">
        <v>46.8</v>
      </c>
      <c r="D412" s="96">
        <v>7.2</v>
      </c>
      <c r="E412" s="96">
        <v>0.21395729727400001</v>
      </c>
      <c r="F412" s="96">
        <v>0.39798566524899998</v>
      </c>
      <c r="G412" s="96">
        <v>0.48877564263099998</v>
      </c>
      <c r="H412" s="96">
        <v>0.47479010991300002</v>
      </c>
      <c r="I412" s="96">
        <v>0.42052725336699998</v>
      </c>
      <c r="J412" s="96">
        <v>0.36797606313800002</v>
      </c>
      <c r="K412" s="96">
        <v>0.325746863374</v>
      </c>
      <c r="L412" s="96">
        <v>0.29193467374600002</v>
      </c>
      <c r="M412" s="96">
        <v>0.262706893045</v>
      </c>
      <c r="N412" s="96">
        <v>0.11624459092599999</v>
      </c>
      <c r="O412" s="96">
        <v>5.1422412120699999E-2</v>
      </c>
      <c r="P412" s="96">
        <v>3.0320897819699998E-2</v>
      </c>
      <c r="Q412" s="96">
        <v>2.1159830886899999E-2</v>
      </c>
      <c r="R412" s="16">
        <f>SQRT((C412-Input!$R$8)^2+(Input!$Q$8-D412)^2)</f>
        <v>3.1357616470011118</v>
      </c>
    </row>
    <row r="413" spans="3:18">
      <c r="C413" s="96">
        <v>46.8</v>
      </c>
      <c r="D413" s="96">
        <v>7.3000000000000007</v>
      </c>
      <c r="E413" s="96">
        <v>0.21241440933</v>
      </c>
      <c r="F413" s="96">
        <v>0.39553311138399999</v>
      </c>
      <c r="G413" s="96">
        <v>0.48599020494900003</v>
      </c>
      <c r="H413" s="96">
        <v>0.47222443578200002</v>
      </c>
      <c r="I413" s="96">
        <v>0.41867065349400001</v>
      </c>
      <c r="J413" s="96">
        <v>0.36658330460999999</v>
      </c>
      <c r="K413" s="96">
        <v>0.32479480744299999</v>
      </c>
      <c r="L413" s="96">
        <v>0.29126337359799997</v>
      </c>
      <c r="M413" s="96">
        <v>0.26219859422800001</v>
      </c>
      <c r="N413" s="96">
        <v>0.116369766677</v>
      </c>
      <c r="O413" s="96">
        <v>5.1571684088400002E-2</v>
      </c>
      <c r="P413" s="96">
        <v>3.04215955365E-2</v>
      </c>
      <c r="Q413" s="96">
        <v>2.1239859178999999E-2</v>
      </c>
      <c r="R413" s="16">
        <f>SQRT((C413-Input!$R$8)^2+(Input!$Q$8-D413)^2)</f>
        <v>3.0357617549976648</v>
      </c>
    </row>
    <row r="414" spans="3:18">
      <c r="C414" s="96">
        <v>46.8</v>
      </c>
      <c r="D414" s="96">
        <v>7.3999999999999986</v>
      </c>
      <c r="E414" s="96">
        <v>0.209008768856</v>
      </c>
      <c r="F414" s="96">
        <v>0.38900341900399998</v>
      </c>
      <c r="G414" s="96">
        <v>0.478614006955</v>
      </c>
      <c r="H414" s="96">
        <v>0.46540175584999999</v>
      </c>
      <c r="I414" s="96">
        <v>0.41319095035800002</v>
      </c>
      <c r="J414" s="96">
        <v>0.36196097809200001</v>
      </c>
      <c r="K414" s="96">
        <v>0.32104211148</v>
      </c>
      <c r="L414" s="96">
        <v>0.28815629646399998</v>
      </c>
      <c r="M414" s="96">
        <v>0.25949258735399999</v>
      </c>
      <c r="N414" s="96">
        <v>0.115679360563</v>
      </c>
      <c r="O414" s="96">
        <v>5.1396141036299997E-2</v>
      </c>
      <c r="P414" s="96">
        <v>3.03546051966E-2</v>
      </c>
      <c r="Q414" s="96">
        <v>2.1209208929199998E-2</v>
      </c>
      <c r="R414" s="16">
        <f>SQRT((C414-Input!$R$8)^2+(Input!$Q$8-D414)^2)</f>
        <v>2.9357618703515271</v>
      </c>
    </row>
    <row r="415" spans="3:18">
      <c r="C415" s="96">
        <v>46.8</v>
      </c>
      <c r="D415" s="96">
        <v>7.4999999999999991</v>
      </c>
      <c r="E415" s="96">
        <v>0.20345794626200001</v>
      </c>
      <c r="F415" s="96">
        <v>0.37769173775499998</v>
      </c>
      <c r="G415" s="96">
        <v>0.466289971553</v>
      </c>
      <c r="H415" s="96">
        <v>0.45401459643300002</v>
      </c>
      <c r="I415" s="96">
        <v>0.40383802628999999</v>
      </c>
      <c r="J415" s="96">
        <v>0.35387310728400001</v>
      </c>
      <c r="K415" s="96">
        <v>0.31428764364900003</v>
      </c>
      <c r="L415" s="96">
        <v>0.28237206735100001</v>
      </c>
      <c r="M415" s="96">
        <v>0.25441927355799998</v>
      </c>
      <c r="N415" s="96">
        <v>0.114130249054</v>
      </c>
      <c r="O415" s="96">
        <v>5.0888677179499998E-2</v>
      </c>
      <c r="P415" s="96">
        <v>3.01179631365E-2</v>
      </c>
      <c r="Q415" s="96">
        <v>2.10674419935E-2</v>
      </c>
      <c r="R415" s="16">
        <f>SQRT((C415-Input!$R$8)^2+(Input!$Q$8-D415)^2)</f>
        <v>2.8357619938410332</v>
      </c>
    </row>
    <row r="416" spans="3:18">
      <c r="C416" s="96">
        <v>46.8</v>
      </c>
      <c r="D416" s="96">
        <v>7.5999999999999979</v>
      </c>
      <c r="E416" s="96">
        <v>0.196613797945</v>
      </c>
      <c r="F416" s="96">
        <v>0.36414606109199998</v>
      </c>
      <c r="G416" s="96">
        <v>0.452072968327</v>
      </c>
      <c r="H416" s="96">
        <v>0.44105663119100003</v>
      </c>
      <c r="I416" s="96">
        <v>0.39316728286300001</v>
      </c>
      <c r="J416" s="96">
        <v>0.34478021357700001</v>
      </c>
      <c r="K416" s="96">
        <v>0.30672928112499998</v>
      </c>
      <c r="L416" s="96">
        <v>0.27575556001099999</v>
      </c>
      <c r="M416" s="96">
        <v>0.248731155442</v>
      </c>
      <c r="N416" s="96">
        <v>0.11226071729000001</v>
      </c>
      <c r="O416" s="96">
        <v>5.02113518358E-2</v>
      </c>
      <c r="P416" s="96">
        <v>2.97819789363E-2</v>
      </c>
      <c r="Q416" s="96">
        <v>2.0856966201600002E-2</v>
      </c>
      <c r="R416" s="16">
        <f>SQRT((C416-Input!$R$8)^2+(Input!$Q$8-D416)^2)</f>
        <v>2.7357621263583316</v>
      </c>
    </row>
    <row r="417" spans="3:18">
      <c r="C417" s="96">
        <v>46.8</v>
      </c>
      <c r="D417" s="96">
        <v>7.6999999999999993</v>
      </c>
      <c r="E417" s="96">
        <v>0.20142159285899999</v>
      </c>
      <c r="F417" s="96">
        <v>0.37717699980300001</v>
      </c>
      <c r="G417" s="96">
        <v>0.46394859495000002</v>
      </c>
      <c r="H417" s="96">
        <v>0.45124974778400001</v>
      </c>
      <c r="I417" s="96">
        <v>0.40198584304500001</v>
      </c>
      <c r="J417" s="96">
        <v>0.35269548953300001</v>
      </c>
      <c r="K417" s="96">
        <v>0.31365931469399999</v>
      </c>
      <c r="L417" s="96">
        <v>0.28193444992299999</v>
      </c>
      <c r="M417" s="96">
        <v>0.25403625716700001</v>
      </c>
      <c r="N417" s="96">
        <v>0.113834606785</v>
      </c>
      <c r="O417" s="96">
        <v>5.0729349520400001E-2</v>
      </c>
      <c r="P417" s="96">
        <v>3.00084924237E-2</v>
      </c>
      <c r="Q417" s="96">
        <v>2.09822189756E-2</v>
      </c>
      <c r="R417" s="16">
        <f>SQRT((C417-Input!$R$8)^2+(Input!$Q$8-D417)^2)</f>
        <v>2.6357622689309501</v>
      </c>
    </row>
    <row r="418" spans="3:18">
      <c r="C418" s="96">
        <v>46.8</v>
      </c>
      <c r="D418" s="96">
        <v>7.8</v>
      </c>
      <c r="E418" s="96">
        <v>0.211956191456</v>
      </c>
      <c r="F418" s="96">
        <v>0.40394854772400002</v>
      </c>
      <c r="G418" s="96">
        <v>0.49004317186599999</v>
      </c>
      <c r="H418" s="96">
        <v>0.47420472386200002</v>
      </c>
      <c r="I418" s="96">
        <v>0.42142687241999999</v>
      </c>
      <c r="J418" s="96">
        <v>0.37007049485999999</v>
      </c>
      <c r="K418" s="96">
        <v>0.32865704895800002</v>
      </c>
      <c r="L418" s="96">
        <v>0.29488163614200003</v>
      </c>
      <c r="M418" s="96">
        <v>0.265368499945</v>
      </c>
      <c r="N418" s="96">
        <v>0.11692014120700001</v>
      </c>
      <c r="O418" s="96">
        <v>5.1643287666899997E-2</v>
      </c>
      <c r="P418" s="96">
        <v>3.0386787693199999E-2</v>
      </c>
      <c r="Q418" s="96">
        <v>2.1188402324700002E-2</v>
      </c>
      <c r="R418" s="16">
        <f>SQRT((C418-Input!$R$8)^2+(Input!$Q$8-D418)^2)</f>
        <v>2.5357624227485127</v>
      </c>
    </row>
    <row r="419" spans="3:18">
      <c r="C419" s="96">
        <v>46.8</v>
      </c>
      <c r="D419" s="96">
        <v>7.9</v>
      </c>
      <c r="E419" s="96">
        <v>0.22865929822100001</v>
      </c>
      <c r="F419" s="96">
        <v>0.442739715142</v>
      </c>
      <c r="G419" s="96">
        <v>0.53116194696700003</v>
      </c>
      <c r="H419" s="96">
        <v>0.510861655282</v>
      </c>
      <c r="I419" s="96">
        <v>0.45228514036299999</v>
      </c>
      <c r="J419" s="96">
        <v>0.39767281791199999</v>
      </c>
      <c r="K419" s="96">
        <v>0.35243256126599998</v>
      </c>
      <c r="L419" s="96">
        <v>0.315228971784</v>
      </c>
      <c r="M419" s="96">
        <v>0.28343173722999998</v>
      </c>
      <c r="N419" s="96">
        <v>0.122115666995</v>
      </c>
      <c r="O419" s="96">
        <v>5.3245651404799997E-2</v>
      </c>
      <c r="P419" s="96">
        <v>3.1095410870899998E-2</v>
      </c>
      <c r="Q419" s="96">
        <v>2.1589725899899999E-2</v>
      </c>
      <c r="R419" s="16">
        <f>SQRT((C419-Input!$R$8)^2+(Input!$Q$8-D419)^2)</f>
        <v>2.4357625891959964</v>
      </c>
    </row>
    <row r="420" spans="3:18">
      <c r="C420" s="96">
        <v>46.8</v>
      </c>
      <c r="D420" s="96">
        <v>7.9999999999999982</v>
      </c>
      <c r="E420" s="96">
        <v>0.24582508916699999</v>
      </c>
      <c r="F420" s="96">
        <v>0.482569404772</v>
      </c>
      <c r="G420" s="96">
        <v>0.57236120364499998</v>
      </c>
      <c r="H420" s="96">
        <v>0.54862821724099997</v>
      </c>
      <c r="I420" s="96">
        <v>0.48398245733900003</v>
      </c>
      <c r="J420" s="96">
        <v>0.424535380781</v>
      </c>
      <c r="K420" s="96">
        <v>0.37688289647599998</v>
      </c>
      <c r="L420" s="96">
        <v>0.33612352337099999</v>
      </c>
      <c r="M420" s="96">
        <v>0.30126162025199998</v>
      </c>
      <c r="N420" s="96">
        <v>0.127374834573</v>
      </c>
      <c r="O420" s="96">
        <v>5.4802279481399999E-2</v>
      </c>
      <c r="P420" s="96">
        <v>3.1776810359399998E-2</v>
      </c>
      <c r="Q420" s="96">
        <v>2.19632621869E-2</v>
      </c>
      <c r="R420" s="16">
        <f>SQRT((C420-Input!$R$8)^2+(Input!$Q$8-D420)^2)</f>
        <v>2.3357627698955592</v>
      </c>
    </row>
    <row r="421" spans="3:18">
      <c r="C421" s="96">
        <v>46.8</v>
      </c>
      <c r="D421" s="96">
        <v>8.1</v>
      </c>
      <c r="E421" s="96">
        <v>0.25411866784100001</v>
      </c>
      <c r="F421" s="96">
        <v>0.50220399129500004</v>
      </c>
      <c r="G421" s="96">
        <v>0.59214760346799999</v>
      </c>
      <c r="H421" s="96">
        <v>0.56703176808</v>
      </c>
      <c r="I421" s="96">
        <v>0.50029289036299995</v>
      </c>
      <c r="J421" s="96">
        <v>0.43833747235499998</v>
      </c>
      <c r="K421" s="96">
        <v>0.38962410394800001</v>
      </c>
      <c r="L421" s="96">
        <v>0.34699876361900001</v>
      </c>
      <c r="M421" s="96">
        <v>0.31054081516900001</v>
      </c>
      <c r="N421" s="96">
        <v>0.13000726088</v>
      </c>
      <c r="O421" s="96">
        <v>5.54934816944E-2</v>
      </c>
      <c r="P421" s="96">
        <v>3.2031703395700002E-2</v>
      </c>
      <c r="Q421" s="96">
        <v>2.20746298046E-2</v>
      </c>
      <c r="R421" s="16">
        <f>SQRT((C421-Input!$R$8)^2+(Input!$Q$8-D421)^2)</f>
        <v>2.2357629667595686</v>
      </c>
    </row>
    <row r="422" spans="3:18">
      <c r="C422" s="96">
        <v>46.8</v>
      </c>
      <c r="D422" s="96">
        <v>8.1999999999999975</v>
      </c>
      <c r="E422" s="96">
        <v>0.25682955885699998</v>
      </c>
      <c r="F422" s="96">
        <v>0.50917889105400005</v>
      </c>
      <c r="G422" s="96">
        <v>0.59894836721199995</v>
      </c>
      <c r="H422" s="96">
        <v>0.57317888479300005</v>
      </c>
      <c r="I422" s="96">
        <v>0.50613918883599995</v>
      </c>
      <c r="J422" s="96">
        <v>0.44330851603499999</v>
      </c>
      <c r="K422" s="96">
        <v>0.39425647535000002</v>
      </c>
      <c r="L422" s="96">
        <v>0.35100094185699998</v>
      </c>
      <c r="M422" s="96">
        <v>0.31397633656599999</v>
      </c>
      <c r="N422" s="96">
        <v>0.130862160714</v>
      </c>
      <c r="O422" s="96">
        <v>5.5629359817599998E-2</v>
      </c>
      <c r="P422" s="96">
        <v>3.2045234814500001E-2</v>
      </c>
      <c r="Q422" s="96">
        <v>2.20534803829E-2</v>
      </c>
      <c r="R422" s="16">
        <f>SQRT((C422-Input!$R$8)^2+(Input!$Q$8-D422)^2)</f>
        <v>2.1357631820585672</v>
      </c>
    </row>
    <row r="423" spans="3:18">
      <c r="C423" s="96">
        <v>46.8</v>
      </c>
      <c r="D423" s="96">
        <v>8.3000000000000007</v>
      </c>
      <c r="E423" s="96">
        <v>0.25184555674300002</v>
      </c>
      <c r="F423" s="96">
        <v>0.49883228668200003</v>
      </c>
      <c r="G423" s="96">
        <v>0.58877867003999995</v>
      </c>
      <c r="H423" s="96">
        <v>0.56383206194900004</v>
      </c>
      <c r="I423" s="96">
        <v>0.49775061794600001</v>
      </c>
      <c r="J423" s="96">
        <v>0.43607625423200003</v>
      </c>
      <c r="K423" s="96">
        <v>0.387469489369</v>
      </c>
      <c r="L423" s="96">
        <v>0.34519805222099997</v>
      </c>
      <c r="M423" s="96">
        <v>0.30894788953699998</v>
      </c>
      <c r="N423" s="96">
        <v>0.12886734258800001</v>
      </c>
      <c r="O423" s="96">
        <v>5.48334425818E-2</v>
      </c>
      <c r="P423" s="96">
        <v>3.1620499427900003E-2</v>
      </c>
      <c r="Q423" s="96">
        <v>2.1771422823E-2</v>
      </c>
      <c r="R423" s="16">
        <f>SQRT((C423-Input!$R$8)^2+(Input!$Q$8-D423)^2)</f>
        <v>2.0357634185092097</v>
      </c>
    </row>
    <row r="424" spans="3:18">
      <c r="C424" s="96">
        <v>46.8</v>
      </c>
      <c r="D424" s="96">
        <v>8.3999999999999986</v>
      </c>
      <c r="E424" s="96">
        <v>0.23746971799899999</v>
      </c>
      <c r="F424" s="96">
        <v>0.46761001945699998</v>
      </c>
      <c r="G424" s="96">
        <v>0.55788162215799997</v>
      </c>
      <c r="H424" s="96">
        <v>0.53427886038299999</v>
      </c>
      <c r="I424" s="96">
        <v>0.47248146324500001</v>
      </c>
      <c r="J424" s="96">
        <v>0.414503646901</v>
      </c>
      <c r="K424" s="96">
        <v>0.36751224352099998</v>
      </c>
      <c r="L424" s="96">
        <v>0.32803348809999999</v>
      </c>
      <c r="M424" s="96">
        <v>0.29416556450499998</v>
      </c>
      <c r="N424" s="96">
        <v>0.123461350769</v>
      </c>
      <c r="O424" s="96">
        <v>5.28687420082E-2</v>
      </c>
      <c r="P424" s="96">
        <v>3.0627993296700001E-2</v>
      </c>
      <c r="Q424" s="96">
        <v>2.1152178860499998E-2</v>
      </c>
      <c r="R424" s="16">
        <f>SQRT((C424-Input!$R$8)^2+(Input!$Q$8-D424)^2)</f>
        <v>1.9357636793895303</v>
      </c>
    </row>
    <row r="425" spans="3:18">
      <c r="C425" s="96">
        <v>46.8</v>
      </c>
      <c r="D425" s="96">
        <v>8.5</v>
      </c>
      <c r="E425" s="96">
        <v>0.22825814444100001</v>
      </c>
      <c r="F425" s="96">
        <v>0.44823489619899998</v>
      </c>
      <c r="G425" s="96">
        <v>0.53608837910600005</v>
      </c>
      <c r="H425" s="96">
        <v>0.51409313791</v>
      </c>
      <c r="I425" s="96">
        <v>0.45540143043999998</v>
      </c>
      <c r="J425" s="96">
        <v>0.39980188351700002</v>
      </c>
      <c r="K425" s="96">
        <v>0.35382800569200001</v>
      </c>
      <c r="L425" s="96">
        <v>0.31618844047700001</v>
      </c>
      <c r="M425" s="96">
        <v>0.283857079964</v>
      </c>
      <c r="N425" s="96">
        <v>0.119462611745</v>
      </c>
      <c r="O425" s="96">
        <v>5.13205702092E-2</v>
      </c>
      <c r="P425" s="96">
        <v>2.98509625409E-2</v>
      </c>
      <c r="Q425" s="96">
        <v>2.0657825723300001E-2</v>
      </c>
      <c r="R425" s="16">
        <f>SQRT((C425-Input!$R$8)^2+(Input!$Q$8-D425)^2)</f>
        <v>1.8357639686917999</v>
      </c>
    </row>
    <row r="426" spans="3:18">
      <c r="C426" s="96">
        <v>46.8</v>
      </c>
      <c r="D426" s="96">
        <v>8.5999999999999979</v>
      </c>
      <c r="E426" s="96">
        <v>0.22064269030399999</v>
      </c>
      <c r="F426" s="96">
        <v>0.43209347885900001</v>
      </c>
      <c r="G426" s="96">
        <v>0.51781571934299997</v>
      </c>
      <c r="H426" s="96">
        <v>0.49730811600199998</v>
      </c>
      <c r="I426" s="96">
        <v>0.44120364047499999</v>
      </c>
      <c r="J426" s="96">
        <v>0.38696400319099999</v>
      </c>
      <c r="K426" s="96">
        <v>0.34256055331500002</v>
      </c>
      <c r="L426" s="96">
        <v>0.30644117774399998</v>
      </c>
      <c r="M426" s="96">
        <v>0.27490477044</v>
      </c>
      <c r="N426" s="96">
        <v>0.116264377301</v>
      </c>
      <c r="O426" s="96">
        <v>5.0089781437500001E-2</v>
      </c>
      <c r="P426" s="96">
        <v>2.92398854179E-2</v>
      </c>
      <c r="Q426" s="96">
        <v>2.0270004884499999E-2</v>
      </c>
      <c r="R426" s="16">
        <f>SQRT((C426-Input!$R$8)^2+(Input!$Q$8-D426)^2)</f>
        <v>1.7357642913283056</v>
      </c>
    </row>
    <row r="427" spans="3:18">
      <c r="C427" s="96">
        <v>46.8</v>
      </c>
      <c r="D427" s="96">
        <v>8.6999999999999993</v>
      </c>
      <c r="E427" s="96">
        <v>0.209850507085</v>
      </c>
      <c r="F427" s="96">
        <v>0.40797412606799999</v>
      </c>
      <c r="G427" s="96">
        <v>0.49239265528699999</v>
      </c>
      <c r="H427" s="96">
        <v>0.47463904043999999</v>
      </c>
      <c r="I427" s="96">
        <v>0.422401142974</v>
      </c>
      <c r="J427" s="96">
        <v>0.37008732648100001</v>
      </c>
      <c r="K427" s="96">
        <v>0.32819190171899998</v>
      </c>
      <c r="L427" s="96">
        <v>0.29421516134100001</v>
      </c>
      <c r="M427" s="96">
        <v>0.26390103100500001</v>
      </c>
      <c r="N427" s="96">
        <v>0.112824346083</v>
      </c>
      <c r="O427" s="96">
        <v>4.8858592117100003E-2</v>
      </c>
      <c r="P427" s="96">
        <v>2.8641876338799999E-2</v>
      </c>
      <c r="Q427" s="96">
        <v>1.98981110289E-2</v>
      </c>
      <c r="R427" s="16">
        <f>SQRT((C427-Input!$R$8)^2+(Input!$Q$8-D427)^2)</f>
        <v>1.6357646534125345</v>
      </c>
    </row>
    <row r="428" spans="3:18">
      <c r="C428" s="96">
        <v>46.8</v>
      </c>
      <c r="D428" s="96">
        <v>8.7999999999999989</v>
      </c>
      <c r="E428" s="96">
        <v>0.20494925381500001</v>
      </c>
      <c r="F428" s="96">
        <v>0.39723535060100001</v>
      </c>
      <c r="G428" s="96">
        <v>0.480775370679</v>
      </c>
      <c r="H428" s="96">
        <v>0.46414791008700002</v>
      </c>
      <c r="I428" s="96">
        <v>0.41368731621900001</v>
      </c>
      <c r="J428" s="96">
        <v>0.36224382282200002</v>
      </c>
      <c r="K428" s="96">
        <v>0.32150832555300002</v>
      </c>
      <c r="L428" s="96">
        <v>0.28852433429800001</v>
      </c>
      <c r="M428" s="96">
        <v>0.25878497150599999</v>
      </c>
      <c r="N428" s="96">
        <v>0.111245017302</v>
      </c>
      <c r="O428" s="96">
        <v>4.8291283281300001E-2</v>
      </c>
      <c r="P428" s="96">
        <v>2.8366529666899998E-2</v>
      </c>
      <c r="Q428" s="96">
        <v>1.9724069346999999E-2</v>
      </c>
      <c r="R428" s="16">
        <f>SQRT((C428-Input!$R$8)^2+(Input!$Q$8-D428)^2)</f>
        <v>1.5357650626502772</v>
      </c>
    </row>
    <row r="429" spans="3:18">
      <c r="C429" s="96">
        <v>46.8</v>
      </c>
      <c r="D429" s="96">
        <v>8.9</v>
      </c>
      <c r="E429" s="96">
        <v>0.20391217239600001</v>
      </c>
      <c r="F429" s="96">
        <v>0.39496805652900002</v>
      </c>
      <c r="G429" s="96">
        <v>0.47821684740600001</v>
      </c>
      <c r="H429" s="96">
        <v>0.46185250602099998</v>
      </c>
      <c r="I429" s="96">
        <v>0.41191098252800001</v>
      </c>
      <c r="J429" s="96">
        <v>0.360676912372</v>
      </c>
      <c r="K429" s="96">
        <v>0.32021010784199999</v>
      </c>
      <c r="L429" s="96">
        <v>0.28748269189199999</v>
      </c>
      <c r="M429" s="96">
        <v>0.25791434940199998</v>
      </c>
      <c r="N429" s="96">
        <v>0.111109394148</v>
      </c>
      <c r="O429" s="96">
        <v>4.82580290488E-2</v>
      </c>
      <c r="P429" s="96">
        <v>2.83486552261E-2</v>
      </c>
      <c r="Q429" s="96">
        <v>1.9707666846200001E-2</v>
      </c>
      <c r="R429" s="16">
        <f>SQRT((C429-Input!$R$8)^2+(Input!$Q$8-D429)^2)</f>
        <v>1.4357655288941109</v>
      </c>
    </row>
    <row r="430" spans="3:18">
      <c r="C430" s="96">
        <v>46.8</v>
      </c>
      <c r="D430" s="96">
        <v>8.9999999999999982</v>
      </c>
      <c r="E430" s="96">
        <v>0.20322294563500001</v>
      </c>
      <c r="F430" s="96">
        <v>0.393011464679</v>
      </c>
      <c r="G430" s="96">
        <v>0.47659358384900002</v>
      </c>
      <c r="H430" s="96">
        <v>0.46062604403000001</v>
      </c>
      <c r="I430" s="96">
        <v>0.41119544212199999</v>
      </c>
      <c r="J430" s="96">
        <v>0.36008934096599998</v>
      </c>
      <c r="K430" s="96">
        <v>0.31982049152300002</v>
      </c>
      <c r="L430" s="96">
        <v>0.28732576721699998</v>
      </c>
      <c r="M430" s="96">
        <v>0.25789449315399998</v>
      </c>
      <c r="N430" s="96">
        <v>0.111465728589</v>
      </c>
      <c r="O430" s="96">
        <v>4.8457284607699998E-2</v>
      </c>
      <c r="P430" s="96">
        <v>2.84496078254E-2</v>
      </c>
      <c r="Q430" s="96">
        <v>1.9768625889799999E-2</v>
      </c>
      <c r="R430" s="16">
        <f>SQRT((C430-Input!$R$8)^2+(Input!$Q$8-D430)^2)</f>
        <v>1.335766064946992</v>
      </c>
    </row>
    <row r="431" spans="3:18">
      <c r="C431" s="96">
        <v>46.8</v>
      </c>
      <c r="D431" s="96">
        <v>9.1</v>
      </c>
      <c r="E431" s="96">
        <v>0.20281009081599999</v>
      </c>
      <c r="F431" s="96">
        <v>0.39080927624099998</v>
      </c>
      <c r="G431" s="96">
        <v>0.47596682124299999</v>
      </c>
      <c r="H431" s="96">
        <v>0.46064288928199998</v>
      </c>
      <c r="I431" s="96">
        <v>0.41175606807800003</v>
      </c>
      <c r="J431" s="96">
        <v>0.36067024871199999</v>
      </c>
      <c r="K431" s="96">
        <v>0.32054236033599998</v>
      </c>
      <c r="L431" s="96">
        <v>0.28826282663699998</v>
      </c>
      <c r="M431" s="96">
        <v>0.25892735784299997</v>
      </c>
      <c r="N431" s="96">
        <v>0.11245902943</v>
      </c>
      <c r="O431" s="96">
        <v>4.8959078276200003E-2</v>
      </c>
      <c r="P431" s="96">
        <v>2.8704613902799998E-2</v>
      </c>
      <c r="Q431" s="96">
        <v>1.99301173192E-2</v>
      </c>
      <c r="R431" s="16">
        <f>SQRT((C431-Input!$R$8)^2+(Input!$Q$8-D431)^2)</f>
        <v>1.2357666877559648</v>
      </c>
    </row>
    <row r="432" spans="3:18">
      <c r="C432" s="96">
        <v>46.8</v>
      </c>
      <c r="D432" s="96">
        <v>9.2000000000000011</v>
      </c>
      <c r="E432" s="96">
        <v>0.208618797784</v>
      </c>
      <c r="F432" s="96">
        <v>0.40253251604599999</v>
      </c>
      <c r="G432" s="96">
        <v>0.49050447341300002</v>
      </c>
      <c r="H432" s="96">
        <v>0.474554137283</v>
      </c>
      <c r="I432" s="96">
        <v>0.42415557832200002</v>
      </c>
      <c r="J432" s="96">
        <v>0.37193323034699999</v>
      </c>
      <c r="K432" s="96">
        <v>0.33045983857299999</v>
      </c>
      <c r="L432" s="96">
        <v>0.29717474067299998</v>
      </c>
      <c r="M432" s="96">
        <v>0.26725809239100001</v>
      </c>
      <c r="N432" s="96">
        <v>0.115963851636</v>
      </c>
      <c r="O432" s="96">
        <v>5.0372632707099997E-2</v>
      </c>
      <c r="P432" s="96">
        <v>2.93823902592E-2</v>
      </c>
      <c r="Q432" s="96">
        <v>2.0347548517500001E-2</v>
      </c>
      <c r="R432" s="16">
        <f>SQRT((C432-Input!$R$8)^2+(Input!$Q$8-D432)^2)</f>
        <v>1.135767420236522</v>
      </c>
    </row>
    <row r="433" spans="3:18">
      <c r="C433" s="96">
        <v>46.8</v>
      </c>
      <c r="D433" s="96">
        <v>9.3000000000000007</v>
      </c>
      <c r="E433" s="96">
        <v>0.23082071551700001</v>
      </c>
      <c r="F433" s="96">
        <v>0.45084493401499998</v>
      </c>
      <c r="G433" s="96">
        <v>0.54390035747200005</v>
      </c>
      <c r="H433" s="96">
        <v>0.52338150918000004</v>
      </c>
      <c r="I433" s="96">
        <v>0.46582291594000003</v>
      </c>
      <c r="J433" s="96">
        <v>0.40886769315499999</v>
      </c>
      <c r="K433" s="96">
        <v>0.363083186838</v>
      </c>
      <c r="L433" s="96">
        <v>0.325495769441</v>
      </c>
      <c r="M433" s="96">
        <v>0.292757103011</v>
      </c>
      <c r="N433" s="96">
        <v>0.12521361055300001</v>
      </c>
      <c r="O433" s="96">
        <v>5.3742788005799999E-2</v>
      </c>
      <c r="P433" s="96">
        <v>3.0993786990100001E-2</v>
      </c>
      <c r="Q433" s="96">
        <v>2.1323275718900001E-2</v>
      </c>
      <c r="R433" s="16">
        <f>SQRT((C433-Input!$R$8)^2+(Input!$Q$8-D433)^2)</f>
        <v>1.0357682941537192</v>
      </c>
    </row>
    <row r="434" spans="3:18">
      <c r="C434" s="96">
        <v>46.8</v>
      </c>
      <c r="D434" s="96">
        <v>9.3999999999999986</v>
      </c>
      <c r="E434" s="96">
        <v>0.25954351246099999</v>
      </c>
      <c r="F434" s="96">
        <v>0.51425212270300003</v>
      </c>
      <c r="G434" s="96">
        <v>0.608443683992</v>
      </c>
      <c r="H434" s="96">
        <v>0.58373294728199998</v>
      </c>
      <c r="I434" s="96">
        <v>0.51884097481299996</v>
      </c>
      <c r="J434" s="96">
        <v>0.45359868118800001</v>
      </c>
      <c r="K434" s="96">
        <v>0.403961897668</v>
      </c>
      <c r="L434" s="96">
        <v>0.3612178835</v>
      </c>
      <c r="M434" s="96">
        <v>0.32349812808799999</v>
      </c>
      <c r="N434" s="96">
        <v>0.13640100511200001</v>
      </c>
      <c r="O434" s="96">
        <v>5.7600832607699999E-2</v>
      </c>
      <c r="P434" s="96">
        <v>3.2865554578599999E-2</v>
      </c>
      <c r="Q434" s="96">
        <v>2.2444055052700002E-2</v>
      </c>
      <c r="R434" s="16">
        <f>SQRT((C434-Input!$R$8)^2+(Input!$Q$8-D434)^2)</f>
        <v>0.93576935485058998</v>
      </c>
    </row>
    <row r="435" spans="3:18">
      <c r="C435" s="96">
        <v>46.8</v>
      </c>
      <c r="D435" s="96">
        <v>9.5</v>
      </c>
      <c r="E435" s="96">
        <v>0.27582244331200001</v>
      </c>
      <c r="F435" s="96">
        <v>0.54841108801500005</v>
      </c>
      <c r="G435" s="96">
        <v>0.64498144473200003</v>
      </c>
      <c r="H435" s="96">
        <v>0.61791093546599996</v>
      </c>
      <c r="I435" s="96">
        <v>0.55084997606300001</v>
      </c>
      <c r="J435" s="96">
        <v>0.48064768839400002</v>
      </c>
      <c r="K435" s="96">
        <v>0.42761026688800002</v>
      </c>
      <c r="L435" s="96">
        <v>0.38347485841399997</v>
      </c>
      <c r="M435" s="96">
        <v>0.34281573920800001</v>
      </c>
      <c r="N435" s="96">
        <v>0.14423835997600001</v>
      </c>
      <c r="O435" s="96">
        <v>6.04191803083E-2</v>
      </c>
      <c r="P435" s="96">
        <v>3.4249403360599999E-2</v>
      </c>
      <c r="Q435" s="96">
        <v>2.32819789052E-2</v>
      </c>
      <c r="R435" s="16">
        <f>SQRT((C435-Input!$R$8)^2+(Input!$Q$8-D435)^2)</f>
        <v>0.8357706693710103</v>
      </c>
    </row>
    <row r="436" spans="3:18">
      <c r="C436" s="96">
        <v>46.8</v>
      </c>
      <c r="D436" s="96">
        <v>9.5999999999999979</v>
      </c>
      <c r="E436" s="96">
        <v>0.283860551189</v>
      </c>
      <c r="F436" s="96">
        <v>0.56393651235300002</v>
      </c>
      <c r="G436" s="96">
        <v>0.66309232481299996</v>
      </c>
      <c r="H436" s="96">
        <v>0.635119296374</v>
      </c>
      <c r="I436" s="96">
        <v>0.56639934921599999</v>
      </c>
      <c r="J436" s="96">
        <v>0.49456312684800002</v>
      </c>
      <c r="K436" s="96">
        <v>0.43985831101400003</v>
      </c>
      <c r="L436" s="96">
        <v>0.39520414143999999</v>
      </c>
      <c r="M436" s="96">
        <v>0.35308389791</v>
      </c>
      <c r="N436" s="96">
        <v>0.14863778546699999</v>
      </c>
      <c r="O436" s="96">
        <v>6.2171277081600002E-2</v>
      </c>
      <c r="P436" s="96">
        <v>3.5130093824400001E-2</v>
      </c>
      <c r="Q436" s="96">
        <v>2.3825201370999999E-2</v>
      </c>
      <c r="R436" s="16">
        <f>SQRT((C436-Input!$R$8)^2+(Input!$Q$8-D436)^2)</f>
        <v>0.73577234120633384</v>
      </c>
    </row>
    <row r="437" spans="3:18">
      <c r="C437" s="96">
        <v>46.8</v>
      </c>
      <c r="D437" s="96">
        <v>9.6999999999999993</v>
      </c>
      <c r="E437" s="96">
        <v>0.28757086775000001</v>
      </c>
      <c r="F437" s="96">
        <v>0.57152594668300005</v>
      </c>
      <c r="G437" s="96">
        <v>0.67201849035500005</v>
      </c>
      <c r="H437" s="96">
        <v>0.64362999515800001</v>
      </c>
      <c r="I437" s="96">
        <v>0.57396433567899996</v>
      </c>
      <c r="J437" s="96">
        <v>0.50153311844500004</v>
      </c>
      <c r="K437" s="96">
        <v>0.44601105318200002</v>
      </c>
      <c r="L437" s="96">
        <v>0.40082313615100001</v>
      </c>
      <c r="M437" s="96">
        <v>0.35830202076700002</v>
      </c>
      <c r="N437" s="96">
        <v>0.150970319756</v>
      </c>
      <c r="O437" s="96">
        <v>6.3131036499799995E-2</v>
      </c>
      <c r="P437" s="96">
        <v>3.5616371475300002E-2</v>
      </c>
      <c r="Q437" s="96">
        <v>2.4127839343700001E-2</v>
      </c>
      <c r="R437" s="16">
        <f>SQRT((C437-Input!$R$8)^2+(Input!$Q$8-D437)^2)</f>
        <v>0.63577453895829095</v>
      </c>
    </row>
    <row r="438" spans="3:18">
      <c r="C438" s="96">
        <v>46.8</v>
      </c>
      <c r="D438" s="96">
        <v>9.8000000000000007</v>
      </c>
      <c r="E438" s="96">
        <v>0.28831618575200002</v>
      </c>
      <c r="F438" s="96">
        <v>0.57317102512499996</v>
      </c>
      <c r="G438" s="96">
        <v>0.67371574467399997</v>
      </c>
      <c r="H438" s="96">
        <v>0.64530417890500003</v>
      </c>
      <c r="I438" s="96">
        <v>0.57556004376900005</v>
      </c>
      <c r="J438" s="96">
        <v>0.50296662185399998</v>
      </c>
      <c r="K438" s="96">
        <v>0.44729952902800002</v>
      </c>
      <c r="L438" s="96">
        <v>0.40199577682499998</v>
      </c>
      <c r="M438" s="96">
        <v>0.35943060754400002</v>
      </c>
      <c r="N438" s="96">
        <v>0.15158380290500001</v>
      </c>
      <c r="O438" s="96">
        <v>6.3385327335499994E-2</v>
      </c>
      <c r="P438" s="96">
        <v>3.5740386536999999E-2</v>
      </c>
      <c r="Q438" s="96">
        <v>2.4205534704000001E-2</v>
      </c>
      <c r="R438" s="16">
        <f>SQRT((C438-Input!$R$8)^2+(Input!$Q$8-D438)^2)</f>
        <v>0.5357775570990313</v>
      </c>
    </row>
    <row r="439" spans="3:18">
      <c r="C439" s="96">
        <v>46.8</v>
      </c>
      <c r="D439" s="96">
        <v>9.9</v>
      </c>
      <c r="E439" s="96">
        <v>0.28566680006299999</v>
      </c>
      <c r="F439" s="96">
        <v>0.56756020032499999</v>
      </c>
      <c r="G439" s="96">
        <v>0.66737688424599995</v>
      </c>
      <c r="H439" s="96">
        <v>0.63952892059999999</v>
      </c>
      <c r="I439" s="96">
        <v>0.57074444013299996</v>
      </c>
      <c r="J439" s="96">
        <v>0.49848971694499999</v>
      </c>
      <c r="K439" s="96">
        <v>0.44345355665500003</v>
      </c>
      <c r="L439" s="96">
        <v>0.39867196645800002</v>
      </c>
      <c r="M439" s="96">
        <v>0.35634049866799999</v>
      </c>
      <c r="N439" s="96">
        <v>0.150550165465</v>
      </c>
      <c r="O439" s="96">
        <v>6.2985297762299997E-2</v>
      </c>
      <c r="P439" s="96">
        <v>3.5529306157599999E-2</v>
      </c>
      <c r="Q439" s="96">
        <v>2.40758573686E-2</v>
      </c>
      <c r="R439" s="16">
        <f>SQRT((C439-Input!$R$8)^2+(Input!$Q$8-D439)^2)</f>
        <v>0.43578196038200812</v>
      </c>
    </row>
    <row r="440" spans="3:18">
      <c r="C440" s="96">
        <v>46.8</v>
      </c>
      <c r="D440" s="96">
        <v>10</v>
      </c>
      <c r="E440" s="96">
        <v>0.281661492944</v>
      </c>
      <c r="F440" s="96">
        <v>0.55973617821999999</v>
      </c>
      <c r="G440" s="96">
        <v>0.65815562384500004</v>
      </c>
      <c r="H440" s="96">
        <v>0.63095706893600001</v>
      </c>
      <c r="I440" s="96">
        <v>0.56343340967400002</v>
      </c>
      <c r="J440" s="96">
        <v>0.49170538982500001</v>
      </c>
      <c r="K440" s="96">
        <v>0.43755925498600001</v>
      </c>
      <c r="L440" s="96">
        <v>0.39323724055699999</v>
      </c>
      <c r="M440" s="96">
        <v>0.35149777579300001</v>
      </c>
      <c r="N440" s="96">
        <v>0.14870651498599999</v>
      </c>
      <c r="O440" s="96">
        <v>6.2236601925899998E-2</v>
      </c>
      <c r="P440" s="96">
        <v>3.5132140288999997E-2</v>
      </c>
      <c r="Q440" s="96">
        <v>2.38258223294E-2</v>
      </c>
      <c r="R440" s="16">
        <f>SQRT((C440-Input!$R$8)^2+(Input!$Q$8-D440)^2)</f>
        <v>0.33578898626632525</v>
      </c>
    </row>
    <row r="441" spans="3:18">
      <c r="C441" s="96">
        <v>46.8</v>
      </c>
      <c r="D441" s="96">
        <v>10.1</v>
      </c>
      <c r="E441" s="96">
        <v>0.27783035943399997</v>
      </c>
      <c r="F441" s="96">
        <v>0.552836216672</v>
      </c>
      <c r="G441" s="96">
        <v>0.64943095792000005</v>
      </c>
      <c r="H441" s="96">
        <v>0.62260041798300003</v>
      </c>
      <c r="I441" s="96">
        <v>0.55613988418399996</v>
      </c>
      <c r="J441" s="96">
        <v>0.48488745400700001</v>
      </c>
      <c r="K441" s="96">
        <v>0.43154535147400003</v>
      </c>
      <c r="L441" s="96">
        <v>0.387477955303</v>
      </c>
      <c r="M441" s="96">
        <v>0.34640466602999997</v>
      </c>
      <c r="N441" s="96">
        <v>0.146518670169</v>
      </c>
      <c r="O441" s="96">
        <v>6.13008597864E-2</v>
      </c>
      <c r="P441" s="96">
        <v>3.4626633966199999E-2</v>
      </c>
      <c r="Q441" s="96">
        <v>2.35009369116E-2</v>
      </c>
      <c r="R441" s="16">
        <f>SQRT((C441-Input!$R$8)^2+(Input!$Q$8-D441)^2)</f>
        <v>0.23580197115619386</v>
      </c>
    </row>
    <row r="442" spans="3:18">
      <c r="C442" s="96">
        <v>46.8</v>
      </c>
      <c r="D442" s="96">
        <v>10.199999999999999</v>
      </c>
      <c r="E442" s="96">
        <v>0.27254787274600001</v>
      </c>
      <c r="F442" s="96">
        <v>0.54226063152199999</v>
      </c>
      <c r="G442" s="96">
        <v>0.63756450837400003</v>
      </c>
      <c r="H442" s="96">
        <v>0.61140186047400003</v>
      </c>
      <c r="I442" s="96">
        <v>0.54566248008200002</v>
      </c>
      <c r="J442" s="96">
        <v>0.47590537040699998</v>
      </c>
      <c r="K442" s="96">
        <v>0.42367203257300001</v>
      </c>
      <c r="L442" s="96">
        <v>0.38000635647499997</v>
      </c>
      <c r="M442" s="96">
        <v>0.33982578086699999</v>
      </c>
      <c r="N442" s="96">
        <v>0.143665152819</v>
      </c>
      <c r="O442" s="96">
        <v>6.0115427387900003E-2</v>
      </c>
      <c r="P442" s="96">
        <v>3.3985935116600002E-2</v>
      </c>
      <c r="Q442" s="96">
        <v>2.3087062060799999E-2</v>
      </c>
      <c r="R442" s="16">
        <f>SQRT((C442-Input!$R$8)^2+(Input!$Q$8-D442)^2)</f>
        <v>0.13583407490216312</v>
      </c>
    </row>
    <row r="443" spans="3:18">
      <c r="C443" s="96">
        <v>46.8</v>
      </c>
      <c r="D443" s="96">
        <v>10.3</v>
      </c>
      <c r="E443" s="96">
        <v>0.26625421411599998</v>
      </c>
      <c r="F443" s="96">
        <v>0.52949175483699995</v>
      </c>
      <c r="G443" s="96">
        <v>0.62344074727400001</v>
      </c>
      <c r="H443" s="96">
        <v>0.59808456965199996</v>
      </c>
      <c r="I443" s="96">
        <v>0.53320910281599998</v>
      </c>
      <c r="J443" s="96">
        <v>0.46525428923700002</v>
      </c>
      <c r="K443" s="96">
        <v>0.41434085015200001</v>
      </c>
      <c r="L443" s="96">
        <v>0.37117638357499999</v>
      </c>
      <c r="M443" s="96">
        <v>0.332051227206</v>
      </c>
      <c r="N443" s="96">
        <v>0.140191732983</v>
      </c>
      <c r="O443" s="96">
        <v>5.8714348591799997E-2</v>
      </c>
      <c r="P443" s="96">
        <v>3.3228716384800003E-2</v>
      </c>
      <c r="Q443" s="96">
        <v>2.2595700565400001E-2</v>
      </c>
      <c r="R443" s="16">
        <f>SQRT((C443-Input!$R$8)^2+(Input!$Q$8-D443)^2)</f>
        <v>3.6044725105154621E-2</v>
      </c>
    </row>
    <row r="444" spans="3:18">
      <c r="C444" s="96">
        <v>46.8</v>
      </c>
      <c r="D444" s="96">
        <v>10.4</v>
      </c>
      <c r="E444" s="96">
        <v>0.25958020502700002</v>
      </c>
      <c r="F444" s="96">
        <v>0.51617457096599995</v>
      </c>
      <c r="G444" s="96">
        <v>0.60832211597700003</v>
      </c>
      <c r="H444" s="96">
        <v>0.58372141226700003</v>
      </c>
      <c r="I444" s="96">
        <v>0.519730936305</v>
      </c>
      <c r="J444" s="96">
        <v>0.45371322154400001</v>
      </c>
      <c r="K444" s="96">
        <v>0.40419454849999997</v>
      </c>
      <c r="L444" s="96">
        <v>0.36155738170200002</v>
      </c>
      <c r="M444" s="96">
        <v>0.323545480833</v>
      </c>
      <c r="N444" s="96">
        <v>0.13629240739599999</v>
      </c>
      <c r="O444" s="96">
        <v>5.7121421343299998E-2</v>
      </c>
      <c r="P444" s="96">
        <v>3.2366787556899999E-2</v>
      </c>
      <c r="Q444" s="96">
        <v>2.2033757975800001E-2</v>
      </c>
      <c r="R444" s="16">
        <f>SQRT((C444-Input!$R$8)^2+(Input!$Q$8-D444)^2)</f>
        <v>6.4401463580311666E-2</v>
      </c>
    </row>
    <row r="445" spans="3:18">
      <c r="C445" s="96">
        <v>46.8</v>
      </c>
      <c r="D445" s="96">
        <v>10.5</v>
      </c>
      <c r="E445" s="96">
        <v>0.25188424883400001</v>
      </c>
      <c r="F445" s="96">
        <v>0.50114762468399998</v>
      </c>
      <c r="G445" s="96">
        <v>0.59056708922000001</v>
      </c>
      <c r="H445" s="96">
        <v>0.566748119321</v>
      </c>
      <c r="I445" s="96">
        <v>0.50378773681400002</v>
      </c>
      <c r="J445" s="96">
        <v>0.44007544418099998</v>
      </c>
      <c r="K445" s="96">
        <v>0.39181713289999998</v>
      </c>
      <c r="L445" s="96">
        <v>0.35015881639000002</v>
      </c>
      <c r="M445" s="96">
        <v>0.31344824595999998</v>
      </c>
      <c r="N445" s="96">
        <v>0.13163835499900001</v>
      </c>
      <c r="O445" s="96">
        <v>5.5226696246800003E-2</v>
      </c>
      <c r="P445" s="96">
        <v>3.1350263475200001E-2</v>
      </c>
      <c r="Q445" s="96">
        <v>2.1371234347200001E-2</v>
      </c>
      <c r="R445" s="16">
        <f>SQRT((C445-Input!$R$8)^2+(Input!$Q$8-D445)^2)</f>
        <v>0.16430421423282518</v>
      </c>
    </row>
    <row r="446" spans="3:18">
      <c r="C446" s="96">
        <v>46.8</v>
      </c>
      <c r="D446" s="96">
        <v>10.6</v>
      </c>
      <c r="E446" s="96">
        <v>0.239341716284</v>
      </c>
      <c r="F446" s="96">
        <v>0.47585916554500002</v>
      </c>
      <c r="G446" s="96">
        <v>0.56183904391700001</v>
      </c>
      <c r="H446" s="96">
        <v>0.53819103558500003</v>
      </c>
      <c r="I446" s="96">
        <v>0.47829089638900002</v>
      </c>
      <c r="J446" s="96">
        <v>0.41818710754799998</v>
      </c>
      <c r="K446" s="96">
        <v>0.37123896808200002</v>
      </c>
      <c r="L446" s="96">
        <v>0.33204975286100002</v>
      </c>
      <c r="M446" s="96">
        <v>0.29747258378500002</v>
      </c>
      <c r="N446" s="96">
        <v>0.12480851978599999</v>
      </c>
      <c r="O446" s="96">
        <v>5.2607488424899998E-2</v>
      </c>
      <c r="P446" s="96">
        <v>3.0000247466599999E-2</v>
      </c>
      <c r="Q446" s="96">
        <v>2.0509635760400002E-2</v>
      </c>
      <c r="R446" s="16">
        <f>SQRT((C446-Input!$R$8)^2+(Input!$Q$8-D446)^2)</f>
        <v>0.26428053488300246</v>
      </c>
    </row>
    <row r="447" spans="3:18">
      <c r="C447" s="96">
        <v>46.85</v>
      </c>
      <c r="D447" s="96">
        <v>9.5329999999999995</v>
      </c>
      <c r="E447" s="96">
        <v>0.27961729130000001</v>
      </c>
      <c r="F447" s="96">
        <v>0.55534637924399999</v>
      </c>
      <c r="G447" s="96">
        <v>0.65385825093799999</v>
      </c>
      <c r="H447" s="96">
        <v>0.62629281777099999</v>
      </c>
      <c r="I447" s="96">
        <v>0.55823207438800004</v>
      </c>
      <c r="J447" s="96">
        <v>0.48718482110700001</v>
      </c>
      <c r="K447" s="96">
        <v>0.43325578521399999</v>
      </c>
      <c r="L447" s="96">
        <v>0.38877839269499997</v>
      </c>
      <c r="M447" s="96">
        <v>0.34751115669799998</v>
      </c>
      <c r="N447" s="96">
        <v>0.14623439184699999</v>
      </c>
      <c r="O447" s="96">
        <v>6.1324287904199998E-2</v>
      </c>
      <c r="P447" s="96">
        <v>3.4758819091499998E-2</v>
      </c>
      <c r="Q447" s="96">
        <v>2.3601601326000001E-2</v>
      </c>
      <c r="R447" s="16">
        <f>SQRT((C447-Input!$R$8)^2+(Input!$Q$8-D447)^2)</f>
        <v>0.80404484567696344</v>
      </c>
    </row>
    <row r="448" spans="3:18">
      <c r="C448" s="96">
        <v>46.900000000000013</v>
      </c>
      <c r="D448" s="96">
        <v>6.3</v>
      </c>
      <c r="E448" s="96">
        <v>0.16849601966300001</v>
      </c>
      <c r="F448" s="96">
        <v>0.31269837723400001</v>
      </c>
      <c r="G448" s="96">
        <v>0.38299137928299998</v>
      </c>
      <c r="H448" s="96">
        <v>0.37192874953299998</v>
      </c>
      <c r="I448" s="96">
        <v>0.328648285102</v>
      </c>
      <c r="J448" s="96">
        <v>0.28689489514200001</v>
      </c>
      <c r="K448" s="96">
        <v>0.25281709160600002</v>
      </c>
      <c r="L448" s="96">
        <v>0.225906257528</v>
      </c>
      <c r="M448" s="96">
        <v>0.20315841430699999</v>
      </c>
      <c r="N448" s="96">
        <v>8.8562969295699998E-2</v>
      </c>
      <c r="O448" s="96">
        <v>3.9025478490099998E-2</v>
      </c>
      <c r="P448" s="96">
        <v>2.33360552193E-2</v>
      </c>
      <c r="Q448" s="96">
        <v>1.63328862401E-2</v>
      </c>
      <c r="R448" s="16">
        <f>SQRT((C448-Input!$R$8)^2+(Input!$Q$8-D448)^2)</f>
        <v>4.0368873255108486</v>
      </c>
    </row>
    <row r="449" spans="3:18">
      <c r="C449" s="96">
        <v>46.900000000000013</v>
      </c>
      <c r="D449" s="96">
        <v>6.4</v>
      </c>
      <c r="E449" s="96">
        <v>0.18114364189599999</v>
      </c>
      <c r="F449" s="96">
        <v>0.33652366819200003</v>
      </c>
      <c r="G449" s="96">
        <v>0.411714382125</v>
      </c>
      <c r="H449" s="96">
        <v>0.399769090833</v>
      </c>
      <c r="I449" s="96">
        <v>0.352298199448</v>
      </c>
      <c r="J449" s="96">
        <v>0.307043937983</v>
      </c>
      <c r="K449" s="96">
        <v>0.27087975292700001</v>
      </c>
      <c r="L449" s="96">
        <v>0.24163943954200001</v>
      </c>
      <c r="M449" s="96">
        <v>0.21701742306899999</v>
      </c>
      <c r="N449" s="96">
        <v>9.4023006763000003E-2</v>
      </c>
      <c r="O449" s="96">
        <v>4.1217447743199999E-2</v>
      </c>
      <c r="P449" s="96">
        <v>2.4526353706500002E-2</v>
      </c>
      <c r="Q449" s="96">
        <v>1.7129791158999999E-2</v>
      </c>
      <c r="R449" s="16">
        <f>SQRT((C449-Input!$R$8)^2+(Input!$Q$8-D449)^2)</f>
        <v>3.936916001792965</v>
      </c>
    </row>
    <row r="450" spans="3:18">
      <c r="C450" s="96">
        <v>46.900000000000013</v>
      </c>
      <c r="D450" s="96">
        <v>6.5</v>
      </c>
      <c r="E450" s="96">
        <v>0.19026896988299999</v>
      </c>
      <c r="F450" s="96">
        <v>0.35294828096699998</v>
      </c>
      <c r="G450" s="96">
        <v>0.43196231384599998</v>
      </c>
      <c r="H450" s="96">
        <v>0.41921901576699999</v>
      </c>
      <c r="I450" s="96">
        <v>0.36974983715800003</v>
      </c>
      <c r="J450" s="96">
        <v>0.32194754812900001</v>
      </c>
      <c r="K450" s="96">
        <v>0.28437538040799998</v>
      </c>
      <c r="L450" s="96">
        <v>0.25343377235699999</v>
      </c>
      <c r="M450" s="96">
        <v>0.22746391851200001</v>
      </c>
      <c r="N450" s="96">
        <v>9.8459053170599997E-2</v>
      </c>
      <c r="O450" s="96">
        <v>4.30788116608E-2</v>
      </c>
      <c r="P450" s="96">
        <v>2.5558551592899999E-2</v>
      </c>
      <c r="Q450" s="96">
        <v>1.78300102132E-2</v>
      </c>
      <c r="R450" s="16">
        <f>SQRT((C450-Input!$R$8)^2+(Input!$Q$8-D450)^2)</f>
        <v>3.8369461726061376</v>
      </c>
    </row>
    <row r="451" spans="3:18">
      <c r="C451" s="96">
        <v>46.900000000000013</v>
      </c>
      <c r="D451" s="96">
        <v>6.5999999999999988</v>
      </c>
      <c r="E451" s="96">
        <v>0.19779254377</v>
      </c>
      <c r="F451" s="96">
        <v>0.36655385281300001</v>
      </c>
      <c r="G451" s="96">
        <v>0.44846140716499999</v>
      </c>
      <c r="H451" s="96">
        <v>0.43508493277100002</v>
      </c>
      <c r="I451" s="96">
        <v>0.38409207926599997</v>
      </c>
      <c r="J451" s="96">
        <v>0.33424398094500002</v>
      </c>
      <c r="K451" s="96">
        <v>0.29514263041099997</v>
      </c>
      <c r="L451" s="96">
        <v>0.26325337103099999</v>
      </c>
      <c r="M451" s="96">
        <v>0.23618726100000001</v>
      </c>
      <c r="N451" s="96">
        <v>0.102315680713</v>
      </c>
      <c r="O451" s="96">
        <v>4.4727650176100003E-2</v>
      </c>
      <c r="P451" s="96">
        <v>2.64856796817E-2</v>
      </c>
      <c r="Q451" s="96">
        <v>1.8461644973099999E-2</v>
      </c>
      <c r="R451" s="16">
        <f>SQRT((C451-Input!$R$8)^2+(Input!$Q$8-D451)^2)</f>
        <v>3.7369779578932865</v>
      </c>
    </row>
    <row r="452" spans="3:18">
      <c r="C452" s="96">
        <v>46.900000000000013</v>
      </c>
      <c r="D452" s="96">
        <v>6.6999999999999993</v>
      </c>
      <c r="E452" s="96">
        <v>0.20406558500499999</v>
      </c>
      <c r="F452" s="96">
        <v>0.37823434620399998</v>
      </c>
      <c r="G452" s="96">
        <v>0.46229691130200001</v>
      </c>
      <c r="H452" s="96">
        <v>0.448359418028</v>
      </c>
      <c r="I452" s="96">
        <v>0.39615138205700001</v>
      </c>
      <c r="J452" s="96">
        <v>0.34461722954500001</v>
      </c>
      <c r="K452" s="96">
        <v>0.30422594470699998</v>
      </c>
      <c r="L452" s="96">
        <v>0.27158937277599998</v>
      </c>
      <c r="M452" s="96">
        <v>0.24360741074700001</v>
      </c>
      <c r="N452" s="96">
        <v>0.105636068577</v>
      </c>
      <c r="O452" s="96">
        <v>4.6187445110499999E-2</v>
      </c>
      <c r="P452" s="96">
        <v>2.7306318566799999E-2</v>
      </c>
      <c r="Q452" s="96">
        <v>1.9032985606299999E-2</v>
      </c>
      <c r="R452" s="16">
        <f>SQRT((C452-Input!$R$8)^2+(Input!$Q$8-D452)^2)</f>
        <v>3.6370114907824602</v>
      </c>
    </row>
    <row r="453" spans="3:18">
      <c r="C453" s="96">
        <v>46.900000000000013</v>
      </c>
      <c r="D453" s="96">
        <v>6.8</v>
      </c>
      <c r="E453" s="96">
        <v>0.20828228641499999</v>
      </c>
      <c r="F453" s="96">
        <v>0.38651894263800002</v>
      </c>
      <c r="G453" s="96">
        <v>0.472151918128</v>
      </c>
      <c r="H453" s="96">
        <v>0.45785778001499999</v>
      </c>
      <c r="I453" s="96">
        <v>0.40439019830200001</v>
      </c>
      <c r="J453" s="96">
        <v>0.35214881241200002</v>
      </c>
      <c r="K453" s="96">
        <v>0.310858324071</v>
      </c>
      <c r="L453" s="96">
        <v>0.277719551206</v>
      </c>
      <c r="M453" s="96">
        <v>0.249102998179</v>
      </c>
      <c r="N453" s="96">
        <v>0.10822449499800001</v>
      </c>
      <c r="O453" s="96">
        <v>4.7368847473399998E-2</v>
      </c>
      <c r="P453" s="96">
        <v>2.7972001001800001E-2</v>
      </c>
      <c r="Q453" s="96">
        <v>1.9499398698499999E-2</v>
      </c>
      <c r="R453" s="16">
        <f>SQRT((C453-Input!$R$8)^2+(Input!$Q$8-D453)^2)</f>
        <v>3.5370469194494762</v>
      </c>
    </row>
    <row r="454" spans="3:18">
      <c r="C454" s="96">
        <v>46.900000000000013</v>
      </c>
      <c r="D454" s="96">
        <v>6.9</v>
      </c>
      <c r="E454" s="96">
        <v>0.21016163418799999</v>
      </c>
      <c r="F454" s="96">
        <v>0.38993727568100001</v>
      </c>
      <c r="G454" s="96">
        <v>0.47665670909500002</v>
      </c>
      <c r="H454" s="96">
        <v>0.46235662650300002</v>
      </c>
      <c r="I454" s="96">
        <v>0.40839368083100003</v>
      </c>
      <c r="J454" s="96">
        <v>0.35593180813199998</v>
      </c>
      <c r="K454" s="96">
        <v>0.31427641790799998</v>
      </c>
      <c r="L454" s="96">
        <v>0.28095395538899998</v>
      </c>
      <c r="M454" s="96">
        <v>0.25208175381800002</v>
      </c>
      <c r="N454" s="96">
        <v>0.10989674047</v>
      </c>
      <c r="O454" s="96">
        <v>4.81989440029E-2</v>
      </c>
      <c r="P454" s="96">
        <v>2.84572318157E-2</v>
      </c>
      <c r="Q454" s="96">
        <v>1.9844352863899999E-2</v>
      </c>
      <c r="R454" s="16">
        <f>SQRT((C454-Input!$R$8)^2+(Input!$Q$8-D454)^2)</f>
        <v>3.4370844093054225</v>
      </c>
    </row>
    <row r="455" spans="3:18">
      <c r="C455" s="96">
        <v>46.900000000000013</v>
      </c>
      <c r="D455" s="96">
        <v>6.9999999999999991</v>
      </c>
      <c r="E455" s="96">
        <v>0.21008434307500001</v>
      </c>
      <c r="F455" s="96">
        <v>0.38936572015699999</v>
      </c>
      <c r="G455" s="96">
        <v>0.47668692637900001</v>
      </c>
      <c r="H455" s="96">
        <v>0.46264757711999999</v>
      </c>
      <c r="I455" s="96">
        <v>0.40886561979800001</v>
      </c>
      <c r="J455" s="96">
        <v>0.35655362745699998</v>
      </c>
      <c r="K455" s="96">
        <v>0.31498262152000001</v>
      </c>
      <c r="L455" s="96">
        <v>0.28173853114500003</v>
      </c>
      <c r="M455" s="96">
        <v>0.25292518990200002</v>
      </c>
      <c r="N455" s="96">
        <v>0.110762299341</v>
      </c>
      <c r="O455" s="96">
        <v>4.8709883736999998E-2</v>
      </c>
      <c r="P455" s="96">
        <v>2.87761871689E-2</v>
      </c>
      <c r="Q455" s="96">
        <v>2.00813595771E-2</v>
      </c>
      <c r="R455" s="16">
        <f>SQRT((C455-Input!$R$8)^2+(Input!$Q$8-D455)^2)</f>
        <v>3.3371241455771159</v>
      </c>
    </row>
    <row r="456" spans="3:18">
      <c r="C456" s="96">
        <v>46.900000000000013</v>
      </c>
      <c r="D456" s="96">
        <v>7.0999999999999988</v>
      </c>
      <c r="E456" s="96">
        <v>0.208803150189</v>
      </c>
      <c r="F456" s="96">
        <v>0.38654929490399997</v>
      </c>
      <c r="G456" s="96">
        <v>0.47394952696100001</v>
      </c>
      <c r="H456" s="96">
        <v>0.46027679872100002</v>
      </c>
      <c r="I456" s="96">
        <v>0.407081971524</v>
      </c>
      <c r="J456" s="96">
        <v>0.35515743315300002</v>
      </c>
      <c r="K456" s="96">
        <v>0.31394946338099999</v>
      </c>
      <c r="L456" s="96">
        <v>0.28094000532199997</v>
      </c>
      <c r="M456" s="96">
        <v>0.25237415861599999</v>
      </c>
      <c r="N456" s="96">
        <v>0.111041443714</v>
      </c>
      <c r="O456" s="96">
        <v>4.8970692080000003E-2</v>
      </c>
      <c r="P456" s="96">
        <v>2.89605304185E-2</v>
      </c>
      <c r="Q456" s="96">
        <v>2.02283281331E-2</v>
      </c>
      <c r="R456" s="16">
        <f>SQRT((C456-Input!$R$8)^2+(Input!$Q$8-D456)^2)</f>
        <v>3.2371663363653678</v>
      </c>
    </row>
    <row r="457" spans="3:18">
      <c r="C457" s="96">
        <v>46.900000000000013</v>
      </c>
      <c r="D457" s="96">
        <v>7.2</v>
      </c>
      <c r="E457" s="96">
        <v>0.20642183936799999</v>
      </c>
      <c r="F457" s="96">
        <v>0.381762097297</v>
      </c>
      <c r="G457" s="96">
        <v>0.468658202523</v>
      </c>
      <c r="H457" s="96">
        <v>0.45542761873799997</v>
      </c>
      <c r="I457" s="96">
        <v>0.40317644868399999</v>
      </c>
      <c r="J457" s="96">
        <v>0.35186081679800002</v>
      </c>
      <c r="K457" s="96">
        <v>0.31126746684500001</v>
      </c>
      <c r="L457" s="96">
        <v>0.27863800578100001</v>
      </c>
      <c r="M457" s="96">
        <v>0.250490125058</v>
      </c>
      <c r="N457" s="96">
        <v>0.110737642272</v>
      </c>
      <c r="O457" s="96">
        <v>4.8976109401700003E-2</v>
      </c>
      <c r="P457" s="96">
        <v>2.9006591595299999E-2</v>
      </c>
      <c r="Q457" s="96">
        <v>2.0281994502900001E-2</v>
      </c>
      <c r="R457" s="16">
        <f>SQRT((C457-Input!$R$8)^2+(Input!$Q$8-D457)^2)</f>
        <v>3.137211216287572</v>
      </c>
    </row>
    <row r="458" spans="3:18">
      <c r="C458" s="96">
        <v>46.900000000000013</v>
      </c>
      <c r="D458" s="96">
        <v>7.3000000000000007</v>
      </c>
      <c r="E458" s="96">
        <v>0.202185719795</v>
      </c>
      <c r="F458" s="96">
        <v>0.37351668117199999</v>
      </c>
      <c r="G458" s="96">
        <v>0.45915739427800001</v>
      </c>
      <c r="H458" s="96">
        <v>0.44658104508300001</v>
      </c>
      <c r="I458" s="96">
        <v>0.39581645381699998</v>
      </c>
      <c r="J458" s="96">
        <v>0.34556019045899999</v>
      </c>
      <c r="K458" s="96">
        <v>0.30598727882799998</v>
      </c>
      <c r="L458" s="96">
        <v>0.27399711160200002</v>
      </c>
      <c r="M458" s="96">
        <v>0.24656049979799999</v>
      </c>
      <c r="N458" s="96">
        <v>0.10963237182799999</v>
      </c>
      <c r="O458" s="96">
        <v>4.8651375016800003E-2</v>
      </c>
      <c r="P458" s="96">
        <v>2.8880274119400001E-2</v>
      </c>
      <c r="Q458" s="96">
        <v>2.0221893231300001E-2</v>
      </c>
      <c r="R458" s="16">
        <f>SQRT((C458-Input!$R$8)^2+(Input!$Q$8-D458)^2)</f>
        <v>3.0372590508390824</v>
      </c>
    </row>
    <row r="459" spans="3:18">
      <c r="C459" s="96">
        <v>46.900000000000013</v>
      </c>
      <c r="D459" s="96">
        <v>7.3999999999999986</v>
      </c>
      <c r="E459" s="96">
        <v>0.19471897451799999</v>
      </c>
      <c r="F459" s="96">
        <v>0.359532755865</v>
      </c>
      <c r="G459" s="96">
        <v>0.442862947535</v>
      </c>
      <c r="H459" s="96">
        <v>0.43137340525700002</v>
      </c>
      <c r="I459" s="96">
        <v>0.38253787185100002</v>
      </c>
      <c r="J459" s="96">
        <v>0.33461042203199998</v>
      </c>
      <c r="K459" s="96">
        <v>0.29669738582499999</v>
      </c>
      <c r="L459" s="96">
        <v>0.26579887894900001</v>
      </c>
      <c r="M459" s="96">
        <v>0.23956211187400001</v>
      </c>
      <c r="N459" s="96">
        <v>0.107440668076</v>
      </c>
      <c r="O459" s="96">
        <v>4.7909531928000001E-2</v>
      </c>
      <c r="P459" s="96">
        <v>2.8544514004900001E-2</v>
      </c>
      <c r="Q459" s="96">
        <v>2.00267240257E-2</v>
      </c>
      <c r="R459" s="16">
        <f>SQRT((C459-Input!$R$8)^2+(Input!$Q$8-D459)^2)</f>
        <v>2.937310141644446</v>
      </c>
    </row>
    <row r="460" spans="3:18">
      <c r="C460" s="96">
        <v>46.900000000000013</v>
      </c>
      <c r="D460" s="96">
        <v>7.4999999999999991</v>
      </c>
      <c r="E460" s="96">
        <v>0.18215590222700001</v>
      </c>
      <c r="F460" s="96">
        <v>0.334235491434</v>
      </c>
      <c r="G460" s="96">
        <v>0.41553619341499998</v>
      </c>
      <c r="H460" s="96">
        <v>0.40622467972800003</v>
      </c>
      <c r="I460" s="96">
        <v>0.36075291982000002</v>
      </c>
      <c r="J460" s="96">
        <v>0.31650974415200001</v>
      </c>
      <c r="K460" s="96">
        <v>0.28120737213699998</v>
      </c>
      <c r="L460" s="96">
        <v>0.252258111841</v>
      </c>
      <c r="M460" s="96">
        <v>0.22798080473400001</v>
      </c>
      <c r="N460" s="96">
        <v>0.103851874205</v>
      </c>
      <c r="O460" s="96">
        <v>4.6694164717100001E-2</v>
      </c>
      <c r="P460" s="96">
        <v>2.7981887169900001E-2</v>
      </c>
      <c r="Q460" s="96">
        <v>1.9688613281200001E-2</v>
      </c>
      <c r="R460" s="16">
        <f>SQRT((C460-Input!$R$8)^2+(Input!$Q$8-D460)^2)</f>
        <v>2.8373648328177139</v>
      </c>
    </row>
    <row r="461" spans="3:18">
      <c r="C461" s="96">
        <v>46.900000000000013</v>
      </c>
      <c r="D461" s="96">
        <v>7.5999999999999979</v>
      </c>
      <c r="E461" s="96">
        <v>0.16513264820500001</v>
      </c>
      <c r="F461" s="96">
        <v>0.29815557900599998</v>
      </c>
      <c r="G461" s="96">
        <v>0.37780723326299998</v>
      </c>
      <c r="H461" s="96">
        <v>0.37205407959999998</v>
      </c>
      <c r="I461" s="96">
        <v>0.33250764799100002</v>
      </c>
      <c r="J461" s="96">
        <v>0.29319323986500001</v>
      </c>
      <c r="K461" s="96">
        <v>0.26088340048100001</v>
      </c>
      <c r="L461" s="96">
        <v>0.23502454450999999</v>
      </c>
      <c r="M461" s="96">
        <v>0.213340469654</v>
      </c>
      <c r="N461" s="96">
        <v>9.9211099762599994E-2</v>
      </c>
      <c r="O461" s="96">
        <v>4.5103181344299997E-2</v>
      </c>
      <c r="P461" s="96">
        <v>2.7228027127499999E-2</v>
      </c>
      <c r="Q461" s="96">
        <v>1.9226668940799999E-2</v>
      </c>
      <c r="R461" s="16">
        <f>SQRT((C461-Input!$R$8)^2+(Input!$Q$8-D461)^2)</f>
        <v>2.7374235187150124</v>
      </c>
    </row>
    <row r="462" spans="3:18">
      <c r="C462" s="96">
        <v>46.900000000000013</v>
      </c>
      <c r="D462" s="96">
        <v>7.6999999999999993</v>
      </c>
      <c r="E462" s="96">
        <v>0.16014168560100001</v>
      </c>
      <c r="F462" s="96">
        <v>0.28882144776099999</v>
      </c>
      <c r="G462" s="96">
        <v>0.36715683084200001</v>
      </c>
      <c r="H462" s="96">
        <v>0.36225311947700001</v>
      </c>
      <c r="I462" s="96">
        <v>0.32462262120899998</v>
      </c>
      <c r="J462" s="96">
        <v>0.28683652759</v>
      </c>
      <c r="K462" s="96">
        <v>0.25537798689399999</v>
      </c>
      <c r="L462" s="96">
        <v>0.230401798357</v>
      </c>
      <c r="M462" s="96">
        <v>0.209410790688</v>
      </c>
      <c r="N462" s="96">
        <v>9.7826178770800007E-2</v>
      </c>
      <c r="O462" s="96">
        <v>4.4596823246199999E-2</v>
      </c>
      <c r="P462" s="96">
        <v>2.6975529469799999E-2</v>
      </c>
      <c r="Q462" s="96">
        <v>1.9053314718400001E-2</v>
      </c>
      <c r="R462" s="16">
        <f>SQRT((C462-Input!$R$8)^2+(Input!$Q$8-D462)^2)</f>
        <v>2.6374866534482124</v>
      </c>
    </row>
    <row r="463" spans="3:18">
      <c r="C463" s="96">
        <v>46.900000000000013</v>
      </c>
      <c r="D463" s="96">
        <v>7.8</v>
      </c>
      <c r="E463" s="96">
        <v>0.16577998994099999</v>
      </c>
      <c r="F463" s="96">
        <v>0.30226106405300002</v>
      </c>
      <c r="G463" s="96">
        <v>0.38179448197299998</v>
      </c>
      <c r="H463" s="96">
        <v>0.37525575007599998</v>
      </c>
      <c r="I463" s="96">
        <v>0.33556061670100001</v>
      </c>
      <c r="J463" s="96">
        <v>0.29603962973100001</v>
      </c>
      <c r="K463" s="96">
        <v>0.263724971704</v>
      </c>
      <c r="L463" s="96">
        <v>0.237556834789</v>
      </c>
      <c r="M463" s="96">
        <v>0.21546380010300001</v>
      </c>
      <c r="N463" s="96">
        <v>9.96509106664E-2</v>
      </c>
      <c r="O463" s="96">
        <v>4.5159879888100003E-2</v>
      </c>
      <c r="P463" s="96">
        <v>2.7215210654599999E-2</v>
      </c>
      <c r="Q463" s="96">
        <v>1.9200143487500002E-2</v>
      </c>
      <c r="R463" s="16">
        <f>SQRT((C463-Input!$R$8)^2+(Input!$Q$8-D463)^2)</f>
        <v>2.5375547626447057</v>
      </c>
    </row>
    <row r="464" spans="3:18">
      <c r="C464" s="96">
        <v>46.900000000000013</v>
      </c>
      <c r="D464" s="96">
        <v>7.9</v>
      </c>
      <c r="E464" s="96">
        <v>0.182870166591</v>
      </c>
      <c r="F464" s="96">
        <v>0.34093094500600002</v>
      </c>
      <c r="G464" s="96">
        <v>0.42213946518000001</v>
      </c>
      <c r="H464" s="96">
        <v>0.41168348634000002</v>
      </c>
      <c r="I464" s="96">
        <v>0.36643891768699999</v>
      </c>
      <c r="J464" s="96">
        <v>0.32186761175</v>
      </c>
      <c r="K464" s="96">
        <v>0.286658756071</v>
      </c>
      <c r="L464" s="96">
        <v>0.25719291229800001</v>
      </c>
      <c r="M464" s="96">
        <v>0.23212604168000001</v>
      </c>
      <c r="N464" s="96">
        <v>0.10465314043399999</v>
      </c>
      <c r="O464" s="96">
        <v>4.6764621766100002E-2</v>
      </c>
      <c r="P464" s="96">
        <v>2.79268755082E-2</v>
      </c>
      <c r="Q464" s="96">
        <v>1.96128334494E-2</v>
      </c>
      <c r="R464" s="16">
        <f>SQRT((C464-Input!$R$8)^2+(Input!$Q$8-D464)^2)</f>
        <v>2.4376284580969689</v>
      </c>
    </row>
    <row r="465" spans="3:18">
      <c r="C465" s="96">
        <v>46.900000000000013</v>
      </c>
      <c r="D465" s="96">
        <v>7.9999999999999982</v>
      </c>
      <c r="E465" s="96">
        <v>0.20674945704700001</v>
      </c>
      <c r="F465" s="96">
        <v>0.395010164346</v>
      </c>
      <c r="G465" s="96">
        <v>0.477088037769</v>
      </c>
      <c r="H465" s="96">
        <v>0.46110480330999998</v>
      </c>
      <c r="I465" s="96">
        <v>0.40944206329100002</v>
      </c>
      <c r="J465" s="96">
        <v>0.35855208764099999</v>
      </c>
      <c r="K465" s="96">
        <v>0.31811813214000001</v>
      </c>
      <c r="L465" s="96">
        <v>0.28522924156899998</v>
      </c>
      <c r="M465" s="96">
        <v>0.25602583771800003</v>
      </c>
      <c r="N465" s="96">
        <v>0.111720323462</v>
      </c>
      <c r="O465" s="96">
        <v>4.9055601032800003E-2</v>
      </c>
      <c r="P465" s="96">
        <v>2.8943698600400001E-2</v>
      </c>
      <c r="Q465" s="96">
        <v>2.0197488465899999E-2</v>
      </c>
      <c r="R465" s="16">
        <f>SQRT((C465-Input!$R$8)^2+(Input!$Q$8-D465)^2)</f>
        <v>2.3377084561654811</v>
      </c>
    </row>
    <row r="466" spans="3:18">
      <c r="C466" s="96">
        <v>46.900000000000013</v>
      </c>
      <c r="D466" s="96">
        <v>8.1</v>
      </c>
      <c r="E466" s="96">
        <v>0.22919376574700001</v>
      </c>
      <c r="F466" s="96">
        <v>0.44490666188299999</v>
      </c>
      <c r="G466" s="96">
        <v>0.53199485331399998</v>
      </c>
      <c r="H466" s="96">
        <v>0.51066756198999996</v>
      </c>
      <c r="I466" s="96">
        <v>0.451226690983</v>
      </c>
      <c r="J466" s="96">
        <v>0.39611261987800001</v>
      </c>
      <c r="K466" s="96">
        <v>0.35031144572299999</v>
      </c>
      <c r="L466" s="96">
        <v>0.31290503729300001</v>
      </c>
      <c r="M466" s="96">
        <v>0.28083704585800001</v>
      </c>
      <c r="N466" s="96">
        <v>0.119129672999</v>
      </c>
      <c r="O466" s="96">
        <v>5.1464837064500002E-2</v>
      </c>
      <c r="P466" s="96">
        <v>3.00346039067E-2</v>
      </c>
      <c r="Q466" s="96">
        <v>2.0835369422899999E-2</v>
      </c>
      <c r="R466" s="16">
        <f>SQRT((C466-Input!$R$8)^2+(Input!$Q$8-D466)^2)</f>
        <v>2.2377956011063587</v>
      </c>
    </row>
    <row r="467" spans="3:18">
      <c r="C467" s="96">
        <v>46.900000000000013</v>
      </c>
      <c r="D467" s="96">
        <v>8.1999999999999975</v>
      </c>
      <c r="E467" s="96">
        <v>0.25066063250699999</v>
      </c>
      <c r="F467" s="96">
        <v>0.49225718817800002</v>
      </c>
      <c r="G467" s="96">
        <v>0.58278098173199999</v>
      </c>
      <c r="H467" s="96">
        <v>0.55855987152599995</v>
      </c>
      <c r="I467" s="96">
        <v>0.492071956792</v>
      </c>
      <c r="J467" s="96">
        <v>0.43091943025500001</v>
      </c>
      <c r="K467" s="96">
        <v>0.38239022885000001</v>
      </c>
      <c r="L467" s="96">
        <v>0.34059784413700001</v>
      </c>
      <c r="M467" s="96">
        <v>0.30484558987400001</v>
      </c>
      <c r="N467" s="96">
        <v>0.12721352695599999</v>
      </c>
      <c r="O467" s="96">
        <v>5.4163831155699997E-2</v>
      </c>
      <c r="P467" s="96">
        <v>3.12948941094E-2</v>
      </c>
      <c r="Q467" s="96">
        <v>2.15742826326E-2</v>
      </c>
      <c r="R467" s="16">
        <f>SQRT((C467-Input!$R$8)^2+(Input!$Q$8-D467)^2)</f>
        <v>2.137890894932283</v>
      </c>
    </row>
    <row r="468" spans="3:18">
      <c r="C468" s="96">
        <v>46.900000000000013</v>
      </c>
      <c r="D468" s="96">
        <v>8.3000000000000007</v>
      </c>
      <c r="E468" s="96">
        <v>0.26382009977300003</v>
      </c>
      <c r="F468" s="96">
        <v>0.52239042154299997</v>
      </c>
      <c r="G468" s="96">
        <v>0.61336723574200003</v>
      </c>
      <c r="H468" s="96">
        <v>0.58631493873399998</v>
      </c>
      <c r="I468" s="96">
        <v>0.51764557653700005</v>
      </c>
      <c r="J468" s="96">
        <v>0.45259006860000001</v>
      </c>
      <c r="K468" s="96">
        <v>0.40209153237299999</v>
      </c>
      <c r="L468" s="96">
        <v>0.35784773372099998</v>
      </c>
      <c r="M468" s="96">
        <v>0.31966419736599999</v>
      </c>
      <c r="N468" s="96">
        <v>0.13201218262799999</v>
      </c>
      <c r="O468" s="96">
        <v>5.5663926990200001E-2</v>
      </c>
      <c r="P468" s="96">
        <v>3.1964261345299998E-2</v>
      </c>
      <c r="Q468" s="96">
        <v>2.1949717716299999E-2</v>
      </c>
      <c r="R468" s="16">
        <f>SQRT((C468-Input!$R$8)^2+(Input!$Q$8-D468)^2)</f>
        <v>2.037995536044602</v>
      </c>
    </row>
    <row r="469" spans="3:18">
      <c r="C469" s="96">
        <v>46.900000000000013</v>
      </c>
      <c r="D469" s="96">
        <v>8.3999999999999986</v>
      </c>
      <c r="E469" s="96">
        <v>0.267443006426</v>
      </c>
      <c r="F469" s="96">
        <v>0.53096961440000001</v>
      </c>
      <c r="G469" s="96">
        <v>0.62267088658199998</v>
      </c>
      <c r="H469" s="96">
        <v>0.59491157572099995</v>
      </c>
      <c r="I469" s="96">
        <v>0.52581633764900004</v>
      </c>
      <c r="J469" s="96">
        <v>0.45951662943100002</v>
      </c>
      <c r="K469" s="96">
        <v>0.40812090228600001</v>
      </c>
      <c r="L469" s="96">
        <v>0.36349336304199997</v>
      </c>
      <c r="M469" s="96">
        <v>0.324551704035</v>
      </c>
      <c r="N469" s="96">
        <v>0.13361803068200001</v>
      </c>
      <c r="O469" s="96">
        <v>5.6142649750600002E-2</v>
      </c>
      <c r="P469" s="96">
        <v>3.21593159871E-2</v>
      </c>
      <c r="Q469" s="96">
        <v>2.2043443495299998E-2</v>
      </c>
      <c r="R469" s="16">
        <f>SQRT((C469-Input!$R$8)^2+(Input!$Q$8-D469)^2)</f>
        <v>1.9381109697953605</v>
      </c>
    </row>
    <row r="470" spans="3:18">
      <c r="C470" s="96">
        <v>46.900000000000013</v>
      </c>
      <c r="D470" s="96">
        <v>8.5</v>
      </c>
      <c r="E470" s="96">
        <v>0.26622950411000001</v>
      </c>
      <c r="F470" s="96">
        <v>0.52865932891900003</v>
      </c>
      <c r="G470" s="96">
        <v>0.62092331310299997</v>
      </c>
      <c r="H470" s="96">
        <v>0.59339920051399997</v>
      </c>
      <c r="I470" s="96">
        <v>0.52457010332800003</v>
      </c>
      <c r="J470" s="96">
        <v>0.45841761339600001</v>
      </c>
      <c r="K470" s="96">
        <v>0.40716307286499998</v>
      </c>
      <c r="L470" s="96">
        <v>0.36265446605399998</v>
      </c>
      <c r="M470" s="96">
        <v>0.32385281966000001</v>
      </c>
      <c r="N470" s="96">
        <v>0.13328813869799999</v>
      </c>
      <c r="O470" s="96">
        <v>5.5979268518099999E-2</v>
      </c>
      <c r="P470" s="96">
        <v>3.2052385267000001E-2</v>
      </c>
      <c r="Q470" s="96">
        <v>2.1957883690700002E-2</v>
      </c>
      <c r="R470" s="16">
        <f>SQRT((C470-Input!$R$8)^2+(Input!$Q$8-D470)^2)</f>
        <v>1.8382389555072778</v>
      </c>
    </row>
    <row r="471" spans="3:18">
      <c r="C471" s="96">
        <v>46.900000000000013</v>
      </c>
      <c r="D471" s="96">
        <v>8.5999999999999979</v>
      </c>
      <c r="E471" s="96">
        <v>0.26333087751399997</v>
      </c>
      <c r="F471" s="96">
        <v>0.52260492103699996</v>
      </c>
      <c r="G471" s="96">
        <v>0.61515419203099997</v>
      </c>
      <c r="H471" s="96">
        <v>0.58814609154800002</v>
      </c>
      <c r="I471" s="96">
        <v>0.51980788193899996</v>
      </c>
      <c r="J471" s="96">
        <v>0.454344235624</v>
      </c>
      <c r="K471" s="96">
        <v>0.40359256812599997</v>
      </c>
      <c r="L471" s="96">
        <v>0.35938490266899997</v>
      </c>
      <c r="M471" s="96">
        <v>0.32105739031699998</v>
      </c>
      <c r="N471" s="96">
        <v>0.132249453839</v>
      </c>
      <c r="O471" s="96">
        <v>5.5606641061699998E-2</v>
      </c>
      <c r="P471" s="96">
        <v>3.1859718170600002E-2</v>
      </c>
      <c r="Q471" s="96">
        <v>2.18279219808E-2</v>
      </c>
      <c r="R471" s="16">
        <f>SQRT((C471-Input!$R$8)^2+(Input!$Q$8-D471)^2)</f>
        <v>1.7383816565552788</v>
      </c>
    </row>
    <row r="472" spans="3:18">
      <c r="C472" s="96">
        <v>46.900000000000013</v>
      </c>
      <c r="D472" s="96">
        <v>8.6999999999999993</v>
      </c>
      <c r="E472" s="96">
        <v>0.25931843299599999</v>
      </c>
      <c r="F472" s="96">
        <v>0.51399847539200005</v>
      </c>
      <c r="G472" s="96">
        <v>0.60678195202899998</v>
      </c>
      <c r="H472" s="96">
        <v>0.58050142901599999</v>
      </c>
      <c r="I472" s="96">
        <v>0.51280863107700003</v>
      </c>
      <c r="J472" s="96">
        <v>0.44835427034100001</v>
      </c>
      <c r="K472" s="96">
        <v>0.39835656941999997</v>
      </c>
      <c r="L472" s="96">
        <v>0.354563982128</v>
      </c>
      <c r="M472" s="96">
        <v>0.31692303929600002</v>
      </c>
      <c r="N472" s="96">
        <v>0.13077580209100001</v>
      </c>
      <c r="O472" s="96">
        <v>5.5113967066899999E-2</v>
      </c>
      <c r="P472" s="96">
        <v>3.1618885909900002E-2</v>
      </c>
      <c r="Q472" s="96">
        <v>2.1673574278499998E-2</v>
      </c>
      <c r="R472" s="16">
        <f>SQRT((C472-Input!$R$8)^2+(Input!$Q$8-D472)^2)</f>
        <v>1.6385417633222688</v>
      </c>
    </row>
    <row r="473" spans="3:18">
      <c r="C473" s="96">
        <v>46.900000000000013</v>
      </c>
      <c r="D473" s="96">
        <v>8.7999999999999989</v>
      </c>
      <c r="E473" s="96">
        <v>0.256835717731</v>
      </c>
      <c r="F473" s="96">
        <v>0.50876144862200001</v>
      </c>
      <c r="G473" s="96">
        <v>0.60165003767299996</v>
      </c>
      <c r="H473" s="96">
        <v>0.57582515183299998</v>
      </c>
      <c r="I473" s="96">
        <v>0.50857916297600003</v>
      </c>
      <c r="J473" s="96">
        <v>0.44475868076000002</v>
      </c>
      <c r="K473" s="96">
        <v>0.39506672243300001</v>
      </c>
      <c r="L473" s="96">
        <v>0.35169749511499998</v>
      </c>
      <c r="M473" s="96">
        <v>0.31447580909599998</v>
      </c>
      <c r="N473" s="96">
        <v>0.12994843677099999</v>
      </c>
      <c r="O473" s="96">
        <v>5.4861596061400002E-2</v>
      </c>
      <c r="P473" s="96">
        <v>3.1506541354800001E-2</v>
      </c>
      <c r="Q473" s="96">
        <v>2.1603046868600002E-2</v>
      </c>
      <c r="R473" s="16">
        <f>SQRT((C473-Input!$R$8)^2+(Input!$Q$8-D473)^2)</f>
        <v>1.5387226639179103</v>
      </c>
    </row>
    <row r="474" spans="3:18">
      <c r="C474" s="96">
        <v>46.900000000000013</v>
      </c>
      <c r="D474" s="96">
        <v>8.9</v>
      </c>
      <c r="E474" s="96">
        <v>0.256180558063</v>
      </c>
      <c r="F474" s="96">
        <v>0.50768958260700003</v>
      </c>
      <c r="G474" s="96">
        <v>0.60041520170999996</v>
      </c>
      <c r="H474" s="96">
        <v>0.57471981640500003</v>
      </c>
      <c r="I474" s="96">
        <v>0.50771116837300001</v>
      </c>
      <c r="J474" s="96">
        <v>0.44407460011599997</v>
      </c>
      <c r="K474" s="96">
        <v>0.39447227606899998</v>
      </c>
      <c r="L474" s="96">
        <v>0.351263181604</v>
      </c>
      <c r="M474" s="96">
        <v>0.31416864876700001</v>
      </c>
      <c r="N474" s="96">
        <v>0.12997420086399999</v>
      </c>
      <c r="O474" s="96">
        <v>5.4917129551599997E-2</v>
      </c>
      <c r="P474" s="96">
        <v>3.1541563352300003E-2</v>
      </c>
      <c r="Q474" s="96">
        <v>2.1621631734400001E-2</v>
      </c>
      <c r="R474" s="16">
        <f>SQRT((C474-Input!$R$8)^2+(Input!$Q$8-D474)^2)</f>
        <v>1.4389286857791135</v>
      </c>
    </row>
    <row r="475" spans="3:18">
      <c r="C475" s="96">
        <v>46.900000000000013</v>
      </c>
      <c r="D475" s="96">
        <v>8.9999999999999982</v>
      </c>
      <c r="E475" s="96">
        <v>0.25581945546599999</v>
      </c>
      <c r="F475" s="96">
        <v>0.506678950947</v>
      </c>
      <c r="G475" s="96">
        <v>0.59973673074199996</v>
      </c>
      <c r="H475" s="96">
        <v>0.57428758096599997</v>
      </c>
      <c r="I475" s="96">
        <v>0.507599941946</v>
      </c>
      <c r="J475" s="96">
        <v>0.44410639652599998</v>
      </c>
      <c r="K475" s="96">
        <v>0.39461528973299997</v>
      </c>
      <c r="L475" s="96">
        <v>0.351569985428</v>
      </c>
      <c r="M475" s="96">
        <v>0.31459175032499997</v>
      </c>
      <c r="N475" s="96">
        <v>0.13056229374</v>
      </c>
      <c r="O475" s="96">
        <v>5.5234843114499999E-2</v>
      </c>
      <c r="P475" s="96">
        <v>3.1714784920000003E-2</v>
      </c>
      <c r="Q475" s="96">
        <v>2.1727686699699999E-2</v>
      </c>
      <c r="R475" s="16">
        <f>SQRT((C475-Input!$R$8)^2+(Input!$Q$8-D475)^2)</f>
        <v>1.3391654449922878</v>
      </c>
    </row>
    <row r="476" spans="3:18">
      <c r="C476" s="96">
        <v>46.900000000000013</v>
      </c>
      <c r="D476" s="96">
        <v>9.1</v>
      </c>
      <c r="E476" s="96">
        <v>0.24951732541800001</v>
      </c>
      <c r="F476" s="96">
        <v>0.49157269632799999</v>
      </c>
      <c r="G476" s="96">
        <v>0.58653503113399996</v>
      </c>
      <c r="H476" s="96">
        <v>0.56293597168700005</v>
      </c>
      <c r="I476" s="96">
        <v>0.49777114515600002</v>
      </c>
      <c r="J476" s="96">
        <v>0.435932012358</v>
      </c>
      <c r="K476" s="96">
        <v>0.38734975743799999</v>
      </c>
      <c r="L476" s="96">
        <v>0.34560916262899999</v>
      </c>
      <c r="M476" s="96">
        <v>0.30974275019699998</v>
      </c>
      <c r="N476" s="96">
        <v>0.12970743135000001</v>
      </c>
      <c r="O476" s="96">
        <v>5.5164448868699999E-2</v>
      </c>
      <c r="P476" s="96">
        <v>3.1716356863799998E-2</v>
      </c>
      <c r="Q476" s="96">
        <v>2.1742752246299998E-2</v>
      </c>
      <c r="R476" s="16">
        <f>SQRT((C476-Input!$R$8)^2+(Input!$Q$8-D476)^2)</f>
        <v>1.2394403637790599</v>
      </c>
    </row>
    <row r="477" spans="3:18">
      <c r="C477" s="96">
        <v>46.900000000000013</v>
      </c>
      <c r="D477" s="96">
        <v>9.2000000000000011</v>
      </c>
      <c r="E477" s="96">
        <v>0.24399981171599999</v>
      </c>
      <c r="F477" s="96">
        <v>0.47744904919199999</v>
      </c>
      <c r="G477" s="96">
        <v>0.57545249926599995</v>
      </c>
      <c r="H477" s="96">
        <v>0.55380679307500003</v>
      </c>
      <c r="I477" s="96">
        <v>0.49033792950900001</v>
      </c>
      <c r="J477" s="96">
        <v>0.42990493504999999</v>
      </c>
      <c r="K477" s="96">
        <v>0.38225112755000001</v>
      </c>
      <c r="L477" s="96">
        <v>0.34161481119999998</v>
      </c>
      <c r="M477" s="96">
        <v>0.30668959298600001</v>
      </c>
      <c r="N477" s="96">
        <v>0.129733739889</v>
      </c>
      <c r="O477" s="96">
        <v>5.5418872470300001E-2</v>
      </c>
      <c r="P477" s="96">
        <v>3.1874949452300003E-2</v>
      </c>
      <c r="Q477" s="96">
        <v>2.18569115261E-2</v>
      </c>
      <c r="R477" s="16">
        <f>SQRT((C477-Input!$R$8)^2+(Input!$Q$8-D477)^2)</f>
        <v>1.1397634586475147</v>
      </c>
    </row>
    <row r="478" spans="3:18">
      <c r="C478" s="96">
        <v>46.900000000000013</v>
      </c>
      <c r="D478" s="96">
        <v>9.3000000000000007</v>
      </c>
      <c r="E478" s="96">
        <v>0.25716471022999998</v>
      </c>
      <c r="F478" s="96">
        <v>0.50576069906599996</v>
      </c>
      <c r="G478" s="96">
        <v>0.60446635756900002</v>
      </c>
      <c r="H478" s="96">
        <v>0.58058190399700005</v>
      </c>
      <c r="I478" s="96">
        <v>0.51506001814299995</v>
      </c>
      <c r="J478" s="96">
        <v>0.45085285363799998</v>
      </c>
      <c r="K478" s="96">
        <v>0.40144064459000001</v>
      </c>
      <c r="L478" s="96">
        <v>0.35868764942699999</v>
      </c>
      <c r="M478" s="96">
        <v>0.32152044545300001</v>
      </c>
      <c r="N478" s="96">
        <v>0.13572065739</v>
      </c>
      <c r="O478" s="96">
        <v>5.7643215413799999E-2</v>
      </c>
      <c r="P478" s="96">
        <v>3.3001065177000001E-2</v>
      </c>
      <c r="Q478" s="96">
        <v>2.2543886243000001E-2</v>
      </c>
      <c r="R478" s="16">
        <f>SQRT((C478-Input!$R$8)^2+(Input!$Q$8-D478)^2)</f>
        <v>1.040148579757491</v>
      </c>
    </row>
    <row r="479" spans="3:18">
      <c r="C479" s="96">
        <v>46.900000000000013</v>
      </c>
      <c r="D479" s="96">
        <v>9.3999999999999986</v>
      </c>
      <c r="E479" s="96">
        <v>0.27104875603400003</v>
      </c>
      <c r="F479" s="96">
        <v>0.53635534260600004</v>
      </c>
      <c r="G479" s="96">
        <v>0.63506786718399999</v>
      </c>
      <c r="H479" s="96">
        <v>0.60867724411900004</v>
      </c>
      <c r="I479" s="96">
        <v>0.54114962936599997</v>
      </c>
      <c r="J479" s="96">
        <v>0.47284225913400002</v>
      </c>
      <c r="K479" s="96">
        <v>0.42053143517899999</v>
      </c>
      <c r="L479" s="96">
        <v>0.376533076824</v>
      </c>
      <c r="M479" s="96">
        <v>0.33692184724899998</v>
      </c>
      <c r="N479" s="96">
        <v>0.14164977325899999</v>
      </c>
      <c r="O479" s="96">
        <v>5.9733769599499997E-2</v>
      </c>
      <c r="P479" s="96">
        <v>3.4029649821399999E-2</v>
      </c>
      <c r="Q479" s="96">
        <v>2.3163742500200001E-2</v>
      </c>
      <c r="R479" s="16">
        <f>SQRT((C479-Input!$R$8)^2+(Input!$Q$8-D479)^2)</f>
        <v>0.94061543378519463</v>
      </c>
    </row>
    <row r="480" spans="3:18">
      <c r="C480" s="96">
        <v>46.900000000000013</v>
      </c>
      <c r="D480" s="96">
        <v>9.5</v>
      </c>
      <c r="E480" s="96">
        <v>0.27830174137899999</v>
      </c>
      <c r="F480" s="96">
        <v>0.55142507385700001</v>
      </c>
      <c r="G480" s="96">
        <v>0.65136074971900004</v>
      </c>
      <c r="H480" s="96">
        <v>0.62400483639100002</v>
      </c>
      <c r="I480" s="96">
        <v>0.555746558685</v>
      </c>
      <c r="J480" s="96">
        <v>0.48518411136900003</v>
      </c>
      <c r="K480" s="96">
        <v>0.43138573859700002</v>
      </c>
      <c r="L480" s="96">
        <v>0.38687806950699999</v>
      </c>
      <c r="M480" s="96">
        <v>0.345965449157</v>
      </c>
      <c r="N480" s="96">
        <v>0.14558408779000001</v>
      </c>
      <c r="O480" s="96">
        <v>6.1207550694200002E-2</v>
      </c>
      <c r="P480" s="96">
        <v>3.4762980410999997E-2</v>
      </c>
      <c r="Q480" s="96">
        <v>2.3611519383999999E-2</v>
      </c>
      <c r="R480" s="16">
        <f>SQRT((C480-Input!$R$8)^2+(Input!$Q$8-D480)^2)</f>
        <v>0.84119303407617863</v>
      </c>
    </row>
    <row r="481" spans="3:18">
      <c r="C481" s="96">
        <v>46.900000000000013</v>
      </c>
      <c r="D481" s="96">
        <v>9.5999999999999979</v>
      </c>
      <c r="E481" s="96">
        <v>0.278890052487</v>
      </c>
      <c r="F481" s="96">
        <v>0.55241299768600005</v>
      </c>
      <c r="G481" s="96">
        <v>0.65281604659500003</v>
      </c>
      <c r="H481" s="96">
        <v>0.62565648139600005</v>
      </c>
      <c r="I481" s="96">
        <v>0.55756249101300004</v>
      </c>
      <c r="J481" s="96">
        <v>0.48678465118499997</v>
      </c>
      <c r="K481" s="96">
        <v>0.43292996103199999</v>
      </c>
      <c r="L481" s="96">
        <v>0.38850646676200001</v>
      </c>
      <c r="M481" s="96">
        <v>0.34747116560399999</v>
      </c>
      <c r="N481" s="96">
        <v>0.146604268294</v>
      </c>
      <c r="O481" s="96">
        <v>6.1671721745799997E-2</v>
      </c>
      <c r="P481" s="96">
        <v>3.4998354402999997E-2</v>
      </c>
      <c r="Q481" s="96">
        <v>2.3761515791099998E-2</v>
      </c>
      <c r="R481" s="16">
        <f>SQRT((C481-Input!$R$8)^2+(Input!$Q$8-D481)^2)</f>
        <v>0.74192590390258661</v>
      </c>
    </row>
    <row r="482" spans="3:18">
      <c r="C482" s="96">
        <v>46.900000000000013</v>
      </c>
      <c r="D482" s="96">
        <v>9.6999999999999993</v>
      </c>
      <c r="E482" s="96">
        <v>0.27682907962800002</v>
      </c>
      <c r="F482" s="96">
        <v>0.54812504463</v>
      </c>
      <c r="G482" s="96">
        <v>0.64829089657500005</v>
      </c>
      <c r="H482" s="96">
        <v>0.62164760188599999</v>
      </c>
      <c r="I482" s="96">
        <v>0.55426971792400004</v>
      </c>
      <c r="J482" s="96">
        <v>0.48378206721299999</v>
      </c>
      <c r="K482" s="96">
        <v>0.43040557102400001</v>
      </c>
      <c r="L482" s="96">
        <v>0.386245856502</v>
      </c>
      <c r="M482" s="96">
        <v>0.34554267017000001</v>
      </c>
      <c r="N482" s="96">
        <v>0.14618601024399999</v>
      </c>
      <c r="O482" s="96">
        <v>6.1532993921599999E-2</v>
      </c>
      <c r="P482" s="96">
        <v>3.4916427391099999E-2</v>
      </c>
      <c r="Q482" s="96">
        <v>2.37119017898E-2</v>
      </c>
      <c r="R482" s="16">
        <f>SQRT((C482-Input!$R$8)^2+(Input!$Q$8-D482)^2)</f>
        <v>0.64288597214828691</v>
      </c>
    </row>
    <row r="483" spans="3:18">
      <c r="C483" s="96">
        <v>46.900000000000013</v>
      </c>
      <c r="D483" s="96">
        <v>9.8000000000000007</v>
      </c>
      <c r="E483" s="96">
        <v>0.27410814962300001</v>
      </c>
      <c r="F483" s="96">
        <v>0.54260629005200001</v>
      </c>
      <c r="G483" s="96">
        <v>0.64206069616899997</v>
      </c>
      <c r="H483" s="96">
        <v>0.615952027811</v>
      </c>
      <c r="I483" s="96">
        <v>0.54922014093899996</v>
      </c>
      <c r="J483" s="96">
        <v>0.479446793496</v>
      </c>
      <c r="K483" s="96">
        <v>0.426694297931</v>
      </c>
      <c r="L483" s="96">
        <v>0.38283617314099999</v>
      </c>
      <c r="M483" s="96">
        <v>0.34260803883199997</v>
      </c>
      <c r="N483" s="96">
        <v>0.14526533366</v>
      </c>
      <c r="O483" s="96">
        <v>6.11669102245E-2</v>
      </c>
      <c r="P483" s="96">
        <v>3.4712419537699997E-2</v>
      </c>
      <c r="Q483" s="96">
        <v>2.3582778087899998E-2</v>
      </c>
      <c r="R483" s="16">
        <f>SQRT((C483-Input!$R$8)^2+(Input!$Q$8-D483)^2)</f>
        <v>0.54419729831048058</v>
      </c>
    </row>
    <row r="484" spans="3:18">
      <c r="C484" s="96">
        <v>46.900000000000013</v>
      </c>
      <c r="D484" s="96">
        <v>9.9</v>
      </c>
      <c r="E484" s="96">
        <v>0.26974242702700002</v>
      </c>
      <c r="F484" s="96">
        <v>0.53358057735800002</v>
      </c>
      <c r="G484" s="96">
        <v>0.63228391386399996</v>
      </c>
      <c r="H484" s="96">
        <v>0.60694707990300001</v>
      </c>
      <c r="I484" s="96">
        <v>0.54106049853500005</v>
      </c>
      <c r="J484" s="96">
        <v>0.47246112537899998</v>
      </c>
      <c r="K484" s="96">
        <v>0.420660076868</v>
      </c>
      <c r="L484" s="96">
        <v>0.377232352371</v>
      </c>
      <c r="M484" s="96">
        <v>0.33774376723400001</v>
      </c>
      <c r="N484" s="96">
        <v>0.143439193922</v>
      </c>
      <c r="O484" s="96">
        <v>6.0461744205000001E-2</v>
      </c>
      <c r="P484" s="96">
        <v>3.43297474181E-2</v>
      </c>
      <c r="Q484" s="96">
        <v>2.33407084637E-2</v>
      </c>
      <c r="R484" s="16">
        <f>SQRT((C484-Input!$R$8)^2+(Input!$Q$8-D484)^2)</f>
        <v>0.44609306853145186</v>
      </c>
    </row>
    <row r="485" spans="3:18">
      <c r="C485" s="96">
        <v>46.900000000000013</v>
      </c>
      <c r="D485" s="96">
        <v>10</v>
      </c>
      <c r="E485" s="96">
        <v>0.265477435925</v>
      </c>
      <c r="F485" s="96">
        <v>0.52485077679400005</v>
      </c>
      <c r="G485" s="96">
        <v>0.62267648159099998</v>
      </c>
      <c r="H485" s="96">
        <v>0.59803440676099995</v>
      </c>
      <c r="I485" s="96">
        <v>0.53294936438499996</v>
      </c>
      <c r="J485" s="96">
        <v>0.46550431886499999</v>
      </c>
      <c r="K485" s="96">
        <v>0.41462262122299998</v>
      </c>
      <c r="L485" s="96">
        <v>0.37160909271499998</v>
      </c>
      <c r="M485" s="96">
        <v>0.33283121659300002</v>
      </c>
      <c r="N485" s="96">
        <v>0.14145034915999999</v>
      </c>
      <c r="O485" s="96">
        <v>5.9661714886300003E-2</v>
      </c>
      <c r="P485" s="96">
        <v>3.3886025301800002E-2</v>
      </c>
      <c r="Q485" s="96">
        <v>2.30531826076E-2</v>
      </c>
      <c r="R485" s="16">
        <f>SQRT((C485-Input!$R$8)^2+(Input!$Q$8-D485)^2)</f>
        <v>0.3490664006964676</v>
      </c>
    </row>
    <row r="486" spans="3:18">
      <c r="C486" s="96">
        <v>46.900000000000013</v>
      </c>
      <c r="D486" s="96">
        <v>10.1</v>
      </c>
      <c r="E486" s="96">
        <v>0.26190631503299999</v>
      </c>
      <c r="F486" s="96">
        <v>0.51791528512999996</v>
      </c>
      <c r="G486" s="96">
        <v>0.61449085135000003</v>
      </c>
      <c r="H486" s="96">
        <v>0.59030151625000005</v>
      </c>
      <c r="I486" s="96">
        <v>0.52583744815199995</v>
      </c>
      <c r="J486" s="96">
        <v>0.45936742201899999</v>
      </c>
      <c r="K486" s="96">
        <v>0.40924761121199998</v>
      </c>
      <c r="L486" s="96">
        <v>0.366556143439</v>
      </c>
      <c r="M486" s="96">
        <v>0.32836129863399999</v>
      </c>
      <c r="N486" s="96">
        <v>0.13945323788</v>
      </c>
      <c r="O486" s="96">
        <v>5.8818842259999997E-2</v>
      </c>
      <c r="P486" s="96">
        <v>3.3410807725100002E-2</v>
      </c>
      <c r="Q486" s="96">
        <v>2.2739414538600001E-2</v>
      </c>
      <c r="R486" s="16">
        <f>SQRT((C486-Input!$R$8)^2+(Input!$Q$8-D486)^2)</f>
        <v>0.25435345171349061</v>
      </c>
    </row>
    <row r="487" spans="3:18">
      <c r="C487" s="96">
        <v>46.900000000000013</v>
      </c>
      <c r="D487" s="96">
        <v>10.199999999999999</v>
      </c>
      <c r="E487" s="96">
        <v>0.25828121895299999</v>
      </c>
      <c r="F487" s="96">
        <v>0.51117249432199996</v>
      </c>
      <c r="G487" s="96">
        <v>0.60614738859299999</v>
      </c>
      <c r="H487" s="96">
        <v>0.58228677816700003</v>
      </c>
      <c r="I487" s="96">
        <v>0.51835918733800002</v>
      </c>
      <c r="J487" s="96">
        <v>0.45286622007400001</v>
      </c>
      <c r="K487" s="96">
        <v>0.40350359509700001</v>
      </c>
      <c r="L487" s="96">
        <v>0.36110735358700002</v>
      </c>
      <c r="M487" s="96">
        <v>0.32349607923099999</v>
      </c>
      <c r="N487" s="96">
        <v>0.137149440584</v>
      </c>
      <c r="O487" s="96">
        <v>5.7835774134399998E-2</v>
      </c>
      <c r="P487" s="96">
        <v>3.28563523234E-2</v>
      </c>
      <c r="Q487" s="96">
        <v>2.2371185643199998E-2</v>
      </c>
      <c r="R487" s="16">
        <f>SQRT((C487-Input!$R$8)^2+(Input!$Q$8-D487)^2)</f>
        <v>0.16596386565137297</v>
      </c>
    </row>
    <row r="488" spans="3:18">
      <c r="C488" s="96">
        <v>46.900000000000013</v>
      </c>
      <c r="D488" s="96">
        <v>10.3</v>
      </c>
      <c r="E488" s="96">
        <v>0.25365985325200002</v>
      </c>
      <c r="F488" s="96">
        <v>0.50205061290099995</v>
      </c>
      <c r="G488" s="96">
        <v>0.59562228487199997</v>
      </c>
      <c r="H488" s="96">
        <v>0.57233233211300005</v>
      </c>
      <c r="I488" s="96">
        <v>0.50913978877300003</v>
      </c>
      <c r="J488" s="96">
        <v>0.44493567299800002</v>
      </c>
      <c r="K488" s="96">
        <v>0.39651447890899999</v>
      </c>
      <c r="L488" s="96">
        <v>0.35455603532000002</v>
      </c>
      <c r="M488" s="96">
        <v>0.31768916760299998</v>
      </c>
      <c r="N488" s="96">
        <v>0.13448237597500001</v>
      </c>
      <c r="O488" s="96">
        <v>5.6708955148900002E-2</v>
      </c>
      <c r="P488" s="96">
        <v>3.2223657308400003E-2</v>
      </c>
      <c r="Q488" s="96">
        <v>2.1949787936000002E-2</v>
      </c>
      <c r="R488" s="16">
        <f>SQRT((C488-Input!$R$8)^2+(Input!$Q$8-D488)^2)</f>
        <v>0.10194278299775163</v>
      </c>
    </row>
    <row r="489" spans="3:18">
      <c r="C489" s="96">
        <v>46.900000000000013</v>
      </c>
      <c r="D489" s="96">
        <v>10.4</v>
      </c>
      <c r="E489" s="96">
        <v>0.24885669873999999</v>
      </c>
      <c r="F489" s="96">
        <v>0.492683513869</v>
      </c>
      <c r="G489" s="96">
        <v>0.584626437394</v>
      </c>
      <c r="H489" s="96">
        <v>0.56183403163099999</v>
      </c>
      <c r="I489" s="96">
        <v>0.49935154346100002</v>
      </c>
      <c r="J489" s="96">
        <v>0.43651030179099998</v>
      </c>
      <c r="K489" s="96">
        <v>0.388592168367</v>
      </c>
      <c r="L489" s="96">
        <v>0.34754528648299998</v>
      </c>
      <c r="M489" s="96">
        <v>0.311445790956</v>
      </c>
      <c r="N489" s="96">
        <v>0.13152443899499999</v>
      </c>
      <c r="O489" s="96">
        <v>5.5446976008900001E-2</v>
      </c>
      <c r="P489" s="96">
        <v>3.1516849958900001E-2</v>
      </c>
      <c r="Q489" s="96">
        <v>2.1477972664299998E-2</v>
      </c>
      <c r="R489" s="16">
        <f>SQRT((C489-Input!$R$8)^2+(Input!$Q$8-D489)^2)</f>
        <v>0.1150680551182939</v>
      </c>
    </row>
    <row r="490" spans="3:18">
      <c r="C490" s="96">
        <v>46.900000000000013</v>
      </c>
      <c r="D490" s="96">
        <v>10.5</v>
      </c>
      <c r="E490" s="96">
        <v>0.24368247325</v>
      </c>
      <c r="F490" s="96">
        <v>0.48290609541000001</v>
      </c>
      <c r="G490" s="96">
        <v>0.572558688797</v>
      </c>
      <c r="H490" s="96">
        <v>0.54975236294200003</v>
      </c>
      <c r="I490" s="96">
        <v>0.488417432002</v>
      </c>
      <c r="J490" s="96">
        <v>0.42709798793300002</v>
      </c>
      <c r="K490" s="96">
        <v>0.37971441864900002</v>
      </c>
      <c r="L490" s="96">
        <v>0.33964469096900002</v>
      </c>
      <c r="M490" s="96">
        <v>0.30437962580400002</v>
      </c>
      <c r="N490" s="96">
        <v>0.12809438040500001</v>
      </c>
      <c r="O490" s="96">
        <v>5.3978710828200001E-2</v>
      </c>
      <c r="P490" s="96">
        <v>3.0700657082299999E-2</v>
      </c>
      <c r="Q490" s="96">
        <v>2.0933394666299999E-2</v>
      </c>
      <c r="R490" s="16">
        <f>SQRT((C490-Input!$R$8)^2+(Input!$Q$8-D490)^2)</f>
        <v>0.18997100729344629</v>
      </c>
    </row>
    <row r="491" spans="3:18">
      <c r="C491" s="96">
        <v>46.900000000000013</v>
      </c>
      <c r="D491" s="96">
        <v>10.6</v>
      </c>
      <c r="E491" s="96">
        <v>0.23587999809099999</v>
      </c>
      <c r="F491" s="96">
        <v>0.46809399978299998</v>
      </c>
      <c r="G491" s="96">
        <v>0.55408443189699996</v>
      </c>
      <c r="H491" s="96">
        <v>0.53071429892999999</v>
      </c>
      <c r="I491" s="96">
        <v>0.47171335574599998</v>
      </c>
      <c r="J491" s="96">
        <v>0.41265682747999999</v>
      </c>
      <c r="K491" s="96">
        <v>0.36608304514000001</v>
      </c>
      <c r="L491" s="96">
        <v>0.32752412118099999</v>
      </c>
      <c r="M491" s="96">
        <v>0.29356012612499999</v>
      </c>
      <c r="N491" s="96">
        <v>0.123115889295</v>
      </c>
      <c r="O491" s="96">
        <v>5.1938512444299999E-2</v>
      </c>
      <c r="P491" s="96">
        <v>2.9630013757300001E-2</v>
      </c>
      <c r="Q491" s="96">
        <v>2.02338885568E-2</v>
      </c>
      <c r="R491" s="16">
        <f>SQRT((C491-Input!$R$8)^2+(Input!$Q$8-D491)^2)</f>
        <v>0.28095784366247256</v>
      </c>
    </row>
    <row r="492" spans="3:18">
      <c r="C492" s="96">
        <v>46.933</v>
      </c>
      <c r="D492" s="96">
        <v>7.3999999999999986</v>
      </c>
      <c r="E492" s="96">
        <v>0.192268730507</v>
      </c>
      <c r="F492" s="96">
        <v>0.35510199405300003</v>
      </c>
      <c r="G492" s="96">
        <v>0.43680876370600003</v>
      </c>
      <c r="H492" s="96">
        <v>0.42538527552700001</v>
      </c>
      <c r="I492" s="96">
        <v>0.37694256819600003</v>
      </c>
      <c r="J492" s="96">
        <v>0.32976231575999998</v>
      </c>
      <c r="K492" s="96">
        <v>0.292320297984</v>
      </c>
      <c r="L492" s="96">
        <v>0.26175691867599998</v>
      </c>
      <c r="M492" s="96">
        <v>0.23595709341000001</v>
      </c>
      <c r="N492" s="96">
        <v>0.105875625793</v>
      </c>
      <c r="O492" s="96">
        <v>4.7250262339000003E-2</v>
      </c>
      <c r="P492" s="96">
        <v>2.81947590156E-2</v>
      </c>
      <c r="Q492" s="96">
        <v>1.9794518328299999E-2</v>
      </c>
      <c r="R492" s="16">
        <f>SQRT((C492-Input!$R$8)^2+(Input!$Q$8-D492)^2)</f>
        <v>2.9385677793970419</v>
      </c>
    </row>
    <row r="493" spans="3:18">
      <c r="C493" s="96">
        <v>46.95</v>
      </c>
      <c r="D493" s="96">
        <v>7.4500000000000011</v>
      </c>
      <c r="E493" s="96">
        <v>0.18424945045800001</v>
      </c>
      <c r="F493" s="96">
        <v>0.33909473880800001</v>
      </c>
      <c r="G493" s="96">
        <v>0.41889839299300002</v>
      </c>
      <c r="H493" s="96">
        <v>0.40876207471499998</v>
      </c>
      <c r="I493" s="96">
        <v>0.36243107495900001</v>
      </c>
      <c r="J493" s="96">
        <v>0.31758236220800001</v>
      </c>
      <c r="K493" s="96">
        <v>0.28174767019899999</v>
      </c>
      <c r="L493" s="96">
        <v>0.25248414865800001</v>
      </c>
      <c r="M493" s="96">
        <v>0.227943431866</v>
      </c>
      <c r="N493" s="96">
        <v>0.103181427523</v>
      </c>
      <c r="O493" s="96">
        <v>4.6272183353799998E-2</v>
      </c>
      <c r="P493" s="96">
        <v>2.7718007968499998E-2</v>
      </c>
      <c r="Q493" s="96">
        <v>1.94966884721E-2</v>
      </c>
      <c r="R493" s="16">
        <f>SQRT((C493-Input!$R$8)^2+(Input!$Q$8-D493)^2)</f>
        <v>2.8894223619536308</v>
      </c>
    </row>
    <row r="494" spans="3:18">
      <c r="C494" s="96">
        <v>46.967000000000013</v>
      </c>
      <c r="D494" s="96">
        <v>7.2670000000000012</v>
      </c>
      <c r="E494" s="96">
        <v>0.200795313246</v>
      </c>
      <c r="F494" s="96">
        <v>0.37122275351599998</v>
      </c>
      <c r="G494" s="96">
        <v>0.45521610512400001</v>
      </c>
      <c r="H494" s="96">
        <v>0.44239285201299999</v>
      </c>
      <c r="I494" s="96">
        <v>0.39153273767899999</v>
      </c>
      <c r="J494" s="96">
        <v>0.34170233779199999</v>
      </c>
      <c r="K494" s="96">
        <v>0.30237585777699999</v>
      </c>
      <c r="L494" s="96">
        <v>0.270455744858</v>
      </c>
      <c r="M494" s="96">
        <v>0.24327393792800001</v>
      </c>
      <c r="N494" s="96">
        <v>0.10780046875300001</v>
      </c>
      <c r="O494" s="96">
        <v>4.77734189047E-2</v>
      </c>
      <c r="P494" s="96">
        <v>2.8376444754400001E-2</v>
      </c>
      <c r="Q494" s="96">
        <v>1.9870239425100002E-2</v>
      </c>
      <c r="R494" s="16">
        <f>SQRT((C494-Input!$R$8)^2+(Input!$Q$8-D494)^2)</f>
        <v>3.0730559671307773</v>
      </c>
    </row>
    <row r="495" spans="3:18">
      <c r="C495" s="96">
        <v>47</v>
      </c>
      <c r="D495" s="96">
        <v>6.3</v>
      </c>
      <c r="E495" s="96">
        <v>0.14673086184299999</v>
      </c>
      <c r="F495" s="96">
        <v>0.26819168619599998</v>
      </c>
      <c r="G495" s="96">
        <v>0.33216122207900001</v>
      </c>
      <c r="H495" s="96">
        <v>0.32496920907299998</v>
      </c>
      <c r="I495" s="96">
        <v>0.28923827107599998</v>
      </c>
      <c r="J495" s="96">
        <v>0.25250247376200002</v>
      </c>
      <c r="K495" s="96">
        <v>0.22331504833999999</v>
      </c>
      <c r="L495" s="96">
        <v>0.20031407874900001</v>
      </c>
      <c r="M495" s="96">
        <v>0.18041715780500001</v>
      </c>
      <c r="N495" s="96">
        <v>8.0485032916899998E-2</v>
      </c>
      <c r="O495" s="96">
        <v>3.5927515033399998E-2</v>
      </c>
      <c r="P495" s="96">
        <v>2.16943624082E-2</v>
      </c>
      <c r="Q495" s="96">
        <v>1.52563477632E-2</v>
      </c>
      <c r="R495" s="16">
        <f>SQRT((C495-Input!$R$8)^2+(Input!$Q$8-D495)^2)</f>
        <v>4.0404891272799563</v>
      </c>
    </row>
    <row r="496" spans="3:18">
      <c r="C496" s="96">
        <v>47</v>
      </c>
      <c r="D496" s="96">
        <v>6.4</v>
      </c>
      <c r="E496" s="96">
        <v>0.163134656105</v>
      </c>
      <c r="F496" s="96">
        <v>0.30188317715399998</v>
      </c>
      <c r="G496" s="96">
        <v>0.37035220179799999</v>
      </c>
      <c r="H496" s="96">
        <v>0.36024140161500001</v>
      </c>
      <c r="I496" s="96">
        <v>0.31873406318500003</v>
      </c>
      <c r="J496" s="96">
        <v>0.27836077260300002</v>
      </c>
      <c r="K496" s="96">
        <v>0.24540959319399999</v>
      </c>
      <c r="L496" s="96">
        <v>0.21947431184899999</v>
      </c>
      <c r="M496" s="96">
        <v>0.19744380922900001</v>
      </c>
      <c r="N496" s="96">
        <v>8.6570613005000005E-2</v>
      </c>
      <c r="O496" s="96">
        <v>3.8313188557199999E-2</v>
      </c>
      <c r="P496" s="96">
        <v>2.2953291537100001E-2</v>
      </c>
      <c r="Q496" s="96">
        <v>1.6087026276300001E-2</v>
      </c>
      <c r="R496" s="16">
        <f>SQRT((C496-Input!$R$8)^2+(Input!$Q$8-D496)^2)</f>
        <v>3.9406091805672534</v>
      </c>
    </row>
    <row r="497" spans="3:18">
      <c r="C497" s="96">
        <v>47</v>
      </c>
      <c r="D497" s="96">
        <v>6.5</v>
      </c>
      <c r="E497" s="96">
        <v>0.17699137941199999</v>
      </c>
      <c r="F497" s="96">
        <v>0.32860329152000001</v>
      </c>
      <c r="G497" s="96">
        <v>0.40234134852800002</v>
      </c>
      <c r="H497" s="96">
        <v>0.390518859577</v>
      </c>
      <c r="I497" s="96">
        <v>0.34421168099600002</v>
      </c>
      <c r="J497" s="96">
        <v>0.30023090049099999</v>
      </c>
      <c r="K497" s="96">
        <v>0.26480033286100002</v>
      </c>
      <c r="L497" s="96">
        <v>0.23631312452700001</v>
      </c>
      <c r="M497" s="96">
        <v>0.212341742744</v>
      </c>
      <c r="N497" s="96">
        <v>9.2292601155000001E-2</v>
      </c>
      <c r="O497" s="96">
        <v>4.0588327395199998E-2</v>
      </c>
      <c r="P497" s="96">
        <v>2.4188163677799999E-2</v>
      </c>
      <c r="Q497" s="96">
        <v>1.69096355179E-2</v>
      </c>
      <c r="R497" s="16">
        <f>SQRT((C497-Input!$R$8)^2+(Input!$Q$8-D497)^2)</f>
        <v>3.8407354816850257</v>
      </c>
    </row>
    <row r="498" spans="3:18">
      <c r="C498" s="96">
        <v>47</v>
      </c>
      <c r="D498" s="96">
        <v>6.5999999999999988</v>
      </c>
      <c r="E498" s="96">
        <v>0.18740292098799999</v>
      </c>
      <c r="F498" s="96">
        <v>0.34786057062800002</v>
      </c>
      <c r="G498" s="96">
        <v>0.42533745995900002</v>
      </c>
      <c r="H498" s="96">
        <v>0.41280486434899999</v>
      </c>
      <c r="I498" s="96">
        <v>0.363867952529</v>
      </c>
      <c r="J498" s="96">
        <v>0.31705042790999999</v>
      </c>
      <c r="K498" s="96">
        <v>0.28001315958400003</v>
      </c>
      <c r="L498" s="96">
        <v>0.24959932506999999</v>
      </c>
      <c r="M498" s="96">
        <v>0.22408313206300001</v>
      </c>
      <c r="N498" s="96">
        <v>9.7146643483000006E-2</v>
      </c>
      <c r="O498" s="96">
        <v>4.2588142237999997E-2</v>
      </c>
      <c r="P498" s="96">
        <v>2.5286621643099999E-2</v>
      </c>
      <c r="Q498" s="96">
        <v>1.7648477217999999E-2</v>
      </c>
      <c r="R498" s="16">
        <f>SQRT((C498-Input!$R$8)^2+(Input!$Q$8-D498)^2)</f>
        <v>3.7408685310469938</v>
      </c>
    </row>
    <row r="499" spans="3:18">
      <c r="C499" s="96">
        <v>47</v>
      </c>
      <c r="D499" s="96">
        <v>6.6999999999999993</v>
      </c>
      <c r="E499" s="96">
        <v>0.19536499801599999</v>
      </c>
      <c r="F499" s="96">
        <v>0.362373601027</v>
      </c>
      <c r="G499" s="96">
        <v>0.44289678860199999</v>
      </c>
      <c r="H499" s="96">
        <v>0.42962920574000002</v>
      </c>
      <c r="I499" s="96">
        <v>0.37902971950699998</v>
      </c>
      <c r="J499" s="96">
        <v>0.330057073182</v>
      </c>
      <c r="K499" s="96">
        <v>0.291554210689</v>
      </c>
      <c r="L499" s="96">
        <v>0.25996209465300002</v>
      </c>
      <c r="M499" s="96">
        <v>0.23327242704500001</v>
      </c>
      <c r="N499" s="96">
        <v>0.101126426307</v>
      </c>
      <c r="O499" s="96">
        <v>4.4272407764899997E-2</v>
      </c>
      <c r="P499" s="96">
        <v>2.6226635916899999E-2</v>
      </c>
      <c r="Q499" s="96">
        <v>1.8287298003499999E-2</v>
      </c>
      <c r="R499" s="16">
        <f>SQRT((C499-Input!$R$8)^2+(Input!$Q$8-D499)^2)</f>
        <v>3.6410088839332797</v>
      </c>
    </row>
    <row r="500" spans="3:18">
      <c r="C500" s="96">
        <v>47</v>
      </c>
      <c r="D500" s="96">
        <v>6.8</v>
      </c>
      <c r="E500" s="96">
        <v>0.20120877316899999</v>
      </c>
      <c r="F500" s="96">
        <v>0.37301382425399998</v>
      </c>
      <c r="G500" s="96">
        <v>0.455677335824</v>
      </c>
      <c r="H500" s="96">
        <v>0.44191413607300001</v>
      </c>
      <c r="I500" s="96">
        <v>0.39018271291200002</v>
      </c>
      <c r="J500" s="96">
        <v>0.339669868461</v>
      </c>
      <c r="K500" s="96">
        <v>0.29999406903800002</v>
      </c>
      <c r="L500" s="96">
        <v>0.267693928448</v>
      </c>
      <c r="M500" s="96">
        <v>0.240162552157</v>
      </c>
      <c r="N500" s="96">
        <v>0.104247700798</v>
      </c>
      <c r="O500" s="96">
        <v>4.5639825314899997E-2</v>
      </c>
      <c r="P500" s="96">
        <v>2.7002909062300001E-2</v>
      </c>
      <c r="Q500" s="96">
        <v>1.8822792336799999E-2</v>
      </c>
      <c r="R500" s="16">
        <f>SQRT((C500-Input!$R$8)^2+(Input!$Q$8-D500)^2)</f>
        <v>3.541157158216004</v>
      </c>
    </row>
    <row r="501" spans="3:18">
      <c r="C501" s="96">
        <v>47</v>
      </c>
      <c r="D501" s="96">
        <v>6.9</v>
      </c>
      <c r="E501" s="96">
        <v>0.204507835676</v>
      </c>
      <c r="F501" s="96">
        <v>0.379036161619</v>
      </c>
      <c r="G501" s="96">
        <v>0.46309318023599999</v>
      </c>
      <c r="H501" s="96">
        <v>0.44914423803699999</v>
      </c>
      <c r="I501" s="96">
        <v>0.39684162305199999</v>
      </c>
      <c r="J501" s="96">
        <v>0.34548238433799999</v>
      </c>
      <c r="K501" s="96">
        <v>0.30514637465200001</v>
      </c>
      <c r="L501" s="96">
        <v>0.27247326674900002</v>
      </c>
      <c r="M501" s="96">
        <v>0.244480910636</v>
      </c>
      <c r="N501" s="96">
        <v>0.10639588386399999</v>
      </c>
      <c r="O501" s="96">
        <v>4.6645388635599999E-2</v>
      </c>
      <c r="P501" s="96">
        <v>2.7577720766199999E-2</v>
      </c>
      <c r="Q501" s="96">
        <v>1.92376938698E-2</v>
      </c>
      <c r="R501" s="16">
        <f>SQRT((C501-Input!$R$8)^2+(Input!$Q$8-D501)^2)</f>
        <v>3.4413140434269902</v>
      </c>
    </row>
    <row r="502" spans="3:18">
      <c r="C502" s="96">
        <v>47</v>
      </c>
      <c r="D502" s="96">
        <v>6.9329999999999989</v>
      </c>
      <c r="E502" s="96">
        <v>0.20504379060200001</v>
      </c>
      <c r="F502" s="96">
        <v>0.37990518462700001</v>
      </c>
      <c r="G502" s="96">
        <v>0.46436462410899998</v>
      </c>
      <c r="H502" s="96">
        <v>0.45043940160000001</v>
      </c>
      <c r="I502" s="96">
        <v>0.398007261886</v>
      </c>
      <c r="J502" s="96">
        <v>0.34657028250400002</v>
      </c>
      <c r="K502" s="96">
        <v>0.30612746510900002</v>
      </c>
      <c r="L502" s="96">
        <v>0.27340139746300002</v>
      </c>
      <c r="M502" s="96">
        <v>0.24533658902800001</v>
      </c>
      <c r="N502" s="96">
        <v>0.106890120918</v>
      </c>
      <c r="O502" s="96">
        <v>4.6891954091900001E-2</v>
      </c>
      <c r="P502" s="96">
        <v>2.7723651451699999E-2</v>
      </c>
      <c r="Q502" s="96">
        <v>1.9341752908500001E-2</v>
      </c>
      <c r="R502" s="16">
        <f>SQRT((C502-Input!$R$8)^2+(Input!$Q$8-D502)^2)</f>
        <v>3.4083678341939483</v>
      </c>
    </row>
    <row r="503" spans="3:18">
      <c r="C503" s="96">
        <v>47</v>
      </c>
      <c r="D503" s="96">
        <v>6.9999999999999991</v>
      </c>
      <c r="E503" s="96">
        <v>0.20532609844899999</v>
      </c>
      <c r="F503" s="96">
        <v>0.38020893133700001</v>
      </c>
      <c r="G503" s="96">
        <v>0.46504502747100002</v>
      </c>
      <c r="H503" s="96">
        <v>0.45124231224400002</v>
      </c>
      <c r="I503" s="96">
        <v>0.398815332749</v>
      </c>
      <c r="J503" s="96">
        <v>0.34742421791200001</v>
      </c>
      <c r="K503" s="96">
        <v>0.306962443975</v>
      </c>
      <c r="L503" s="96">
        <v>0.27424345347899998</v>
      </c>
      <c r="M503" s="96">
        <v>0.24617714226000001</v>
      </c>
      <c r="N503" s="96">
        <v>0.107567367062</v>
      </c>
      <c r="O503" s="96">
        <v>4.7270349759199998E-2</v>
      </c>
      <c r="P503" s="96">
        <v>2.7957108283399999E-2</v>
      </c>
      <c r="Q503" s="96">
        <v>1.9513824622800002E-2</v>
      </c>
      <c r="R503" s="16">
        <f>SQRT((C503-Input!$R$8)^2+(Input!$Q$8-D503)^2)</f>
        <v>3.3414803114474894</v>
      </c>
    </row>
    <row r="504" spans="3:18">
      <c r="C504" s="96">
        <v>47</v>
      </c>
      <c r="D504" s="96">
        <v>7.0999999999999988</v>
      </c>
      <c r="E504" s="96">
        <v>0.2043973402</v>
      </c>
      <c r="F504" s="96">
        <v>0.37799461852100003</v>
      </c>
      <c r="G504" s="96">
        <v>0.46296750098599998</v>
      </c>
      <c r="H504" s="96">
        <v>0.44949591032699998</v>
      </c>
      <c r="I504" s="96">
        <v>0.39751735025599999</v>
      </c>
      <c r="J504" s="96">
        <v>0.346438486873</v>
      </c>
      <c r="K504" s="96">
        <v>0.306245544659</v>
      </c>
      <c r="L504" s="96">
        <v>0.27371551626200002</v>
      </c>
      <c r="M504" s="96">
        <v>0.24585633083899999</v>
      </c>
      <c r="N504" s="96">
        <v>0.107933140562</v>
      </c>
      <c r="O504" s="96">
        <v>4.7564485270300001E-2</v>
      </c>
      <c r="P504" s="96">
        <v>2.8163201558900001E-2</v>
      </c>
      <c r="Q504" s="96">
        <v>1.96769797476E-2</v>
      </c>
      <c r="R504" s="16">
        <f>SQRT((C504-Input!$R$8)^2+(Input!$Q$8-D504)^2)</f>
        <v>3.241656829168472</v>
      </c>
    </row>
    <row r="505" spans="3:18">
      <c r="C505" s="96">
        <v>47</v>
      </c>
      <c r="D505" s="96">
        <v>7.2</v>
      </c>
      <c r="E505" s="96">
        <v>0.202078417328</v>
      </c>
      <c r="F505" s="96">
        <v>0.373442040626</v>
      </c>
      <c r="G505" s="96">
        <v>0.45779237930400002</v>
      </c>
      <c r="H505" s="96">
        <v>0.44472341860100001</v>
      </c>
      <c r="I505" s="96">
        <v>0.39342444691799999</v>
      </c>
      <c r="J505" s="96">
        <v>0.343127818315</v>
      </c>
      <c r="K505" s="96">
        <v>0.30349984548999998</v>
      </c>
      <c r="L505" s="96">
        <v>0.27134116353499999</v>
      </c>
      <c r="M505" s="96">
        <v>0.24390662317</v>
      </c>
      <c r="N505" s="96">
        <v>0.107607807342</v>
      </c>
      <c r="O505" s="96">
        <v>4.7564032362700001E-2</v>
      </c>
      <c r="P505" s="96">
        <v>2.8213183659799999E-2</v>
      </c>
      <c r="Q505" s="96">
        <v>1.97368366227E-2</v>
      </c>
      <c r="R505" s="16">
        <f>SQRT((C505-Input!$R$8)^2+(Input!$Q$8-D505)^2)</f>
        <v>3.1418445735583358</v>
      </c>
    </row>
    <row r="506" spans="3:18">
      <c r="C506" s="96">
        <v>47</v>
      </c>
      <c r="D506" s="96">
        <v>7.3000000000000007</v>
      </c>
      <c r="E506" s="96">
        <v>0.19761610618299999</v>
      </c>
      <c r="F506" s="96">
        <v>0.36525800019100002</v>
      </c>
      <c r="G506" s="96">
        <v>0.44800272625799997</v>
      </c>
      <c r="H506" s="96">
        <v>0.43554302404299999</v>
      </c>
      <c r="I506" s="96">
        <v>0.38537213876800003</v>
      </c>
      <c r="J506" s="96">
        <v>0.33651665490799998</v>
      </c>
      <c r="K506" s="96">
        <v>0.297867828344</v>
      </c>
      <c r="L506" s="96">
        <v>0.26638877128299998</v>
      </c>
      <c r="M506" s="96">
        <v>0.23971376595400001</v>
      </c>
      <c r="N506" s="96">
        <v>0.10642336847</v>
      </c>
      <c r="O506" s="96">
        <v>4.7226957225399997E-2</v>
      </c>
      <c r="P506" s="96">
        <v>2.8092392176899999E-2</v>
      </c>
      <c r="Q506" s="96">
        <v>1.9685916782999999E-2</v>
      </c>
      <c r="R506" s="16">
        <f>SQRT((C506-Input!$R$8)^2+(Input!$Q$8-D506)^2)</f>
        <v>3.0420446496889784</v>
      </c>
    </row>
    <row r="507" spans="3:18">
      <c r="C507" s="96">
        <v>47</v>
      </c>
      <c r="D507" s="96">
        <v>7.3999999999999986</v>
      </c>
      <c r="E507" s="96">
        <v>0.188232506322</v>
      </c>
      <c r="F507" s="96">
        <v>0.34746558962500002</v>
      </c>
      <c r="G507" s="96">
        <v>0.42711361404699999</v>
      </c>
      <c r="H507" s="96">
        <v>0.41601242478900002</v>
      </c>
      <c r="I507" s="96">
        <v>0.36835279951400002</v>
      </c>
      <c r="J507" s="96">
        <v>0.32232016454099999</v>
      </c>
      <c r="K507" s="96">
        <v>0.28568179897000001</v>
      </c>
      <c r="L507" s="96">
        <v>0.25567741099899999</v>
      </c>
      <c r="M507" s="96">
        <v>0.23050824591499999</v>
      </c>
      <c r="N507" s="96">
        <v>0.10347462882900001</v>
      </c>
      <c r="O507" s="96">
        <v>4.62078741564E-2</v>
      </c>
      <c r="P507" s="96">
        <v>2.7622562869999999E-2</v>
      </c>
      <c r="Q507" s="96">
        <v>1.9407095765599999E-2</v>
      </c>
      <c r="R507" s="16">
        <f>SQRT((C507-Input!$R$8)^2+(Input!$Q$8-D507)^2)</f>
        <v>2.9422583124200248</v>
      </c>
    </row>
    <row r="508" spans="3:18">
      <c r="C508" s="96">
        <v>47</v>
      </c>
      <c r="D508" s="96">
        <v>7.4999999999999991</v>
      </c>
      <c r="E508" s="96">
        <v>0.169405408319</v>
      </c>
      <c r="F508" s="96">
        <v>0.30863768355400001</v>
      </c>
      <c r="G508" s="96">
        <v>0.38500120559700002</v>
      </c>
      <c r="H508" s="96">
        <v>0.377265073856</v>
      </c>
      <c r="I508" s="96">
        <v>0.33570966898299998</v>
      </c>
      <c r="J508" s="96">
        <v>0.29508309020500001</v>
      </c>
      <c r="K508" s="96">
        <v>0.26189900046100001</v>
      </c>
      <c r="L508" s="96">
        <v>0.235350231544</v>
      </c>
      <c r="M508" s="96">
        <v>0.213107237595</v>
      </c>
      <c r="N508" s="96">
        <v>9.7919808345500001E-2</v>
      </c>
      <c r="O508" s="96">
        <v>4.4307928543000002E-2</v>
      </c>
      <c r="P508" s="96">
        <v>2.6720366866999998E-2</v>
      </c>
      <c r="Q508" s="96">
        <v>1.8842627143400001E-2</v>
      </c>
      <c r="R508" s="16">
        <f>SQRT((C508-Input!$R$8)^2+(Input!$Q$8-D508)^2)</f>
        <v>2.8424869926365726</v>
      </c>
    </row>
    <row r="509" spans="3:18">
      <c r="C509" s="96">
        <v>47</v>
      </c>
      <c r="D509" s="96">
        <v>7.5999999999999979</v>
      </c>
      <c r="E509" s="96">
        <v>0.15027725961300001</v>
      </c>
      <c r="F509" s="96">
        <v>0.26757246983499999</v>
      </c>
      <c r="G509" s="96">
        <v>0.34068493628500002</v>
      </c>
      <c r="H509" s="96">
        <v>0.33736974106700002</v>
      </c>
      <c r="I509" s="96">
        <v>0.30306828610300002</v>
      </c>
      <c r="J509" s="96">
        <v>0.26743364154299998</v>
      </c>
      <c r="K509" s="96">
        <v>0.23825975457099999</v>
      </c>
      <c r="L509" s="96">
        <v>0.21533580262800001</v>
      </c>
      <c r="M509" s="96">
        <v>0.19582344551399999</v>
      </c>
      <c r="N509" s="96">
        <v>9.2420650368399998E-2</v>
      </c>
      <c r="O509" s="96">
        <v>4.2432907527500001E-2</v>
      </c>
      <c r="P509" s="96">
        <v>2.5777220415899998E-2</v>
      </c>
      <c r="Q509" s="96">
        <v>1.8258969513799999E-2</v>
      </c>
      <c r="R509" s="16">
        <f>SQRT((C509-Input!$R$8)^2+(Input!$Q$8-D509)^2)</f>
        <v>2.7427323291950119</v>
      </c>
    </row>
    <row r="510" spans="3:18">
      <c r="C510" s="96">
        <v>47</v>
      </c>
      <c r="D510" s="96">
        <v>7.6999999999999993</v>
      </c>
      <c r="E510" s="96">
        <v>0.14165873938000001</v>
      </c>
      <c r="F510" s="96">
        <v>0.24988015645700001</v>
      </c>
      <c r="G510" s="96">
        <v>0.32116291637799999</v>
      </c>
      <c r="H510" s="96">
        <v>0.31950346827100001</v>
      </c>
      <c r="I510" s="96">
        <v>0.28850447590400002</v>
      </c>
      <c r="J510" s="96">
        <v>0.25486120319700001</v>
      </c>
      <c r="K510" s="96">
        <v>0.227757210223</v>
      </c>
      <c r="L510" s="96">
        <v>0.20650356563</v>
      </c>
      <c r="M510" s="96">
        <v>0.18790495969599999</v>
      </c>
      <c r="N510" s="96">
        <v>8.9859674041600002E-2</v>
      </c>
      <c r="O510" s="96">
        <v>4.1534249393800002E-2</v>
      </c>
      <c r="P510" s="96">
        <v>2.53108267772E-2</v>
      </c>
      <c r="Q510" s="96">
        <v>1.7962880716799998E-2</v>
      </c>
      <c r="R510" s="16">
        <f>SQRT((C510-Input!$R$8)^2+(Input!$Q$8-D510)^2)</f>
        <v>2.6429962080780345</v>
      </c>
    </row>
    <row r="511" spans="3:18">
      <c r="C511" s="96">
        <v>47</v>
      </c>
      <c r="D511" s="96">
        <v>7.8</v>
      </c>
      <c r="E511" s="96">
        <v>0.140742103294</v>
      </c>
      <c r="F511" s="96">
        <v>0.24884270775699999</v>
      </c>
      <c r="G511" s="96">
        <v>0.31996569636099997</v>
      </c>
      <c r="H511" s="96">
        <v>0.31827637353499999</v>
      </c>
      <c r="I511" s="96">
        <v>0.287586509677</v>
      </c>
      <c r="J511" s="96">
        <v>0.25411175107299999</v>
      </c>
      <c r="K511" s="96">
        <v>0.22720604250099999</v>
      </c>
      <c r="L511" s="96">
        <v>0.20607070572200001</v>
      </c>
      <c r="M511" s="96">
        <v>0.18749521305200001</v>
      </c>
      <c r="N511" s="96">
        <v>8.9619317770399998E-2</v>
      </c>
      <c r="O511" s="96">
        <v>4.14077308403E-2</v>
      </c>
      <c r="P511" s="96">
        <v>2.5231157155899998E-2</v>
      </c>
      <c r="Q511" s="96">
        <v>1.7905165134299999E-2</v>
      </c>
      <c r="R511" s="16">
        <f>SQRT((C511-Input!$R$8)^2+(Input!$Q$8-D511)^2)</f>
        <v>2.543280810728191</v>
      </c>
    </row>
    <row r="512" spans="3:18">
      <c r="C512" s="96">
        <v>47</v>
      </c>
      <c r="D512" s="96">
        <v>7.9</v>
      </c>
      <c r="E512" s="96">
        <v>0.146897514964</v>
      </c>
      <c r="F512" s="96">
        <v>0.26266615092700002</v>
      </c>
      <c r="G512" s="96">
        <v>0.33531899296899997</v>
      </c>
      <c r="H512" s="96">
        <v>0.33210581714999998</v>
      </c>
      <c r="I512" s="96">
        <v>0.29907416236200002</v>
      </c>
      <c r="J512" s="96">
        <v>0.264119492495</v>
      </c>
      <c r="K512" s="96">
        <v>0.235709981992</v>
      </c>
      <c r="L512" s="96">
        <v>0.213296517351</v>
      </c>
      <c r="M512" s="96">
        <v>0.193936890385</v>
      </c>
      <c r="N512" s="96">
        <v>9.1489328188100003E-2</v>
      </c>
      <c r="O512" s="96">
        <v>4.19853479508E-2</v>
      </c>
      <c r="P512" s="96">
        <v>2.5503524030400002E-2</v>
      </c>
      <c r="Q512" s="96">
        <v>1.8063716957999999E-2</v>
      </c>
      <c r="R512" s="16">
        <f>SQRT((C512-Input!$R$8)^2+(Input!$Q$8-D512)^2)</f>
        <v>2.4435886741678972</v>
      </c>
    </row>
    <row r="513" spans="3:18">
      <c r="C513" s="96">
        <v>47</v>
      </c>
      <c r="D513" s="96">
        <v>7.9999999999999982</v>
      </c>
      <c r="E513" s="96">
        <v>0.16074205748199999</v>
      </c>
      <c r="F513" s="96">
        <v>0.29366731249900002</v>
      </c>
      <c r="G513" s="96">
        <v>0.369502016022</v>
      </c>
      <c r="H513" s="96">
        <v>0.363035758948</v>
      </c>
      <c r="I513" s="96">
        <v>0.32479197696000001</v>
      </c>
      <c r="J513" s="96">
        <v>0.28643185684900002</v>
      </c>
      <c r="K513" s="96">
        <v>0.254781829967</v>
      </c>
      <c r="L513" s="96">
        <v>0.22955752615</v>
      </c>
      <c r="M513" s="96">
        <v>0.20817300434399999</v>
      </c>
      <c r="N513" s="96">
        <v>9.58902404929E-2</v>
      </c>
      <c r="O513" s="96">
        <v>4.3426686397499997E-2</v>
      </c>
      <c r="P513" s="96">
        <v>2.6206252850899999E-2</v>
      </c>
      <c r="Q513" s="96">
        <v>1.8488531567600001E-2</v>
      </c>
      <c r="R513" s="16">
        <f>SQRT((C513-Input!$R$8)^2+(Input!$Q$8-D513)^2)</f>
        <v>2.3439227663950475</v>
      </c>
    </row>
    <row r="514" spans="3:18">
      <c r="C514" s="96">
        <v>47</v>
      </c>
      <c r="D514" s="96">
        <v>8.1</v>
      </c>
      <c r="E514" s="96">
        <v>0.18374784574799999</v>
      </c>
      <c r="F514" s="96">
        <v>0.343514763301</v>
      </c>
      <c r="G514" s="96">
        <v>0.423587130471</v>
      </c>
      <c r="H514" s="96">
        <v>0.41237446494199997</v>
      </c>
      <c r="I514" s="96">
        <v>0.36656110808499998</v>
      </c>
      <c r="J514" s="96">
        <v>0.32145456524600002</v>
      </c>
      <c r="K514" s="96">
        <v>0.28591917520600002</v>
      </c>
      <c r="L514" s="96">
        <v>0.25626464095500001</v>
      </c>
      <c r="M514" s="96">
        <v>0.23100328126</v>
      </c>
      <c r="N514" s="96">
        <v>0.103137102518</v>
      </c>
      <c r="O514" s="96">
        <v>4.5813933258800003E-2</v>
      </c>
      <c r="P514" s="96">
        <v>2.7334002893499999E-2</v>
      </c>
      <c r="Q514" s="96">
        <v>1.9176421735000001E-2</v>
      </c>
      <c r="R514" s="16">
        <f>SQRT((C514-Input!$R$8)^2+(Input!$Q$8-D514)^2)</f>
        <v>2.2442865817734563</v>
      </c>
    </row>
    <row r="515" spans="3:18">
      <c r="C515" s="96">
        <v>47</v>
      </c>
      <c r="D515" s="96">
        <v>8.1999999999999975</v>
      </c>
      <c r="E515" s="96">
        <v>0.210302018057</v>
      </c>
      <c r="F515" s="96">
        <v>0.40132361202</v>
      </c>
      <c r="G515" s="96">
        <v>0.48464376628799999</v>
      </c>
      <c r="H515" s="96">
        <v>0.46810835297199999</v>
      </c>
      <c r="I515" s="96">
        <v>0.41521840123100001</v>
      </c>
      <c r="J515" s="96">
        <v>0.363461267039</v>
      </c>
      <c r="K515" s="96">
        <v>0.32212270689900002</v>
      </c>
      <c r="L515" s="96">
        <v>0.28862606821300002</v>
      </c>
      <c r="M515" s="96">
        <v>0.25900957792399998</v>
      </c>
      <c r="N515" s="96">
        <v>0.11210100615599999</v>
      </c>
      <c r="O515" s="96">
        <v>4.8876406751800001E-2</v>
      </c>
      <c r="P515" s="96">
        <v>2.8746618255200002E-2</v>
      </c>
      <c r="Q515" s="96">
        <v>2.00116980356E-2</v>
      </c>
      <c r="R515" s="16">
        <f>SQRT((C515-Input!$R$8)^2+(Input!$Q$8-D515)^2)</f>
        <v>2.1446842628768863</v>
      </c>
    </row>
    <row r="516" spans="3:18">
      <c r="C516" s="96">
        <v>47</v>
      </c>
      <c r="D516" s="96">
        <v>8.3000000000000007</v>
      </c>
      <c r="E516" s="96">
        <v>0.232497603439</v>
      </c>
      <c r="F516" s="96">
        <v>0.44937180064600002</v>
      </c>
      <c r="G516" s="96">
        <v>0.53857288234800005</v>
      </c>
      <c r="H516" s="96">
        <v>0.51735679542699997</v>
      </c>
      <c r="I516" s="96">
        <v>0.45701635993900003</v>
      </c>
      <c r="J516" s="96">
        <v>0.40096748431700002</v>
      </c>
      <c r="K516" s="96">
        <v>0.35464743647699998</v>
      </c>
      <c r="L516" s="96">
        <v>0.31676954063399998</v>
      </c>
      <c r="M516" s="96">
        <v>0.284419457406</v>
      </c>
      <c r="N516" s="96">
        <v>0.120265013297</v>
      </c>
      <c r="O516" s="96">
        <v>5.1656690520100003E-2</v>
      </c>
      <c r="P516" s="96">
        <v>3.0038069198399998E-2</v>
      </c>
      <c r="Q516" s="96">
        <v>2.0774470920799998E-2</v>
      </c>
      <c r="R516" s="16">
        <f>SQRT((C516-Input!$R$8)^2+(Input!$Q$8-D516)^2)</f>
        <v>2.0451207577390487</v>
      </c>
    </row>
    <row r="517" spans="3:18">
      <c r="C517" s="96">
        <v>47</v>
      </c>
      <c r="D517" s="96">
        <v>8.3999999999999986</v>
      </c>
      <c r="E517" s="96">
        <v>0.24854169672699999</v>
      </c>
      <c r="F517" s="96">
        <v>0.484107325872</v>
      </c>
      <c r="G517" s="96">
        <v>0.57692026205500002</v>
      </c>
      <c r="H517" s="96">
        <v>0.55398639581599995</v>
      </c>
      <c r="I517" s="96">
        <v>0.48818564332100001</v>
      </c>
      <c r="J517" s="96">
        <v>0.42749787976999998</v>
      </c>
      <c r="K517" s="96">
        <v>0.37912688885500001</v>
      </c>
      <c r="L517" s="96">
        <v>0.33796105322100001</v>
      </c>
      <c r="M517" s="96">
        <v>0.30277143435699999</v>
      </c>
      <c r="N517" s="96">
        <v>0.12664802379699999</v>
      </c>
      <c r="O517" s="96">
        <v>5.3865702885300001E-2</v>
      </c>
      <c r="P517" s="96">
        <v>3.1083197682400001E-2</v>
      </c>
      <c r="Q517" s="96">
        <v>2.13908070172E-2</v>
      </c>
      <c r="R517" s="16">
        <f>SQRT((C517-Input!$R$8)^2+(Input!$Q$8-D517)^2)</f>
        <v>1.9456020250910844</v>
      </c>
    </row>
    <row r="518" spans="3:18">
      <c r="C518" s="96">
        <v>47</v>
      </c>
      <c r="D518" s="96">
        <v>8.5</v>
      </c>
      <c r="E518" s="96">
        <v>0.25872655926499999</v>
      </c>
      <c r="F518" s="96">
        <v>0.50665198595299998</v>
      </c>
      <c r="G518" s="96">
        <v>0.60117758788099995</v>
      </c>
      <c r="H518" s="96">
        <v>0.57628472977199996</v>
      </c>
      <c r="I518" s="96">
        <v>0.508548712535</v>
      </c>
      <c r="J518" s="96">
        <v>0.44475191916099999</v>
      </c>
      <c r="K518" s="96">
        <v>0.39511517558999998</v>
      </c>
      <c r="L518" s="96">
        <v>0.35175200876000001</v>
      </c>
      <c r="M518" s="96">
        <v>0.31468072548600001</v>
      </c>
      <c r="N518" s="96">
        <v>0.13076247983600001</v>
      </c>
      <c r="O518" s="96">
        <v>5.5275852133E-2</v>
      </c>
      <c r="P518" s="96">
        <v>3.1749916837500003E-2</v>
      </c>
      <c r="Q518" s="96">
        <v>2.1780447675000002E-2</v>
      </c>
      <c r="R518" s="16">
        <f>SQRT((C518-Input!$R$8)^2+(Input!$Q$8-D518)^2)</f>
        <v>1.8461353055347551</v>
      </c>
    </row>
    <row r="519" spans="3:18">
      <c r="C519" s="96">
        <v>47</v>
      </c>
      <c r="D519" s="96">
        <v>8.5999999999999979</v>
      </c>
      <c r="E519" s="96">
        <v>0.26476747040199999</v>
      </c>
      <c r="F519" s="96">
        <v>0.52088212039799997</v>
      </c>
      <c r="G519" s="96">
        <v>0.61599287178899997</v>
      </c>
      <c r="H519" s="96">
        <v>0.58965102629300004</v>
      </c>
      <c r="I519" s="96">
        <v>0.520821086667</v>
      </c>
      <c r="J519" s="96">
        <v>0.45505152623099998</v>
      </c>
      <c r="K519" s="96">
        <v>0.40413888639099999</v>
      </c>
      <c r="L519" s="96">
        <v>0.35990087605400001</v>
      </c>
      <c r="M519" s="96">
        <v>0.32165928163200003</v>
      </c>
      <c r="N519" s="96">
        <v>0.13300887731300001</v>
      </c>
      <c r="O519" s="96">
        <v>5.60087860466E-2</v>
      </c>
      <c r="P519" s="96">
        <v>3.2078260483900001E-2</v>
      </c>
      <c r="Q519" s="96">
        <v>2.19610866575E-2</v>
      </c>
      <c r="R519" s="16">
        <f>SQRT((C519-Input!$R$8)^2+(Input!$Q$8-D519)^2)</f>
        <v>1.7467294846785208</v>
      </c>
    </row>
    <row r="520" spans="3:18">
      <c r="C520" s="96">
        <v>47</v>
      </c>
      <c r="D520" s="96">
        <v>8.6999999999999993</v>
      </c>
      <c r="E520" s="96">
        <v>0.268423227278</v>
      </c>
      <c r="F520" s="96">
        <v>0.529182442882</v>
      </c>
      <c r="G520" s="96">
        <v>0.62528558008799995</v>
      </c>
      <c r="H520" s="96">
        <v>0.59824989772600001</v>
      </c>
      <c r="I520" s="96">
        <v>0.52884403042200001</v>
      </c>
      <c r="J520" s="96">
        <v>0.46189546779899998</v>
      </c>
      <c r="K520" s="96">
        <v>0.41007950889400002</v>
      </c>
      <c r="L520" s="96">
        <v>0.36545779192799999</v>
      </c>
      <c r="M520" s="96">
        <v>0.32649664013700003</v>
      </c>
      <c r="N520" s="96">
        <v>0.134787491269</v>
      </c>
      <c r="O520" s="96">
        <v>5.6647429529600002E-2</v>
      </c>
      <c r="P520" s="96">
        <v>3.2383007049699999E-2</v>
      </c>
      <c r="Q520" s="96">
        <v>2.2132843318000001E-2</v>
      </c>
      <c r="R520" s="16">
        <f>SQRT((C520-Input!$R$8)^2+(Input!$Q$8-D520)^2)</f>
        <v>1.6473955866605523</v>
      </c>
    </row>
    <row r="521" spans="3:18">
      <c r="C521" s="96">
        <v>47</v>
      </c>
      <c r="D521" s="96">
        <v>8.7999999999999989</v>
      </c>
      <c r="E521" s="96">
        <v>0.270753031325</v>
      </c>
      <c r="F521" s="96">
        <v>0.53456049581499998</v>
      </c>
      <c r="G521" s="96">
        <v>0.63164660664000005</v>
      </c>
      <c r="H521" s="96">
        <v>0.60416917685500005</v>
      </c>
      <c r="I521" s="96">
        <v>0.53434762070099995</v>
      </c>
      <c r="J521" s="96">
        <v>0.466590809514</v>
      </c>
      <c r="K521" s="96">
        <v>0.41413913394200003</v>
      </c>
      <c r="L521" s="96">
        <v>0.36925659114100001</v>
      </c>
      <c r="M521" s="96">
        <v>0.329800706497</v>
      </c>
      <c r="N521" s="96">
        <v>0.136020927141</v>
      </c>
      <c r="O521" s="96">
        <v>5.7121077751800003E-2</v>
      </c>
      <c r="P521" s="96">
        <v>3.2624679614E-2</v>
      </c>
      <c r="Q521" s="96">
        <v>2.2273572887799999E-2</v>
      </c>
      <c r="R521" s="16">
        <f>SQRT((C521-Input!$R$8)^2+(Input!$Q$8-D521)^2)</f>
        <v>1.548147455913695</v>
      </c>
    </row>
    <row r="522" spans="3:18">
      <c r="C522" s="96">
        <v>47</v>
      </c>
      <c r="D522" s="96">
        <v>8.9</v>
      </c>
      <c r="E522" s="96">
        <v>0.27308098844799999</v>
      </c>
      <c r="F522" s="96">
        <v>0.53993425820700003</v>
      </c>
      <c r="G522" s="96">
        <v>0.63787507381999997</v>
      </c>
      <c r="H522" s="96">
        <v>0.60995418255300005</v>
      </c>
      <c r="I522" s="96">
        <v>0.53979514413499996</v>
      </c>
      <c r="J522" s="96">
        <v>0.47127065573799998</v>
      </c>
      <c r="K522" s="96">
        <v>0.41824063276599999</v>
      </c>
      <c r="L522" s="96">
        <v>0.37314633096499999</v>
      </c>
      <c r="M522" s="96">
        <v>0.33321718403400002</v>
      </c>
      <c r="N522" s="96">
        <v>0.13740204404600001</v>
      </c>
      <c r="O522" s="96">
        <v>5.7667347996599998E-2</v>
      </c>
      <c r="P522" s="96">
        <v>3.2909631854800003E-2</v>
      </c>
      <c r="Q522" s="96">
        <v>2.2443623772500001E-2</v>
      </c>
      <c r="R522" s="16">
        <f>SQRT((C522-Input!$R$8)^2+(Input!$Q$8-D522)^2)</f>
        <v>1.4490027162001533</v>
      </c>
    </row>
    <row r="523" spans="3:18">
      <c r="C523" s="96">
        <v>47</v>
      </c>
      <c r="D523" s="96">
        <v>8.9999999999999982</v>
      </c>
      <c r="E523" s="96">
        <v>0.27707025512799999</v>
      </c>
      <c r="F523" s="96">
        <v>0.54848516372900002</v>
      </c>
      <c r="G523" s="96">
        <v>0.64737390062599998</v>
      </c>
      <c r="H523" s="96">
        <v>0.61882082259899995</v>
      </c>
      <c r="I523" s="96">
        <v>0.54817614753099997</v>
      </c>
      <c r="J523" s="96">
        <v>0.47853304148300002</v>
      </c>
      <c r="K523" s="96">
        <v>0.424599176882</v>
      </c>
      <c r="L523" s="96">
        <v>0.37923143341499999</v>
      </c>
      <c r="M523" s="96">
        <v>0.33859929332299998</v>
      </c>
      <c r="N523" s="96">
        <v>0.13971412518699999</v>
      </c>
      <c r="O523" s="96">
        <v>5.8578985875699999E-2</v>
      </c>
      <c r="P523" s="96">
        <v>3.3385300787399999E-2</v>
      </c>
      <c r="Q523" s="96">
        <v>2.2732414035500002E-2</v>
      </c>
      <c r="R523" s="16">
        <f>SQRT((C523-Input!$R$8)^2+(Input!$Q$8-D523)^2)</f>
        <v>1.3499841472620366</v>
      </c>
    </row>
    <row r="524" spans="3:18">
      <c r="C524" s="96">
        <v>47</v>
      </c>
      <c r="D524" s="96">
        <v>9.1</v>
      </c>
      <c r="E524" s="96">
        <v>0.27910925753100002</v>
      </c>
      <c r="F524" s="96">
        <v>0.55268986575599999</v>
      </c>
      <c r="G524" s="96">
        <v>0.652430010999</v>
      </c>
      <c r="H524" s="96">
        <v>0.62371946905999998</v>
      </c>
      <c r="I524" s="96">
        <v>0.55294423302499995</v>
      </c>
      <c r="J524" s="96">
        <v>0.482698034346</v>
      </c>
      <c r="K524" s="96">
        <v>0.42829963881100003</v>
      </c>
      <c r="L524" s="96">
        <v>0.38285920130000001</v>
      </c>
      <c r="M524" s="96">
        <v>0.34188837736900002</v>
      </c>
      <c r="N524" s="96">
        <v>0.14140003172999999</v>
      </c>
      <c r="O524" s="96">
        <v>5.9317924226100001E-2</v>
      </c>
      <c r="P524" s="96">
        <v>3.37872291612E-2</v>
      </c>
      <c r="Q524" s="96">
        <v>2.2982799165700001E-2</v>
      </c>
      <c r="R524" s="16">
        <f>SQRT((C524-Input!$R$8)^2+(Input!$Q$8-D524)^2)</f>
        <v>1.251121706374797</v>
      </c>
    </row>
    <row r="525" spans="3:18">
      <c r="C525" s="96">
        <v>47</v>
      </c>
      <c r="D525" s="96">
        <v>9.2000000000000011</v>
      </c>
      <c r="E525" s="96">
        <v>0.27956131956800001</v>
      </c>
      <c r="F525" s="96">
        <v>0.55315229865600002</v>
      </c>
      <c r="G525" s="96">
        <v>0.65405148514599998</v>
      </c>
      <c r="H525" s="96">
        <v>0.62556474056300004</v>
      </c>
      <c r="I525" s="96">
        <v>0.55497557700800004</v>
      </c>
      <c r="J525" s="96">
        <v>0.48451183544999998</v>
      </c>
      <c r="K525" s="96">
        <v>0.430016624422</v>
      </c>
      <c r="L525" s="96">
        <v>0.38467811524399997</v>
      </c>
      <c r="M525" s="96">
        <v>0.34363681489499998</v>
      </c>
      <c r="N525" s="96">
        <v>0.14267042935499999</v>
      </c>
      <c r="O525" s="96">
        <v>5.9938891602599999E-2</v>
      </c>
      <c r="P525" s="96">
        <v>3.4134631526999998E-2</v>
      </c>
      <c r="Q525" s="96">
        <v>2.3203869718400001E-2</v>
      </c>
      <c r="R525" s="16">
        <f>SQRT((C525-Input!$R$8)^2+(Input!$Q$8-D525)^2)</f>
        <v>1.15245557418304</v>
      </c>
    </row>
    <row r="526" spans="3:18">
      <c r="C526" s="96">
        <v>47</v>
      </c>
      <c r="D526" s="96">
        <v>9.3000000000000007</v>
      </c>
      <c r="E526" s="96">
        <v>0.27998253977499998</v>
      </c>
      <c r="F526" s="96">
        <v>0.55363435015399998</v>
      </c>
      <c r="G526" s="96">
        <v>0.65559972350600004</v>
      </c>
      <c r="H526" s="96">
        <v>0.62733553423699995</v>
      </c>
      <c r="I526" s="96">
        <v>0.55691834937600004</v>
      </c>
      <c r="J526" s="96">
        <v>0.48627161921399997</v>
      </c>
      <c r="K526" s="96">
        <v>0.431709401735</v>
      </c>
      <c r="L526" s="96">
        <v>0.38648425348400001</v>
      </c>
      <c r="M526" s="96">
        <v>0.34534416207899998</v>
      </c>
      <c r="N526" s="96">
        <v>0.14391557603399999</v>
      </c>
      <c r="O526" s="96">
        <v>6.0523061667500003E-2</v>
      </c>
      <c r="P526" s="96">
        <v>3.4455476364499998E-2</v>
      </c>
      <c r="Q526" s="96">
        <v>2.3408481851500001E-2</v>
      </c>
      <c r="R526" s="16">
        <f>SQRT((C526-Input!$R$8)^2+(Input!$Q$8-D526)^2)</f>
        <v>1.0540408800274026</v>
      </c>
    </row>
    <row r="527" spans="3:18">
      <c r="C527" s="96">
        <v>47</v>
      </c>
      <c r="D527" s="96">
        <v>9.3999999999999986</v>
      </c>
      <c r="E527" s="96">
        <v>0.27939367708700003</v>
      </c>
      <c r="F527" s="96">
        <v>0.55225198567599998</v>
      </c>
      <c r="G527" s="96">
        <v>0.65474584969100003</v>
      </c>
      <c r="H527" s="96">
        <v>0.62687653776899999</v>
      </c>
      <c r="I527" s="96">
        <v>0.55691455076499996</v>
      </c>
      <c r="J527" s="96">
        <v>0.48624686566899999</v>
      </c>
      <c r="K527" s="96">
        <v>0.43184892945499997</v>
      </c>
      <c r="L527" s="96">
        <v>0.38681694996600002</v>
      </c>
      <c r="M527" s="96">
        <v>0.34573589158700002</v>
      </c>
      <c r="N527" s="96">
        <v>0.144589509537</v>
      </c>
      <c r="O527" s="96">
        <v>6.08632093071E-2</v>
      </c>
      <c r="P527" s="96">
        <v>3.4641696340999999E-2</v>
      </c>
      <c r="Q527" s="96">
        <v>2.3529234872599999E-2</v>
      </c>
      <c r="R527" s="16">
        <f>SQRT((C527-Input!$R$8)^2+(Input!$Q$8-D527)^2)</f>
        <v>0.95595528298782129</v>
      </c>
    </row>
    <row r="528" spans="3:18">
      <c r="C528" s="96">
        <v>47</v>
      </c>
      <c r="D528" s="96">
        <v>9.5</v>
      </c>
      <c r="E528" s="96">
        <v>0.27750286200199997</v>
      </c>
      <c r="F528" s="96">
        <v>0.54829358028200004</v>
      </c>
      <c r="G528" s="96">
        <v>0.65071587965800004</v>
      </c>
      <c r="H528" s="96">
        <v>0.62336641026999995</v>
      </c>
      <c r="I528" s="96">
        <v>0.55409989200800003</v>
      </c>
      <c r="J528" s="96">
        <v>0.48380471300400002</v>
      </c>
      <c r="K528" s="96">
        <v>0.42987046939399998</v>
      </c>
      <c r="L528" s="96">
        <v>0.38511674198099999</v>
      </c>
      <c r="M528" s="96">
        <v>0.34437813521900001</v>
      </c>
      <c r="N528" s="96">
        <v>0.144533499974</v>
      </c>
      <c r="O528" s="96">
        <v>6.0927050492E-2</v>
      </c>
      <c r="P528" s="96">
        <v>3.4683458027500003E-2</v>
      </c>
      <c r="Q528" s="96">
        <v>2.3561185510299999E-2</v>
      </c>
      <c r="R528" s="16">
        <f>SQRT((C528-Input!$R$8)^2+(Input!$Q$8-D528)^2)</f>
        <v>0.85831161554280666</v>
      </c>
    </row>
    <row r="529" spans="3:18">
      <c r="C529" s="96">
        <v>47</v>
      </c>
      <c r="D529" s="96">
        <v>9.5999999999999979</v>
      </c>
      <c r="E529" s="96">
        <v>0.27200298618399998</v>
      </c>
      <c r="F529" s="96">
        <v>0.53679384658700002</v>
      </c>
      <c r="G529" s="96">
        <v>0.63847557288500001</v>
      </c>
      <c r="H529" s="96">
        <v>0.61224541714199998</v>
      </c>
      <c r="I529" s="96">
        <v>0.544149461098</v>
      </c>
      <c r="J529" s="96">
        <v>0.47532817052199999</v>
      </c>
      <c r="K529" s="96">
        <v>0.42263247598999998</v>
      </c>
      <c r="L529" s="96">
        <v>0.37846449334600002</v>
      </c>
      <c r="M529" s="96">
        <v>0.33869065763299999</v>
      </c>
      <c r="N529" s="96">
        <v>0.142688068901</v>
      </c>
      <c r="O529" s="96">
        <v>6.0306752547399999E-2</v>
      </c>
      <c r="P529" s="96">
        <v>3.4365062196299999E-2</v>
      </c>
      <c r="Q529" s="96">
        <v>2.3366033781400002E-2</v>
      </c>
      <c r="R529" s="16">
        <f>SQRT((C529-Input!$R$8)^2+(Input!$Q$8-D529)^2)</f>
        <v>0.76127994566984747</v>
      </c>
    </row>
    <row r="530" spans="3:18">
      <c r="C530" s="96">
        <v>47</v>
      </c>
      <c r="D530" s="96">
        <v>9.6999999999999993</v>
      </c>
      <c r="E530" s="96">
        <v>0.26576271601899998</v>
      </c>
      <c r="F530" s="96">
        <v>0.52383782195200002</v>
      </c>
      <c r="G530" s="96">
        <v>0.62439093962299996</v>
      </c>
      <c r="H530" s="96">
        <v>0.59936539251300003</v>
      </c>
      <c r="I530" s="96">
        <v>0.532585528112</v>
      </c>
      <c r="J530" s="96">
        <v>0.46550494132100001</v>
      </c>
      <c r="K530" s="96">
        <v>0.414207788533</v>
      </c>
      <c r="L530" s="96">
        <v>0.37070335935400001</v>
      </c>
      <c r="M530" s="96">
        <v>0.332029592667</v>
      </c>
      <c r="N530" s="96">
        <v>0.140374313981</v>
      </c>
      <c r="O530" s="96">
        <v>5.9478187585499998E-2</v>
      </c>
      <c r="P530" s="96">
        <v>3.3929211262599998E-2</v>
      </c>
      <c r="Q530" s="96">
        <v>2.3095613805100002E-2</v>
      </c>
      <c r="R530" s="16">
        <f>SQRT((C530-Input!$R$8)^2+(Input!$Q$8-D530)^2)</f>
        <v>0.66512816959024035</v>
      </c>
    </row>
    <row r="531" spans="3:18">
      <c r="C531" s="96">
        <v>47</v>
      </c>
      <c r="D531" s="96">
        <v>9.8000000000000007</v>
      </c>
      <c r="E531" s="96">
        <v>0.26130264905700001</v>
      </c>
      <c r="F531" s="96">
        <v>0.51450043172100002</v>
      </c>
      <c r="G531" s="96">
        <v>0.61411257556400001</v>
      </c>
      <c r="H531" s="96">
        <v>0.58991877450399999</v>
      </c>
      <c r="I531" s="96">
        <v>0.52417492195600002</v>
      </c>
      <c r="J531" s="96">
        <v>0.45842018820800001</v>
      </c>
      <c r="K531" s="96">
        <v>0.40809388867200003</v>
      </c>
      <c r="L531" s="96">
        <v>0.36514876986</v>
      </c>
      <c r="M531" s="96">
        <v>0.327291762087</v>
      </c>
      <c r="N531" s="96">
        <v>0.13878903415300001</v>
      </c>
      <c r="O531" s="96">
        <v>5.8910667287300003E-2</v>
      </c>
      <c r="P531" s="96">
        <v>3.3625546617599998E-2</v>
      </c>
      <c r="Q531" s="96">
        <v>2.2902319214199999E-2</v>
      </c>
      <c r="R531" s="16">
        <f>SQRT((C531-Input!$R$8)^2+(Input!$Q$8-D531)^2)</f>
        <v>0.57030150647341082</v>
      </c>
    </row>
    <row r="532" spans="3:18">
      <c r="C532" s="96">
        <v>47</v>
      </c>
      <c r="D532" s="96">
        <v>9.9</v>
      </c>
      <c r="E532" s="96">
        <v>0.25616649884600001</v>
      </c>
      <c r="F532" s="96">
        <v>0.50417472508700001</v>
      </c>
      <c r="G532" s="96">
        <v>0.602477638707</v>
      </c>
      <c r="H532" s="96">
        <v>0.57912255159799997</v>
      </c>
      <c r="I532" s="96">
        <v>0.51441171779299999</v>
      </c>
      <c r="J532" s="96">
        <v>0.4499974356</v>
      </c>
      <c r="K532" s="96">
        <v>0.400792714863</v>
      </c>
      <c r="L532" s="96">
        <v>0.35837376927100001</v>
      </c>
      <c r="M532" s="96">
        <v>0.32135800352499999</v>
      </c>
      <c r="N532" s="96">
        <v>0.13642440280500001</v>
      </c>
      <c r="O532" s="96">
        <v>5.7981449377799997E-2</v>
      </c>
      <c r="P532" s="96">
        <v>3.31195713913E-2</v>
      </c>
      <c r="Q532" s="96">
        <v>2.2580874603400001E-2</v>
      </c>
      <c r="R532" s="16">
        <f>SQRT((C532-Input!$R$8)^2+(Input!$Q$8-D532)^2)</f>
        <v>0.47758992303986303</v>
      </c>
    </row>
    <row r="533" spans="3:18">
      <c r="C533" s="96">
        <v>47</v>
      </c>
      <c r="D533" s="96">
        <v>10</v>
      </c>
      <c r="E533" s="96">
        <v>0.25350076274900002</v>
      </c>
      <c r="F533" s="96">
        <v>0.49906228620900001</v>
      </c>
      <c r="G533" s="96">
        <v>0.59632646355399999</v>
      </c>
      <c r="H533" s="96">
        <v>0.57330405229100001</v>
      </c>
      <c r="I533" s="96">
        <v>0.50919355555099999</v>
      </c>
      <c r="J533" s="96">
        <v>0.44546604131799999</v>
      </c>
      <c r="K533" s="96">
        <v>0.39682876402400002</v>
      </c>
      <c r="L533" s="96">
        <v>0.35472744655299998</v>
      </c>
      <c r="M533" s="96">
        <v>0.31812864512099998</v>
      </c>
      <c r="N533" s="96">
        <v>0.13504640082399999</v>
      </c>
      <c r="O533" s="96">
        <v>5.7376662101600001E-2</v>
      </c>
      <c r="P533" s="96">
        <v>3.2764518336500001E-2</v>
      </c>
      <c r="Q533" s="96">
        <v>2.2342098449700001E-2</v>
      </c>
      <c r="R533" s="16">
        <f>SQRT((C533-Input!$R$8)^2+(Input!$Q$8-D533)^2)</f>
        <v>0.38851056728563066</v>
      </c>
    </row>
    <row r="534" spans="3:18">
      <c r="C534" s="96">
        <v>47</v>
      </c>
      <c r="D534" s="96">
        <v>10.1</v>
      </c>
      <c r="E534" s="96">
        <v>0.25139255648499997</v>
      </c>
      <c r="F534" s="96">
        <v>0.49545538982300003</v>
      </c>
      <c r="G534" s="96">
        <v>0.59139291609599998</v>
      </c>
      <c r="H534" s="96">
        <v>0.56851359064899998</v>
      </c>
      <c r="I534" s="96">
        <v>0.50479548432099997</v>
      </c>
      <c r="J534" s="96">
        <v>0.441580455777</v>
      </c>
      <c r="K534" s="96">
        <v>0.393188047702</v>
      </c>
      <c r="L534" s="96">
        <v>0.351497020464</v>
      </c>
      <c r="M534" s="96">
        <v>0.31520739250699997</v>
      </c>
      <c r="N534" s="96">
        <v>0.13358716818800001</v>
      </c>
      <c r="O534" s="96">
        <v>5.67022144208E-2</v>
      </c>
      <c r="P534" s="96">
        <v>3.2363253957899997E-2</v>
      </c>
      <c r="Q534" s="96">
        <v>2.2068176845299999E-2</v>
      </c>
      <c r="R534" s="16">
        <f>SQRT((C534-Input!$R$8)^2+(Input!$Q$8-D534)^2)</f>
        <v>0.30624955052372349</v>
      </c>
    </row>
    <row r="535" spans="3:18">
      <c r="C535" s="96">
        <v>47</v>
      </c>
      <c r="D535" s="96">
        <v>10.199999999999999</v>
      </c>
      <c r="E535" s="96">
        <v>0.248788182251</v>
      </c>
      <c r="F535" s="96">
        <v>0.490697298236</v>
      </c>
      <c r="G535" s="96">
        <v>0.58543578140499997</v>
      </c>
      <c r="H535" s="96">
        <v>0.56278146480299995</v>
      </c>
      <c r="I535" s="96">
        <v>0.49948682250300003</v>
      </c>
      <c r="J535" s="96">
        <v>0.43690706699199999</v>
      </c>
      <c r="K535" s="96">
        <v>0.38879520628899999</v>
      </c>
      <c r="L535" s="96">
        <v>0.34759661281199999</v>
      </c>
      <c r="M535" s="96">
        <v>0.311689106637</v>
      </c>
      <c r="N535" s="96">
        <v>0.13184475356299999</v>
      </c>
      <c r="O535" s="96">
        <v>5.5905006761999998E-2</v>
      </c>
      <c r="P535" s="96">
        <v>3.1888951426799997E-2</v>
      </c>
      <c r="Q535" s="96">
        <v>2.1743220010100001E-2</v>
      </c>
      <c r="R535" s="16">
        <f>SQRT((C535-Input!$R$8)^2+(Input!$Q$8-D535)^2)</f>
        <v>0.23798553212193935</v>
      </c>
    </row>
    <row r="536" spans="3:18">
      <c r="C536" s="96">
        <v>47</v>
      </c>
      <c r="D536" s="96">
        <v>10.3</v>
      </c>
      <c r="E536" s="96">
        <v>0.245226570911</v>
      </c>
      <c r="F536" s="96">
        <v>0.48356478422299998</v>
      </c>
      <c r="G536" s="96">
        <v>0.57730331541299995</v>
      </c>
      <c r="H536" s="96">
        <v>0.55508624936299999</v>
      </c>
      <c r="I536" s="96">
        <v>0.49253822842299999</v>
      </c>
      <c r="J536" s="96">
        <v>0.43091762410599999</v>
      </c>
      <c r="K536" s="96">
        <v>0.38322650601899999</v>
      </c>
      <c r="L536" s="96">
        <v>0.34273977017500001</v>
      </c>
      <c r="M536" s="96">
        <v>0.30738983015400001</v>
      </c>
      <c r="N536" s="96">
        <v>0.12991896750099999</v>
      </c>
      <c r="O536" s="96">
        <v>5.50587515049E-2</v>
      </c>
      <c r="P536" s="96">
        <v>3.1391364322400001E-2</v>
      </c>
      <c r="Q536" s="96">
        <v>2.1401518934999999E-2</v>
      </c>
      <c r="R536" s="16">
        <f>SQRT((C536-Input!$R$8)^2+(Input!$Q$8-D536)^2)</f>
        <v>0.19870943561578128</v>
      </c>
    </row>
    <row r="537" spans="3:18">
      <c r="C537" s="96">
        <v>47</v>
      </c>
      <c r="D537" s="96">
        <v>10.4</v>
      </c>
      <c r="E537" s="96">
        <v>0.241382279619</v>
      </c>
      <c r="F537" s="96">
        <v>0.47602948910699999</v>
      </c>
      <c r="G537" s="96">
        <v>0.56851044235600001</v>
      </c>
      <c r="H537" s="96">
        <v>0.54610086982299999</v>
      </c>
      <c r="I537" s="96">
        <v>0.48483215071300001</v>
      </c>
      <c r="J537" s="96">
        <v>0.42425286404099999</v>
      </c>
      <c r="K537" s="96">
        <v>0.37699293408200002</v>
      </c>
      <c r="L537" s="96">
        <v>0.337249130176</v>
      </c>
      <c r="M537" s="96">
        <v>0.30249540484800003</v>
      </c>
      <c r="N537" s="96">
        <v>0.12762367807700001</v>
      </c>
      <c r="O537" s="96">
        <v>5.4053869257800001E-2</v>
      </c>
      <c r="P537" s="96">
        <v>3.0808599452700001E-2</v>
      </c>
      <c r="Q537" s="96">
        <v>2.1003606863900001E-2</v>
      </c>
      <c r="R537" s="16">
        <f>SQRT((C537-Input!$R$8)^2+(Input!$Q$8-D537)^2)</f>
        <v>0.20575170984981481</v>
      </c>
    </row>
    <row r="538" spans="3:18">
      <c r="C538" s="96">
        <v>47</v>
      </c>
      <c r="D538" s="96">
        <v>10.5</v>
      </c>
      <c r="E538" s="96">
        <v>0.23820850201999999</v>
      </c>
      <c r="F538" s="96">
        <v>0.47028258818500002</v>
      </c>
      <c r="G538" s="96">
        <v>0.56100509447699998</v>
      </c>
      <c r="H538" s="96">
        <v>0.53825489466499998</v>
      </c>
      <c r="I538" s="96">
        <v>0.47800120814699998</v>
      </c>
      <c r="J538" s="96">
        <v>0.41832882972899998</v>
      </c>
      <c r="K538" s="96">
        <v>0.37141511752099998</v>
      </c>
      <c r="L538" s="96">
        <v>0.33227060854399998</v>
      </c>
      <c r="M538" s="96">
        <v>0.29799902913800003</v>
      </c>
      <c r="N538" s="96">
        <v>0.12531128335899999</v>
      </c>
      <c r="O538" s="96">
        <v>5.2992461922099998E-2</v>
      </c>
      <c r="P538" s="96">
        <v>3.01859535142E-2</v>
      </c>
      <c r="Q538" s="96">
        <v>2.0574896694700001E-2</v>
      </c>
      <c r="R538" s="16">
        <f>SQRT((C538-Input!$R$8)^2+(Input!$Q$8-D538)^2)</f>
        <v>0.25530783851950622</v>
      </c>
    </row>
    <row r="539" spans="3:18">
      <c r="C539" s="96">
        <v>47</v>
      </c>
      <c r="D539" s="96">
        <v>10.6</v>
      </c>
      <c r="E539" s="96">
        <v>0.235103023951</v>
      </c>
      <c r="F539" s="96">
        <v>0.46557480140800001</v>
      </c>
      <c r="G539" s="96">
        <v>0.55270324322999997</v>
      </c>
      <c r="H539" s="96">
        <v>0.52947522581100004</v>
      </c>
      <c r="I539" s="96">
        <v>0.47016455802599999</v>
      </c>
      <c r="J539" s="96">
        <v>0.41143803194400003</v>
      </c>
      <c r="K539" s="96">
        <v>0.36482224987900003</v>
      </c>
      <c r="L539" s="96">
        <v>0.32630579491900003</v>
      </c>
      <c r="M539" s="96">
        <v>0.29252254685000001</v>
      </c>
      <c r="N539" s="96">
        <v>0.122410641876</v>
      </c>
      <c r="O539" s="96">
        <v>5.1659354325200003E-2</v>
      </c>
      <c r="P539" s="96">
        <v>2.94623871828E-2</v>
      </c>
      <c r="Q539" s="96">
        <v>2.00826749423E-2</v>
      </c>
      <c r="R539" s="16">
        <f>SQRT((C539-Input!$R$8)^2+(Input!$Q$8-D539)^2)</f>
        <v>0.32867981184259254</v>
      </c>
    </row>
    <row r="540" spans="3:18">
      <c r="C540" s="96">
        <v>47.05</v>
      </c>
      <c r="D540" s="96">
        <v>8.3000000000000007</v>
      </c>
      <c r="E540" s="96">
        <v>0.20561647452199999</v>
      </c>
      <c r="F540" s="96">
        <v>0.38984736036000001</v>
      </c>
      <c r="G540" s="96">
        <v>0.47312004634499999</v>
      </c>
      <c r="H540" s="96">
        <v>0.457831914359</v>
      </c>
      <c r="I540" s="96">
        <v>0.40662789897500001</v>
      </c>
      <c r="J540" s="96">
        <v>0.35554022276899999</v>
      </c>
      <c r="K540" s="96">
        <v>0.31519355038000002</v>
      </c>
      <c r="L540" s="96">
        <v>0.28262969979500002</v>
      </c>
      <c r="M540" s="96">
        <v>0.25360489902599997</v>
      </c>
      <c r="N540" s="96">
        <v>0.110162671405</v>
      </c>
      <c r="O540" s="96">
        <v>4.8109097860700001E-2</v>
      </c>
      <c r="P540" s="96">
        <v>2.8338073097799999E-2</v>
      </c>
      <c r="Q540" s="96">
        <v>1.9738359824999999E-2</v>
      </c>
      <c r="R540" s="16">
        <f>SQRT((C540-Input!$R$8)^2+(Input!$Q$8-D540)^2)</f>
        <v>2.0505037108315234</v>
      </c>
    </row>
    <row r="541" spans="3:18">
      <c r="C541" s="96">
        <v>47.099999999999987</v>
      </c>
      <c r="D541" s="96">
        <v>6.4</v>
      </c>
      <c r="E541" s="96">
        <v>0.137954685745</v>
      </c>
      <c r="F541" s="96">
        <v>0.24976843230199999</v>
      </c>
      <c r="G541" s="96">
        <v>0.31233784394000003</v>
      </c>
      <c r="H541" s="96">
        <v>0.30692190550600001</v>
      </c>
      <c r="I541" s="96">
        <v>0.27379943994</v>
      </c>
      <c r="J541" s="96">
        <v>0.23957436890200001</v>
      </c>
      <c r="K541" s="96">
        <v>0.21243046172899999</v>
      </c>
      <c r="L541" s="96">
        <v>0.1907344104</v>
      </c>
      <c r="M541" s="96">
        <v>0.172218693029</v>
      </c>
      <c r="N541" s="96">
        <v>7.7994896209300002E-2</v>
      </c>
      <c r="O541" s="96">
        <v>3.5089894713499999E-2</v>
      </c>
      <c r="P541" s="96">
        <v>2.1285181557300002E-2</v>
      </c>
      <c r="Q541" s="96">
        <v>1.5005248786900001E-2</v>
      </c>
      <c r="R541" s="16">
        <f>SQRT((C541-Input!$R$8)^2+(Input!$Q$8-D541)^2)</f>
        <v>3.946833391817842</v>
      </c>
    </row>
    <row r="542" spans="3:18">
      <c r="C542" s="96">
        <v>47.099999999999987</v>
      </c>
      <c r="D542" s="96">
        <v>6.5</v>
      </c>
      <c r="E542" s="96">
        <v>0.152218186522</v>
      </c>
      <c r="F542" s="96">
        <v>0.278743506744</v>
      </c>
      <c r="G542" s="96">
        <v>0.344822066057</v>
      </c>
      <c r="H542" s="96">
        <v>0.337069568087</v>
      </c>
      <c r="I542" s="96">
        <v>0.29951789714499999</v>
      </c>
      <c r="J542" s="96">
        <v>0.26173215375699999</v>
      </c>
      <c r="K542" s="96">
        <v>0.231407245836</v>
      </c>
      <c r="L542" s="96">
        <v>0.20750489052900001</v>
      </c>
      <c r="M542" s="96">
        <v>0.186905646052</v>
      </c>
      <c r="N542" s="96">
        <v>8.3374032944000004E-2</v>
      </c>
      <c r="O542" s="96">
        <v>3.7262653667800003E-2</v>
      </c>
      <c r="P542" s="96">
        <v>2.2433571825800001E-2</v>
      </c>
      <c r="Q542" s="96">
        <v>1.5769793077200001E-2</v>
      </c>
      <c r="R542" s="16">
        <f>SQRT((C542-Input!$R$8)^2+(Input!$Q$8-D542)^2)</f>
        <v>3.8471212807853763</v>
      </c>
    </row>
    <row r="543" spans="3:18">
      <c r="C543" s="96">
        <v>47.099999999999987</v>
      </c>
      <c r="D543" s="96">
        <v>6.5999999999999988</v>
      </c>
      <c r="E543" s="96">
        <v>0.16794208360599999</v>
      </c>
      <c r="F543" s="96">
        <v>0.31042487983</v>
      </c>
      <c r="G543" s="96">
        <v>0.38139078551200001</v>
      </c>
      <c r="H543" s="96">
        <v>0.37086486857500001</v>
      </c>
      <c r="I543" s="96">
        <v>0.32778737424900001</v>
      </c>
      <c r="J543" s="96">
        <v>0.28649397197499998</v>
      </c>
      <c r="K543" s="96">
        <v>0.25270783732500002</v>
      </c>
      <c r="L543" s="96">
        <v>0.22592201457800001</v>
      </c>
      <c r="M543" s="96">
        <v>0.20335621586399999</v>
      </c>
      <c r="N543" s="96">
        <v>8.9379078293399999E-2</v>
      </c>
      <c r="O543" s="96">
        <v>3.9617211659700002E-2</v>
      </c>
      <c r="P543" s="96">
        <v>2.3698963953700001E-2</v>
      </c>
      <c r="Q543" s="96">
        <v>1.6605983273500002E-2</v>
      </c>
      <c r="R543" s="16">
        <f>SQRT((C543-Input!$R$8)^2+(Input!$Q$8-D543)^2)</f>
        <v>3.7474245122984269</v>
      </c>
    </row>
    <row r="544" spans="3:18">
      <c r="C544" s="96">
        <v>47.099999999999987</v>
      </c>
      <c r="D544" s="96">
        <v>6.6999999999999993</v>
      </c>
      <c r="E544" s="96">
        <v>0.181121831033</v>
      </c>
      <c r="F544" s="96">
        <v>0.33604531133400001</v>
      </c>
      <c r="G544" s="96">
        <v>0.411263078073</v>
      </c>
      <c r="H544" s="96">
        <v>0.39944009803399999</v>
      </c>
      <c r="I544" s="96">
        <v>0.35195430988699999</v>
      </c>
      <c r="J544" s="96">
        <v>0.307113686494</v>
      </c>
      <c r="K544" s="96">
        <v>0.27118726323300002</v>
      </c>
      <c r="L544" s="96">
        <v>0.24199218071199999</v>
      </c>
      <c r="M544" s="96">
        <v>0.21746473866400001</v>
      </c>
      <c r="N544" s="96">
        <v>9.4876076361600004E-2</v>
      </c>
      <c r="O544" s="96">
        <v>4.1809539304300002E-2</v>
      </c>
      <c r="P544" s="96">
        <v>2.4886193699000001E-2</v>
      </c>
      <c r="Q544" s="96">
        <v>1.7394915584400001E-2</v>
      </c>
      <c r="R544" s="16">
        <f>SQRT((C544-Input!$R$8)^2+(Input!$Q$8-D544)^2)</f>
        <v>3.647744344341922</v>
      </c>
    </row>
    <row r="545" spans="3:18">
      <c r="C545" s="96">
        <v>47.099999999999987</v>
      </c>
      <c r="D545" s="96">
        <v>6.8</v>
      </c>
      <c r="E545" s="96">
        <v>0.190127077511</v>
      </c>
      <c r="F545" s="96">
        <v>0.352773302623</v>
      </c>
      <c r="G545" s="96">
        <v>0.431123515826</v>
      </c>
      <c r="H545" s="96">
        <v>0.41840569218500001</v>
      </c>
      <c r="I545" s="96">
        <v>0.36895922837200001</v>
      </c>
      <c r="J545" s="96">
        <v>0.32170247208000002</v>
      </c>
      <c r="K545" s="96">
        <v>0.28440934923299999</v>
      </c>
      <c r="L545" s="96">
        <v>0.25355218027699999</v>
      </c>
      <c r="M545" s="96">
        <v>0.22769586457300001</v>
      </c>
      <c r="N545" s="96">
        <v>9.9145228496300003E-2</v>
      </c>
      <c r="O545" s="96">
        <v>4.3572256544899997E-2</v>
      </c>
      <c r="P545" s="96">
        <v>2.5857632438900002E-2</v>
      </c>
      <c r="Q545" s="96">
        <v>1.8048671518399999E-2</v>
      </c>
      <c r="R545" s="16">
        <f>SQRT((C545-Input!$R$8)^2+(Input!$Q$8-D545)^2)</f>
        <v>3.5480821760469214</v>
      </c>
    </row>
    <row r="546" spans="3:18">
      <c r="C546" s="96">
        <v>47.099999999999987</v>
      </c>
      <c r="D546" s="96">
        <v>6.9</v>
      </c>
      <c r="E546" s="96">
        <v>0.19586807391</v>
      </c>
      <c r="F546" s="96">
        <v>0.36302045439699998</v>
      </c>
      <c r="G546" s="96">
        <v>0.44376768386499998</v>
      </c>
      <c r="H546" s="96">
        <v>0.43062118076</v>
      </c>
      <c r="I546" s="96">
        <v>0.38005143960900001</v>
      </c>
      <c r="J546" s="96">
        <v>0.33126180871599997</v>
      </c>
      <c r="K546" s="96">
        <v>0.292833058935</v>
      </c>
      <c r="L546" s="96">
        <v>0.26124883897200002</v>
      </c>
      <c r="M546" s="96">
        <v>0.234560384634</v>
      </c>
      <c r="N546" s="96">
        <v>0.10226935920000001</v>
      </c>
      <c r="O546" s="96">
        <v>4.4926250146300001E-2</v>
      </c>
      <c r="P546" s="96">
        <v>2.6625790489699999E-2</v>
      </c>
      <c r="Q546" s="96">
        <v>1.8574625571100001E-2</v>
      </c>
      <c r="R546" s="16">
        <f>SQRT((C546-Input!$R$8)^2+(Input!$Q$8-D546)^2)</f>
        <v>3.4484395680198938</v>
      </c>
    </row>
    <row r="547" spans="3:18">
      <c r="C547" s="96">
        <v>47.099999999999987</v>
      </c>
      <c r="D547" s="96">
        <v>6.9999999999999991</v>
      </c>
      <c r="E547" s="96">
        <v>0.19887985426099999</v>
      </c>
      <c r="F547" s="96">
        <v>0.36811366144399998</v>
      </c>
      <c r="G547" s="96">
        <v>0.45037660691199999</v>
      </c>
      <c r="H547" s="96">
        <v>0.43714612590700003</v>
      </c>
      <c r="I547" s="96">
        <v>0.386106791113</v>
      </c>
      <c r="J547" s="96">
        <v>0.33655985331600002</v>
      </c>
      <c r="K547" s="96">
        <v>0.29755779305899999</v>
      </c>
      <c r="L547" s="96">
        <v>0.26564276093200001</v>
      </c>
      <c r="M547" s="96">
        <v>0.23854741904099999</v>
      </c>
      <c r="N547" s="96">
        <v>0.104316078635</v>
      </c>
      <c r="O547" s="96">
        <v>4.5884669022899997E-2</v>
      </c>
      <c r="P547" s="96">
        <v>2.71818425728E-2</v>
      </c>
      <c r="Q547" s="96">
        <v>1.89713237483E-2</v>
      </c>
      <c r="R547" s="16">
        <f>SQRT((C547-Input!$R$8)^2+(Input!$Q$8-D547)^2)</f>
        <v>3.3488182662826929</v>
      </c>
    </row>
    <row r="548" spans="3:18">
      <c r="C548" s="96">
        <v>47.099999999999987</v>
      </c>
      <c r="D548" s="96">
        <v>7.0999999999999988</v>
      </c>
      <c r="E548" s="96">
        <v>0.19986639046999999</v>
      </c>
      <c r="F548" s="96">
        <v>0.36958394323499999</v>
      </c>
      <c r="G548" s="96">
        <v>0.45253689722700002</v>
      </c>
      <c r="H548" s="96">
        <v>0.43941643546199999</v>
      </c>
      <c r="I548" s="96">
        <v>0.38835152058900002</v>
      </c>
      <c r="J548" s="96">
        <v>0.33862486154600002</v>
      </c>
      <c r="K548" s="96">
        <v>0.29947048622700001</v>
      </c>
      <c r="L548" s="96">
        <v>0.26749941872400002</v>
      </c>
      <c r="M548" s="96">
        <v>0.24030873279600001</v>
      </c>
      <c r="N548" s="96">
        <v>0.105473267665</v>
      </c>
      <c r="O548" s="96">
        <v>4.64898462481E-2</v>
      </c>
      <c r="P548" s="96">
        <v>2.7546195726500002E-2</v>
      </c>
      <c r="Q548" s="96">
        <v>1.9244521379500001E-2</v>
      </c>
      <c r="R548" s="16">
        <f>SQRT((C548-Input!$R$8)^2+(Input!$Q$8-D548)^2)</f>
        <v>3.2492202305925653</v>
      </c>
    </row>
    <row r="549" spans="3:18">
      <c r="C549" s="96">
        <v>47.099999999999987</v>
      </c>
      <c r="D549" s="96">
        <v>7.2</v>
      </c>
      <c r="E549" s="96">
        <v>0.19901779306199999</v>
      </c>
      <c r="F549" s="96">
        <v>0.36791804221300001</v>
      </c>
      <c r="G549" s="96">
        <v>0.45063947239000002</v>
      </c>
      <c r="H549" s="96">
        <v>0.43776777876200001</v>
      </c>
      <c r="I549" s="96">
        <v>0.38706545582599999</v>
      </c>
      <c r="J549" s="96">
        <v>0.33769185751699998</v>
      </c>
      <c r="K549" s="96">
        <v>0.29876931897999998</v>
      </c>
      <c r="L549" s="96">
        <v>0.26698586498799998</v>
      </c>
      <c r="M549" s="96">
        <v>0.239983844457</v>
      </c>
      <c r="N549" s="96">
        <v>0.10577199440899999</v>
      </c>
      <c r="O549" s="96">
        <v>4.67358737898E-2</v>
      </c>
      <c r="P549" s="96">
        <v>2.77221674031E-2</v>
      </c>
      <c r="Q549" s="96">
        <v>1.9385176686E-2</v>
      </c>
      <c r="R549" s="16">
        <f>SQRT((C549-Input!$R$8)^2+(Input!$Q$8-D549)^2)</f>
        <v>3.1496476681043823</v>
      </c>
    </row>
    <row r="550" spans="3:18">
      <c r="C550" s="96">
        <v>47.099999999999987</v>
      </c>
      <c r="D550" s="96">
        <v>7.3000000000000007</v>
      </c>
      <c r="E550" s="96">
        <v>0.19541111582199999</v>
      </c>
      <c r="F550" s="96">
        <v>0.361321562958</v>
      </c>
      <c r="G550" s="96">
        <v>0.44253463464300002</v>
      </c>
      <c r="H550" s="96">
        <v>0.43021493558500001</v>
      </c>
      <c r="I550" s="96">
        <v>0.38052901347099999</v>
      </c>
      <c r="J550" s="96">
        <v>0.332326274689</v>
      </c>
      <c r="K550" s="96">
        <v>0.29421982018999998</v>
      </c>
      <c r="L550" s="96">
        <v>0.26301464930000001</v>
      </c>
      <c r="M550" s="96">
        <v>0.23663838653200001</v>
      </c>
      <c r="N550" s="96">
        <v>0.104902324236</v>
      </c>
      <c r="O550" s="96">
        <v>4.6506960973300003E-2</v>
      </c>
      <c r="P550" s="96">
        <v>2.7653114899600002E-2</v>
      </c>
      <c r="Q550" s="96">
        <v>1.9366071128700001E-2</v>
      </c>
      <c r="R550" s="16">
        <f>SQRT((C550-Input!$R$8)^2+(Input!$Q$8-D550)^2)</f>
        <v>3.0501030735859977</v>
      </c>
    </row>
    <row r="551" spans="3:18">
      <c r="C551" s="96">
        <v>47.099999999999987</v>
      </c>
      <c r="D551" s="96">
        <v>7.3999999999999986</v>
      </c>
      <c r="E551" s="96">
        <v>0.186768992409</v>
      </c>
      <c r="F551" s="96">
        <v>0.34488225720900001</v>
      </c>
      <c r="G551" s="96">
        <v>0.42321825291300003</v>
      </c>
      <c r="H551" s="96">
        <v>0.41218689049099999</v>
      </c>
      <c r="I551" s="96">
        <v>0.364816857381</v>
      </c>
      <c r="J551" s="96">
        <v>0.31924554871600003</v>
      </c>
      <c r="K551" s="96">
        <v>0.282966348295</v>
      </c>
      <c r="L551" s="96">
        <v>0.25313040386000002</v>
      </c>
      <c r="M551" s="96">
        <v>0.228173817334</v>
      </c>
      <c r="N551" s="96">
        <v>0.102249701713</v>
      </c>
      <c r="O551" s="96">
        <v>4.5619474426999998E-2</v>
      </c>
      <c r="P551" s="96">
        <v>2.72572306728E-2</v>
      </c>
      <c r="Q551" s="96">
        <v>1.9135473758199999E-2</v>
      </c>
      <c r="R551" s="16">
        <f>SQRT((C551-Input!$R$8)^2+(Input!$Q$8-D551)^2)</f>
        <v>2.9505892777210017</v>
      </c>
    </row>
    <row r="552" spans="3:18">
      <c r="C552" s="96">
        <v>47.099999999999987</v>
      </c>
      <c r="D552" s="96">
        <v>7.4999999999999991</v>
      </c>
      <c r="E552" s="96">
        <v>0.16856547378799999</v>
      </c>
      <c r="F552" s="96">
        <v>0.30721488740300001</v>
      </c>
      <c r="G552" s="96">
        <v>0.38225920597099999</v>
      </c>
      <c r="H552" s="96">
        <v>0.374486937031</v>
      </c>
      <c r="I552" s="96">
        <v>0.33319458287600001</v>
      </c>
      <c r="J552" s="96">
        <v>0.29284131679999997</v>
      </c>
      <c r="K552" s="96">
        <v>0.25976978231600001</v>
      </c>
      <c r="L552" s="96">
        <v>0.23337999107900001</v>
      </c>
      <c r="M552" s="96">
        <v>0.211276928388</v>
      </c>
      <c r="N552" s="96">
        <v>9.6904216549799999E-2</v>
      </c>
      <c r="O552" s="96">
        <v>4.3828659843699998E-2</v>
      </c>
      <c r="P552" s="96">
        <v>2.6404211900099998E-2</v>
      </c>
      <c r="Q552" s="96">
        <v>1.8611550680500001E-2</v>
      </c>
      <c r="R552" s="16">
        <f>SQRT((C552-Input!$R$8)^2+(Input!$Q$8-D552)^2)</f>
        <v>2.8511095054566948</v>
      </c>
    </row>
    <row r="553" spans="3:18">
      <c r="C553" s="96">
        <v>47.099999999999987</v>
      </c>
      <c r="D553" s="96">
        <v>7.5999999999999979</v>
      </c>
      <c r="E553" s="96">
        <v>0.14966873487900001</v>
      </c>
      <c r="F553" s="96">
        <v>0.26675091716499999</v>
      </c>
      <c r="G553" s="96">
        <v>0.33822333818099998</v>
      </c>
      <c r="H553" s="96">
        <v>0.33473598226200002</v>
      </c>
      <c r="I553" s="96">
        <v>0.30060827844400001</v>
      </c>
      <c r="J553" s="96">
        <v>0.26504762510000002</v>
      </c>
      <c r="K553" s="96">
        <v>0.23603487241500001</v>
      </c>
      <c r="L553" s="96">
        <v>0.213256747065</v>
      </c>
      <c r="M553" s="96">
        <v>0.19379134940699999</v>
      </c>
      <c r="N553" s="96">
        <v>9.1321228494200005E-2</v>
      </c>
      <c r="O553" s="96">
        <v>4.1905542553600003E-2</v>
      </c>
      <c r="P553" s="96">
        <v>2.5437057595999998E-2</v>
      </c>
      <c r="Q553" s="96">
        <v>1.8013523962899999E-2</v>
      </c>
      <c r="R553" s="16">
        <f>SQRT((C553-Input!$R$8)^2+(Input!$Q$8-D553)^2)</f>
        <v>2.7516674469144897</v>
      </c>
    </row>
    <row r="554" spans="3:18">
      <c r="C554" s="96">
        <v>47.099999999999987</v>
      </c>
      <c r="D554" s="96">
        <v>7.6999999999999993</v>
      </c>
      <c r="E554" s="96">
        <v>0.139321227173</v>
      </c>
      <c r="F554" s="96">
        <v>0.24557111752899999</v>
      </c>
      <c r="G554" s="96">
        <v>0.31461148049799997</v>
      </c>
      <c r="H554" s="96">
        <v>0.313104746933</v>
      </c>
      <c r="I554" s="96">
        <v>0.282786883052</v>
      </c>
      <c r="J554" s="96">
        <v>0.249662977673</v>
      </c>
      <c r="K554" s="96">
        <v>0.22311920667499999</v>
      </c>
      <c r="L554" s="96">
        <v>0.20230530023400001</v>
      </c>
      <c r="M554" s="96">
        <v>0.184006233238</v>
      </c>
      <c r="N554" s="96">
        <v>8.8145291770899997E-2</v>
      </c>
      <c r="O554" s="96">
        <v>4.0784473974300003E-2</v>
      </c>
      <c r="P554" s="96">
        <v>2.4858719164199999E-2</v>
      </c>
      <c r="Q554" s="96">
        <v>1.7648135311199999E-2</v>
      </c>
      <c r="R554" s="16">
        <f>SQRT((C554-Input!$R$8)^2+(Input!$Q$8-D554)^2)</f>
        <v>2.6522673441250748</v>
      </c>
    </row>
    <row r="555" spans="3:18">
      <c r="C555" s="96">
        <v>47.099999999999987</v>
      </c>
      <c r="D555" s="96">
        <v>7.8</v>
      </c>
      <c r="E555" s="96">
        <v>0.134166600202</v>
      </c>
      <c r="F555" s="96">
        <v>0.235710136554</v>
      </c>
      <c r="G555" s="96">
        <v>0.30342365977399999</v>
      </c>
      <c r="H555" s="96">
        <v>0.30276226096499997</v>
      </c>
      <c r="I555" s="96">
        <v>0.27377561406000001</v>
      </c>
      <c r="J555" s="96">
        <v>0.24229138829300001</v>
      </c>
      <c r="K555" s="96">
        <v>0.21695058938199999</v>
      </c>
      <c r="L555" s="96">
        <v>0.19679644883299999</v>
      </c>
      <c r="M555" s="96">
        <v>0.17929761717100001</v>
      </c>
      <c r="N555" s="96">
        <v>8.6512985932199998E-2</v>
      </c>
      <c r="O555" s="96">
        <v>4.0170040758799999E-2</v>
      </c>
      <c r="P555" s="96">
        <v>2.4528340618000001E-2</v>
      </c>
      <c r="Q555" s="96">
        <v>1.7432807479200001E-2</v>
      </c>
      <c r="R555" s="16">
        <f>SQRT((C555-Input!$R$8)^2+(Input!$Q$8-D555)^2)</f>
        <v>2.5529140978528155</v>
      </c>
    </row>
    <row r="556" spans="3:18">
      <c r="C556" s="96">
        <v>47.099999999999987</v>
      </c>
      <c r="D556" s="96">
        <v>7.9</v>
      </c>
      <c r="E556" s="96">
        <v>0.13342761566899999</v>
      </c>
      <c r="F556" s="96">
        <v>0.234730276702</v>
      </c>
      <c r="G556" s="96">
        <v>0.30244674191299997</v>
      </c>
      <c r="H556" s="96">
        <v>0.30175137049299999</v>
      </c>
      <c r="I556" s="96">
        <v>0.27290721504299997</v>
      </c>
      <c r="J556" s="96">
        <v>0.241552758975</v>
      </c>
      <c r="K556" s="96">
        <v>0.21634491032100001</v>
      </c>
      <c r="L556" s="96">
        <v>0.196252234842</v>
      </c>
      <c r="M556" s="96">
        <v>0.17879426196199999</v>
      </c>
      <c r="N556" s="96">
        <v>8.6184767050399999E-2</v>
      </c>
      <c r="O556" s="96">
        <v>3.99963868682E-2</v>
      </c>
      <c r="P556" s="96">
        <v>2.4420355586699999E-2</v>
      </c>
      <c r="Q556" s="96">
        <v>1.7354500646400001E-2</v>
      </c>
      <c r="R556" s="16">
        <f>SQRT((C556-Input!$R$8)^2+(Input!$Q$8-D556)^2)</f>
        <v>2.4536134001343881</v>
      </c>
    </row>
    <row r="557" spans="3:18">
      <c r="C557" s="96">
        <v>47.099999999999987</v>
      </c>
      <c r="D557" s="96">
        <v>7.9999999999999982</v>
      </c>
      <c r="E557" s="96">
        <v>0.13728296560700001</v>
      </c>
      <c r="F557" s="96">
        <v>0.24303398622299999</v>
      </c>
      <c r="G557" s="96">
        <v>0.31209659277399998</v>
      </c>
      <c r="H557" s="96">
        <v>0.31046573244800002</v>
      </c>
      <c r="I557" s="96">
        <v>0.28056518036200001</v>
      </c>
      <c r="J557" s="96">
        <v>0.24778334395400001</v>
      </c>
      <c r="K557" s="96">
        <v>0.22160050146900001</v>
      </c>
      <c r="L557" s="96">
        <v>0.20095949266800001</v>
      </c>
      <c r="M557" s="96">
        <v>0.18275238962099999</v>
      </c>
      <c r="N557" s="96">
        <v>8.7272610269299999E-2</v>
      </c>
      <c r="O557" s="96">
        <v>4.0307776929199998E-2</v>
      </c>
      <c r="P557" s="96">
        <v>2.4560382209999999E-2</v>
      </c>
      <c r="Q557" s="96">
        <v>1.7430597958200001E-2</v>
      </c>
      <c r="R557" s="16">
        <f>SQRT((C557-Input!$R$8)^2+(Input!$Q$8-D557)^2)</f>
        <v>2.354371900023958</v>
      </c>
    </row>
    <row r="558" spans="3:18">
      <c r="C558" s="96">
        <v>47.099999999999987</v>
      </c>
      <c r="D558" s="96">
        <v>8.1</v>
      </c>
      <c r="E558" s="96">
        <v>0.146197805062</v>
      </c>
      <c r="F558" s="96">
        <v>0.26188808751199999</v>
      </c>
      <c r="G558" s="96">
        <v>0.33344929494800002</v>
      </c>
      <c r="H558" s="96">
        <v>0.329896743795</v>
      </c>
      <c r="I558" s="96">
        <v>0.29690401151399998</v>
      </c>
      <c r="J558" s="96">
        <v>0.26180080941700001</v>
      </c>
      <c r="K558" s="96">
        <v>0.23345152646</v>
      </c>
      <c r="L558" s="96">
        <v>0.21114587949499999</v>
      </c>
      <c r="M558" s="96">
        <v>0.191759677617</v>
      </c>
      <c r="N558" s="96">
        <v>8.99835723812E-2</v>
      </c>
      <c r="O558" s="96">
        <v>4.1176898098900003E-2</v>
      </c>
      <c r="P558" s="96">
        <v>2.4982135606699998E-2</v>
      </c>
      <c r="Q558" s="96">
        <v>1.7681839682900002E-2</v>
      </c>
      <c r="R558" s="16">
        <f>SQRT((C558-Input!$R$8)^2+(Input!$Q$8-D558)^2)</f>
        <v>2.2551974126283922</v>
      </c>
    </row>
    <row r="559" spans="3:18">
      <c r="C559" s="96">
        <v>47.099999999999987</v>
      </c>
      <c r="D559" s="96">
        <v>8.1999999999999975</v>
      </c>
      <c r="E559" s="96">
        <v>0.15960964288599999</v>
      </c>
      <c r="F559" s="96">
        <v>0.29114969024800003</v>
      </c>
      <c r="G559" s="96">
        <v>0.36643232292099998</v>
      </c>
      <c r="H559" s="96">
        <v>0.36003195371199997</v>
      </c>
      <c r="I559" s="96">
        <v>0.32202884736300003</v>
      </c>
      <c r="J559" s="96">
        <v>0.28379238635199999</v>
      </c>
      <c r="K559" s="96">
        <v>0.25210387261900002</v>
      </c>
      <c r="L559" s="96">
        <v>0.227079830565</v>
      </c>
      <c r="M559" s="96">
        <v>0.20588455542600001</v>
      </c>
      <c r="N559" s="96">
        <v>9.4408228055400001E-2</v>
      </c>
      <c r="O559" s="96">
        <v>4.2643914194099998E-2</v>
      </c>
      <c r="P559" s="96">
        <v>2.5700254500600001E-2</v>
      </c>
      <c r="Q559" s="96">
        <v>1.8116738498900001E-2</v>
      </c>
      <c r="R559" s="16">
        <f>SQRT((C559-Input!$R$8)^2+(Input!$Q$8-D559)^2)</f>
        <v>2.1560991851557256</v>
      </c>
    </row>
    <row r="560" spans="3:18">
      <c r="C560" s="96">
        <v>47.099999999999987</v>
      </c>
      <c r="D560" s="96">
        <v>8.3000000000000007</v>
      </c>
      <c r="E560" s="96">
        <v>0.178198834</v>
      </c>
      <c r="F560" s="96">
        <v>0.33005599680699998</v>
      </c>
      <c r="G560" s="96">
        <v>0.41066677689199999</v>
      </c>
      <c r="H560" s="96">
        <v>0.40092688920899999</v>
      </c>
      <c r="I560" s="96">
        <v>0.35629886211400003</v>
      </c>
      <c r="J560" s="96">
        <v>0.31245274102999998</v>
      </c>
      <c r="K560" s="96">
        <v>0.27775982427000001</v>
      </c>
      <c r="L560" s="96">
        <v>0.249037454894</v>
      </c>
      <c r="M560" s="96">
        <v>0.224693907842</v>
      </c>
      <c r="N560" s="96">
        <v>0.100584022637</v>
      </c>
      <c r="O560" s="96">
        <v>4.4731313419499999E-2</v>
      </c>
      <c r="P560" s="96">
        <v>2.6718079022400001E-2</v>
      </c>
      <c r="Q560" s="96">
        <v>1.8732771714799999E-2</v>
      </c>
      <c r="R560" s="16">
        <f>SQRT((C560-Input!$R$8)^2+(Input!$Q$8-D560)^2)</f>
        <v>2.0570882388785736</v>
      </c>
    </row>
    <row r="561" spans="3:18">
      <c r="C561" s="96">
        <v>47.099999999999987</v>
      </c>
      <c r="D561" s="96">
        <v>8.3999999999999986</v>
      </c>
      <c r="E561" s="96">
        <v>0.19798530821499999</v>
      </c>
      <c r="F561" s="96">
        <v>0.37127982528300002</v>
      </c>
      <c r="G561" s="96">
        <v>0.45524547328800002</v>
      </c>
      <c r="H561" s="96">
        <v>0.44195645366500003</v>
      </c>
      <c r="I561" s="96">
        <v>0.39301193220000002</v>
      </c>
      <c r="J561" s="96">
        <v>0.34328152150300001</v>
      </c>
      <c r="K561" s="96">
        <v>0.30455801613</v>
      </c>
      <c r="L561" s="96">
        <v>0.27301263953100002</v>
      </c>
      <c r="M561" s="96">
        <v>0.24531770672100001</v>
      </c>
      <c r="N561" s="96">
        <v>0.107404454011</v>
      </c>
      <c r="O561" s="96">
        <v>4.7092777891599998E-2</v>
      </c>
      <c r="P561" s="96">
        <v>2.78260648917E-2</v>
      </c>
      <c r="Q561" s="96">
        <v>1.94094879278E-2</v>
      </c>
      <c r="R561" s="16">
        <f>SQRT((C561-Input!$R$8)^2+(Input!$Q$8-D561)^2)</f>
        <v>1.9581778133856842</v>
      </c>
    </row>
    <row r="562" spans="3:18">
      <c r="C562" s="96">
        <v>47.099999999999987</v>
      </c>
      <c r="D562" s="96">
        <v>8.5</v>
      </c>
      <c r="E562" s="96">
        <v>0.21711524063500001</v>
      </c>
      <c r="F562" s="96">
        <v>0.41233531920499999</v>
      </c>
      <c r="G562" s="96">
        <v>0.50040025896999996</v>
      </c>
      <c r="H562" s="96">
        <v>0.48348318329000001</v>
      </c>
      <c r="I562" s="96">
        <v>0.428324297869</v>
      </c>
      <c r="J562" s="96">
        <v>0.37491539761100001</v>
      </c>
      <c r="K562" s="96">
        <v>0.331751458193</v>
      </c>
      <c r="L562" s="96">
        <v>0.29710980134300002</v>
      </c>
      <c r="M562" s="96">
        <v>0.26672270330199999</v>
      </c>
      <c r="N562" s="96">
        <v>0.114593783263</v>
      </c>
      <c r="O562" s="96">
        <v>4.9656157277900001E-2</v>
      </c>
      <c r="P562" s="96">
        <v>2.9035181762700001E-2</v>
      </c>
      <c r="Q562" s="96">
        <v>2.01269522502E-2</v>
      </c>
      <c r="R562" s="16">
        <f>SQRT((C562-Input!$R$8)^2+(Input!$Q$8-D562)^2)</f>
        <v>1.8593839504360885</v>
      </c>
    </row>
    <row r="563" spans="3:18">
      <c r="C563" s="96">
        <v>47.099999999999987</v>
      </c>
      <c r="D563" s="96">
        <v>8.5999999999999979</v>
      </c>
      <c r="E563" s="96">
        <v>0.22995443516299999</v>
      </c>
      <c r="F563" s="96">
        <v>0.4390473775</v>
      </c>
      <c r="G563" s="96">
        <v>0.53213541762100003</v>
      </c>
      <c r="H563" s="96">
        <v>0.51293598781799998</v>
      </c>
      <c r="I563" s="96">
        <v>0.45340301176100001</v>
      </c>
      <c r="J563" s="96">
        <v>0.39780527461499998</v>
      </c>
      <c r="K563" s="96">
        <v>0.35155185449600002</v>
      </c>
      <c r="L563" s="96">
        <v>0.31433729793100001</v>
      </c>
      <c r="M563" s="96">
        <v>0.28257820696699998</v>
      </c>
      <c r="N563" s="96">
        <v>0.120073891369</v>
      </c>
      <c r="O563" s="96">
        <v>5.1646565846799997E-2</v>
      </c>
      <c r="P563" s="96">
        <v>2.9979810755599998E-2</v>
      </c>
      <c r="Q563" s="96">
        <v>2.0689104634500001E-2</v>
      </c>
      <c r="R563" s="16">
        <f>SQRT((C563-Input!$R$8)^2+(Input!$Q$8-D563)^2)</f>
        <v>1.7607262710150893</v>
      </c>
    </row>
    <row r="564" spans="3:18">
      <c r="C564" s="96">
        <v>47.099999999999987</v>
      </c>
      <c r="D564" s="96">
        <v>8.6999999999999993</v>
      </c>
      <c r="E564" s="96">
        <v>0.241789267605</v>
      </c>
      <c r="F564" s="96">
        <v>0.46475794501399997</v>
      </c>
      <c r="G564" s="96">
        <v>0.56137539257500002</v>
      </c>
      <c r="H564" s="96">
        <v>0.54003231632600002</v>
      </c>
      <c r="I564" s="96">
        <v>0.47633549861500002</v>
      </c>
      <c r="J564" s="96">
        <v>0.41728495309699998</v>
      </c>
      <c r="K564" s="96">
        <v>0.36951751192299997</v>
      </c>
      <c r="L564" s="96">
        <v>0.32984550608300001</v>
      </c>
      <c r="M564" s="96">
        <v>0.29607545169799998</v>
      </c>
      <c r="N564" s="96">
        <v>0.12485036131299999</v>
      </c>
      <c r="O564" s="96">
        <v>5.3383044134699999E-2</v>
      </c>
      <c r="P564" s="96">
        <v>3.08256764677E-2</v>
      </c>
      <c r="Q564" s="96">
        <v>2.1194878961600001E-2</v>
      </c>
      <c r="R564" s="16">
        <f>SQRT((C564-Input!$R$8)^2+(Input!$Q$8-D564)^2)</f>
        <v>1.662229023855039</v>
      </c>
    </row>
    <row r="565" spans="3:18">
      <c r="C565" s="96">
        <v>47.099999999999987</v>
      </c>
      <c r="D565" s="96">
        <v>8.7999999999999989</v>
      </c>
      <c r="E565" s="96">
        <v>0.25129477329700001</v>
      </c>
      <c r="F565" s="96">
        <v>0.48588354964899999</v>
      </c>
      <c r="G565" s="96">
        <v>0.58412541348500002</v>
      </c>
      <c r="H565" s="96">
        <v>0.56191873642699997</v>
      </c>
      <c r="I565" s="96">
        <v>0.49522080532599999</v>
      </c>
      <c r="J565" s="96">
        <v>0.43328263296000002</v>
      </c>
      <c r="K565" s="96">
        <v>0.38422106781699999</v>
      </c>
      <c r="L565" s="96">
        <v>0.34248736749100001</v>
      </c>
      <c r="M565" s="96">
        <v>0.30696551093399999</v>
      </c>
      <c r="N565" s="96">
        <v>0.128626321312</v>
      </c>
      <c r="O565" s="96">
        <v>5.47395683952E-2</v>
      </c>
      <c r="P565" s="96">
        <v>3.1501591696899998E-2</v>
      </c>
      <c r="Q565" s="96">
        <v>2.1599567960499999E-2</v>
      </c>
      <c r="R565" s="16">
        <f>SQRT((C565-Input!$R$8)^2+(Input!$Q$8-D565)^2)</f>
        <v>1.5639225217540211</v>
      </c>
    </row>
    <row r="566" spans="3:18">
      <c r="C566" s="96">
        <v>47.099999999999987</v>
      </c>
      <c r="D566" s="96">
        <v>8.9</v>
      </c>
      <c r="E566" s="96">
        <v>0.26011525210500003</v>
      </c>
      <c r="F566" s="96">
        <v>0.50649269666399999</v>
      </c>
      <c r="G566" s="96">
        <v>0.605691048334</v>
      </c>
      <c r="H566" s="96">
        <v>0.58135737453699998</v>
      </c>
      <c r="I566" s="96">
        <v>0.51296066913799998</v>
      </c>
      <c r="J566" s="96">
        <v>0.44832155851900002</v>
      </c>
      <c r="K566" s="96">
        <v>0.39809442196599998</v>
      </c>
      <c r="L566" s="96">
        <v>0.35440786315</v>
      </c>
      <c r="M566" s="96">
        <v>0.31720566846499998</v>
      </c>
      <c r="N566" s="96">
        <v>0.132069690431</v>
      </c>
      <c r="O566" s="96">
        <v>5.5945429737099997E-2</v>
      </c>
      <c r="P566" s="96">
        <v>3.209741436E-2</v>
      </c>
      <c r="Q566" s="96">
        <v>2.1957232253499999E-2</v>
      </c>
      <c r="R566" s="16">
        <f>SQRT((C566-Input!$R$8)^2+(Input!$Q$8-D566)^2)</f>
        <v>1.4658451420094936</v>
      </c>
    </row>
    <row r="567" spans="3:18">
      <c r="C567" s="96">
        <v>47.099999999999987</v>
      </c>
      <c r="D567" s="96">
        <v>8.9999999999999982</v>
      </c>
      <c r="E567" s="96">
        <v>0.27095825822199998</v>
      </c>
      <c r="F567" s="96">
        <v>0.53135752428399996</v>
      </c>
      <c r="G567" s="96">
        <v>0.63126832235599994</v>
      </c>
      <c r="H567" s="96">
        <v>0.60449660700700003</v>
      </c>
      <c r="I567" s="96">
        <v>0.53425754030100003</v>
      </c>
      <c r="J567" s="96">
        <v>0.466399384458</v>
      </c>
      <c r="K567" s="96">
        <v>0.41373547567899999</v>
      </c>
      <c r="L567" s="96">
        <v>0.368887484609</v>
      </c>
      <c r="M567" s="96">
        <v>0.32967492418599997</v>
      </c>
      <c r="N567" s="96">
        <v>0.13648033833699999</v>
      </c>
      <c r="O567" s="96">
        <v>5.7495611864900001E-2</v>
      </c>
      <c r="P567" s="96">
        <v>3.2858823798600001E-2</v>
      </c>
      <c r="Q567" s="96">
        <v>2.2407498663E-2</v>
      </c>
      <c r="R567" s="16">
        <f>SQRT((C567-Input!$R$8)^2+(Input!$Q$8-D567)^2)</f>
        <v>1.368046163934616</v>
      </c>
    </row>
    <row r="568" spans="3:18">
      <c r="C568" s="96">
        <v>47.099999999999987</v>
      </c>
      <c r="D568" s="96">
        <v>9.1</v>
      </c>
      <c r="E568" s="96">
        <v>0.28019729257600001</v>
      </c>
      <c r="F568" s="96">
        <v>0.55198220285300004</v>
      </c>
      <c r="G568" s="96">
        <v>0.65301100223700004</v>
      </c>
      <c r="H568" s="96">
        <v>0.62446471243599999</v>
      </c>
      <c r="I568" s="96">
        <v>0.552887103913</v>
      </c>
      <c r="J568" s="96">
        <v>0.48229344970100002</v>
      </c>
      <c r="K568" s="96">
        <v>0.427565411437</v>
      </c>
      <c r="L568" s="96">
        <v>0.38188833960099999</v>
      </c>
      <c r="M568" s="96">
        <v>0.34095644525399998</v>
      </c>
      <c r="N568" s="96">
        <v>0.140816031477</v>
      </c>
      <c r="O568" s="96">
        <v>5.90833647945E-2</v>
      </c>
      <c r="P568" s="96">
        <v>3.3657643252100002E-2</v>
      </c>
      <c r="Q568" s="96">
        <v>2.2886846345499999E-2</v>
      </c>
      <c r="R568" s="16">
        <f>SQRT((C568-Input!$R$8)^2+(Input!$Q$8-D568)^2)</f>
        <v>1.2705898759865808</v>
      </c>
    </row>
    <row r="569" spans="3:18">
      <c r="C569" s="96">
        <v>47.099999999999987</v>
      </c>
      <c r="D569" s="96">
        <v>9.2000000000000011</v>
      </c>
      <c r="E569" s="96">
        <v>0.286722135318</v>
      </c>
      <c r="F569" s="96">
        <v>0.565979220743</v>
      </c>
      <c r="G569" s="96">
        <v>0.66914614844800002</v>
      </c>
      <c r="H569" s="96">
        <v>0.6394049637</v>
      </c>
      <c r="I569" s="96">
        <v>0.56605979348500002</v>
      </c>
      <c r="J569" s="96">
        <v>0.49436465327599999</v>
      </c>
      <c r="K569" s="96">
        <v>0.43813496595000001</v>
      </c>
      <c r="L569" s="96">
        <v>0.39196171633900001</v>
      </c>
      <c r="M569" s="96">
        <v>0.349740173938</v>
      </c>
      <c r="N569" s="96">
        <v>0.14443492513</v>
      </c>
      <c r="O569" s="96">
        <v>6.0457651616499998E-2</v>
      </c>
      <c r="P569" s="96">
        <v>3.4363171233900001E-2</v>
      </c>
      <c r="Q569" s="96">
        <v>2.3314953617199999E-2</v>
      </c>
      <c r="R569" s="16">
        <f>SQRT((C569-Input!$R$8)^2+(Input!$Q$8-D569)^2)</f>
        <v>1.1735616555013082</v>
      </c>
    </row>
    <row r="570" spans="3:18">
      <c r="C570" s="96">
        <v>47.099999999999987</v>
      </c>
      <c r="D570" s="96">
        <v>9.3000000000000007</v>
      </c>
      <c r="E570" s="96">
        <v>0.29077736054699999</v>
      </c>
      <c r="F570" s="96">
        <v>0.57494942957899997</v>
      </c>
      <c r="G570" s="96">
        <v>0.67981819866299997</v>
      </c>
      <c r="H570" s="96">
        <v>0.64933398095399997</v>
      </c>
      <c r="I570" s="96">
        <v>0.57470405411699998</v>
      </c>
      <c r="J570" s="96">
        <v>0.502486662493</v>
      </c>
      <c r="K570" s="96">
        <v>0.44528091050800001</v>
      </c>
      <c r="L570" s="96">
        <v>0.39868321734599999</v>
      </c>
      <c r="M570" s="96">
        <v>0.35575654186599998</v>
      </c>
      <c r="N570" s="96">
        <v>0.14691199789199999</v>
      </c>
      <c r="O570" s="96">
        <v>6.1466215524000001E-2</v>
      </c>
      <c r="P570" s="96">
        <v>3.4886886721699997E-2</v>
      </c>
      <c r="Q570" s="96">
        <v>2.3634386793499999E-2</v>
      </c>
      <c r="R570" s="16">
        <f>SQRT((C570-Input!$R$8)^2+(Input!$Q$8-D570)^2)</f>
        <v>1.0770771957322056</v>
      </c>
    </row>
    <row r="571" spans="3:18">
      <c r="C571" s="96">
        <v>47.099999999999987</v>
      </c>
      <c r="D571" s="96">
        <v>9.3999999999999986</v>
      </c>
      <c r="E571" s="96">
        <v>0.29220280201600002</v>
      </c>
      <c r="F571" s="96">
        <v>0.57851522830699997</v>
      </c>
      <c r="G571" s="96">
        <v>0.68377869871999997</v>
      </c>
      <c r="H571" s="96">
        <v>0.65301252104399998</v>
      </c>
      <c r="I571" s="96">
        <v>0.57802633160299999</v>
      </c>
      <c r="J571" s="96">
        <v>0.50563907827499999</v>
      </c>
      <c r="K571" s="96">
        <v>0.448109492773</v>
      </c>
      <c r="L571" s="96">
        <v>0.401227581808</v>
      </c>
      <c r="M571" s="96">
        <v>0.35821489431600001</v>
      </c>
      <c r="N571" s="96">
        <v>0.14802447601300001</v>
      </c>
      <c r="O571" s="96">
        <v>6.1951967339399998E-2</v>
      </c>
      <c r="P571" s="96">
        <v>3.5144077702499998E-2</v>
      </c>
      <c r="Q571" s="96">
        <v>2.3791468544200001E-2</v>
      </c>
      <c r="R571" s="16">
        <f>SQRT((C571-Input!$R$8)^2+(Input!$Q$8-D571)^2)</f>
        <v>0.98129690301648054</v>
      </c>
    </row>
    <row r="572" spans="3:18">
      <c r="C572" s="96">
        <v>47.099999999999987</v>
      </c>
      <c r="D572" s="96">
        <v>9.5</v>
      </c>
      <c r="E572" s="96">
        <v>0.28817605525000001</v>
      </c>
      <c r="F572" s="96">
        <v>0.57035424989799999</v>
      </c>
      <c r="G572" s="96">
        <v>0.67443876195899999</v>
      </c>
      <c r="H572" s="96">
        <v>0.64450086751699998</v>
      </c>
      <c r="I572" s="96">
        <v>0.57103714395100003</v>
      </c>
      <c r="J572" s="96">
        <v>0.49920770699799999</v>
      </c>
      <c r="K572" s="96">
        <v>0.442670196525</v>
      </c>
      <c r="L572" s="96">
        <v>0.39657149630400002</v>
      </c>
      <c r="M572" s="96">
        <v>0.35397217135800002</v>
      </c>
      <c r="N572" s="96">
        <v>0.146785772886</v>
      </c>
      <c r="O572" s="96">
        <v>6.1549543823E-2</v>
      </c>
      <c r="P572" s="96">
        <v>3.4952313503699997E-2</v>
      </c>
      <c r="Q572" s="96">
        <v>2.3677055388199999E-2</v>
      </c>
      <c r="R572" s="16">
        <f>SQRT((C572-Input!$R$8)^2+(Input!$Q$8-D572)^2)</f>
        <v>0.88644906123990752</v>
      </c>
    </row>
    <row r="573" spans="3:18">
      <c r="C573" s="96">
        <v>47.099999999999987</v>
      </c>
      <c r="D573" s="96">
        <v>9.5999999999999979</v>
      </c>
      <c r="E573" s="96">
        <v>0.27730765548500003</v>
      </c>
      <c r="F573" s="96">
        <v>0.54786866622800001</v>
      </c>
      <c r="G573" s="96">
        <v>0.64996203975699995</v>
      </c>
      <c r="H573" s="96">
        <v>0.62219897724399997</v>
      </c>
      <c r="I573" s="96">
        <v>0.55206354258599999</v>
      </c>
      <c r="J573" s="96">
        <v>0.48199674329800002</v>
      </c>
      <c r="K573" s="96">
        <v>0.42792487813899999</v>
      </c>
      <c r="L573" s="96">
        <v>0.38287152477199998</v>
      </c>
      <c r="M573" s="96">
        <v>0.34224372560100003</v>
      </c>
      <c r="N573" s="96">
        <v>0.142826995052</v>
      </c>
      <c r="O573" s="96">
        <v>6.01813651943E-2</v>
      </c>
      <c r="P573" s="96">
        <v>3.4272257713199999E-2</v>
      </c>
      <c r="Q573" s="96">
        <v>2.3267929113100001E-2</v>
      </c>
      <c r="R573" s="16">
        <f>SQRT((C573-Input!$R$8)^2+(Input!$Q$8-D573)^2)</f>
        <v>0.79286837777559049</v>
      </c>
    </row>
    <row r="574" spans="3:18">
      <c r="C574" s="96">
        <v>47.099999999999987</v>
      </c>
      <c r="D574" s="96">
        <v>9.6999999999999993</v>
      </c>
      <c r="E574" s="96">
        <v>0.26504185028900001</v>
      </c>
      <c r="F574" s="96">
        <v>0.52198252168500003</v>
      </c>
      <c r="G574" s="96">
        <v>0.62287727049800001</v>
      </c>
      <c r="H574" s="96">
        <v>0.59743193477900003</v>
      </c>
      <c r="I574" s="96">
        <v>0.52953683315199995</v>
      </c>
      <c r="J574" s="96">
        <v>0.46289499633499998</v>
      </c>
      <c r="K574" s="96">
        <v>0.41149705852399998</v>
      </c>
      <c r="L574" s="96">
        <v>0.36764642842200002</v>
      </c>
      <c r="M574" s="96">
        <v>0.32916116017699998</v>
      </c>
      <c r="N574" s="96">
        <v>0.138145437383</v>
      </c>
      <c r="O574" s="96">
        <v>5.8556156659700001E-2</v>
      </c>
      <c r="P574" s="96">
        <v>3.3447595701399997E-2</v>
      </c>
      <c r="Q574" s="96">
        <v>2.27639432168E-2</v>
      </c>
      <c r="R574" s="16">
        <f>SQRT((C574-Input!$R$8)^2+(Input!$Q$8-D574)^2)</f>
        <v>0.70106247280814726</v>
      </c>
    </row>
    <row r="575" spans="3:18">
      <c r="C575" s="96">
        <v>47.099999999999987</v>
      </c>
      <c r="D575" s="96">
        <v>9.8000000000000007</v>
      </c>
      <c r="E575" s="96">
        <v>0.25648619405500001</v>
      </c>
      <c r="F575" s="96">
        <v>0.50431851456599996</v>
      </c>
      <c r="G575" s="96">
        <v>0.60365648888900003</v>
      </c>
      <c r="H575" s="96">
        <v>0.57971337641599996</v>
      </c>
      <c r="I575" s="96">
        <v>0.51351971990400003</v>
      </c>
      <c r="J575" s="96">
        <v>0.44928765926699998</v>
      </c>
      <c r="K575" s="96">
        <v>0.39973954709499998</v>
      </c>
      <c r="L575" s="96">
        <v>0.356805458051</v>
      </c>
      <c r="M575" s="96">
        <v>0.31980287501600002</v>
      </c>
      <c r="N575" s="96">
        <v>0.134679482771</v>
      </c>
      <c r="O575" s="96">
        <v>5.7292025223699999E-2</v>
      </c>
      <c r="P575" s="96">
        <v>3.27860813655E-2</v>
      </c>
      <c r="Q575" s="96">
        <v>2.23502640466E-2</v>
      </c>
      <c r="R575" s="16">
        <f>SQRT((C575-Input!$R$8)^2+(Input!$Q$8-D575)^2)</f>
        <v>0.6118307912186608</v>
      </c>
    </row>
    <row r="576" spans="3:18">
      <c r="C576" s="96">
        <v>47.099999999999987</v>
      </c>
      <c r="D576" s="96">
        <v>9.9</v>
      </c>
      <c r="E576" s="96">
        <v>0.25206291227299998</v>
      </c>
      <c r="F576" s="96">
        <v>0.495767800511</v>
      </c>
      <c r="G576" s="96">
        <v>0.59358095599299998</v>
      </c>
      <c r="H576" s="96">
        <v>0.57028239175899997</v>
      </c>
      <c r="I576" s="96">
        <v>0.50502938677999998</v>
      </c>
      <c r="J576" s="96">
        <v>0.44198896983000002</v>
      </c>
      <c r="K576" s="96">
        <v>0.39314935560100001</v>
      </c>
      <c r="L576" s="96">
        <v>0.35095489300100002</v>
      </c>
      <c r="M576" s="96">
        <v>0.31467837432599999</v>
      </c>
      <c r="N576" s="96">
        <v>0.13259070380999999</v>
      </c>
      <c r="O576" s="96">
        <v>5.6443145328000002E-2</v>
      </c>
      <c r="P576" s="96">
        <v>3.2311352412500001E-2</v>
      </c>
      <c r="Q576" s="96">
        <v>2.20394325409E-2</v>
      </c>
      <c r="R576" s="16">
        <f>SQRT((C576-Input!$R$8)^2+(Input!$Q$8-D576)^2)</f>
        <v>0.52648384912230006</v>
      </c>
    </row>
    <row r="577" spans="3:18">
      <c r="C577" s="96">
        <v>47.099999999999987</v>
      </c>
      <c r="D577" s="96">
        <v>10</v>
      </c>
      <c r="E577" s="96">
        <v>0.25260787112299998</v>
      </c>
      <c r="F577" s="96">
        <v>0.49811469893499999</v>
      </c>
      <c r="G577" s="96">
        <v>0.59447587292500004</v>
      </c>
      <c r="H577" s="96">
        <v>0.57077303965699999</v>
      </c>
      <c r="I577" s="96">
        <v>0.50550039592100005</v>
      </c>
      <c r="J577" s="96">
        <v>0.442267492037</v>
      </c>
      <c r="K577" s="96">
        <v>0.39334418629700002</v>
      </c>
      <c r="L577" s="96">
        <v>0.35107540324199998</v>
      </c>
      <c r="M577" s="96">
        <v>0.31465309770400002</v>
      </c>
      <c r="N577" s="96">
        <v>0.132207201163</v>
      </c>
      <c r="O577" s="96">
        <v>5.6141308573400002E-2</v>
      </c>
      <c r="P577" s="96">
        <v>3.2098429953899998E-2</v>
      </c>
      <c r="Q577" s="96">
        <v>2.18808012859E-2</v>
      </c>
      <c r="R577" s="16">
        <f>SQRT((C577-Input!$R$8)^2+(Input!$Q$8-D577)^2)</f>
        <v>0.44725112597959221</v>
      </c>
    </row>
    <row r="578" spans="3:18">
      <c r="C578" s="96">
        <v>47.099999999999987</v>
      </c>
      <c r="D578" s="96">
        <v>10.199999999999999</v>
      </c>
      <c r="E578" s="96">
        <v>0.25340718137099999</v>
      </c>
      <c r="F578" s="96">
        <v>0.501662953721</v>
      </c>
      <c r="G578" s="96">
        <v>0.595851729429</v>
      </c>
      <c r="H578" s="96">
        <v>0.57151404795799998</v>
      </c>
      <c r="I578" s="96">
        <v>0.50611245613099998</v>
      </c>
      <c r="J578" s="96">
        <v>0.44251078921300002</v>
      </c>
      <c r="K578" s="96">
        <v>0.39348630890199998</v>
      </c>
      <c r="L578" s="96">
        <v>0.35102821004899998</v>
      </c>
      <c r="M578" s="96">
        <v>0.31434150471099997</v>
      </c>
      <c r="N578" s="96">
        <v>0.13125268778400001</v>
      </c>
      <c r="O578" s="96">
        <v>5.5441883755100001E-2</v>
      </c>
      <c r="P578" s="96">
        <v>3.1596680613500003E-2</v>
      </c>
      <c r="Q578" s="96">
        <v>2.1499103345699998E-2</v>
      </c>
      <c r="R578" s="16">
        <f>SQRT((C578-Input!$R$8)^2+(Input!$Q$8-D578)^2)</f>
        <v>0.32516184016082383</v>
      </c>
    </row>
    <row r="579" spans="3:18">
      <c r="C579" s="96">
        <v>47.099999999999987</v>
      </c>
      <c r="D579" s="96">
        <v>10.3</v>
      </c>
      <c r="E579" s="96">
        <v>0.25153423294600002</v>
      </c>
      <c r="F579" s="96">
        <v>0.49765395576900001</v>
      </c>
      <c r="G579" s="96">
        <v>0.59151086411200005</v>
      </c>
      <c r="H579" s="96">
        <v>0.56745865371899995</v>
      </c>
      <c r="I579" s="96">
        <v>0.50253582654899998</v>
      </c>
      <c r="J579" s="96">
        <v>0.439442461949</v>
      </c>
      <c r="K579" s="96">
        <v>0.390622883157</v>
      </c>
      <c r="L579" s="96">
        <v>0.34862113548599999</v>
      </c>
      <c r="M579" s="96">
        <v>0.312222956642</v>
      </c>
      <c r="N579" s="96">
        <v>0.13034935085999999</v>
      </c>
      <c r="O579" s="96">
        <v>5.5015347891699998E-2</v>
      </c>
      <c r="P579" s="96">
        <v>3.1323528610900001E-2</v>
      </c>
      <c r="Q579" s="96">
        <v>2.1296209320900001E-2</v>
      </c>
      <c r="R579" s="16">
        <f>SQRT((C579-Input!$R$8)^2+(Input!$Q$8-D579)^2)</f>
        <v>0.29762148544779637</v>
      </c>
    </row>
    <row r="580" spans="3:18">
      <c r="C580" s="96">
        <v>47.099999999999987</v>
      </c>
      <c r="D580" s="96">
        <v>10.4</v>
      </c>
      <c r="E580" s="96">
        <v>0.24675510697799999</v>
      </c>
      <c r="F580" s="96">
        <v>0.487703331804</v>
      </c>
      <c r="G580" s="96">
        <v>0.58088097896199997</v>
      </c>
      <c r="H580" s="96">
        <v>0.557662585376</v>
      </c>
      <c r="I580" s="96">
        <v>0.49360388826000001</v>
      </c>
      <c r="J580" s="96">
        <v>0.43176084646000001</v>
      </c>
      <c r="K580" s="96">
        <v>0.383529401637</v>
      </c>
      <c r="L580" s="96">
        <v>0.34243554376099999</v>
      </c>
      <c r="M580" s="96">
        <v>0.30679383571199997</v>
      </c>
      <c r="N580" s="96">
        <v>0.12802915986999999</v>
      </c>
      <c r="O580" s="96">
        <v>5.4041178425800002E-2</v>
      </c>
      <c r="P580" s="96">
        <v>3.07591518493E-2</v>
      </c>
      <c r="Q580" s="96">
        <v>2.0913253201000001E-2</v>
      </c>
      <c r="R580" s="16">
        <f>SQRT((C580-Input!$R$8)^2+(Input!$Q$8-D580)^2)</f>
        <v>0.30236877302977716</v>
      </c>
    </row>
    <row r="581" spans="3:18">
      <c r="C581" s="96">
        <v>47.099999999999987</v>
      </c>
      <c r="D581" s="96">
        <v>10.5</v>
      </c>
      <c r="E581" s="96">
        <v>0.24385443320299999</v>
      </c>
      <c r="F581" s="96">
        <v>0.48188065156100002</v>
      </c>
      <c r="G581" s="96">
        <v>0.57421845490300005</v>
      </c>
      <c r="H581" s="96">
        <v>0.55102303392800001</v>
      </c>
      <c r="I581" s="96">
        <v>0.48786425643199999</v>
      </c>
      <c r="J581" s="96">
        <v>0.42681324952299998</v>
      </c>
      <c r="K581" s="96">
        <v>0.37893569392100002</v>
      </c>
      <c r="L581" s="96">
        <v>0.338419544415</v>
      </c>
      <c r="M581" s="96">
        <v>0.30321615272899999</v>
      </c>
      <c r="N581" s="96">
        <v>0.12634164755899999</v>
      </c>
      <c r="O581" s="96">
        <v>5.32609997493E-2</v>
      </c>
      <c r="P581" s="96">
        <v>3.0284115892800001E-2</v>
      </c>
      <c r="Q581" s="96">
        <v>2.0577509276600001E-2</v>
      </c>
      <c r="R581" s="16">
        <f>SQRT((C581-Input!$R$8)^2+(Input!$Q$8-D581)^2)</f>
        <v>0.33804615248056413</v>
      </c>
    </row>
    <row r="582" spans="3:18">
      <c r="C582" s="96">
        <v>47.099999999999987</v>
      </c>
      <c r="D582" s="96">
        <v>10.6</v>
      </c>
      <c r="E582" s="96">
        <v>0.24143720967599999</v>
      </c>
      <c r="F582" s="96">
        <v>0.478153075072</v>
      </c>
      <c r="G582" s="96">
        <v>0.56806368769500004</v>
      </c>
      <c r="H582" s="96">
        <v>0.54430278598000004</v>
      </c>
      <c r="I582" s="96">
        <v>0.48190771677700001</v>
      </c>
      <c r="J582" s="96">
        <v>0.4215563162</v>
      </c>
      <c r="K582" s="96">
        <v>0.37388353607000002</v>
      </c>
      <c r="L582" s="96">
        <v>0.33386815477199999</v>
      </c>
      <c r="M582" s="96">
        <v>0.29904379393399999</v>
      </c>
      <c r="N582" s="96">
        <v>0.12408627702199999</v>
      </c>
      <c r="O582" s="96">
        <v>5.2211068675999998E-2</v>
      </c>
      <c r="P582" s="96">
        <v>2.9686769930900001E-2</v>
      </c>
      <c r="Q582" s="96">
        <v>2.0163053074000001E-2</v>
      </c>
      <c r="R582" s="16">
        <f>SQRT((C582-Input!$R$8)^2+(Input!$Q$8-D582)^2)</f>
        <v>0.39638810213008735</v>
      </c>
    </row>
    <row r="583" spans="3:18">
      <c r="C583" s="96">
        <v>47.100999999999992</v>
      </c>
      <c r="D583" s="96">
        <v>6.8249999999999993</v>
      </c>
      <c r="E583" s="96">
        <v>0.19180548489900001</v>
      </c>
      <c r="F583" s="96">
        <v>0.355779481216</v>
      </c>
      <c r="G583" s="96">
        <v>0.43483268132500003</v>
      </c>
      <c r="H583" s="96">
        <v>0.42197715872800001</v>
      </c>
      <c r="I583" s="96">
        <v>0.37217993754399997</v>
      </c>
      <c r="J583" s="96">
        <v>0.32446551003700003</v>
      </c>
      <c r="K583" s="96">
        <v>0.28683217364800001</v>
      </c>
      <c r="L583" s="96">
        <v>0.25575495923000002</v>
      </c>
      <c r="M583" s="96">
        <v>0.229652166405</v>
      </c>
      <c r="N583" s="96">
        <v>0.100006313293</v>
      </c>
      <c r="O583" s="96">
        <v>4.3940188315800002E-2</v>
      </c>
      <c r="P583" s="96">
        <v>2.6064456476499999E-2</v>
      </c>
      <c r="Q583" s="96">
        <v>1.81892249438E-2</v>
      </c>
      <c r="R583" s="16">
        <f>SQRT((C583-Input!$R$8)^2+(Input!$Q$8-D583)^2)</f>
        <v>3.5232536299059825</v>
      </c>
    </row>
    <row r="584" spans="3:18">
      <c r="C584" s="96">
        <v>47.133000000000003</v>
      </c>
      <c r="D584" s="96">
        <v>7.2500000000000009</v>
      </c>
      <c r="E584" s="96">
        <v>0.197569811166</v>
      </c>
      <c r="F584" s="96">
        <v>0.36541333177500002</v>
      </c>
      <c r="G584" s="96">
        <v>0.44726189536400002</v>
      </c>
      <c r="H584" s="96">
        <v>0.43457232211300001</v>
      </c>
      <c r="I584" s="96">
        <v>0.38432137536799998</v>
      </c>
      <c r="J584" s="96">
        <v>0.33546235499499999</v>
      </c>
      <c r="K584" s="96">
        <v>0.29689669630299997</v>
      </c>
      <c r="L584" s="96">
        <v>0.265358126764</v>
      </c>
      <c r="M584" s="96">
        <v>0.23860915063999999</v>
      </c>
      <c r="N584" s="96">
        <v>0.10540203306400001</v>
      </c>
      <c r="O584" s="96">
        <v>4.6631225876E-2</v>
      </c>
      <c r="P584" s="96">
        <v>2.7674253160900001E-2</v>
      </c>
      <c r="Q584" s="96">
        <v>1.9356900416500001E-2</v>
      </c>
      <c r="R584" s="16">
        <f>SQRT((C584-Input!$R$8)^2+(Input!$Q$8-D584)^2)</f>
        <v>3.1031909902953472</v>
      </c>
    </row>
    <row r="585" spans="3:18">
      <c r="C585" s="96">
        <v>47.2</v>
      </c>
      <c r="D585" s="96">
        <v>6.5999999999999988</v>
      </c>
      <c r="E585" s="96">
        <v>0.143092369907</v>
      </c>
      <c r="F585" s="96">
        <v>0.25911664684300001</v>
      </c>
      <c r="G585" s="96">
        <v>0.32360633005299999</v>
      </c>
      <c r="H585" s="96">
        <v>0.31776926402900002</v>
      </c>
      <c r="I585" s="96">
        <v>0.28357482615599999</v>
      </c>
      <c r="J585" s="96">
        <v>0.248075372037</v>
      </c>
      <c r="K585" s="96">
        <v>0.21996855556</v>
      </c>
      <c r="L585" s="96">
        <v>0.19763198968000001</v>
      </c>
      <c r="M585" s="96">
        <v>0.178388369504</v>
      </c>
      <c r="N585" s="96">
        <v>8.0888684133199995E-2</v>
      </c>
      <c r="O585" s="96">
        <v>3.6456007709000003E-2</v>
      </c>
      <c r="P585" s="96">
        <v>2.2038877768099999E-2</v>
      </c>
      <c r="Q585" s="96">
        <v>1.55266387166E-2</v>
      </c>
      <c r="R585" s="16">
        <f>SQRT((C585-Input!$R$8)^2+(Input!$Q$8-D585)^2)</f>
        <v>3.7566319468604497</v>
      </c>
    </row>
    <row r="586" spans="3:18">
      <c r="C586" s="96">
        <v>47.2</v>
      </c>
      <c r="D586" s="96">
        <v>6.6999999999999993</v>
      </c>
      <c r="E586" s="96">
        <v>0.15793928820100001</v>
      </c>
      <c r="F586" s="96">
        <v>0.289829321034</v>
      </c>
      <c r="G586" s="96">
        <v>0.35795585971100002</v>
      </c>
      <c r="H586" s="96">
        <v>0.34955892716800002</v>
      </c>
      <c r="I586" s="96">
        <v>0.310224933812</v>
      </c>
      <c r="J586" s="96">
        <v>0.27148781612599998</v>
      </c>
      <c r="K586" s="96">
        <v>0.24003040154999999</v>
      </c>
      <c r="L586" s="96">
        <v>0.215143206862</v>
      </c>
      <c r="M586" s="96">
        <v>0.193929816024</v>
      </c>
      <c r="N586" s="96">
        <v>8.6578975954700002E-2</v>
      </c>
      <c r="O586" s="96">
        <v>3.8719236708299999E-2</v>
      </c>
      <c r="P586" s="96">
        <v>2.3246733520399999E-2</v>
      </c>
      <c r="Q586" s="96">
        <v>1.6327117141900001E-2</v>
      </c>
      <c r="R586" s="16">
        <f>SQRT((C586-Input!$R$8)^2+(Input!$Q$8-D586)^2)</f>
        <v>3.657202743966474</v>
      </c>
    </row>
    <row r="587" spans="3:18">
      <c r="C587" s="96">
        <v>47.2</v>
      </c>
      <c r="D587" s="96">
        <v>6.8</v>
      </c>
      <c r="E587" s="96">
        <v>0.17397443138300001</v>
      </c>
      <c r="F587" s="96">
        <v>0.32217074150899999</v>
      </c>
      <c r="G587" s="96">
        <v>0.39514247425100002</v>
      </c>
      <c r="H587" s="96">
        <v>0.383839946913</v>
      </c>
      <c r="I587" s="96">
        <v>0.338919528774</v>
      </c>
      <c r="J587" s="96">
        <v>0.29628358233000002</v>
      </c>
      <c r="K587" s="96">
        <v>0.261699010999</v>
      </c>
      <c r="L587" s="96">
        <v>0.233893931217</v>
      </c>
      <c r="M587" s="96">
        <v>0.21050159295900001</v>
      </c>
      <c r="N587" s="96">
        <v>9.2712022795500004E-2</v>
      </c>
      <c r="O587" s="96">
        <v>4.1111245202199997E-2</v>
      </c>
      <c r="P587" s="96">
        <v>2.4535427266900001E-2</v>
      </c>
      <c r="Q587" s="96">
        <v>1.7175198598299999E-2</v>
      </c>
      <c r="R587" s="16">
        <f>SQRT((C587-Input!$R$8)^2+(Input!$Q$8-D587)^2)</f>
        <v>3.5578055366727512</v>
      </c>
    </row>
    <row r="588" spans="3:18">
      <c r="C588" s="96">
        <v>47.2</v>
      </c>
      <c r="D588" s="96">
        <v>6.9</v>
      </c>
      <c r="E588" s="96">
        <v>0.184522800327</v>
      </c>
      <c r="F588" s="96">
        <v>0.34211819994999998</v>
      </c>
      <c r="G588" s="96">
        <v>0.41852066906399998</v>
      </c>
      <c r="H588" s="96">
        <v>0.40663010870600003</v>
      </c>
      <c r="I588" s="96">
        <v>0.358711755578</v>
      </c>
      <c r="J588" s="96">
        <v>0.31325981183200002</v>
      </c>
      <c r="K588" s="96">
        <v>0.27701234868000002</v>
      </c>
      <c r="L588" s="96">
        <v>0.247280063296</v>
      </c>
      <c r="M588" s="96">
        <v>0.22233342492200001</v>
      </c>
      <c r="N588" s="96">
        <v>9.75345254444E-2</v>
      </c>
      <c r="O588" s="96">
        <v>4.3070143619600001E-2</v>
      </c>
      <c r="P588" s="96">
        <v>2.5606850192399999E-2</v>
      </c>
      <c r="Q588" s="96">
        <v>1.7890468644500002E-2</v>
      </c>
      <c r="R588" s="16">
        <f>SQRT((C588-Input!$R$8)^2+(Input!$Q$8-D588)^2)</f>
        <v>3.4584430836841396</v>
      </c>
    </row>
    <row r="589" spans="3:18">
      <c r="C589" s="96">
        <v>47.2</v>
      </c>
      <c r="D589" s="96">
        <v>6.9999999999999991</v>
      </c>
      <c r="E589" s="96">
        <v>0.19142283075800001</v>
      </c>
      <c r="F589" s="96">
        <v>0.35455478348899999</v>
      </c>
      <c r="G589" s="96">
        <v>0.43380227483799999</v>
      </c>
      <c r="H589" s="96">
        <v>0.421372323657</v>
      </c>
      <c r="I589" s="96">
        <v>0.372064681033</v>
      </c>
      <c r="J589" s="96">
        <v>0.32474576244300002</v>
      </c>
      <c r="K589" s="96">
        <v>0.28737466269299999</v>
      </c>
      <c r="L589" s="96">
        <v>0.25649115463900002</v>
      </c>
      <c r="M589" s="96">
        <v>0.23053276257800001</v>
      </c>
      <c r="N589" s="96">
        <v>0.10115581578000001</v>
      </c>
      <c r="O589" s="96">
        <v>4.4605188395099998E-2</v>
      </c>
      <c r="P589" s="96">
        <v>2.64660414087E-2</v>
      </c>
      <c r="Q589" s="96">
        <v>1.8472241022699998E-2</v>
      </c>
      <c r="R589" s="16">
        <f>SQRT((C589-Input!$R$8)^2+(Input!$Q$8-D589)^2)</f>
        <v>3.3591184690906704</v>
      </c>
    </row>
    <row r="590" spans="3:18">
      <c r="C590" s="96">
        <v>47.2</v>
      </c>
      <c r="D590" s="96">
        <v>7.0999999999999988</v>
      </c>
      <c r="E590" s="96">
        <v>0.195770660624</v>
      </c>
      <c r="F590" s="96">
        <v>0.36220347366799999</v>
      </c>
      <c r="G590" s="96">
        <v>0.443365192844</v>
      </c>
      <c r="H590" s="96">
        <v>0.43070076630800003</v>
      </c>
      <c r="I590" s="96">
        <v>0.380657705693</v>
      </c>
      <c r="J590" s="96">
        <v>0.33218841647399999</v>
      </c>
      <c r="K590" s="96">
        <v>0.29396680954999999</v>
      </c>
      <c r="L590" s="96">
        <v>0.26257681984800002</v>
      </c>
      <c r="M590" s="96">
        <v>0.236000898249</v>
      </c>
      <c r="N590" s="96">
        <v>0.103773439818</v>
      </c>
      <c r="O590" s="96">
        <v>4.5772804819999999E-2</v>
      </c>
      <c r="P590" s="96">
        <v>2.7128490158E-2</v>
      </c>
      <c r="Q590" s="96">
        <v>1.8934173632399999E-2</v>
      </c>
      <c r="R590" s="16">
        <f>SQRT((C590-Input!$R$8)^2+(Input!$Q$8-D590)^2)</f>
        <v>3.2598351516126445</v>
      </c>
    </row>
    <row r="591" spans="3:18">
      <c r="C591" s="96">
        <v>47.2</v>
      </c>
      <c r="D591" s="96">
        <v>7.2</v>
      </c>
      <c r="E591" s="96">
        <v>0.197479406573</v>
      </c>
      <c r="F591" s="96">
        <v>0.365071456598</v>
      </c>
      <c r="G591" s="96">
        <v>0.44699671976200001</v>
      </c>
      <c r="H591" s="96">
        <v>0.43440592545899998</v>
      </c>
      <c r="I591" s="96">
        <v>0.38426800386299997</v>
      </c>
      <c r="J591" s="96">
        <v>0.33542789493300001</v>
      </c>
      <c r="K591" s="96">
        <v>0.29690717865100003</v>
      </c>
      <c r="L591" s="96">
        <v>0.26539108241600001</v>
      </c>
      <c r="M591" s="96">
        <v>0.238617192955</v>
      </c>
      <c r="N591" s="96">
        <v>0.105278719255</v>
      </c>
      <c r="O591" s="96">
        <v>4.6517843622299999E-2</v>
      </c>
      <c r="P591" s="96">
        <v>2.75604459271E-2</v>
      </c>
      <c r="Q591" s="96">
        <v>1.92514854087E-2</v>
      </c>
      <c r="R591" s="16">
        <f>SQRT((C591-Input!$R$8)^2+(Input!$Q$8-D591)^2)</f>
        <v>3.1605970230310603</v>
      </c>
    </row>
    <row r="592" spans="3:18">
      <c r="C592" s="96">
        <v>47.2</v>
      </c>
      <c r="D592" s="96">
        <v>7.3000000000000007</v>
      </c>
      <c r="E592" s="96">
        <v>0.19556518659</v>
      </c>
      <c r="F592" s="96">
        <v>0.36112445093200002</v>
      </c>
      <c r="G592" s="96">
        <v>0.442596277664</v>
      </c>
      <c r="H592" s="96">
        <v>0.43054521710600002</v>
      </c>
      <c r="I592" s="96">
        <v>0.38114774064099999</v>
      </c>
      <c r="J592" s="96">
        <v>0.332991432862</v>
      </c>
      <c r="K592" s="96">
        <v>0.29493538390399998</v>
      </c>
      <c r="L592" s="96">
        <v>0.26377762620700002</v>
      </c>
      <c r="M592" s="96">
        <v>0.23738068093699999</v>
      </c>
      <c r="N592" s="96">
        <v>0.105355676324</v>
      </c>
      <c r="O592" s="96">
        <v>4.6705961840800003E-2</v>
      </c>
      <c r="P592" s="96">
        <v>2.7710715905199999E-2</v>
      </c>
      <c r="Q592" s="96">
        <v>1.9377852875000001E-2</v>
      </c>
      <c r="R592" s="16">
        <f>SQRT((C592-Input!$R$8)^2+(Input!$Q$8-D592)^2)</f>
        <v>3.0614084778572392</v>
      </c>
    </row>
    <row r="593" spans="3:18">
      <c r="C593" s="96">
        <v>47.2</v>
      </c>
      <c r="D593" s="96">
        <v>7.3999999999999986</v>
      </c>
      <c r="E593" s="96">
        <v>0.187866655519</v>
      </c>
      <c r="F593" s="96">
        <v>0.34547929236300001</v>
      </c>
      <c r="G593" s="96">
        <v>0.425566029894</v>
      </c>
      <c r="H593" s="96">
        <v>0.41501710694799998</v>
      </c>
      <c r="I593" s="96">
        <v>0.36773666349700002</v>
      </c>
      <c r="J593" s="96">
        <v>0.32185277946000002</v>
      </c>
      <c r="K593" s="96">
        <v>0.285484798712</v>
      </c>
      <c r="L593" s="96">
        <v>0.25545581788600003</v>
      </c>
      <c r="M593" s="96">
        <v>0.230322471848</v>
      </c>
      <c r="N593" s="96">
        <v>0.103378924185</v>
      </c>
      <c r="O593" s="96">
        <v>4.6110961720499999E-2</v>
      </c>
      <c r="P593" s="96">
        <v>2.7470523939299999E-2</v>
      </c>
      <c r="Q593" s="96">
        <v>1.92576921835E-2</v>
      </c>
      <c r="R593" s="16">
        <f>SQRT((C593-Input!$R$8)^2+(Input!$Q$8-D593)^2)</f>
        <v>2.9622744968350876</v>
      </c>
    </row>
    <row r="594" spans="3:18">
      <c r="C594" s="96">
        <v>47.2</v>
      </c>
      <c r="D594" s="96">
        <v>7.4999999999999991</v>
      </c>
      <c r="E594" s="96">
        <v>0.175525561277</v>
      </c>
      <c r="F594" s="96">
        <v>0.32019598988499998</v>
      </c>
      <c r="G594" s="96">
        <v>0.39834156202400001</v>
      </c>
      <c r="H594" s="96">
        <v>0.38980599852199999</v>
      </c>
      <c r="I594" s="96">
        <v>0.34620346059099999</v>
      </c>
      <c r="J594" s="96">
        <v>0.30389408528900003</v>
      </c>
      <c r="K594" s="96">
        <v>0.26965399770300003</v>
      </c>
      <c r="L594" s="96">
        <v>0.241940062323</v>
      </c>
      <c r="M594" s="96">
        <v>0.218778483642</v>
      </c>
      <c r="N594" s="96">
        <v>9.9740352764700002E-2</v>
      </c>
      <c r="O594" s="96">
        <v>4.4899942146299998E-2</v>
      </c>
      <c r="P594" s="96">
        <v>2.6920398215199998E-2</v>
      </c>
      <c r="Q594" s="96">
        <v>1.8923859887800001E-2</v>
      </c>
      <c r="R594" s="16">
        <f>SQRT((C594-Input!$R$8)^2+(Input!$Q$8-D594)^2)</f>
        <v>2.863200747573063</v>
      </c>
    </row>
    <row r="595" spans="3:18">
      <c r="C595" s="96">
        <v>47.2</v>
      </c>
      <c r="D595" s="96">
        <v>7.5999999999999979</v>
      </c>
      <c r="E595" s="96">
        <v>0.163928254031</v>
      </c>
      <c r="F595" s="96">
        <v>0.29688383340399999</v>
      </c>
      <c r="G595" s="96">
        <v>0.37118492049899998</v>
      </c>
      <c r="H595" s="96">
        <v>0.36482329677999997</v>
      </c>
      <c r="I595" s="96">
        <v>0.32561806314500003</v>
      </c>
      <c r="J595" s="96">
        <v>0.28672219301399998</v>
      </c>
      <c r="K595" s="96">
        <v>0.254435019087</v>
      </c>
      <c r="L595" s="96">
        <v>0.22897374995799999</v>
      </c>
      <c r="M595" s="96">
        <v>0.20765909608200001</v>
      </c>
      <c r="N595" s="96">
        <v>9.6026420283900002E-2</v>
      </c>
      <c r="O595" s="96">
        <v>4.3601612424799999E-2</v>
      </c>
      <c r="P595" s="96">
        <v>2.62766768682E-2</v>
      </c>
      <c r="Q595" s="96">
        <v>1.8527628131699999E-2</v>
      </c>
      <c r="R595" s="16">
        <f>SQRT((C595-Input!$R$8)^2+(Input!$Q$8-D595)^2)</f>
        <v>2.7641937065275171</v>
      </c>
    </row>
    <row r="596" spans="3:18">
      <c r="C596" s="96">
        <v>47.2</v>
      </c>
      <c r="D596" s="96">
        <v>7.6999999999999993</v>
      </c>
      <c r="E596" s="96">
        <v>0.15356194439099999</v>
      </c>
      <c r="F596" s="96">
        <v>0.27564602839300001</v>
      </c>
      <c r="G596" s="96">
        <v>0.346858941857</v>
      </c>
      <c r="H596" s="96">
        <v>0.34247848726199998</v>
      </c>
      <c r="I596" s="96">
        <v>0.30715662679900002</v>
      </c>
      <c r="J596" s="96">
        <v>0.27071952064600002</v>
      </c>
      <c r="K596" s="96">
        <v>0.24080980207</v>
      </c>
      <c r="L596" s="96">
        <v>0.217358439189</v>
      </c>
      <c r="M596" s="96">
        <v>0.197452922527</v>
      </c>
      <c r="N596" s="96">
        <v>9.25585012485E-2</v>
      </c>
      <c r="O596" s="96">
        <v>4.2339698571100003E-2</v>
      </c>
      <c r="P596" s="96">
        <v>2.5630154125400002E-2</v>
      </c>
      <c r="Q596" s="96">
        <v>1.81197847842E-2</v>
      </c>
      <c r="R596" s="16">
        <f>SQRT((C596-Input!$R$8)^2+(Input!$Q$8-D596)^2)</f>
        <v>2.6652608077840534</v>
      </c>
    </row>
    <row r="597" spans="3:18">
      <c r="C597" s="96">
        <v>47.2</v>
      </c>
      <c r="D597" s="96">
        <v>7.8</v>
      </c>
      <c r="E597" s="96">
        <v>0.144108171664</v>
      </c>
      <c r="F597" s="96">
        <v>0.25558839846499998</v>
      </c>
      <c r="G597" s="96">
        <v>0.32490153466999999</v>
      </c>
      <c r="H597" s="96">
        <v>0.32237823269999999</v>
      </c>
      <c r="I597" s="96">
        <v>0.29053387361400002</v>
      </c>
      <c r="J597" s="96">
        <v>0.25621628705999999</v>
      </c>
      <c r="K597" s="96">
        <v>0.228562559774</v>
      </c>
      <c r="L597" s="96">
        <v>0.20692683838199999</v>
      </c>
      <c r="M597" s="96">
        <v>0.18808337282500001</v>
      </c>
      <c r="N597" s="96">
        <v>8.9326192418399994E-2</v>
      </c>
      <c r="O597" s="96">
        <v>4.1126349577699998E-2</v>
      </c>
      <c r="P597" s="96">
        <v>2.4989425681900001E-2</v>
      </c>
      <c r="Q597" s="96">
        <v>1.77070223341E-2</v>
      </c>
      <c r="R597" s="16">
        <f>SQRT((C597-Input!$R$8)^2+(Input!$Q$8-D597)^2)</f>
        <v>2.5664106257208887</v>
      </c>
    </row>
    <row r="598" spans="3:18">
      <c r="C598" s="96">
        <v>47.2</v>
      </c>
      <c r="D598" s="96">
        <v>7.9</v>
      </c>
      <c r="E598" s="96">
        <v>0.13723616206799999</v>
      </c>
      <c r="F598" s="96">
        <v>0.242129436266</v>
      </c>
      <c r="G598" s="96">
        <v>0.30989363029799999</v>
      </c>
      <c r="H598" s="96">
        <v>0.30846400611199998</v>
      </c>
      <c r="I598" s="96">
        <v>0.27863600305500003</v>
      </c>
      <c r="J598" s="96">
        <v>0.246026438179</v>
      </c>
      <c r="K598" s="96">
        <v>0.219928244488</v>
      </c>
      <c r="L598" s="96">
        <v>0.199358706133</v>
      </c>
      <c r="M598" s="96">
        <v>0.18136853794499999</v>
      </c>
      <c r="N598" s="96">
        <v>8.6864389492799995E-2</v>
      </c>
      <c r="O598" s="96">
        <v>4.0168547047E-2</v>
      </c>
      <c r="P598" s="96">
        <v>2.4468560540699999E-2</v>
      </c>
      <c r="Q598" s="96">
        <v>1.7363912702300002E-2</v>
      </c>
      <c r="R598" s="16">
        <f>SQRT((C598-Input!$R$8)^2+(Input!$Q$8-D598)^2)</f>
        <v>2.4676531008463205</v>
      </c>
    </row>
    <row r="599" spans="3:18">
      <c r="C599" s="96">
        <v>47.2</v>
      </c>
      <c r="D599" s="96">
        <v>7.9999999999999982</v>
      </c>
      <c r="E599" s="96">
        <v>0.13366259872700001</v>
      </c>
      <c r="F599" s="96">
        <v>0.23535005427899999</v>
      </c>
      <c r="G599" s="96">
        <v>0.30236757173700002</v>
      </c>
      <c r="H599" s="96">
        <v>0.30140701047000001</v>
      </c>
      <c r="I599" s="96">
        <v>0.27235455927399999</v>
      </c>
      <c r="J599" s="96">
        <v>0.24077148484499999</v>
      </c>
      <c r="K599" s="96">
        <v>0.21545848383800001</v>
      </c>
      <c r="L599" s="96">
        <v>0.195295125342</v>
      </c>
      <c r="M599" s="96">
        <v>0.177824761527</v>
      </c>
      <c r="N599" s="96">
        <v>8.5435033778199998E-2</v>
      </c>
      <c r="O599" s="96">
        <v>3.9576292669700003E-2</v>
      </c>
      <c r="P599" s="96">
        <v>2.41344795346E-2</v>
      </c>
      <c r="Q599" s="96">
        <v>1.7137940605299998E-2</v>
      </c>
      <c r="R599" s="16">
        <f>SQRT((C599-Input!$R$8)^2+(Input!$Q$8-D599)^2)</f>
        <v>2.3689998211101346</v>
      </c>
    </row>
    <row r="600" spans="3:18">
      <c r="C600" s="96">
        <v>47.2</v>
      </c>
      <c r="D600" s="96">
        <v>8.1</v>
      </c>
      <c r="E600" s="96">
        <v>0.133985013017</v>
      </c>
      <c r="F600" s="96">
        <v>0.236393136846</v>
      </c>
      <c r="G600" s="96">
        <v>0.30373018970999999</v>
      </c>
      <c r="H600" s="96">
        <v>0.30251777602899999</v>
      </c>
      <c r="I600" s="96">
        <v>0.27325647497299999</v>
      </c>
      <c r="J600" s="96">
        <v>0.24140776642</v>
      </c>
      <c r="K600" s="96">
        <v>0.21595182300900001</v>
      </c>
      <c r="L600" s="96">
        <v>0.195686280781</v>
      </c>
      <c r="M600" s="96">
        <v>0.17808519331600001</v>
      </c>
      <c r="N600" s="96">
        <v>8.5259150637500003E-2</v>
      </c>
      <c r="O600" s="96">
        <v>3.9426657849700002E-2</v>
      </c>
      <c r="P600" s="96">
        <v>2.4030337556900001E-2</v>
      </c>
      <c r="Q600" s="96">
        <v>1.7057312195899999E-2</v>
      </c>
      <c r="R600" s="16">
        <f>SQRT((C600-Input!$R$8)^2+(Input!$Q$8-D600)^2)</f>
        <v>2.2704643751275251</v>
      </c>
    </row>
    <row r="601" spans="3:18">
      <c r="C601" s="96">
        <v>47.2</v>
      </c>
      <c r="D601" s="96">
        <v>8.1999999999999975</v>
      </c>
      <c r="E601" s="96">
        <v>0.138675448289</v>
      </c>
      <c r="F601" s="96">
        <v>0.246112113025</v>
      </c>
      <c r="G601" s="96">
        <v>0.31502520477899998</v>
      </c>
      <c r="H601" s="96">
        <v>0.31278227366700001</v>
      </c>
      <c r="I601" s="96">
        <v>0.28222625085300002</v>
      </c>
      <c r="J601" s="96">
        <v>0.24864593794299999</v>
      </c>
      <c r="K601" s="96">
        <v>0.222008501907</v>
      </c>
      <c r="L601" s="96">
        <v>0.20107775682199999</v>
      </c>
      <c r="M601" s="96">
        <v>0.18260928318799999</v>
      </c>
      <c r="N601" s="96">
        <v>8.6489713168600005E-2</v>
      </c>
      <c r="O601" s="96">
        <v>3.9773919697399997E-2</v>
      </c>
      <c r="P601" s="96">
        <v>2.4184819710099999E-2</v>
      </c>
      <c r="Q601" s="96">
        <v>1.7140425663499999E-2</v>
      </c>
      <c r="R601" s="16">
        <f>SQRT((C601-Input!$R$8)^2+(Input!$Q$8-D601)^2)</f>
        <v>2.1720627995126227</v>
      </c>
    </row>
    <row r="602" spans="3:18">
      <c r="C602" s="96">
        <v>47.2</v>
      </c>
      <c r="D602" s="96">
        <v>8.3000000000000007</v>
      </c>
      <c r="E602" s="96">
        <v>0.14783469138399999</v>
      </c>
      <c r="F602" s="96">
        <v>0.265142356041</v>
      </c>
      <c r="G602" s="96">
        <v>0.33669134527599998</v>
      </c>
      <c r="H602" s="96">
        <v>0.33260785616100003</v>
      </c>
      <c r="I602" s="96">
        <v>0.29874005514599999</v>
      </c>
      <c r="J602" s="96">
        <v>0.26282697419099998</v>
      </c>
      <c r="K602" s="96">
        <v>0.23393210760499999</v>
      </c>
      <c r="L602" s="96">
        <v>0.211301103357</v>
      </c>
      <c r="M602" s="96">
        <v>0.19163925192600001</v>
      </c>
      <c r="N602" s="96">
        <v>8.9195381378899999E-2</v>
      </c>
      <c r="O602" s="96">
        <v>4.0639942575399997E-2</v>
      </c>
      <c r="P602" s="96">
        <v>2.4603484428099998E-2</v>
      </c>
      <c r="Q602" s="96">
        <v>1.7388906609700001E-2</v>
      </c>
      <c r="R602" s="16">
        <f>SQRT((C602-Input!$R$8)^2+(Input!$Q$8-D602)^2)</f>
        <v>2.0738141506243943</v>
      </c>
    </row>
    <row r="603" spans="3:18">
      <c r="C603" s="96">
        <v>47.2</v>
      </c>
      <c r="D603" s="96">
        <v>8.3999999999999986</v>
      </c>
      <c r="E603" s="96">
        <v>0.162161156615</v>
      </c>
      <c r="F603" s="96">
        <v>0.29613460387899998</v>
      </c>
      <c r="G603" s="96">
        <v>0.37112079568</v>
      </c>
      <c r="H603" s="96">
        <v>0.36391405859300002</v>
      </c>
      <c r="I603" s="96">
        <v>0.32459629797700001</v>
      </c>
      <c r="J603" s="96">
        <v>0.28526700496000001</v>
      </c>
      <c r="K603" s="96">
        <v>0.25289629434799998</v>
      </c>
      <c r="L603" s="96">
        <v>0.227433885232</v>
      </c>
      <c r="M603" s="96">
        <v>0.20589327568900001</v>
      </c>
      <c r="N603" s="96">
        <v>9.3619345917200003E-2</v>
      </c>
      <c r="O603" s="96">
        <v>4.2114153323800002E-2</v>
      </c>
      <c r="P603" s="96">
        <v>2.53280051916E-2</v>
      </c>
      <c r="Q603" s="96">
        <v>1.7826960157199999E-2</v>
      </c>
      <c r="R603" s="16">
        <f>SQRT((C603-Input!$R$8)^2+(Input!$Q$8-D603)^2)</f>
        <v>1.9757412425804568</v>
      </c>
    </row>
    <row r="604" spans="3:18">
      <c r="C604" s="96">
        <v>47.2</v>
      </c>
      <c r="D604" s="96">
        <v>8.5</v>
      </c>
      <c r="E604" s="96">
        <v>0.17736978086800001</v>
      </c>
      <c r="F604" s="96">
        <v>0.32745697877899999</v>
      </c>
      <c r="G604" s="96">
        <v>0.40694297566600002</v>
      </c>
      <c r="H604" s="96">
        <v>0.39732095541500001</v>
      </c>
      <c r="I604" s="96">
        <v>0.35237659589199999</v>
      </c>
      <c r="J604" s="96">
        <v>0.308463635046</v>
      </c>
      <c r="K604" s="96">
        <v>0.27361375327800003</v>
      </c>
      <c r="L604" s="96">
        <v>0.24517212248199999</v>
      </c>
      <c r="M604" s="96">
        <v>0.221122173305</v>
      </c>
      <c r="N604" s="96">
        <v>9.8667990450800006E-2</v>
      </c>
      <c r="O604" s="96">
        <v>4.3842305788800003E-2</v>
      </c>
      <c r="P604" s="96">
        <v>2.6177169750999998E-2</v>
      </c>
      <c r="Q604" s="96">
        <v>1.8341984280300001E-2</v>
      </c>
      <c r="R604" s="16">
        <f>SQRT((C604-Input!$R$8)^2+(Input!$Q$8-D604)^2)</f>
        <v>1.8778716100779473</v>
      </c>
    </row>
    <row r="605" spans="3:18">
      <c r="C605" s="96">
        <v>47.2</v>
      </c>
      <c r="D605" s="96">
        <v>8.5999999999999979</v>
      </c>
      <c r="E605" s="96">
        <v>0.18914078970500001</v>
      </c>
      <c r="F605" s="96">
        <v>0.35074823459999999</v>
      </c>
      <c r="G605" s="96">
        <v>0.43385008829400001</v>
      </c>
      <c r="H605" s="96">
        <v>0.422510875635</v>
      </c>
      <c r="I605" s="96">
        <v>0.374972806449</v>
      </c>
      <c r="J605" s="96">
        <v>0.327502896775</v>
      </c>
      <c r="K605" s="96">
        <v>0.29053387867500002</v>
      </c>
      <c r="L605" s="96">
        <v>0.26006009162799998</v>
      </c>
      <c r="M605" s="96">
        <v>0.23402244701700001</v>
      </c>
      <c r="N605" s="96">
        <v>0.103203316492</v>
      </c>
      <c r="O605" s="96">
        <v>4.5459319646000002E-2</v>
      </c>
      <c r="P605" s="96">
        <v>2.6976889641799999E-2</v>
      </c>
      <c r="Q605" s="96">
        <v>1.8832462619500001E-2</v>
      </c>
      <c r="R605" s="16">
        <f>SQRT((C605-Input!$R$8)^2+(Input!$Q$8-D605)^2)</f>
        <v>1.7802387789957079</v>
      </c>
    </row>
    <row r="606" spans="3:18">
      <c r="C606" s="96">
        <v>47.2</v>
      </c>
      <c r="D606" s="96">
        <v>8.6999999999999993</v>
      </c>
      <c r="E606" s="96">
        <v>0.20093104522399999</v>
      </c>
      <c r="F606" s="96">
        <v>0.37459258892399999</v>
      </c>
      <c r="G606" s="96">
        <v>0.46086665251800002</v>
      </c>
      <c r="H606" s="96">
        <v>0.44759375881800001</v>
      </c>
      <c r="I606" s="96">
        <v>0.39753726729099997</v>
      </c>
      <c r="J606" s="96">
        <v>0.34661304432000001</v>
      </c>
      <c r="K606" s="96">
        <v>0.30700542634099998</v>
      </c>
      <c r="L606" s="96">
        <v>0.27507020343299998</v>
      </c>
      <c r="M606" s="96">
        <v>0.24703287871400001</v>
      </c>
      <c r="N606" s="96">
        <v>0.10771237819399999</v>
      </c>
      <c r="O606" s="96">
        <v>4.7131235714900001E-2</v>
      </c>
      <c r="P606" s="96">
        <v>2.7785122439099998E-2</v>
      </c>
      <c r="Q606" s="96">
        <v>1.933272959E-2</v>
      </c>
      <c r="R606" s="16">
        <f>SQRT((C606-Input!$R$8)^2+(Input!$Q$8-D606)^2)</f>
        <v>1.6828839640758075</v>
      </c>
    </row>
    <row r="607" spans="3:18">
      <c r="C607" s="96">
        <v>47.2</v>
      </c>
      <c r="D607" s="96">
        <v>8.7999999999999989</v>
      </c>
      <c r="E607" s="96">
        <v>0.20980618811000001</v>
      </c>
      <c r="F607" s="96">
        <v>0.39364884360199998</v>
      </c>
      <c r="G607" s="96">
        <v>0.48278200569800001</v>
      </c>
      <c r="H607" s="96">
        <v>0.46810773275500001</v>
      </c>
      <c r="I607" s="96">
        <v>0.41507371723300002</v>
      </c>
      <c r="J607" s="96">
        <v>0.36252972168199998</v>
      </c>
      <c r="K607" s="96">
        <v>0.32077601763000002</v>
      </c>
      <c r="L607" s="96">
        <v>0.28757473745000001</v>
      </c>
      <c r="M607" s="96">
        <v>0.25804784776400003</v>
      </c>
      <c r="N607" s="96">
        <v>0.111573476271</v>
      </c>
      <c r="O607" s="96">
        <v>4.8561415349399999E-2</v>
      </c>
      <c r="P607" s="96">
        <v>2.8476329186300001E-2</v>
      </c>
      <c r="Q607" s="96">
        <v>1.9746550884999998E-2</v>
      </c>
      <c r="R607" s="16">
        <f>SQRT((C607-Input!$R$8)^2+(Input!$Q$8-D607)^2)</f>
        <v>1.5858583678396014</v>
      </c>
    </row>
    <row r="608" spans="3:18">
      <c r="C608" s="96">
        <v>47.2</v>
      </c>
      <c r="D608" s="96">
        <v>8.9</v>
      </c>
      <c r="E608" s="96">
        <v>0.22201144669199999</v>
      </c>
      <c r="F608" s="96">
        <v>0.419898334368</v>
      </c>
      <c r="G608" s="96">
        <v>0.513285920329</v>
      </c>
      <c r="H608" s="96">
        <v>0.49616317262300003</v>
      </c>
      <c r="I608" s="96">
        <v>0.43885439375500002</v>
      </c>
      <c r="J608" s="96">
        <v>0.38420772260699998</v>
      </c>
      <c r="K608" s="96">
        <v>0.33946903812599999</v>
      </c>
      <c r="L608" s="96">
        <v>0.30379206701799999</v>
      </c>
      <c r="M608" s="96">
        <v>0.27291292656400001</v>
      </c>
      <c r="N608" s="96">
        <v>0.11668068545099999</v>
      </c>
      <c r="O608" s="96">
        <v>5.0457599326200003E-2</v>
      </c>
      <c r="P608" s="96">
        <v>2.9394769711099999E-2</v>
      </c>
      <c r="Q608" s="96">
        <v>2.02990679764E-2</v>
      </c>
      <c r="R608" s="16">
        <f>SQRT((C608-Input!$R$8)^2+(Input!$Q$8-D608)^2)</f>
        <v>1.4892263391272196</v>
      </c>
    </row>
    <row r="609" spans="3:18">
      <c r="C609" s="96">
        <v>47.2</v>
      </c>
      <c r="D609" s="96">
        <v>8.9999999999999982</v>
      </c>
      <c r="E609" s="96">
        <v>0.235495299431</v>
      </c>
      <c r="F609" s="96">
        <v>0.44918805578100002</v>
      </c>
      <c r="G609" s="96">
        <v>0.54715305378199997</v>
      </c>
      <c r="H609" s="96">
        <v>0.52726082839800004</v>
      </c>
      <c r="I609" s="96">
        <v>0.465285265171</v>
      </c>
      <c r="J609" s="96">
        <v>0.40770449945800002</v>
      </c>
      <c r="K609" s="96">
        <v>0.36040593272900001</v>
      </c>
      <c r="L609" s="96">
        <v>0.32193614638599999</v>
      </c>
      <c r="M609" s="96">
        <v>0.28931114820600001</v>
      </c>
      <c r="N609" s="96">
        <v>0.122411047097</v>
      </c>
      <c r="O609" s="96">
        <v>5.2571764632299997E-2</v>
      </c>
      <c r="P609" s="96">
        <v>3.0410820316800001E-2</v>
      </c>
      <c r="Q609" s="96">
        <v>2.09098241416E-2</v>
      </c>
      <c r="R609" s="16">
        <f>SQRT((C609-Input!$R$8)^2+(Input!$Q$8-D609)^2)</f>
        <v>1.393069781257797</v>
      </c>
    </row>
    <row r="610" spans="3:18">
      <c r="C610" s="96">
        <v>47.2</v>
      </c>
      <c r="D610" s="96">
        <v>9.1</v>
      </c>
      <c r="E610" s="96">
        <v>0.25148233124199998</v>
      </c>
      <c r="F610" s="96">
        <v>0.48481061498700001</v>
      </c>
      <c r="G610" s="96">
        <v>0.58477855515900001</v>
      </c>
      <c r="H610" s="96">
        <v>0.562866945412</v>
      </c>
      <c r="I610" s="96">
        <v>0.49573570676200002</v>
      </c>
      <c r="J610" s="96">
        <v>0.43357104784799999</v>
      </c>
      <c r="K610" s="96">
        <v>0.38426787005000002</v>
      </c>
      <c r="L610" s="96">
        <v>0.34243987670199999</v>
      </c>
      <c r="M610" s="96">
        <v>0.30699156153599999</v>
      </c>
      <c r="N610" s="96">
        <v>0.12858149630599999</v>
      </c>
      <c r="O610" s="96">
        <v>5.4759940346100003E-2</v>
      </c>
      <c r="P610" s="96">
        <v>3.1499931093799997E-2</v>
      </c>
      <c r="Q610" s="96">
        <v>2.1565289791899998E-2</v>
      </c>
      <c r="R610" s="16">
        <f>SQRT((C610-Input!$R$8)^2+(Input!$Q$8-D610)^2)</f>
        <v>1.2974944091428766</v>
      </c>
    </row>
    <row r="611" spans="3:18">
      <c r="C611" s="96">
        <v>47.2</v>
      </c>
      <c r="D611" s="96">
        <v>9.2000000000000011</v>
      </c>
      <c r="E611" s="96">
        <v>0.26527372794100001</v>
      </c>
      <c r="F611" s="96">
        <v>0.51557833989599999</v>
      </c>
      <c r="G611" s="96">
        <v>0.61698921311199995</v>
      </c>
      <c r="H611" s="96">
        <v>0.59231534547200004</v>
      </c>
      <c r="I611" s="96">
        <v>0.52291519701599998</v>
      </c>
      <c r="J611" s="96">
        <v>0.45679829418000001</v>
      </c>
      <c r="K611" s="96">
        <v>0.40538062407300002</v>
      </c>
      <c r="L611" s="96">
        <v>0.36123839133800001</v>
      </c>
      <c r="M611" s="96">
        <v>0.32326647569299999</v>
      </c>
      <c r="N611" s="96">
        <v>0.134597737297</v>
      </c>
      <c r="O611" s="96">
        <v>5.69197125138E-2</v>
      </c>
      <c r="P611" s="96">
        <v>3.2573471559700001E-2</v>
      </c>
      <c r="Q611" s="96">
        <v>2.22098543517E-2</v>
      </c>
      <c r="R611" s="16">
        <f>SQRT((C611-Input!$R$8)^2+(Input!$Q$8-D611)^2)</f>
        <v>1.2026387936784673</v>
      </c>
    </row>
    <row r="612" spans="3:18">
      <c r="C612" s="96">
        <v>47.2</v>
      </c>
      <c r="D612" s="96">
        <v>9.3000000000000007</v>
      </c>
      <c r="E612" s="96">
        <v>0.279071018369</v>
      </c>
      <c r="F612" s="96">
        <v>0.54751400264200001</v>
      </c>
      <c r="G612" s="96">
        <v>0.648922507737</v>
      </c>
      <c r="H612" s="96">
        <v>0.62098299383699995</v>
      </c>
      <c r="I612" s="96">
        <v>0.54930904513300005</v>
      </c>
      <c r="J612" s="96">
        <v>0.47910942119299998</v>
      </c>
      <c r="K612" s="96">
        <v>0.424640155681</v>
      </c>
      <c r="L612" s="96">
        <v>0.37909012594399999</v>
      </c>
      <c r="M612" s="96">
        <v>0.33855744000600002</v>
      </c>
      <c r="N612" s="96">
        <v>0.13993635649200001</v>
      </c>
      <c r="O612" s="96">
        <v>5.8768032185799998E-2</v>
      </c>
      <c r="P612" s="96">
        <v>3.3480225104999997E-2</v>
      </c>
      <c r="Q612" s="96">
        <v>2.2746547842799999E-2</v>
      </c>
      <c r="R612" s="16">
        <f>SQRT((C612-Input!$R$8)^2+(Input!$Q$8-D612)^2)</f>
        <v>1.1086876901832092</v>
      </c>
    </row>
    <row r="613" spans="3:18">
      <c r="C613" s="96">
        <v>47.2</v>
      </c>
      <c r="D613" s="96">
        <v>9.3999999999999986</v>
      </c>
      <c r="E613" s="96">
        <v>0.28697190061200001</v>
      </c>
      <c r="F613" s="96">
        <v>0.56600458156300004</v>
      </c>
      <c r="G613" s="96">
        <v>0.66822043150900001</v>
      </c>
      <c r="H613" s="96">
        <v>0.63843180766600005</v>
      </c>
      <c r="I613" s="96">
        <v>0.56487999097999997</v>
      </c>
      <c r="J613" s="96">
        <v>0.49309176124999998</v>
      </c>
      <c r="K613" s="96">
        <v>0.43682556592100003</v>
      </c>
      <c r="L613" s="96">
        <v>0.39054650566299998</v>
      </c>
      <c r="M613" s="96">
        <v>0.348415641868</v>
      </c>
      <c r="N613" s="96">
        <v>0.143542306437</v>
      </c>
      <c r="O613" s="96">
        <v>6.0007840251799997E-2</v>
      </c>
      <c r="P613" s="96">
        <v>3.4080022676799999E-2</v>
      </c>
      <c r="Q613" s="96">
        <v>2.30953709199E-2</v>
      </c>
      <c r="R613" s="16">
        <f>SQRT((C613-Input!$R$8)^2+(Input!$Q$8-D613)^2)</f>
        <v>1.015892081210974</v>
      </c>
    </row>
    <row r="614" spans="3:18">
      <c r="C614" s="96">
        <v>47.2</v>
      </c>
      <c r="D614" s="96">
        <v>9.5</v>
      </c>
      <c r="E614" s="96">
        <v>0.288199182055</v>
      </c>
      <c r="F614" s="96">
        <v>0.56998804311399998</v>
      </c>
      <c r="G614" s="96">
        <v>0.67223904778200005</v>
      </c>
      <c r="H614" s="96">
        <v>0.64198485138299999</v>
      </c>
      <c r="I614" s="96">
        <v>0.56815090035799998</v>
      </c>
      <c r="J614" s="96">
        <v>0.49627991428399998</v>
      </c>
      <c r="K614" s="96">
        <v>0.43973031838400001</v>
      </c>
      <c r="L614" s="96">
        <v>0.393360535894</v>
      </c>
      <c r="M614" s="96">
        <v>0.350878792675</v>
      </c>
      <c r="N614" s="96">
        <v>0.144532380721</v>
      </c>
      <c r="O614" s="96">
        <v>6.0361810459700002E-2</v>
      </c>
      <c r="P614" s="96">
        <v>3.4248880971599997E-2</v>
      </c>
      <c r="Q614" s="96">
        <v>2.3189420547899998E-2</v>
      </c>
      <c r="R614" s="16">
        <f>SQRT((C614-Input!$R$8)^2+(Input!$Q$8-D614)^2)</f>
        <v>0.92459993887656144</v>
      </c>
    </row>
    <row r="615" spans="3:18">
      <c r="C615" s="96">
        <v>47.2</v>
      </c>
      <c r="D615" s="96">
        <v>9.5999999999999979</v>
      </c>
      <c r="E615" s="96">
        <v>0.28174663143099998</v>
      </c>
      <c r="F615" s="96">
        <v>0.55736237301799996</v>
      </c>
      <c r="G615" s="96">
        <v>0.65799175936900001</v>
      </c>
      <c r="H615" s="96">
        <v>0.62888741268399995</v>
      </c>
      <c r="I615" s="96">
        <v>0.55726435206500002</v>
      </c>
      <c r="J615" s="96">
        <v>0.48630755722399999</v>
      </c>
      <c r="K615" s="96">
        <v>0.43125084705099997</v>
      </c>
      <c r="L615" s="96">
        <v>0.385505887617</v>
      </c>
      <c r="M615" s="96">
        <v>0.34416300489099999</v>
      </c>
      <c r="N615" s="96">
        <v>0.14217713037499999</v>
      </c>
      <c r="O615" s="96">
        <v>5.9564096877599997E-2</v>
      </c>
      <c r="P615" s="96">
        <v>3.3844650546700002E-2</v>
      </c>
      <c r="Q615" s="96">
        <v>2.2937680815E-2</v>
      </c>
      <c r="R615" s="16">
        <f>SQRT((C615-Input!$R$8)^2+(Input!$Q$8-D615)^2)</f>
        <v>0.83530435966414329</v>
      </c>
    </row>
    <row r="616" spans="3:18">
      <c r="C616" s="96">
        <v>47.2</v>
      </c>
      <c r="D616" s="96">
        <v>9.6999999999999993</v>
      </c>
      <c r="E616" s="96">
        <v>0.269011942108</v>
      </c>
      <c r="F616" s="96">
        <v>0.53076460873200004</v>
      </c>
      <c r="G616" s="96">
        <v>0.63057398415200006</v>
      </c>
      <c r="H616" s="96">
        <v>0.60381253524</v>
      </c>
      <c r="I616" s="96">
        <v>0.53448671321899999</v>
      </c>
      <c r="J616" s="96">
        <v>0.46692626159</v>
      </c>
      <c r="K616" s="96">
        <v>0.41462225814300002</v>
      </c>
      <c r="L616" s="96">
        <v>0.37007157012800002</v>
      </c>
      <c r="M616" s="96">
        <v>0.33090231823799998</v>
      </c>
      <c r="N616" s="96">
        <v>0.13744034795900001</v>
      </c>
      <c r="O616" s="96">
        <v>5.79383947478E-2</v>
      </c>
      <c r="P616" s="96">
        <v>3.30233856294E-2</v>
      </c>
      <c r="Q616" s="96">
        <v>2.2433480950000001E-2</v>
      </c>
      <c r="R616" s="16">
        <f>SQRT((C616-Input!$R$8)^2+(Input!$Q$8-D616)^2)</f>
        <v>0.74872004085459209</v>
      </c>
    </row>
    <row r="617" spans="3:18">
      <c r="C617" s="96">
        <v>47.2</v>
      </c>
      <c r="D617" s="96">
        <v>9.8000000000000007</v>
      </c>
      <c r="E617" s="96">
        <v>0.25776840684000002</v>
      </c>
      <c r="F617" s="96">
        <v>0.507249822919</v>
      </c>
      <c r="G617" s="96">
        <v>0.60607067910800005</v>
      </c>
      <c r="H617" s="96">
        <v>0.58133863236000005</v>
      </c>
      <c r="I617" s="96">
        <v>0.514036371125</v>
      </c>
      <c r="J617" s="96">
        <v>0.44957824479800002</v>
      </c>
      <c r="K617" s="96">
        <v>0.39968390161099998</v>
      </c>
      <c r="L617" s="96">
        <v>0.35625115497199999</v>
      </c>
      <c r="M617" s="96">
        <v>0.31900072698499998</v>
      </c>
      <c r="N617" s="96">
        <v>0.133108656617</v>
      </c>
      <c r="O617" s="96">
        <v>5.6415249737400003E-2</v>
      </c>
      <c r="P617" s="96">
        <v>3.2242158877099997E-2</v>
      </c>
      <c r="Q617" s="96">
        <v>2.1948162346799999E-2</v>
      </c>
      <c r="R617" s="16">
        <f>SQRT((C617-Input!$R$8)^2+(Input!$Q$8-D617)^2)</f>
        <v>0.66590541811933046</v>
      </c>
    </row>
    <row r="618" spans="3:18">
      <c r="C618" s="96">
        <v>47.2</v>
      </c>
      <c r="D618" s="96">
        <v>9.9</v>
      </c>
      <c r="E618" s="96">
        <v>0.25249238431499998</v>
      </c>
      <c r="F618" s="96">
        <v>0.49680306024699999</v>
      </c>
      <c r="G618" s="96">
        <v>0.59442611040899995</v>
      </c>
      <c r="H618" s="96">
        <v>0.57048837109200001</v>
      </c>
      <c r="I618" s="96">
        <v>0.50419250089199996</v>
      </c>
      <c r="J618" s="96">
        <v>0.44116133960999998</v>
      </c>
      <c r="K618" s="96">
        <v>0.39203314873700001</v>
      </c>
      <c r="L618" s="96">
        <v>0.34949383658599997</v>
      </c>
      <c r="M618" s="96">
        <v>0.31311190194600003</v>
      </c>
      <c r="N618" s="96">
        <v>0.130751426649</v>
      </c>
      <c r="O618" s="96">
        <v>5.5502822377699997E-2</v>
      </c>
      <c r="P618" s="96">
        <v>3.1745103350300001E-2</v>
      </c>
      <c r="Q618" s="96">
        <v>2.1624319071999999E-2</v>
      </c>
      <c r="R618" s="16">
        <f>SQRT((C618-Input!$R$8)^2+(Input!$Q$8-D618)^2)</f>
        <v>0.58845420568134332</v>
      </c>
    </row>
    <row r="619" spans="3:18">
      <c r="C619" s="96">
        <v>47.2</v>
      </c>
      <c r="D619" s="96">
        <v>10.4</v>
      </c>
      <c r="E619" s="96">
        <v>0.25218353016099998</v>
      </c>
      <c r="F619" s="96">
        <v>0.49956909123299997</v>
      </c>
      <c r="G619" s="96">
        <v>0.59362552677500002</v>
      </c>
      <c r="H619" s="96">
        <v>0.56885193151799995</v>
      </c>
      <c r="I619" s="96">
        <v>0.50260721387499996</v>
      </c>
      <c r="J619" s="96">
        <v>0.43931745070700001</v>
      </c>
      <c r="K619" s="96">
        <v>0.39013425465200002</v>
      </c>
      <c r="L619" s="96">
        <v>0.347583614391</v>
      </c>
      <c r="M619" s="96">
        <v>0.310980711764</v>
      </c>
      <c r="N619" s="96">
        <v>0.12819643216400001</v>
      </c>
      <c r="O619" s="96">
        <v>5.3860089997600002E-2</v>
      </c>
      <c r="P619" s="96">
        <v>3.05830557105E-2</v>
      </c>
      <c r="Q619" s="96">
        <v>2.07312634066E-2</v>
      </c>
      <c r="R619" s="16">
        <f>SQRT((C619-Input!$R$8)^2+(Input!$Q$8-D619)^2)</f>
        <v>0.40064945239069133</v>
      </c>
    </row>
    <row r="620" spans="3:18">
      <c r="C620" s="96">
        <v>47.299999999999983</v>
      </c>
      <c r="D620" s="96">
        <v>6.6999999999999993</v>
      </c>
      <c r="E620" s="96">
        <v>0.13837725784400001</v>
      </c>
      <c r="F620" s="96">
        <v>0.249594548827</v>
      </c>
      <c r="G620" s="96">
        <v>0.31288360481700001</v>
      </c>
      <c r="H620" s="96">
        <v>0.308025355128</v>
      </c>
      <c r="I620" s="96">
        <v>0.27531685935599998</v>
      </c>
      <c r="J620" s="96">
        <v>0.241455567806</v>
      </c>
      <c r="K620" s="96">
        <v>0.21451225181</v>
      </c>
      <c r="L620" s="96">
        <v>0.19293694456999999</v>
      </c>
      <c r="M620" s="96">
        <v>0.17447287449000001</v>
      </c>
      <c r="N620" s="96">
        <v>7.99620120154E-2</v>
      </c>
      <c r="O620" s="96">
        <v>3.6231611761299999E-2</v>
      </c>
      <c r="P620" s="96">
        <v>2.1938203841800001E-2</v>
      </c>
      <c r="Q620" s="96">
        <v>1.54687135108E-2</v>
      </c>
      <c r="R620" s="16">
        <f>SQRT((C620-Input!$R$8)^2+(Input!$Q$8-D620)^2)</f>
        <v>3.6693630263675607</v>
      </c>
    </row>
    <row r="621" spans="3:18">
      <c r="C621" s="96">
        <v>47.299999999999983</v>
      </c>
      <c r="D621" s="96">
        <v>6.8</v>
      </c>
      <c r="E621" s="96">
        <v>0.15063528265000001</v>
      </c>
      <c r="F621" s="96">
        <v>0.27376636474400001</v>
      </c>
      <c r="G621" s="96">
        <v>0.34075794090099998</v>
      </c>
      <c r="H621" s="96">
        <v>0.33421782547599999</v>
      </c>
      <c r="I621" s="96">
        <v>0.29788789213200001</v>
      </c>
      <c r="J621" s="96">
        <v>0.261019926189</v>
      </c>
      <c r="K621" s="96">
        <v>0.231367740568</v>
      </c>
      <c r="L621" s="96">
        <v>0.207935647029</v>
      </c>
      <c r="M621" s="96">
        <v>0.187717138146</v>
      </c>
      <c r="N621" s="96">
        <v>8.5075666768899993E-2</v>
      </c>
      <c r="O621" s="96">
        <v>3.8340855015200001E-2</v>
      </c>
      <c r="P621" s="96">
        <v>2.3070252378099999E-2</v>
      </c>
      <c r="Q621" s="96">
        <v>1.6225462808E-2</v>
      </c>
      <c r="R621" s="16">
        <f>SQRT((C621-Input!$R$8)^2+(Input!$Q$8-D621)^2)</f>
        <v>3.5703043771612362</v>
      </c>
    </row>
    <row r="622" spans="3:18">
      <c r="C622" s="96">
        <v>47.299999999999983</v>
      </c>
      <c r="D622" s="96">
        <v>6.9</v>
      </c>
      <c r="E622" s="96">
        <v>0.16538052835299999</v>
      </c>
      <c r="F622" s="96">
        <v>0.30362791958000002</v>
      </c>
      <c r="G622" s="96">
        <v>0.375071769863</v>
      </c>
      <c r="H622" s="96">
        <v>0.36605083849499997</v>
      </c>
      <c r="I622" s="96">
        <v>0.32467040207600001</v>
      </c>
      <c r="J622" s="96">
        <v>0.28461003328500001</v>
      </c>
      <c r="K622" s="96">
        <v>0.25162658054100001</v>
      </c>
      <c r="L622" s="96">
        <v>0.225510785746</v>
      </c>
      <c r="M622" s="96">
        <v>0.20352000918599999</v>
      </c>
      <c r="N622" s="96">
        <v>9.10022601263E-2</v>
      </c>
      <c r="O622" s="96">
        <v>4.0678315027199999E-2</v>
      </c>
      <c r="P622" s="96">
        <v>2.4338885825599999E-2</v>
      </c>
      <c r="Q622" s="96">
        <v>1.70632999122E-2</v>
      </c>
      <c r="R622" s="16">
        <f>SQRT((C622-Input!$R$8)^2+(Input!$Q$8-D622)^2)</f>
        <v>3.4712997093135098</v>
      </c>
    </row>
    <row r="623" spans="3:18">
      <c r="C623" s="96">
        <v>47.299999999999983</v>
      </c>
      <c r="D623" s="96">
        <v>6.9999999999999991</v>
      </c>
      <c r="E623" s="96">
        <v>0.17976982882600001</v>
      </c>
      <c r="F623" s="96">
        <v>0.331980587002</v>
      </c>
      <c r="G623" s="96">
        <v>0.40791812948299999</v>
      </c>
      <c r="H623" s="96">
        <v>0.39723712413899998</v>
      </c>
      <c r="I623" s="96">
        <v>0.35099679411899998</v>
      </c>
      <c r="J623" s="96">
        <v>0.307026343383</v>
      </c>
      <c r="K623" s="96">
        <v>0.27170839501400001</v>
      </c>
      <c r="L623" s="96">
        <v>0.24297890938700001</v>
      </c>
      <c r="M623" s="96">
        <v>0.21884379703699999</v>
      </c>
      <c r="N623" s="96">
        <v>9.7027246401899997E-2</v>
      </c>
      <c r="O623" s="96">
        <v>4.30685329886E-2</v>
      </c>
      <c r="P623" s="96">
        <v>2.56333300551E-2</v>
      </c>
      <c r="Q623" s="96">
        <v>1.79155816407E-2</v>
      </c>
      <c r="R623" s="16">
        <f>SQRT((C623-Input!$R$8)^2+(Input!$Q$8-D623)^2)</f>
        <v>3.3723537771389656</v>
      </c>
    </row>
    <row r="624" spans="3:18">
      <c r="C624" s="96">
        <v>47.299999999999983</v>
      </c>
      <c r="D624" s="96">
        <v>7.0999999999999988</v>
      </c>
      <c r="E624" s="96">
        <v>0.190187182052</v>
      </c>
      <c r="F624" s="96">
        <v>0.35147332542199999</v>
      </c>
      <c r="G624" s="96">
        <v>0.43080083977299999</v>
      </c>
      <c r="H624" s="96">
        <v>0.41911784751199999</v>
      </c>
      <c r="I624" s="96">
        <v>0.37076644357299998</v>
      </c>
      <c r="J624" s="96">
        <v>0.32397377699500002</v>
      </c>
      <c r="K624" s="96">
        <v>0.28698915801500002</v>
      </c>
      <c r="L624" s="96">
        <v>0.25647611890599997</v>
      </c>
      <c r="M624" s="96">
        <v>0.230799878583</v>
      </c>
      <c r="N624" s="96">
        <v>0.102091923764</v>
      </c>
      <c r="O624" s="96">
        <v>4.5146945360200003E-2</v>
      </c>
      <c r="P624" s="96">
        <v>2.67743975281E-2</v>
      </c>
      <c r="Q624" s="96">
        <v>1.8675272113700001E-2</v>
      </c>
      <c r="R624" s="16">
        <f>SQRT((C624-Input!$R$8)^2+(Input!$Q$8-D624)^2)</f>
        <v>3.2734719067813658</v>
      </c>
    </row>
    <row r="625" spans="3:18">
      <c r="C625" s="96">
        <v>47.299999999999983</v>
      </c>
      <c r="D625" s="96">
        <v>7.2</v>
      </c>
      <c r="E625" s="96">
        <v>0.19623637704300001</v>
      </c>
      <c r="F625" s="96">
        <v>0.36189689860899998</v>
      </c>
      <c r="G625" s="96">
        <v>0.44403900751100001</v>
      </c>
      <c r="H625" s="96">
        <v>0.432118605697</v>
      </c>
      <c r="I625" s="96">
        <v>0.38282335514900001</v>
      </c>
      <c r="J625" s="96">
        <v>0.33437050929000001</v>
      </c>
      <c r="K625" s="96">
        <v>0.29619634698000002</v>
      </c>
      <c r="L625" s="96">
        <v>0.26498860832600002</v>
      </c>
      <c r="M625" s="96">
        <v>0.238429083505</v>
      </c>
      <c r="N625" s="96">
        <v>0.10564389601800001</v>
      </c>
      <c r="O625" s="96">
        <v>4.6722277155700001E-2</v>
      </c>
      <c r="P625" s="96">
        <v>2.7631242075E-2</v>
      </c>
      <c r="Q625" s="96">
        <v>1.9273807937900001E-2</v>
      </c>
      <c r="R625" s="16">
        <f>SQRT((C625-Input!$R$8)^2+(Input!$Q$8-D625)^2)</f>
        <v>3.1746600842909465</v>
      </c>
    </row>
    <row r="626" spans="3:18">
      <c r="C626" s="96">
        <v>47.299999999999983</v>
      </c>
      <c r="D626" s="96">
        <v>7.3000000000000007</v>
      </c>
      <c r="E626" s="96">
        <v>0.19675212056700001</v>
      </c>
      <c r="F626" s="96">
        <v>0.36083829759000002</v>
      </c>
      <c r="G626" s="96">
        <v>0.44530569433799999</v>
      </c>
      <c r="H626" s="96">
        <v>0.434134738144</v>
      </c>
      <c r="I626" s="96">
        <v>0.38523383286000001</v>
      </c>
      <c r="J626" s="96">
        <v>0.33658793041200002</v>
      </c>
      <c r="K626" s="96">
        <v>0.29838549704400003</v>
      </c>
      <c r="L626" s="96">
        <v>0.26722272056700003</v>
      </c>
      <c r="M626" s="96">
        <v>0.24061082210900001</v>
      </c>
      <c r="N626" s="96">
        <v>0.1073151451</v>
      </c>
      <c r="O626" s="96">
        <v>4.7623102305500001E-2</v>
      </c>
      <c r="P626" s="96">
        <v>2.8153150491499999E-2</v>
      </c>
      <c r="Q626" s="96">
        <v>1.9646514354699999E-2</v>
      </c>
      <c r="R626" s="16">
        <f>SQRT((C626-Input!$R$8)^2+(Input!$Q$8-D626)^2)</f>
        <v>3.0759250603832298</v>
      </c>
    </row>
    <row r="627" spans="3:18">
      <c r="C627" s="96">
        <v>47.299999999999983</v>
      </c>
      <c r="D627" s="96">
        <v>7.3999999999999986</v>
      </c>
      <c r="E627" s="96">
        <v>0.19429548406200001</v>
      </c>
      <c r="F627" s="96">
        <v>0.35396072786600002</v>
      </c>
      <c r="G627" s="96">
        <v>0.44018187729000002</v>
      </c>
      <c r="H627" s="96">
        <v>0.43021626768900001</v>
      </c>
      <c r="I627" s="96">
        <v>0.38234751380499998</v>
      </c>
      <c r="J627" s="96">
        <v>0.33436159345599997</v>
      </c>
      <c r="K627" s="96">
        <v>0.29674916125400003</v>
      </c>
      <c r="L627" s="96">
        <v>0.26598673861900002</v>
      </c>
      <c r="M627" s="96">
        <v>0.239780273051</v>
      </c>
      <c r="N627" s="96">
        <v>0.10784273257099999</v>
      </c>
      <c r="O627" s="96">
        <v>4.8068241684E-2</v>
      </c>
      <c r="P627" s="96">
        <v>2.8448069206000001E-2</v>
      </c>
      <c r="Q627" s="96">
        <v>1.9877879913699999E-2</v>
      </c>
      <c r="R627" s="16">
        <f>SQRT((C627-Input!$R$8)^2+(Input!$Q$8-D627)^2)</f>
        <v>2.9772744756567153</v>
      </c>
    </row>
    <row r="628" spans="3:18">
      <c r="C628" s="96">
        <v>47.299999999999983</v>
      </c>
      <c r="D628" s="96">
        <v>7.4999999999999991</v>
      </c>
      <c r="E628" s="96">
        <v>0.192610429498</v>
      </c>
      <c r="F628" s="96">
        <v>0.350183509645</v>
      </c>
      <c r="G628" s="96">
        <v>0.43649494509800002</v>
      </c>
      <c r="H628" s="96">
        <v>0.42706831239300003</v>
      </c>
      <c r="I628" s="96">
        <v>0.379874366927</v>
      </c>
      <c r="J628" s="96">
        <v>0.33241634016299998</v>
      </c>
      <c r="K628" s="96">
        <v>0.295221594606</v>
      </c>
      <c r="L628" s="96">
        <v>0.26473810263800002</v>
      </c>
      <c r="M628" s="96">
        <v>0.23882418943</v>
      </c>
      <c r="N628" s="96">
        <v>0.107919744314</v>
      </c>
      <c r="O628" s="96">
        <v>4.8221513314799999E-2</v>
      </c>
      <c r="P628" s="96">
        <v>2.8567406455599999E-2</v>
      </c>
      <c r="Q628" s="96">
        <v>1.9979845442600001E-2</v>
      </c>
      <c r="R628" s="16">
        <f>SQRT((C628-Input!$R$8)^2+(Input!$Q$8-D628)^2)</f>
        <v>2.878717011048558</v>
      </c>
    </row>
    <row r="629" spans="3:18">
      <c r="C629" s="96">
        <v>47.299999999999983</v>
      </c>
      <c r="D629" s="96">
        <v>7.5999999999999979</v>
      </c>
      <c r="E629" s="96">
        <v>0.18932379759500001</v>
      </c>
      <c r="F629" s="96">
        <v>0.34426708209000001</v>
      </c>
      <c r="G629" s="96">
        <v>0.42918390540200002</v>
      </c>
      <c r="H629" s="96">
        <v>0.42018286600600002</v>
      </c>
      <c r="I629" s="96">
        <v>0.37382917790800002</v>
      </c>
      <c r="J629" s="96">
        <v>0.32741621134400001</v>
      </c>
      <c r="K629" s="96">
        <v>0.290953518159</v>
      </c>
      <c r="L629" s="96">
        <v>0.26092550011900001</v>
      </c>
      <c r="M629" s="96">
        <v>0.23556385072</v>
      </c>
      <c r="N629" s="96">
        <v>0.10683084325099999</v>
      </c>
      <c r="O629" s="96">
        <v>4.7817997446800001E-2</v>
      </c>
      <c r="P629" s="96">
        <v>2.83828901787E-2</v>
      </c>
      <c r="Q629" s="96">
        <v>1.98736669188E-2</v>
      </c>
      <c r="R629" s="16">
        <f>SQRT((C629-Input!$R$8)^2+(Input!$Q$8-D629)^2)</f>
        <v>2.7802625696152754</v>
      </c>
    </row>
    <row r="630" spans="3:18">
      <c r="C630" s="96">
        <v>47.299999999999983</v>
      </c>
      <c r="D630" s="96">
        <v>7.6999999999999993</v>
      </c>
      <c r="E630" s="96">
        <v>0.18213328526299999</v>
      </c>
      <c r="F630" s="96">
        <v>0.33117426752899998</v>
      </c>
      <c r="G630" s="96">
        <v>0.41327871876200001</v>
      </c>
      <c r="H630" s="96">
        <v>0.40503289232599998</v>
      </c>
      <c r="I630" s="96">
        <v>0.36020927163200001</v>
      </c>
      <c r="J630" s="96">
        <v>0.31591940787299999</v>
      </c>
      <c r="K630" s="96">
        <v>0.28082906995099999</v>
      </c>
      <c r="L630" s="96">
        <v>0.25188385916599998</v>
      </c>
      <c r="M630" s="96">
        <v>0.227673138153</v>
      </c>
      <c r="N630" s="96">
        <v>0.103793436941</v>
      </c>
      <c r="O630" s="96">
        <v>4.6582598360500001E-2</v>
      </c>
      <c r="P630" s="96">
        <v>2.7760498310499999E-2</v>
      </c>
      <c r="Q630" s="96">
        <v>1.9475999374500001E-2</v>
      </c>
      <c r="R630" s="16">
        <f>SQRT((C630-Input!$R$8)^2+(Input!$Q$8-D630)^2)</f>
        <v>2.6819224974460214</v>
      </c>
    </row>
    <row r="631" spans="3:18">
      <c r="C631" s="96">
        <v>47.299999999999983</v>
      </c>
      <c r="D631" s="96">
        <v>7.8</v>
      </c>
      <c r="E631" s="96">
        <v>0.171037338569</v>
      </c>
      <c r="F631" s="96">
        <v>0.31048573113700001</v>
      </c>
      <c r="G631" s="96">
        <v>0.38811776739999998</v>
      </c>
      <c r="H631" s="96">
        <v>0.38071509584199997</v>
      </c>
      <c r="I631" s="96">
        <v>0.33922958573400003</v>
      </c>
      <c r="J631" s="96">
        <v>0.29814650716800001</v>
      </c>
      <c r="K631" s="96">
        <v>0.264701266938</v>
      </c>
      <c r="L631" s="96">
        <v>0.23791472985199999</v>
      </c>
      <c r="M631" s="96">
        <v>0.215450495247</v>
      </c>
      <c r="N631" s="96">
        <v>9.8953035185499999E-2</v>
      </c>
      <c r="O631" s="96">
        <v>4.4652771198199999E-2</v>
      </c>
      <c r="P631" s="96">
        <v>2.6776704403899999E-2</v>
      </c>
      <c r="Q631" s="96">
        <v>1.88236150095E-2</v>
      </c>
      <c r="R631" s="16">
        <f>SQRT((C631-Input!$R$8)^2+(Input!$Q$8-D631)^2)</f>
        <v>2.5837098537975356</v>
      </c>
    </row>
    <row r="632" spans="3:18">
      <c r="C632" s="96">
        <v>47.299999999999983</v>
      </c>
      <c r="D632" s="96">
        <v>7.9</v>
      </c>
      <c r="E632" s="96">
        <v>0.15833761464000001</v>
      </c>
      <c r="F632" s="96">
        <v>0.28607704649900001</v>
      </c>
      <c r="G632" s="96">
        <v>0.35818648360900002</v>
      </c>
      <c r="H632" s="96">
        <v>0.352665810759</v>
      </c>
      <c r="I632" s="96">
        <v>0.31558952915900002</v>
      </c>
      <c r="J632" s="96">
        <v>0.27784983246799999</v>
      </c>
      <c r="K632" s="96">
        <v>0.24672051328899999</v>
      </c>
      <c r="L632" s="96">
        <v>0.222367167837</v>
      </c>
      <c r="M632" s="96">
        <v>0.20182930991699999</v>
      </c>
      <c r="N632" s="96">
        <v>9.36732239223E-2</v>
      </c>
      <c r="O632" s="96">
        <v>4.2588670122600002E-2</v>
      </c>
      <c r="P632" s="96">
        <v>2.5680900556399999E-2</v>
      </c>
      <c r="Q632" s="96">
        <v>1.8109645771999999E-2</v>
      </c>
      <c r="R632" s="16">
        <f>SQRT((C632-Input!$R$8)^2+(Input!$Q$8-D632)^2)</f>
        <v>2.4856397435899393</v>
      </c>
    </row>
    <row r="633" spans="3:18">
      <c r="C633" s="96">
        <v>47.299999999999983</v>
      </c>
      <c r="D633" s="96">
        <v>7.9999999999999982</v>
      </c>
      <c r="E633" s="96">
        <v>0.14721448066500001</v>
      </c>
      <c r="F633" s="96">
        <v>0.26317954288099998</v>
      </c>
      <c r="G633" s="96">
        <v>0.332204616359</v>
      </c>
      <c r="H633" s="96">
        <v>0.328458178441</v>
      </c>
      <c r="I633" s="96">
        <v>0.29519455472700001</v>
      </c>
      <c r="J633" s="96">
        <v>0.25981959898599999</v>
      </c>
      <c r="K633" s="96">
        <v>0.23133689310399999</v>
      </c>
      <c r="L633" s="96">
        <v>0.20907566068</v>
      </c>
      <c r="M633" s="96">
        <v>0.189756599443</v>
      </c>
      <c r="N633" s="96">
        <v>8.9175909567600006E-2</v>
      </c>
      <c r="O633" s="96">
        <v>4.0830500272399997E-2</v>
      </c>
      <c r="P633" s="96">
        <v>2.47374673022E-2</v>
      </c>
      <c r="Q633" s="96">
        <v>1.7493215929300001E-2</v>
      </c>
      <c r="R633" s="16">
        <f>SQRT((C633-Input!$R$8)^2+(Input!$Q$8-D633)^2)</f>
        <v>2.3877297295165651</v>
      </c>
    </row>
    <row r="634" spans="3:18">
      <c r="C634" s="96">
        <v>47.299999999999983</v>
      </c>
      <c r="D634" s="96">
        <v>8.1</v>
      </c>
      <c r="E634" s="96">
        <v>0.13977001299299999</v>
      </c>
      <c r="F634" s="96">
        <v>0.24825550340399999</v>
      </c>
      <c r="G634" s="96">
        <v>0.31566550686700001</v>
      </c>
      <c r="H634" s="96">
        <v>0.31316912312799999</v>
      </c>
      <c r="I634" s="96">
        <v>0.28225581399499999</v>
      </c>
      <c r="J634" s="96">
        <v>0.24850312860000001</v>
      </c>
      <c r="K634" s="96">
        <v>0.221696662421</v>
      </c>
      <c r="L634" s="96">
        <v>0.20064892051399999</v>
      </c>
      <c r="M634" s="96">
        <v>0.18219850459799999</v>
      </c>
      <c r="N634" s="96">
        <v>8.6291951333200001E-2</v>
      </c>
      <c r="O634" s="96">
        <v>3.9671744358599999E-2</v>
      </c>
      <c r="P634" s="96">
        <v>2.4101514916499998E-2</v>
      </c>
      <c r="Q634" s="96">
        <v>1.7073057237400002E-2</v>
      </c>
      <c r="R634" s="16">
        <f>SQRT((C634-Input!$R$8)^2+(Input!$Q$8-D634)^2)</f>
        <v>2.290000346620197</v>
      </c>
    </row>
    <row r="635" spans="3:18">
      <c r="C635" s="96">
        <v>47.299999999999983</v>
      </c>
      <c r="D635" s="96">
        <v>8.1999999999999975</v>
      </c>
      <c r="E635" s="96">
        <v>0.13971822547900001</v>
      </c>
      <c r="F635" s="96">
        <v>0.249243004446</v>
      </c>
      <c r="G635" s="96">
        <v>0.31586692305399999</v>
      </c>
      <c r="H635" s="96">
        <v>0.31290184904899998</v>
      </c>
      <c r="I635" s="96">
        <v>0.281687622907</v>
      </c>
      <c r="J635" s="96">
        <v>0.24784811072400001</v>
      </c>
      <c r="K635" s="96">
        <v>0.22099201270300001</v>
      </c>
      <c r="L635" s="96">
        <v>0.19985042486099999</v>
      </c>
      <c r="M635" s="96">
        <v>0.18139212316700001</v>
      </c>
      <c r="N635" s="96">
        <v>8.5585889782800004E-2</v>
      </c>
      <c r="O635" s="96">
        <v>3.9285141729400001E-2</v>
      </c>
      <c r="P635" s="96">
        <v>2.38672025825E-2</v>
      </c>
      <c r="Q635" s="96">
        <v>1.6906001458900002E-2</v>
      </c>
      <c r="R635" s="16">
        <f>SQRT((C635-Input!$R$8)^2+(Input!$Q$8-D635)^2)</f>
        <v>2.1924757498827692</v>
      </c>
    </row>
    <row r="636" spans="3:18">
      <c r="C636" s="96">
        <v>47.299999999999983</v>
      </c>
      <c r="D636" s="96">
        <v>8.3000000000000007</v>
      </c>
      <c r="E636" s="96">
        <v>0.14515846550299999</v>
      </c>
      <c r="F636" s="96">
        <v>0.26142196511299998</v>
      </c>
      <c r="G636" s="96">
        <v>0.32833745414600002</v>
      </c>
      <c r="H636" s="96">
        <v>0.32389248956200001</v>
      </c>
      <c r="I636" s="96">
        <v>0.29062211396999998</v>
      </c>
      <c r="J636" s="96">
        <v>0.25528616121699998</v>
      </c>
      <c r="K636" s="96">
        <v>0.22712980859000001</v>
      </c>
      <c r="L636" s="96">
        <v>0.20505183702099999</v>
      </c>
      <c r="M636" s="96">
        <v>0.18579871786800001</v>
      </c>
      <c r="N636" s="96">
        <v>8.6612914518800002E-2</v>
      </c>
      <c r="O636" s="96">
        <v>3.9520556202100002E-2</v>
      </c>
      <c r="P636" s="96">
        <v>2.3958216315800002E-2</v>
      </c>
      <c r="Q636" s="96">
        <v>1.6945146417700001E-2</v>
      </c>
      <c r="R636" s="16">
        <f>SQRT((C636-Input!$R$8)^2+(Input!$Q$8-D636)^2)</f>
        <v>2.0951845360558048</v>
      </c>
    </row>
    <row r="637" spans="3:18">
      <c r="C637" s="96">
        <v>47.299999999999983</v>
      </c>
      <c r="D637" s="96">
        <v>8.3999999999999986</v>
      </c>
      <c r="E637" s="96">
        <v>0.15365182126499999</v>
      </c>
      <c r="F637" s="96">
        <v>0.280469290787</v>
      </c>
      <c r="G637" s="96">
        <v>0.34851714545899998</v>
      </c>
      <c r="H637" s="96">
        <v>0.34202644947400002</v>
      </c>
      <c r="I637" s="96">
        <v>0.30547058942900002</v>
      </c>
      <c r="J637" s="96">
        <v>0.26791979084099998</v>
      </c>
      <c r="K637" s="96">
        <v>0.23769220742</v>
      </c>
      <c r="L637" s="96">
        <v>0.213964692618</v>
      </c>
      <c r="M637" s="96">
        <v>0.19357648686199999</v>
      </c>
      <c r="N637" s="96">
        <v>8.8764317113300004E-2</v>
      </c>
      <c r="O637" s="96">
        <v>4.01648346832E-2</v>
      </c>
      <c r="P637" s="96">
        <v>2.4258360432500001E-2</v>
      </c>
      <c r="Q637" s="96">
        <v>1.7116025374400001E-2</v>
      </c>
      <c r="R637" s="16">
        <f>SQRT((C637-Input!$R$8)^2+(Input!$Q$8-D637)^2)</f>
        <v>1.9981607959397978</v>
      </c>
    </row>
    <row r="638" spans="3:18">
      <c r="C638" s="96">
        <v>47.299999999999983</v>
      </c>
      <c r="D638" s="96">
        <v>8.5</v>
      </c>
      <c r="E638" s="96">
        <v>0.16144544863800001</v>
      </c>
      <c r="F638" s="96">
        <v>0.29632856472000002</v>
      </c>
      <c r="G638" s="96">
        <v>0.36722466202199999</v>
      </c>
      <c r="H638" s="96">
        <v>0.35928889091999999</v>
      </c>
      <c r="I638" s="96">
        <v>0.319841857156</v>
      </c>
      <c r="J638" s="96">
        <v>0.28034494083299999</v>
      </c>
      <c r="K638" s="96">
        <v>0.24817818250400001</v>
      </c>
      <c r="L638" s="96">
        <v>0.22293770143</v>
      </c>
      <c r="M638" s="96">
        <v>0.20150984578600001</v>
      </c>
      <c r="N638" s="96">
        <v>9.1165003062200003E-2</v>
      </c>
      <c r="O638" s="96">
        <v>4.09450082218E-2</v>
      </c>
      <c r="P638" s="96">
        <v>2.4632028554500002E-2</v>
      </c>
      <c r="Q638" s="96">
        <v>1.73363330707E-2</v>
      </c>
      <c r="R638" s="16">
        <f>SQRT((C638-Input!$R$8)^2+(Input!$Q$8-D638)^2)</f>
        <v>1.9014454745624816</v>
      </c>
    </row>
    <row r="639" spans="3:18">
      <c r="C639" s="96">
        <v>47.299999999999983</v>
      </c>
      <c r="D639" s="96">
        <v>8.5999999999999979</v>
      </c>
      <c r="E639" s="96">
        <v>0.167762148789</v>
      </c>
      <c r="F639" s="96">
        <v>0.30837014729000001</v>
      </c>
      <c r="G639" s="96">
        <v>0.382743529927</v>
      </c>
      <c r="H639" s="96">
        <v>0.37385816365199998</v>
      </c>
      <c r="I639" s="96">
        <v>0.33207301054799998</v>
      </c>
      <c r="J639" s="96">
        <v>0.29079407939099999</v>
      </c>
      <c r="K639" s="96">
        <v>0.25729357339999998</v>
      </c>
      <c r="L639" s="96">
        <v>0.23079438365300001</v>
      </c>
      <c r="M639" s="96">
        <v>0.20838403995599999</v>
      </c>
      <c r="N639" s="96">
        <v>9.3448962100199998E-2</v>
      </c>
      <c r="O639" s="96">
        <v>4.1736360085099997E-2</v>
      </c>
      <c r="P639" s="96">
        <v>2.5019219476800001E-2</v>
      </c>
      <c r="Q639" s="96">
        <v>1.75680835435E-2</v>
      </c>
      <c r="R639" s="16">
        <f>SQRT((C639-Input!$R$8)^2+(Input!$Q$8-D639)^2)</f>
        <v>1.8050881471655416</v>
      </c>
    </row>
    <row r="640" spans="3:18">
      <c r="C640" s="96">
        <v>47.299999999999983</v>
      </c>
      <c r="D640" s="96">
        <v>8.6999999999999993</v>
      </c>
      <c r="E640" s="96">
        <v>0.17290113557699999</v>
      </c>
      <c r="F640" s="96">
        <v>0.317751136574</v>
      </c>
      <c r="G640" s="96">
        <v>0.39572596408999999</v>
      </c>
      <c r="H640" s="96">
        <v>0.386235284678</v>
      </c>
      <c r="I640" s="96">
        <v>0.342541017447</v>
      </c>
      <c r="J640" s="96">
        <v>0.299687657361</v>
      </c>
      <c r="K640" s="96">
        <v>0.26528293380500001</v>
      </c>
      <c r="L640" s="96">
        <v>0.237719629771</v>
      </c>
      <c r="M640" s="96">
        <v>0.21445839232899999</v>
      </c>
      <c r="N640" s="96">
        <v>9.5619830729500005E-2</v>
      </c>
      <c r="O640" s="96">
        <v>4.2524528814999997E-2</v>
      </c>
      <c r="P640" s="96">
        <v>2.5412081832899999E-2</v>
      </c>
      <c r="Q640" s="96">
        <v>1.7805123342999999E-2</v>
      </c>
      <c r="R640" s="16">
        <f>SQRT((C640-Input!$R$8)^2+(Input!$Q$8-D640)^2)</f>
        <v>1.70914936308706</v>
      </c>
    </row>
    <row r="641" spans="3:18">
      <c r="C641" s="96">
        <v>47.299999999999983</v>
      </c>
      <c r="D641" s="96">
        <v>8.7999999999999989</v>
      </c>
      <c r="E641" s="96">
        <v>0.17827721635400001</v>
      </c>
      <c r="F641" s="96">
        <v>0.32774267963499998</v>
      </c>
      <c r="G641" s="96">
        <v>0.40868017632699999</v>
      </c>
      <c r="H641" s="96">
        <v>0.39918498533899999</v>
      </c>
      <c r="I641" s="96">
        <v>0.353657473</v>
      </c>
      <c r="J641" s="96">
        <v>0.30916390373899999</v>
      </c>
      <c r="K641" s="96">
        <v>0.27390807982299997</v>
      </c>
      <c r="L641" s="96">
        <v>0.24521520925900001</v>
      </c>
      <c r="M641" s="96">
        <v>0.22103847762699999</v>
      </c>
      <c r="N641" s="96">
        <v>9.80600955129E-2</v>
      </c>
      <c r="O641" s="96">
        <v>4.3428803584000003E-2</v>
      </c>
      <c r="P641" s="96">
        <v>2.5869612310300001E-2</v>
      </c>
      <c r="Q641" s="96">
        <v>1.8083452062900001E-2</v>
      </c>
      <c r="R641" s="16">
        <f>SQRT((C641-Input!$R$8)^2+(Input!$Q$8-D641)^2)</f>
        <v>1.6137037744407379</v>
      </c>
    </row>
    <row r="642" spans="3:18">
      <c r="C642" s="96">
        <v>47.299999999999983</v>
      </c>
      <c r="D642" s="96">
        <v>8.9</v>
      </c>
      <c r="E642" s="96">
        <v>0.185519379506</v>
      </c>
      <c r="F642" s="96">
        <v>0.34187344823100002</v>
      </c>
      <c r="G642" s="96">
        <v>0.42579451442299998</v>
      </c>
      <c r="H642" s="96">
        <v>0.41535022667499999</v>
      </c>
      <c r="I642" s="96">
        <v>0.36832115953299999</v>
      </c>
      <c r="J642" s="96">
        <v>0.32167015163200002</v>
      </c>
      <c r="K642" s="96">
        <v>0.28527612195899998</v>
      </c>
      <c r="L642" s="96">
        <v>0.25516340574700003</v>
      </c>
      <c r="M642" s="96">
        <v>0.22974206207699999</v>
      </c>
      <c r="N642" s="96">
        <v>0.101317818731</v>
      </c>
      <c r="O642" s="96">
        <v>4.4646952848599999E-2</v>
      </c>
      <c r="P642" s="96">
        <v>2.6491732205599999E-2</v>
      </c>
      <c r="Q642" s="96">
        <v>1.84664017391E-2</v>
      </c>
      <c r="R642" s="16">
        <f>SQRT((C642-Input!$R$8)^2+(Input!$Q$8-D642)^2)</f>
        <v>1.5188443626480166</v>
      </c>
    </row>
    <row r="643" spans="3:18">
      <c r="C643" s="96">
        <v>47.299999999999983</v>
      </c>
      <c r="D643" s="96">
        <v>8.9999999999999982</v>
      </c>
      <c r="E643" s="96">
        <v>0.19509356152099999</v>
      </c>
      <c r="F643" s="96">
        <v>0.36112279810499998</v>
      </c>
      <c r="G643" s="96">
        <v>0.44813087486199998</v>
      </c>
      <c r="H643" s="96">
        <v>0.436269193838</v>
      </c>
      <c r="I643" s="96">
        <v>0.38730739372900003</v>
      </c>
      <c r="J643" s="96">
        <v>0.33783085875399999</v>
      </c>
      <c r="K643" s="96">
        <v>0.29930279767000001</v>
      </c>
      <c r="L643" s="96">
        <v>0.26802389993800002</v>
      </c>
      <c r="M643" s="96">
        <v>0.240948280229</v>
      </c>
      <c r="N643" s="96">
        <v>0.10538706356999999</v>
      </c>
      <c r="O643" s="96">
        <v>4.6175133332800003E-2</v>
      </c>
      <c r="P643" s="96">
        <v>2.7255004884000001E-2</v>
      </c>
      <c r="Q643" s="96">
        <v>1.8939848374E-2</v>
      </c>
      <c r="R643" s="16">
        <f>SQRT((C643-Input!$R$8)^2+(Input!$Q$8-D643)^2)</f>
        <v>1.4246882200155393</v>
      </c>
    </row>
    <row r="644" spans="3:18">
      <c r="C644" s="96">
        <v>47.299999999999983</v>
      </c>
      <c r="D644" s="96">
        <v>9.1</v>
      </c>
      <c r="E644" s="96">
        <v>0.20795066940199999</v>
      </c>
      <c r="F644" s="96">
        <v>0.388567960795</v>
      </c>
      <c r="G644" s="96">
        <v>0.47842504779599998</v>
      </c>
      <c r="H644" s="96">
        <v>0.46424488972799999</v>
      </c>
      <c r="I644" s="96">
        <v>0.41161410294200002</v>
      </c>
      <c r="J644" s="96">
        <v>0.35928499143600001</v>
      </c>
      <c r="K644" s="96">
        <v>0.31782464485200002</v>
      </c>
      <c r="L644" s="96">
        <v>0.28494930233999999</v>
      </c>
      <c r="M644" s="96">
        <v>0.25565328734100001</v>
      </c>
      <c r="N644" s="96">
        <v>0.110526315842</v>
      </c>
      <c r="O644" s="96">
        <v>4.8103884663400001E-2</v>
      </c>
      <c r="P644" s="96">
        <v>2.8192622501399998E-2</v>
      </c>
      <c r="Q644" s="96">
        <v>1.9513687776900001E-2</v>
      </c>
      <c r="R644" s="16">
        <f>SQRT((C644-Input!$R$8)^2+(Input!$Q$8-D644)^2)</f>
        <v>1.3313845614826774</v>
      </c>
    </row>
    <row r="645" spans="3:18">
      <c r="C645" s="96">
        <v>47.299999999999983</v>
      </c>
      <c r="D645" s="96">
        <v>9.2000000000000011</v>
      </c>
      <c r="E645" s="96">
        <v>0.22008616401799999</v>
      </c>
      <c r="F645" s="96">
        <v>0.41476969177299999</v>
      </c>
      <c r="G645" s="96">
        <v>0.50858504976499996</v>
      </c>
      <c r="H645" s="96">
        <v>0.492165435702</v>
      </c>
      <c r="I645" s="96">
        <v>0.43542669112100002</v>
      </c>
      <c r="J645" s="96">
        <v>0.38105695482599999</v>
      </c>
      <c r="K645" s="96">
        <v>0.336689415243</v>
      </c>
      <c r="L645" s="96">
        <v>0.301407565554</v>
      </c>
      <c r="M645" s="96">
        <v>0.27078078612500001</v>
      </c>
      <c r="N645" s="96">
        <v>0.11585305116</v>
      </c>
      <c r="O645" s="96">
        <v>5.0098341491000002E-2</v>
      </c>
      <c r="P645" s="96">
        <v>2.9154949845599999E-2</v>
      </c>
      <c r="Q645" s="96">
        <v>2.0091723898699999E-2</v>
      </c>
      <c r="R645" s="16">
        <f>SQRT((C645-Input!$R$8)^2+(Input!$Q$8-D645)^2)</f>
        <v>1.2391259729574704</v>
      </c>
    </row>
    <row r="646" spans="3:18">
      <c r="C646" s="96">
        <v>47.299999999999983</v>
      </c>
      <c r="D646" s="96">
        <v>9.3000000000000007</v>
      </c>
      <c r="E646" s="96">
        <v>0.235266574581</v>
      </c>
      <c r="F646" s="96">
        <v>0.44790375736400001</v>
      </c>
      <c r="G646" s="96">
        <v>0.546088168052</v>
      </c>
      <c r="H646" s="96">
        <v>0.52645275712600004</v>
      </c>
      <c r="I646" s="96">
        <v>0.46454292427600002</v>
      </c>
      <c r="J646" s="96">
        <v>0.40703472039299998</v>
      </c>
      <c r="K646" s="96">
        <v>0.35978841893199998</v>
      </c>
      <c r="L646" s="96">
        <v>0.32143243085700002</v>
      </c>
      <c r="M646" s="96">
        <v>0.28888418421399997</v>
      </c>
      <c r="N646" s="96">
        <v>0.12221019627099999</v>
      </c>
      <c r="O646" s="96">
        <v>5.2444101451000001E-2</v>
      </c>
      <c r="P646" s="96">
        <v>3.0275419063099999E-2</v>
      </c>
      <c r="Q646" s="96">
        <v>2.0760039201600002E-2</v>
      </c>
      <c r="R646" s="16">
        <f>SQRT((C646-Input!$R$8)^2+(Input!$Q$8-D646)^2)</f>
        <v>1.1481644059807719</v>
      </c>
    </row>
    <row r="647" spans="3:18">
      <c r="C647" s="96">
        <v>47.299999999999983</v>
      </c>
      <c r="D647" s="96">
        <v>9.3999999999999986</v>
      </c>
      <c r="E647" s="96">
        <v>0.24896509027899999</v>
      </c>
      <c r="F647" s="96">
        <v>0.47936791352699998</v>
      </c>
      <c r="G647" s="96">
        <v>0.57869071384399995</v>
      </c>
      <c r="H647" s="96">
        <v>0.55732924185900001</v>
      </c>
      <c r="I647" s="96">
        <v>0.49082501361100001</v>
      </c>
      <c r="J647" s="96">
        <v>0.42949209323600002</v>
      </c>
      <c r="K647" s="96">
        <v>0.38058533400200001</v>
      </c>
      <c r="L647" s="96">
        <v>0.33936687906200003</v>
      </c>
      <c r="M647" s="96">
        <v>0.304339096039</v>
      </c>
      <c r="N647" s="96">
        <v>0.12756710418</v>
      </c>
      <c r="O647" s="96">
        <v>5.4303486599999999E-2</v>
      </c>
      <c r="P647" s="96">
        <v>3.1178535588499999E-2</v>
      </c>
      <c r="Q647" s="96">
        <v>2.1295240840699999E-2</v>
      </c>
      <c r="R647" s="16">
        <f>SQRT((C647-Input!$R$8)^2+(Input!$Q$8-D647)^2)</f>
        <v>1.0588341841216513</v>
      </c>
    </row>
    <row r="648" spans="3:18">
      <c r="C648" s="96">
        <v>47.299999999999983</v>
      </c>
      <c r="D648" s="96">
        <v>9.5</v>
      </c>
      <c r="E648" s="96">
        <v>0.25886507652099999</v>
      </c>
      <c r="F648" s="96">
        <v>0.50366491260000001</v>
      </c>
      <c r="G648" s="96">
        <v>0.60222903733599997</v>
      </c>
      <c r="H648" s="96">
        <v>0.57825733889499997</v>
      </c>
      <c r="I648" s="96">
        <v>0.51000843730400003</v>
      </c>
      <c r="J648" s="96">
        <v>0.445818577469</v>
      </c>
      <c r="K648" s="96">
        <v>0.395784066085</v>
      </c>
      <c r="L648" s="96">
        <v>0.35234793474999998</v>
      </c>
      <c r="M648" s="96">
        <v>0.31542559407100002</v>
      </c>
      <c r="N648" s="96">
        <v>0.131093482855</v>
      </c>
      <c r="O648" s="96">
        <v>5.5430914706700002E-2</v>
      </c>
      <c r="P648" s="96">
        <v>3.1702955810200002E-2</v>
      </c>
      <c r="Q648" s="96">
        <v>2.1595087630099999E-2</v>
      </c>
      <c r="R648" s="16">
        <f>SQRT((C648-Input!$R$8)^2+(Input!$Q$8-D648)^2)</f>
        <v>0.97158538264423266</v>
      </c>
    </row>
    <row r="649" spans="3:18">
      <c r="C649" s="96">
        <v>47.299999999999983</v>
      </c>
      <c r="D649" s="96">
        <v>9.5999999999999979</v>
      </c>
      <c r="E649" s="96">
        <v>0.26489782543099999</v>
      </c>
      <c r="F649" s="96">
        <v>0.51984756036000002</v>
      </c>
      <c r="G649" s="96">
        <v>0.61697684832499999</v>
      </c>
      <c r="H649" s="96">
        <v>0.59098399753599995</v>
      </c>
      <c r="I649" s="96">
        <v>0.52174941937899999</v>
      </c>
      <c r="J649" s="96">
        <v>0.455777143153</v>
      </c>
      <c r="K649" s="96">
        <v>0.40449693483600002</v>
      </c>
      <c r="L649" s="96">
        <v>0.36023564610600001</v>
      </c>
      <c r="M649" s="96">
        <v>0.322083706089</v>
      </c>
      <c r="N649" s="96">
        <v>0.13302128671899999</v>
      </c>
      <c r="O649" s="96">
        <v>5.5992232066999999E-2</v>
      </c>
      <c r="P649" s="96">
        <v>3.1939222966399998E-2</v>
      </c>
      <c r="Q649" s="96">
        <v>2.1715145344899999E-2</v>
      </c>
      <c r="R649" s="16">
        <f>SQRT((C649-Input!$R$8)^2+(Input!$Q$8-D649)^2)</f>
        <v>0.88703240192865751</v>
      </c>
    </row>
    <row r="650" spans="3:18">
      <c r="C650" s="96">
        <v>47.299999999999983</v>
      </c>
      <c r="D650" s="96">
        <v>9.6999999999999993</v>
      </c>
      <c r="E650" s="96">
        <v>0.26402820476400002</v>
      </c>
      <c r="F650" s="96">
        <v>0.52013279573299998</v>
      </c>
      <c r="G650" s="96">
        <v>0.61638457918900003</v>
      </c>
      <c r="H650" s="96">
        <v>0.59009744108999995</v>
      </c>
      <c r="I650" s="96">
        <v>0.52115818709399997</v>
      </c>
      <c r="J650" s="96">
        <v>0.45536382117300001</v>
      </c>
      <c r="K650" s="96">
        <v>0.40425051916100002</v>
      </c>
      <c r="L650" s="96">
        <v>0.36001632939200001</v>
      </c>
      <c r="M650" s="96">
        <v>0.32184697444799998</v>
      </c>
      <c r="N650" s="96">
        <v>0.13273641506200001</v>
      </c>
      <c r="O650" s="96">
        <v>5.58231232171E-2</v>
      </c>
      <c r="P650" s="96">
        <v>3.1814129322300003E-2</v>
      </c>
      <c r="Q650" s="96">
        <v>2.1616034175999999E-2</v>
      </c>
      <c r="R650" s="16">
        <f>SQRT((C650-Input!$R$8)^2+(Input!$Q$8-D650)^2)</f>
        <v>0.80602407431459577</v>
      </c>
    </row>
    <row r="651" spans="3:18">
      <c r="C651" s="96">
        <v>47.299999999999983</v>
      </c>
      <c r="D651" s="96">
        <v>9.8000000000000007</v>
      </c>
      <c r="E651" s="96">
        <v>0.25898596608899999</v>
      </c>
      <c r="F651" s="96">
        <v>0.51078089146600003</v>
      </c>
      <c r="G651" s="96">
        <v>0.60644009476399996</v>
      </c>
      <c r="H651" s="96">
        <v>0.58081016227600002</v>
      </c>
      <c r="I651" s="96">
        <v>0.51284981973199995</v>
      </c>
      <c r="J651" s="96">
        <v>0.44837242028000002</v>
      </c>
      <c r="K651" s="96">
        <v>0.39831224770500001</v>
      </c>
      <c r="L651" s="96">
        <v>0.35454843234599998</v>
      </c>
      <c r="M651" s="96">
        <v>0.31711027180099999</v>
      </c>
      <c r="N651" s="96">
        <v>0.130923265283</v>
      </c>
      <c r="O651" s="96">
        <v>5.5146458824600002E-2</v>
      </c>
      <c r="P651" s="96">
        <v>3.1442877541499999E-2</v>
      </c>
      <c r="Q651" s="96">
        <v>2.1371222739600002E-2</v>
      </c>
      <c r="R651" s="16">
        <f>SQRT((C651-Input!$R$8)^2+(Input!$Q$8-D651)^2)</f>
        <v>0.72974182741438032</v>
      </c>
    </row>
    <row r="652" spans="3:18">
      <c r="C652" s="96">
        <v>47.349999999999987</v>
      </c>
      <c r="D652" s="96">
        <v>8.7170000000000005</v>
      </c>
      <c r="E652" s="96">
        <v>0.167078826342</v>
      </c>
      <c r="F652" s="96">
        <v>0.306877470007</v>
      </c>
      <c r="G652" s="96">
        <v>0.38087646757600002</v>
      </c>
      <c r="H652" s="96">
        <v>0.372043409587</v>
      </c>
      <c r="I652" s="96">
        <v>0.33033710294500002</v>
      </c>
      <c r="J652" s="96">
        <v>0.28913783888400002</v>
      </c>
      <c r="K652" s="96">
        <v>0.25564146924499997</v>
      </c>
      <c r="L652" s="96">
        <v>0.22923981712899999</v>
      </c>
      <c r="M652" s="96">
        <v>0.20692649702300001</v>
      </c>
      <c r="N652" s="96">
        <v>9.2542200266599997E-2</v>
      </c>
      <c r="O652" s="96">
        <v>4.1271761129600001E-2</v>
      </c>
      <c r="P652" s="96">
        <v>2.4724356910800001E-2</v>
      </c>
      <c r="Q652" s="96">
        <v>1.7348565855300001E-2</v>
      </c>
      <c r="R652" s="16">
        <f>SQRT((C652-Input!$R$8)^2+(Input!$Q$8-D652)^2)</f>
        <v>1.7081894845745846</v>
      </c>
    </row>
    <row r="653" spans="3:18">
      <c r="C653" s="96">
        <v>47.366999999999997</v>
      </c>
      <c r="D653" s="96">
        <v>7.9829999999999997</v>
      </c>
      <c r="E653" s="96">
        <v>0.16329156091300001</v>
      </c>
      <c r="F653" s="96">
        <v>0.29628218082800001</v>
      </c>
      <c r="G653" s="96">
        <v>0.36990241544399999</v>
      </c>
      <c r="H653" s="96">
        <v>0.363161565337</v>
      </c>
      <c r="I653" s="96">
        <v>0.32405879439800001</v>
      </c>
      <c r="J653" s="96">
        <v>0.28493271048300001</v>
      </c>
      <c r="K653" s="96">
        <v>0.25256528426800001</v>
      </c>
      <c r="L653" s="96">
        <v>0.22722606815900001</v>
      </c>
      <c r="M653" s="96">
        <v>0.20590313435300001</v>
      </c>
      <c r="N653" s="96">
        <v>9.4647887767999997E-2</v>
      </c>
      <c r="O653" s="96">
        <v>4.2795116698100003E-2</v>
      </c>
      <c r="P653" s="96">
        <v>2.57200464307E-2</v>
      </c>
      <c r="Q653" s="96">
        <v>1.8100055469199999E-2</v>
      </c>
      <c r="R653" s="16">
        <f>SQRT((C653-Input!$R$8)^2+(Input!$Q$8-D653)^2)</f>
        <v>2.4190575496750695</v>
      </c>
    </row>
    <row r="654" spans="3:18">
      <c r="C654" s="96">
        <v>47.366999999999997</v>
      </c>
      <c r="D654" s="96">
        <v>8.5499999999999989</v>
      </c>
      <c r="E654" s="96">
        <v>0.15934773569800001</v>
      </c>
      <c r="F654" s="96">
        <v>0.29281918049299999</v>
      </c>
      <c r="G654" s="96">
        <v>0.36157847227899997</v>
      </c>
      <c r="H654" s="96">
        <v>0.35357519234000001</v>
      </c>
      <c r="I654" s="96">
        <v>0.31461999332700002</v>
      </c>
      <c r="J654" s="96">
        <v>0.27538859570500002</v>
      </c>
      <c r="K654" s="96">
        <v>0.24371021809999999</v>
      </c>
      <c r="L654" s="96">
        <v>0.218835423616</v>
      </c>
      <c r="M654" s="96">
        <v>0.19760743111599999</v>
      </c>
      <c r="N654" s="96">
        <v>8.9262724512699995E-2</v>
      </c>
      <c r="O654" s="96">
        <v>4.0061739805600002E-2</v>
      </c>
      <c r="P654" s="96">
        <v>2.4110955595899999E-2</v>
      </c>
      <c r="Q654" s="96">
        <v>1.697242471E-2</v>
      </c>
      <c r="R654" s="16">
        <f>SQRT((C654-Input!$R$8)^2+(Input!$Q$8-D654)^2)</f>
        <v>1.8722447593143687</v>
      </c>
    </row>
    <row r="655" spans="3:18">
      <c r="C655" s="96">
        <v>47.4</v>
      </c>
      <c r="D655" s="96">
        <v>6.6999999999999993</v>
      </c>
      <c r="E655" s="96">
        <v>0.12749802596000001</v>
      </c>
      <c r="F655" s="96">
        <v>0.228394029369</v>
      </c>
      <c r="G655" s="96">
        <v>0.28845097344600001</v>
      </c>
      <c r="H655" s="96">
        <v>0.28533258231800002</v>
      </c>
      <c r="I655" s="96">
        <v>0.25561644111499998</v>
      </c>
      <c r="J655" s="96">
        <v>0.22506213171200001</v>
      </c>
      <c r="K655" s="96">
        <v>0.20045727761900001</v>
      </c>
      <c r="L655" s="96">
        <v>0.18056845353199999</v>
      </c>
      <c r="M655" s="96">
        <v>0.16379475753600001</v>
      </c>
      <c r="N655" s="96">
        <v>7.6182228784200001E-2</v>
      </c>
      <c r="O655" s="96">
        <v>3.4716733360099998E-2</v>
      </c>
      <c r="P655" s="96">
        <v>2.1128901342399999E-2</v>
      </c>
      <c r="Q655" s="96">
        <v>1.4921926546999999E-2</v>
      </c>
      <c r="R655" s="16">
        <f>SQRT((C655-Input!$R$8)^2+(Input!$Q$8-D655)^2)</f>
        <v>3.6841984376619479</v>
      </c>
    </row>
    <row r="656" spans="3:18">
      <c r="C656" s="96">
        <v>47.4</v>
      </c>
      <c r="D656" s="96">
        <v>6.8</v>
      </c>
      <c r="E656" s="96">
        <v>0.13564657644299999</v>
      </c>
      <c r="F656" s="96">
        <v>0.24291307748099999</v>
      </c>
      <c r="G656" s="96">
        <v>0.30675586232399998</v>
      </c>
      <c r="H656" s="96">
        <v>0.30304268406500001</v>
      </c>
      <c r="I656" s="96">
        <v>0.27157458094100001</v>
      </c>
      <c r="J656" s="96">
        <v>0.238629894008</v>
      </c>
      <c r="K656" s="96">
        <v>0.21240388201499999</v>
      </c>
      <c r="L656" s="96">
        <v>0.19133743988999999</v>
      </c>
      <c r="M656" s="96">
        <v>0.17331382026</v>
      </c>
      <c r="N656" s="96">
        <v>8.0254061136599997E-2</v>
      </c>
      <c r="O656" s="96">
        <v>3.6519129273000002E-2</v>
      </c>
      <c r="P656" s="96">
        <v>2.20995542718E-2</v>
      </c>
      <c r="Q656" s="96">
        <v>1.5581453178799999E-2</v>
      </c>
      <c r="R656" s="16">
        <f>SQRT((C656-Input!$R$8)^2+(Input!$Q$8-D656)^2)</f>
        <v>3.5855496725570704</v>
      </c>
    </row>
    <row r="657" spans="3:18">
      <c r="C657" s="96">
        <v>47.4</v>
      </c>
      <c r="D657" s="96">
        <v>6.9</v>
      </c>
      <c r="E657" s="96">
        <v>0.147415303055</v>
      </c>
      <c r="F657" s="96">
        <v>0.26508984913799999</v>
      </c>
      <c r="G657" s="96">
        <v>0.33327995779500003</v>
      </c>
      <c r="H657" s="96">
        <v>0.32819382456700003</v>
      </c>
      <c r="I657" s="96">
        <v>0.29363971164899999</v>
      </c>
      <c r="J657" s="96">
        <v>0.25760514212000002</v>
      </c>
      <c r="K657" s="96">
        <v>0.228776538393</v>
      </c>
      <c r="L657" s="96">
        <v>0.20609372607000001</v>
      </c>
      <c r="M657" s="96">
        <v>0.186324430066</v>
      </c>
      <c r="N657" s="96">
        <v>8.5451402563999995E-2</v>
      </c>
      <c r="O657" s="96">
        <v>3.8688068171700001E-2</v>
      </c>
      <c r="P657" s="96">
        <v>2.3272888323799999E-2</v>
      </c>
      <c r="Q657" s="96">
        <v>1.63668489808E-2</v>
      </c>
      <c r="R657" s="16">
        <f>SQRT((C657-Input!$R$8)^2+(Input!$Q$8-D657)^2)</f>
        <v>3.4869778864623577</v>
      </c>
    </row>
    <row r="658" spans="3:18">
      <c r="C658" s="96">
        <v>47.4</v>
      </c>
      <c r="D658" s="96">
        <v>6.9999999999999991</v>
      </c>
      <c r="E658" s="96">
        <v>0.16220331135900001</v>
      </c>
      <c r="F658" s="96">
        <v>0.294470412362</v>
      </c>
      <c r="G658" s="96">
        <v>0.367859396778</v>
      </c>
      <c r="H658" s="96">
        <v>0.36071842659699999</v>
      </c>
      <c r="I658" s="96">
        <v>0.32122849533300002</v>
      </c>
      <c r="J658" s="96">
        <v>0.28207467604600001</v>
      </c>
      <c r="K658" s="96">
        <v>0.24978104161799999</v>
      </c>
      <c r="L658" s="96">
        <v>0.22438436825899999</v>
      </c>
      <c r="M658" s="96">
        <v>0.20298169391400001</v>
      </c>
      <c r="N658" s="96">
        <v>9.1914555355499999E-2</v>
      </c>
      <c r="O658" s="96">
        <v>4.12731073611E-2</v>
      </c>
      <c r="P658" s="96">
        <v>2.4682864985000001E-2</v>
      </c>
      <c r="Q658" s="96">
        <v>1.72993860826E-2</v>
      </c>
      <c r="R658" s="16">
        <f>SQRT((C658-Input!$R$8)^2+(Input!$Q$8-D658)^2)</f>
        <v>3.3884897973847998</v>
      </c>
    </row>
    <row r="659" spans="3:18">
      <c r="C659" s="96">
        <v>47.4</v>
      </c>
      <c r="D659" s="96">
        <v>7.0999999999999988</v>
      </c>
      <c r="E659" s="96">
        <v>0.17970461562699999</v>
      </c>
      <c r="F659" s="96">
        <v>0.32856600807000003</v>
      </c>
      <c r="G659" s="96">
        <v>0.40800269793900001</v>
      </c>
      <c r="H659" s="96">
        <v>0.39878660355700002</v>
      </c>
      <c r="I659" s="96">
        <v>0.35344283811900001</v>
      </c>
      <c r="J659" s="96">
        <v>0.30949011329600001</v>
      </c>
      <c r="K659" s="96">
        <v>0.27438114416499998</v>
      </c>
      <c r="L659" s="96">
        <v>0.245747279594</v>
      </c>
      <c r="M659" s="96">
        <v>0.221704188454</v>
      </c>
      <c r="N659" s="96">
        <v>9.9401968948700001E-2</v>
      </c>
      <c r="O659" s="96">
        <v>4.42428003369E-2</v>
      </c>
      <c r="P659" s="96">
        <v>2.6284754019499999E-2</v>
      </c>
      <c r="Q659" s="96">
        <v>1.83475243564E-2</v>
      </c>
      <c r="R659" s="16">
        <f>SQRT((C659-Input!$R$8)^2+(Input!$Q$8-D659)^2)</f>
        <v>3.2900929216793049</v>
      </c>
    </row>
    <row r="660" spans="3:18">
      <c r="C660" s="96">
        <v>47.4</v>
      </c>
      <c r="D660" s="96">
        <v>7.2</v>
      </c>
      <c r="E660" s="96">
        <v>0.19511313834499999</v>
      </c>
      <c r="F660" s="96">
        <v>0.35706262820099999</v>
      </c>
      <c r="G660" s="96">
        <v>0.44185471625700001</v>
      </c>
      <c r="H660" s="96">
        <v>0.43102472020600002</v>
      </c>
      <c r="I660" s="96">
        <v>0.38263688144300001</v>
      </c>
      <c r="J660" s="96">
        <v>0.33418541069699997</v>
      </c>
      <c r="K660" s="96">
        <v>0.29631302615600003</v>
      </c>
      <c r="L660" s="96">
        <v>0.26537030142200002</v>
      </c>
      <c r="M660" s="96">
        <v>0.23893163619800001</v>
      </c>
      <c r="N660" s="96">
        <v>0.106518027418</v>
      </c>
      <c r="O660" s="96">
        <v>4.7164920914700002E-2</v>
      </c>
      <c r="P660" s="96">
        <v>2.7822216902699998E-2</v>
      </c>
      <c r="Q660" s="96">
        <v>1.9373924973999999E-2</v>
      </c>
      <c r="R660" s="16">
        <f>SQRT((C660-Input!$R$8)^2+(Input!$Q$8-D660)^2)</f>
        <v>3.1917956951514976</v>
      </c>
    </row>
    <row r="661" spans="3:18">
      <c r="C661" s="96">
        <v>47.4</v>
      </c>
      <c r="D661" s="96">
        <v>7.3000000000000007</v>
      </c>
      <c r="E661" s="96">
        <v>0.208289040397</v>
      </c>
      <c r="F661" s="96">
        <v>0.38062144986099999</v>
      </c>
      <c r="G661" s="96">
        <v>0.47177263217400001</v>
      </c>
      <c r="H661" s="96">
        <v>0.46004083914900001</v>
      </c>
      <c r="I661" s="96">
        <v>0.40875530388699999</v>
      </c>
      <c r="J661" s="96">
        <v>0.35696673633199999</v>
      </c>
      <c r="K661" s="96">
        <v>0.31618662432099998</v>
      </c>
      <c r="L661" s="96">
        <v>0.28397500020900002</v>
      </c>
      <c r="M661" s="96">
        <v>0.25524572696600001</v>
      </c>
      <c r="N661" s="96">
        <v>0.113433135962</v>
      </c>
      <c r="O661" s="96">
        <v>5.0117605864799998E-2</v>
      </c>
      <c r="P661" s="96">
        <v>2.9357022251300002E-2</v>
      </c>
      <c r="Q661" s="96">
        <v>2.03849533703E-2</v>
      </c>
      <c r="R661" s="16">
        <f>SQRT((C661-Input!$R$8)^2+(Input!$Q$8-D661)^2)</f>
        <v>3.0936076166655346</v>
      </c>
    </row>
    <row r="662" spans="3:18">
      <c r="C662" s="96">
        <v>47.4</v>
      </c>
      <c r="D662" s="96">
        <v>7.3999999999999986</v>
      </c>
      <c r="E662" s="96">
        <v>0.22753152030000001</v>
      </c>
      <c r="F662" s="96">
        <v>0.417878674093</v>
      </c>
      <c r="G662" s="96">
        <v>0.51742141532700003</v>
      </c>
      <c r="H662" s="96">
        <v>0.50333488927400005</v>
      </c>
      <c r="I662" s="96">
        <v>0.44575340613600001</v>
      </c>
      <c r="J662" s="96">
        <v>0.39101658376600001</v>
      </c>
      <c r="K662" s="96">
        <v>0.345743287382</v>
      </c>
      <c r="L662" s="96">
        <v>0.30985986626799999</v>
      </c>
      <c r="M662" s="96">
        <v>0.279471129662</v>
      </c>
      <c r="N662" s="96">
        <v>0.12332952132</v>
      </c>
      <c r="O662" s="96">
        <v>5.4180508048499998E-2</v>
      </c>
      <c r="P662" s="96">
        <v>3.1493890593700002E-2</v>
      </c>
      <c r="Q662" s="96">
        <v>2.1779951090499999E-2</v>
      </c>
      <c r="R662" s="16">
        <f>SQRT((C662-Input!$R$8)^2+(Input!$Q$8-D662)^2)</f>
        <v>2.995539419235608</v>
      </c>
    </row>
    <row r="663" spans="3:18">
      <c r="C663" s="96">
        <v>47.4</v>
      </c>
      <c r="D663" s="96">
        <v>7.4999999999999991</v>
      </c>
      <c r="E663" s="96">
        <v>0.24058157977799999</v>
      </c>
      <c r="F663" s="96">
        <v>0.44238413244800001</v>
      </c>
      <c r="G663" s="96">
        <v>0.548468878903</v>
      </c>
      <c r="H663" s="96">
        <v>0.53274979495899999</v>
      </c>
      <c r="I663" s="96">
        <v>0.47075442616800001</v>
      </c>
      <c r="J663" s="96">
        <v>0.41287154634200002</v>
      </c>
      <c r="K663" s="96">
        <v>0.36574401683399999</v>
      </c>
      <c r="L663" s="96">
        <v>0.327340744327</v>
      </c>
      <c r="M663" s="96">
        <v>0.29516342015899999</v>
      </c>
      <c r="N663" s="96">
        <v>0.129909907623</v>
      </c>
      <c r="O663" s="96">
        <v>5.6807668537700001E-2</v>
      </c>
      <c r="P663" s="96">
        <v>3.2890121517700002E-2</v>
      </c>
      <c r="Q663" s="96">
        <v>2.26880878977E-2</v>
      </c>
      <c r="R663" s="16">
        <f>SQRT((C663-Input!$R$8)^2+(Input!$Q$8-D663)^2)</f>
        <v>2.8976032748631719</v>
      </c>
    </row>
    <row r="664" spans="3:18">
      <c r="C664" s="96">
        <v>47.4</v>
      </c>
      <c r="D664" s="96">
        <v>7.5999999999999979</v>
      </c>
      <c r="E664" s="96">
        <v>0.24369121884799999</v>
      </c>
      <c r="F664" s="96">
        <v>0.44831969610400002</v>
      </c>
      <c r="G664" s="96">
        <v>0.55592552386000005</v>
      </c>
      <c r="H664" s="96">
        <v>0.53975674279600006</v>
      </c>
      <c r="I664" s="96">
        <v>0.47669184856699998</v>
      </c>
      <c r="J664" s="96">
        <v>0.417907900512</v>
      </c>
      <c r="K664" s="96">
        <v>0.370484048452</v>
      </c>
      <c r="L664" s="96">
        <v>0.33146995622800002</v>
      </c>
      <c r="M664" s="96">
        <v>0.29877665804999998</v>
      </c>
      <c r="N664" s="96">
        <v>0.13144096396999999</v>
      </c>
      <c r="O664" s="96">
        <v>5.7409202412400002E-2</v>
      </c>
      <c r="P664" s="96">
        <v>3.3217005539799997E-2</v>
      </c>
      <c r="Q664" s="96">
        <v>2.29066207169E-2</v>
      </c>
      <c r="R664" s="16">
        <f>SQRT((C664-Input!$R$8)^2+(Input!$Q$8-D664)^2)</f>
        <v>2.799813041044199</v>
      </c>
    </row>
    <row r="665" spans="3:18">
      <c r="C665" s="96">
        <v>47.4</v>
      </c>
      <c r="D665" s="96">
        <v>7.6999999999999993</v>
      </c>
      <c r="E665" s="96">
        <v>0.23506709511599999</v>
      </c>
      <c r="F665" s="96">
        <v>0.43288209875</v>
      </c>
      <c r="G665" s="96">
        <v>0.53529800459999999</v>
      </c>
      <c r="H665" s="96">
        <v>0.52007522704999998</v>
      </c>
      <c r="I665" s="96">
        <v>0.46010751750200002</v>
      </c>
      <c r="J665" s="96">
        <v>0.40376465104199999</v>
      </c>
      <c r="K665" s="96">
        <v>0.357266807214</v>
      </c>
      <c r="L665" s="96">
        <v>0.31996992260700002</v>
      </c>
      <c r="M665" s="96">
        <v>0.28863289268800002</v>
      </c>
      <c r="N665" s="96">
        <v>0.127062423033</v>
      </c>
      <c r="O665" s="96">
        <v>5.56302244857E-2</v>
      </c>
      <c r="P665" s="96">
        <v>3.2290379453799999E-2</v>
      </c>
      <c r="Q665" s="96">
        <v>2.23191006338E-2</v>
      </c>
      <c r="R665" s="16">
        <f>SQRT((C665-Input!$R$8)^2+(Input!$Q$8-D665)^2)</f>
        <v>2.7021845590382125</v>
      </c>
    </row>
    <row r="666" spans="3:18">
      <c r="C666" s="96">
        <v>47.4</v>
      </c>
      <c r="D666" s="96">
        <v>7.8</v>
      </c>
      <c r="E666" s="96">
        <v>0.21232161141600001</v>
      </c>
      <c r="F666" s="96">
        <v>0.38949590565100001</v>
      </c>
      <c r="G666" s="96">
        <v>0.48145093053100002</v>
      </c>
      <c r="H666" s="96">
        <v>0.46914766466399999</v>
      </c>
      <c r="I666" s="96">
        <v>0.41682841735300002</v>
      </c>
      <c r="J666" s="96">
        <v>0.36446396352100002</v>
      </c>
      <c r="K666" s="96">
        <v>0.32281245153499999</v>
      </c>
      <c r="L666" s="96">
        <v>0.28986998811999998</v>
      </c>
      <c r="M666" s="96">
        <v>0.26084191843299998</v>
      </c>
      <c r="N666" s="96">
        <v>0.11596383142699999</v>
      </c>
      <c r="O666" s="96">
        <v>5.1192978982299998E-2</v>
      </c>
      <c r="P666" s="96">
        <v>2.9982250552699999E-2</v>
      </c>
      <c r="Q666" s="96">
        <v>2.08391340445E-2</v>
      </c>
      <c r="R666" s="16">
        <f>SQRT((C666-Input!$R$8)^2+(Input!$Q$8-D666)^2)</f>
        <v>2.6047360168370068</v>
      </c>
    </row>
    <row r="667" spans="3:18">
      <c r="C667" s="96">
        <v>47.4</v>
      </c>
      <c r="D667" s="96">
        <v>7.9</v>
      </c>
      <c r="E667" s="96">
        <v>0.18627030111199999</v>
      </c>
      <c r="F667" s="96">
        <v>0.33888729230199999</v>
      </c>
      <c r="G667" s="96">
        <v>0.422787598564</v>
      </c>
      <c r="H667" s="96">
        <v>0.4137300404</v>
      </c>
      <c r="I667" s="96">
        <v>0.36769827488700002</v>
      </c>
      <c r="J667" s="96">
        <v>0.32170613036500001</v>
      </c>
      <c r="K667" s="96">
        <v>0.285824231534</v>
      </c>
      <c r="L667" s="96">
        <v>0.25607273794800001</v>
      </c>
      <c r="M667" s="96">
        <v>0.23106736450599999</v>
      </c>
      <c r="N667" s="96">
        <v>0.104459302325</v>
      </c>
      <c r="O667" s="96">
        <v>4.6596925363699998E-2</v>
      </c>
      <c r="P667" s="96">
        <v>2.76636679432E-2</v>
      </c>
      <c r="Q667" s="96">
        <v>1.9358333342699999E-2</v>
      </c>
      <c r="R667" s="16">
        <f>SQRT((C667-Input!$R$8)^2+(Input!$Q$8-D667)^2)</f>
        <v>2.5074883935347123</v>
      </c>
    </row>
    <row r="668" spans="3:18">
      <c r="C668" s="96">
        <v>47.4</v>
      </c>
      <c r="D668" s="96">
        <v>7.9999999999999982</v>
      </c>
      <c r="E668" s="96">
        <v>0.16697142327699999</v>
      </c>
      <c r="F668" s="96">
        <v>0.303157018168</v>
      </c>
      <c r="G668" s="96">
        <v>0.37867304544399999</v>
      </c>
      <c r="H668" s="96">
        <v>0.37138533893600001</v>
      </c>
      <c r="I668" s="96">
        <v>0.33093127910199999</v>
      </c>
      <c r="J668" s="96">
        <v>0.29062107140600002</v>
      </c>
      <c r="K668" s="96">
        <v>0.25762700683099998</v>
      </c>
      <c r="L668" s="96">
        <v>0.23156278472299999</v>
      </c>
      <c r="M668" s="96">
        <v>0.20962677386799999</v>
      </c>
      <c r="N668" s="96">
        <v>9.5936752857299995E-2</v>
      </c>
      <c r="O668" s="96">
        <v>4.3238443154499998E-2</v>
      </c>
      <c r="P668" s="96">
        <v>2.59252922761E-2</v>
      </c>
      <c r="Q668" s="96">
        <v>1.82198824434E-2</v>
      </c>
      <c r="R668" s="16">
        <f>SQRT((C668-Input!$R$8)^2+(Input!$Q$8-D668)^2)</f>
        <v>2.4104660068158363</v>
      </c>
    </row>
    <row r="669" spans="3:18">
      <c r="C669" s="96">
        <v>47.4</v>
      </c>
      <c r="D669" s="96">
        <v>8.1</v>
      </c>
      <c r="E669" s="96">
        <v>0.15550595066799999</v>
      </c>
      <c r="F669" s="96">
        <v>0.28202836905599998</v>
      </c>
      <c r="G669" s="96">
        <v>0.35161029240800001</v>
      </c>
      <c r="H669" s="96">
        <v>0.345617011892</v>
      </c>
      <c r="I669" s="96">
        <v>0.30896312746100002</v>
      </c>
      <c r="J669" s="96">
        <v>0.271317925475</v>
      </c>
      <c r="K669" s="96">
        <v>0.240806938582</v>
      </c>
      <c r="L669" s="96">
        <v>0.21689071375499999</v>
      </c>
      <c r="M669" s="96">
        <v>0.19645037250799999</v>
      </c>
      <c r="N669" s="96">
        <v>9.0691849463499993E-2</v>
      </c>
      <c r="O669" s="96">
        <v>4.1128756094500001E-2</v>
      </c>
      <c r="P669" s="96">
        <v>2.4793331028899999E-2</v>
      </c>
      <c r="Q669" s="96">
        <v>1.74781855346E-2</v>
      </c>
      <c r="R669" s="16">
        <f>SQRT((C669-Input!$R$8)^2+(Input!$Q$8-D669)^2)</f>
        <v>2.3136971920106695</v>
      </c>
    </row>
    <row r="670" spans="3:18">
      <c r="C670" s="96">
        <v>47.4</v>
      </c>
      <c r="D670" s="96">
        <v>8.1999999999999975</v>
      </c>
      <c r="E670" s="96">
        <v>0.150436365076</v>
      </c>
      <c r="F670" s="96">
        <v>0.27299671839700002</v>
      </c>
      <c r="G670" s="96">
        <v>0.33977756986699997</v>
      </c>
      <c r="H670" s="96">
        <v>0.33406848269599998</v>
      </c>
      <c r="I670" s="96">
        <v>0.29887106071699998</v>
      </c>
      <c r="J670" s="96">
        <v>0.26227565898499999</v>
      </c>
      <c r="K670" s="96">
        <v>0.232946214964</v>
      </c>
      <c r="L670" s="96">
        <v>0.20990431461</v>
      </c>
      <c r="M670" s="96">
        <v>0.19002765127400001</v>
      </c>
      <c r="N670" s="96">
        <v>8.7905860512699996E-2</v>
      </c>
      <c r="O670" s="96">
        <v>3.9933016322500001E-2</v>
      </c>
      <c r="P670" s="96">
        <v>2.41325470801E-2</v>
      </c>
      <c r="Q670" s="96">
        <v>1.7036207994700001E-2</v>
      </c>
      <c r="R670" s="16">
        <f>SQRT((C670-Input!$R$8)^2+(Input!$Q$8-D670)^2)</f>
        <v>2.2172151502778084</v>
      </c>
    </row>
    <row r="671" spans="3:18">
      <c r="C671" s="96">
        <v>47.4</v>
      </c>
      <c r="D671" s="96">
        <v>8.3000000000000007</v>
      </c>
      <c r="E671" s="96">
        <v>0.15000610285499999</v>
      </c>
      <c r="F671" s="96">
        <v>0.27327228717099999</v>
      </c>
      <c r="G671" s="96">
        <v>0.33886741654399999</v>
      </c>
      <c r="H671" s="96">
        <v>0.33276747315499999</v>
      </c>
      <c r="I671" s="96">
        <v>0.29743031163700001</v>
      </c>
      <c r="J671" s="96">
        <v>0.26077919210900002</v>
      </c>
      <c r="K671" s="96">
        <v>0.23149884425600001</v>
      </c>
      <c r="L671" s="96">
        <v>0.20846295189799999</v>
      </c>
      <c r="M671" s="96">
        <v>0.188584942541</v>
      </c>
      <c r="N671" s="96">
        <v>8.6880907752600003E-2</v>
      </c>
      <c r="O671" s="96">
        <v>3.9398433932200001E-2</v>
      </c>
      <c r="P671" s="96">
        <v>2.3817134612199999E-2</v>
      </c>
      <c r="Q671" s="96">
        <v>1.6815036063E-2</v>
      </c>
      <c r="R671" s="16">
        <f>SQRT((C671-Input!$R$8)^2+(Input!$Q$8-D671)^2)</f>
        <v>2.1210590158986173</v>
      </c>
    </row>
    <row r="672" spans="3:18">
      <c r="C672" s="96">
        <v>47.4</v>
      </c>
      <c r="D672" s="96">
        <v>8.3999999999999986</v>
      </c>
      <c r="E672" s="96">
        <v>0.15233376015200001</v>
      </c>
      <c r="F672" s="96">
        <v>0.27882459998999998</v>
      </c>
      <c r="G672" s="96">
        <v>0.34448515614399999</v>
      </c>
      <c r="H672" s="96">
        <v>0.33765329078200002</v>
      </c>
      <c r="I672" s="96">
        <v>0.30126852465499998</v>
      </c>
      <c r="J672" s="96">
        <v>0.26385490685200003</v>
      </c>
      <c r="K672" s="96">
        <v>0.23396115121300001</v>
      </c>
      <c r="L672" s="96">
        <v>0.21043567352600001</v>
      </c>
      <c r="M672" s="96">
        <v>0.19018547244</v>
      </c>
      <c r="N672" s="96">
        <v>8.6973537567099996E-2</v>
      </c>
      <c r="O672" s="96">
        <v>3.9294634829699998E-2</v>
      </c>
      <c r="P672" s="96">
        <v>2.3729308740499999E-2</v>
      </c>
      <c r="Q672" s="96">
        <v>1.6740556323400001E-2</v>
      </c>
      <c r="R672" s="16">
        <f>SQRT((C672-Input!$R$8)^2+(Input!$Q$8-D672)^2)</f>
        <v>2.0252752097500721</v>
      </c>
    </row>
    <row r="673" spans="3:18">
      <c r="C673" s="96">
        <v>47.4</v>
      </c>
      <c r="D673" s="96">
        <v>8.5</v>
      </c>
      <c r="E673" s="96">
        <v>0.15570843103500001</v>
      </c>
      <c r="F673" s="96">
        <v>0.285974905168</v>
      </c>
      <c r="G673" s="96">
        <v>0.352617749295</v>
      </c>
      <c r="H673" s="96">
        <v>0.34506661783699999</v>
      </c>
      <c r="I673" s="96">
        <v>0.30735427135100002</v>
      </c>
      <c r="J673" s="96">
        <v>0.26896336133999998</v>
      </c>
      <c r="K673" s="96">
        <v>0.23820460281299999</v>
      </c>
      <c r="L673" s="96">
        <v>0.214009733772</v>
      </c>
      <c r="M673" s="96">
        <v>0.19325402072799999</v>
      </c>
      <c r="N673" s="96">
        <v>8.7692875657799998E-2</v>
      </c>
      <c r="O673" s="96">
        <v>3.9453238706800002E-2</v>
      </c>
      <c r="P673" s="96">
        <v>2.3782313981699998E-2</v>
      </c>
      <c r="Q673" s="96">
        <v>1.67575895317E-2</v>
      </c>
      <c r="R673" s="16">
        <f>SQRT((C673-Input!$R$8)^2+(Input!$Q$8-D673)^2)</f>
        <v>1.92991916968861</v>
      </c>
    </row>
    <row r="674" spans="3:18">
      <c r="C674" s="96">
        <v>47.4</v>
      </c>
      <c r="D674" s="96">
        <v>8.5999999999999979</v>
      </c>
      <c r="E674" s="96">
        <v>0.15916833635399999</v>
      </c>
      <c r="F674" s="96">
        <v>0.292677737991</v>
      </c>
      <c r="G674" s="96">
        <v>0.36101452508199999</v>
      </c>
      <c r="H674" s="96">
        <v>0.35289340798300001</v>
      </c>
      <c r="I674" s="96">
        <v>0.31388740709000001</v>
      </c>
      <c r="J674" s="96">
        <v>0.27457872292699997</v>
      </c>
      <c r="K674" s="96">
        <v>0.24292409062500001</v>
      </c>
      <c r="L674" s="96">
        <v>0.21805356081300001</v>
      </c>
      <c r="M674" s="96">
        <v>0.19680509470999999</v>
      </c>
      <c r="N674" s="96">
        <v>8.8704485882799999E-2</v>
      </c>
      <c r="O674" s="96">
        <v>3.9756311660899997E-2</v>
      </c>
      <c r="P674" s="96">
        <v>2.3916140553099999E-2</v>
      </c>
      <c r="Q674" s="96">
        <v>1.6828425345100002E-2</v>
      </c>
      <c r="R674" s="16">
        <f>SQRT((C674-Input!$R$8)^2+(Input!$Q$8-D674)^2)</f>
        <v>1.8350575816128936</v>
      </c>
    </row>
    <row r="675" spans="3:18">
      <c r="C675" s="96">
        <v>47.4</v>
      </c>
      <c r="D675" s="96">
        <v>8.6999999999999993</v>
      </c>
      <c r="E675" s="96">
        <v>0.162318516592</v>
      </c>
      <c r="F675" s="96">
        <v>0.298485605712</v>
      </c>
      <c r="G675" s="96">
        <v>0.36877741781200002</v>
      </c>
      <c r="H675" s="96">
        <v>0.36026627030899999</v>
      </c>
      <c r="I675" s="96">
        <v>0.32011493072300001</v>
      </c>
      <c r="J675" s="96">
        <v>0.28004293061300001</v>
      </c>
      <c r="K675" s="96">
        <v>0.24755022764199999</v>
      </c>
      <c r="L675" s="96">
        <v>0.22206363080700001</v>
      </c>
      <c r="M675" s="96">
        <v>0.20039612575400001</v>
      </c>
      <c r="N675" s="96">
        <v>8.9843658679000002E-2</v>
      </c>
      <c r="O675" s="96">
        <v>4.0140859749499998E-2</v>
      </c>
      <c r="P675" s="96">
        <v>2.4097709569100002E-2</v>
      </c>
      <c r="Q675" s="96">
        <v>1.6931410416399999E-2</v>
      </c>
      <c r="R675" s="16">
        <f>SQRT((C675-Input!$R$8)^2+(Input!$Q$8-D675)^2)</f>
        <v>1.740771281397512</v>
      </c>
    </row>
    <row r="676" spans="3:18">
      <c r="C676" s="96">
        <v>47.4</v>
      </c>
      <c r="D676" s="96">
        <v>8.7999999999999989</v>
      </c>
      <c r="E676" s="96">
        <v>0.165312031695</v>
      </c>
      <c r="F676" s="96">
        <v>0.30384262745599999</v>
      </c>
      <c r="G676" s="96">
        <v>0.37630660725800003</v>
      </c>
      <c r="H676" s="96">
        <v>0.36750150915099999</v>
      </c>
      <c r="I676" s="96">
        <v>0.326278887041</v>
      </c>
      <c r="J676" s="96">
        <v>0.285482126941</v>
      </c>
      <c r="K676" s="96">
        <v>0.25223933601300003</v>
      </c>
      <c r="L676" s="96">
        <v>0.22616005401100001</v>
      </c>
      <c r="M676" s="96">
        <v>0.20409129952899999</v>
      </c>
      <c r="N676" s="96">
        <v>9.1117250468200003E-2</v>
      </c>
      <c r="O676" s="96">
        <v>4.0602216735400001E-2</v>
      </c>
      <c r="P676" s="96">
        <v>2.43238997494E-2</v>
      </c>
      <c r="Q676" s="96">
        <v>1.7064099516700001E-2</v>
      </c>
      <c r="R676" s="16">
        <f>SQRT((C676-Input!$R$8)^2+(Input!$Q$8-D676)^2)</f>
        <v>1.6471590634913549</v>
      </c>
    </row>
    <row r="677" spans="3:18">
      <c r="C677" s="96">
        <v>47.4</v>
      </c>
      <c r="D677" s="96">
        <v>8.9</v>
      </c>
      <c r="E677" s="96">
        <v>0.168495225996</v>
      </c>
      <c r="F677" s="96">
        <v>0.30952942113699999</v>
      </c>
      <c r="G677" s="96">
        <v>0.38444416617100002</v>
      </c>
      <c r="H677" s="96">
        <v>0.37534617276299997</v>
      </c>
      <c r="I677" s="96">
        <v>0.33299065571000003</v>
      </c>
      <c r="J677" s="96">
        <v>0.29126690393600002</v>
      </c>
      <c r="K677" s="96">
        <v>0.25743071058299999</v>
      </c>
      <c r="L677" s="96">
        <v>0.230710348383</v>
      </c>
      <c r="M677" s="96">
        <v>0.20813204606899999</v>
      </c>
      <c r="N677" s="96">
        <v>9.2608719718600005E-2</v>
      </c>
      <c r="O677" s="96">
        <v>4.1163296071599999E-2</v>
      </c>
      <c r="P677" s="96">
        <v>2.46050659401E-2</v>
      </c>
      <c r="Q677" s="96">
        <v>1.7232289196600001E-2</v>
      </c>
      <c r="R677" s="16">
        <f>SQRT((C677-Input!$R$8)^2+(Input!$Q$8-D677)^2)</f>
        <v>1.5543427249950676</v>
      </c>
    </row>
    <row r="678" spans="3:18">
      <c r="C678" s="96">
        <v>47.4</v>
      </c>
      <c r="D678" s="96">
        <v>8.9999999999999982</v>
      </c>
      <c r="E678" s="96">
        <v>0.17249018554199999</v>
      </c>
      <c r="F678" s="96">
        <v>0.31690295243200001</v>
      </c>
      <c r="G678" s="96">
        <v>0.39464353833400001</v>
      </c>
      <c r="H678" s="96">
        <v>0.385095235097</v>
      </c>
      <c r="I678" s="96">
        <v>0.341297055663</v>
      </c>
      <c r="J678" s="96">
        <v>0.29840106610599998</v>
      </c>
      <c r="K678" s="96">
        <v>0.26388415699000001</v>
      </c>
      <c r="L678" s="96">
        <v>0.23634812733400001</v>
      </c>
      <c r="M678" s="96">
        <v>0.21311644110700001</v>
      </c>
      <c r="N678" s="96">
        <v>9.4463428999799995E-2</v>
      </c>
      <c r="O678" s="96">
        <v>4.1863159716399999E-2</v>
      </c>
      <c r="P678" s="96">
        <v>2.4957034466700001E-2</v>
      </c>
      <c r="Q678" s="96">
        <v>1.7443533474399999E-2</v>
      </c>
      <c r="R678" s="16">
        <f>SQRT((C678-Input!$R$8)^2+(Input!$Q$8-D678)^2)</f>
        <v>1.4624738059358462</v>
      </c>
    </row>
    <row r="679" spans="3:18">
      <c r="C679" s="96">
        <v>47.4</v>
      </c>
      <c r="D679" s="96">
        <v>9.1</v>
      </c>
      <c r="E679" s="96">
        <v>0.17767474622099999</v>
      </c>
      <c r="F679" s="96">
        <v>0.32684674501099997</v>
      </c>
      <c r="G679" s="96">
        <v>0.40713100456099999</v>
      </c>
      <c r="H679" s="96">
        <v>0.39750953994600002</v>
      </c>
      <c r="I679" s="96">
        <v>0.35186024014400002</v>
      </c>
      <c r="J679" s="96">
        <v>0.30742241673999998</v>
      </c>
      <c r="K679" s="96">
        <v>0.27210189812300001</v>
      </c>
      <c r="L679" s="96">
        <v>0.243501649786</v>
      </c>
      <c r="M679" s="96">
        <v>0.219395963065</v>
      </c>
      <c r="N679" s="96">
        <v>9.6797720742300003E-2</v>
      </c>
      <c r="O679" s="96">
        <v>4.2737831355700001E-2</v>
      </c>
      <c r="P679" s="96">
        <v>2.5397697529E-2</v>
      </c>
      <c r="Q679" s="96">
        <v>1.7709147149300001E-2</v>
      </c>
      <c r="R679" s="16">
        <f>SQRT((C679-Input!$R$8)^2+(Input!$Q$8-D679)^2)</f>
        <v>1.3717426724250634</v>
      </c>
    </row>
    <row r="680" spans="3:18">
      <c r="C680" s="96">
        <v>47.4</v>
      </c>
      <c r="D680" s="96">
        <v>9.2000000000000011</v>
      </c>
      <c r="E680" s="96">
        <v>0.18390971770100001</v>
      </c>
      <c r="F680" s="96">
        <v>0.33921724022400002</v>
      </c>
      <c r="G680" s="96">
        <v>0.42189883980300003</v>
      </c>
      <c r="H680" s="96">
        <v>0.41142269019599997</v>
      </c>
      <c r="I680" s="96">
        <v>0.36447109248300003</v>
      </c>
      <c r="J680" s="96">
        <v>0.31818567500200001</v>
      </c>
      <c r="K680" s="96">
        <v>0.281977094288</v>
      </c>
      <c r="L680" s="96">
        <v>0.25208770309299999</v>
      </c>
      <c r="M680" s="96">
        <v>0.226901940016</v>
      </c>
      <c r="N680" s="96">
        <v>9.9588720732899996E-2</v>
      </c>
      <c r="O680" s="96">
        <v>4.3776828642599998E-2</v>
      </c>
      <c r="P680" s="96">
        <v>2.5921393190699998E-2</v>
      </c>
      <c r="Q680" s="96">
        <v>1.8026060460899999E-2</v>
      </c>
      <c r="R680" s="16">
        <f>SQRT((C680-Input!$R$8)^2+(Input!$Q$8-D680)^2)</f>
        <v>1.2823908474623604</v>
      </c>
    </row>
    <row r="681" spans="3:18">
      <c r="C681" s="96">
        <v>47.4</v>
      </c>
      <c r="D681" s="96">
        <v>9.3000000000000007</v>
      </c>
      <c r="E681" s="96">
        <v>0.19076984626599999</v>
      </c>
      <c r="F681" s="96">
        <v>0.353272274301</v>
      </c>
      <c r="G681" s="96">
        <v>0.43814344222399998</v>
      </c>
      <c r="H681" s="96">
        <v>0.42662646718899999</v>
      </c>
      <c r="I681" s="96">
        <v>0.378339496474</v>
      </c>
      <c r="J681" s="96">
        <v>0.33001312856199999</v>
      </c>
      <c r="K681" s="96">
        <v>0.29243272549400001</v>
      </c>
      <c r="L681" s="96">
        <v>0.26157636106499998</v>
      </c>
      <c r="M681" s="96">
        <v>0.23515883732199999</v>
      </c>
      <c r="N681" s="96">
        <v>0.102615933921</v>
      </c>
      <c r="O681" s="96">
        <v>4.4873259499E-2</v>
      </c>
      <c r="P681" s="96">
        <v>2.6465721169199999E-2</v>
      </c>
      <c r="Q681" s="96">
        <v>1.8349865252100001E-2</v>
      </c>
      <c r="R681" s="16">
        <f>SQRT((C681-Input!$R$8)^2+(Input!$Q$8-D681)^2)</f>
        <v>1.1947278401203398</v>
      </c>
    </row>
    <row r="682" spans="3:18">
      <c r="C682" s="96">
        <v>47.4</v>
      </c>
      <c r="D682" s="96">
        <v>9.3999999999999986</v>
      </c>
      <c r="E682" s="96">
        <v>0.19818569133200001</v>
      </c>
      <c r="F682" s="96">
        <v>0.36893959132600002</v>
      </c>
      <c r="G682" s="96">
        <v>0.45580462234399999</v>
      </c>
      <c r="H682" s="96">
        <v>0.44304121015499998</v>
      </c>
      <c r="I682" s="96">
        <v>0.39342996945800002</v>
      </c>
      <c r="J682" s="96">
        <v>0.34291379456100002</v>
      </c>
      <c r="K682" s="96">
        <v>0.30370756601499999</v>
      </c>
      <c r="L682" s="96">
        <v>0.27199082220199999</v>
      </c>
      <c r="M682" s="96">
        <v>0.24419941850999999</v>
      </c>
      <c r="N682" s="96">
        <v>0.105818107686</v>
      </c>
      <c r="O682" s="96">
        <v>4.6056681454199999E-2</v>
      </c>
      <c r="P682" s="96">
        <v>2.70437244588E-2</v>
      </c>
      <c r="Q682" s="96">
        <v>1.86953581243E-2</v>
      </c>
      <c r="R682" s="16">
        <f>SQRT((C682-Input!$R$8)^2+(Input!$Q$8-D682)^2)</f>
        <v>1.1091541544176788</v>
      </c>
    </row>
    <row r="683" spans="3:18">
      <c r="C683" s="96">
        <v>47.4</v>
      </c>
      <c r="D683" s="96">
        <v>9.5</v>
      </c>
      <c r="E683" s="96">
        <v>0.207862325273</v>
      </c>
      <c r="F683" s="96">
        <v>0.39125511824999998</v>
      </c>
      <c r="G683" s="96">
        <v>0.47933202287999999</v>
      </c>
      <c r="H683" s="96">
        <v>0.46444190238799998</v>
      </c>
      <c r="I683" s="96">
        <v>0.41189063912700002</v>
      </c>
      <c r="J683" s="96">
        <v>0.35958827302500002</v>
      </c>
      <c r="K683" s="96">
        <v>0.318190252098</v>
      </c>
      <c r="L683" s="96">
        <v>0.28522921635300003</v>
      </c>
      <c r="M683" s="96">
        <v>0.25569390579500001</v>
      </c>
      <c r="N683" s="96">
        <v>0.109703884472</v>
      </c>
      <c r="O683" s="96">
        <v>4.7463140054E-2</v>
      </c>
      <c r="P683" s="96">
        <v>2.7702853570700001E-2</v>
      </c>
      <c r="Q683" s="96">
        <v>1.9093305018299998E-2</v>
      </c>
      <c r="R683" s="16">
        <f>SQRT((C683-Input!$R$8)^2+(Input!$Q$8-D683)^2)</f>
        <v>1.0261926059787088</v>
      </c>
    </row>
    <row r="684" spans="3:18">
      <c r="C684" s="96">
        <v>47.4</v>
      </c>
      <c r="D684" s="96">
        <v>9.5999999999999979</v>
      </c>
      <c r="E684" s="96">
        <v>0.21612354460200001</v>
      </c>
      <c r="F684" s="96">
        <v>0.41104658322799997</v>
      </c>
      <c r="G684" s="96">
        <v>0.50041316397900004</v>
      </c>
      <c r="H684" s="96">
        <v>0.48350938632500001</v>
      </c>
      <c r="I684" s="96">
        <v>0.42825565133799998</v>
      </c>
      <c r="J684" s="96">
        <v>0.37466019879399998</v>
      </c>
      <c r="K684" s="96">
        <v>0.33129273682799998</v>
      </c>
      <c r="L684" s="96">
        <v>0.29662601609099998</v>
      </c>
      <c r="M684" s="96">
        <v>0.26609313794</v>
      </c>
      <c r="N684" s="96">
        <v>0.11302824456299999</v>
      </c>
      <c r="O684" s="96">
        <v>4.8583531275899997E-2</v>
      </c>
      <c r="P684" s="96">
        <v>2.8199122315900001E-2</v>
      </c>
      <c r="Q684" s="96">
        <v>1.9372376050200001E-2</v>
      </c>
      <c r="R684" s="16">
        <f>SQRT((C684-Input!$R$8)^2+(Input!$Q$8-D684)^2)</f>
        <v>0.94653029051835236</v>
      </c>
    </row>
    <row r="685" spans="3:18">
      <c r="C685" s="96">
        <v>47.4</v>
      </c>
      <c r="D685" s="96">
        <v>9.6999999999999993</v>
      </c>
      <c r="E685" s="96">
        <v>0.228118432821</v>
      </c>
      <c r="F685" s="96">
        <v>0.439794020186</v>
      </c>
      <c r="G685" s="96">
        <v>0.53035222454099995</v>
      </c>
      <c r="H685" s="96">
        <v>0.51003718533300002</v>
      </c>
      <c r="I685" s="96">
        <v>0.45066386322700003</v>
      </c>
      <c r="J685" s="96">
        <v>0.39509988925900003</v>
      </c>
      <c r="K685" s="96">
        <v>0.348891253525</v>
      </c>
      <c r="L685" s="96">
        <v>0.31170404961300002</v>
      </c>
      <c r="M685" s="96">
        <v>0.27974542128500002</v>
      </c>
      <c r="N685" s="96">
        <v>0.11713521269299999</v>
      </c>
      <c r="O685" s="96">
        <v>4.9943922050900001E-2</v>
      </c>
      <c r="P685" s="96">
        <v>2.88025102019E-2</v>
      </c>
      <c r="Q685" s="96">
        <v>1.9708028793500001E-2</v>
      </c>
      <c r="R685" s="16">
        <f>SQRT((C685-Input!$R$8)^2+(Input!$Q$8-D685)^2)</f>
        <v>0.87107285411275115</v>
      </c>
    </row>
    <row r="686" spans="3:18">
      <c r="C686" s="96">
        <v>47.4</v>
      </c>
      <c r="D686" s="96">
        <v>9.8000000000000007</v>
      </c>
      <c r="E686" s="96">
        <v>0.239199906277</v>
      </c>
      <c r="F686" s="96">
        <v>0.46721455871799999</v>
      </c>
      <c r="G686" s="96">
        <v>0.55804588376200004</v>
      </c>
      <c r="H686" s="96">
        <v>0.53445232020300004</v>
      </c>
      <c r="I686" s="96">
        <v>0.47131484946399999</v>
      </c>
      <c r="J686" s="96">
        <v>0.41272637981499999</v>
      </c>
      <c r="K686" s="96">
        <v>0.36500114334400002</v>
      </c>
      <c r="L686" s="96">
        <v>0.325449113407</v>
      </c>
      <c r="M686" s="96">
        <v>0.29162635423599997</v>
      </c>
      <c r="N686" s="96">
        <v>0.12063470628799999</v>
      </c>
      <c r="O686" s="96">
        <v>5.1061216603600003E-2</v>
      </c>
      <c r="P686" s="96">
        <v>2.9295513877499998E-2</v>
      </c>
      <c r="Q686" s="96">
        <v>1.9979402768000001E-2</v>
      </c>
      <c r="R686" s="16">
        <f>SQRT((C686-Input!$R$8)^2+(Input!$Q$8-D686)^2)</f>
        <v>0.80100951522158126</v>
      </c>
    </row>
    <row r="687" spans="3:18">
      <c r="C687" s="96">
        <v>47.416999999999987</v>
      </c>
      <c r="D687" s="96">
        <v>9.3670000000000009</v>
      </c>
      <c r="E687" s="96">
        <v>0.189596683934</v>
      </c>
      <c r="F687" s="96">
        <v>0.35132342803900002</v>
      </c>
      <c r="G687" s="96">
        <v>0.43570843164599998</v>
      </c>
      <c r="H687" s="96">
        <v>0.42425326544800002</v>
      </c>
      <c r="I687" s="96">
        <v>0.37620467776799998</v>
      </c>
      <c r="J687" s="96">
        <v>0.32821388141699998</v>
      </c>
      <c r="K687" s="96">
        <v>0.29089577304999997</v>
      </c>
      <c r="L687" s="96">
        <v>0.26015283936200001</v>
      </c>
      <c r="M687" s="96">
        <v>0.23388860525899999</v>
      </c>
      <c r="N687" s="96">
        <v>0.10198631541100001</v>
      </c>
      <c r="O687" s="96">
        <v>4.4582048577899998E-2</v>
      </c>
      <c r="P687" s="96">
        <v>2.6285437583100001E-2</v>
      </c>
      <c r="Q687" s="96">
        <v>1.8217673600300001E-2</v>
      </c>
      <c r="R687" s="16">
        <f>SQRT((C687-Input!$R$8)^2+(Input!$Q$8-D687)^2)</f>
        <v>1.1461268773907292</v>
      </c>
    </row>
    <row r="688" spans="3:18">
      <c r="C688" s="96">
        <v>47.5</v>
      </c>
      <c r="D688" s="96">
        <v>6.8</v>
      </c>
      <c r="E688" s="96">
        <v>0.13255578973900001</v>
      </c>
      <c r="F688" s="96">
        <v>0.237394031122</v>
      </c>
      <c r="G688" s="96">
        <v>0.29991527790700001</v>
      </c>
      <c r="H688" s="96">
        <v>0.29652758887800001</v>
      </c>
      <c r="I688" s="96">
        <v>0.26592635933600001</v>
      </c>
      <c r="J688" s="96">
        <v>0.23381516786100001</v>
      </c>
      <c r="K688" s="96">
        <v>0.208242484644</v>
      </c>
      <c r="L688" s="96">
        <v>0.187630601768</v>
      </c>
      <c r="M688" s="96">
        <v>0.17005309702400001</v>
      </c>
      <c r="N688" s="96">
        <v>7.8865424176499999E-2</v>
      </c>
      <c r="O688" s="96">
        <v>3.5860391447599997E-2</v>
      </c>
      <c r="P688" s="96">
        <v>2.1709047138600002E-2</v>
      </c>
      <c r="Q688" s="96">
        <v>1.52975244095E-2</v>
      </c>
      <c r="R688" s="16">
        <f>SQRT((C688-Input!$R$8)^2+(Input!$Q$8-D688)^2)</f>
        <v>3.6035065648853113</v>
      </c>
    </row>
    <row r="689" spans="3:18">
      <c r="C689" s="96">
        <v>47.5</v>
      </c>
      <c r="D689" s="96">
        <v>6.9</v>
      </c>
      <c r="E689" s="96">
        <v>0.14424857678799999</v>
      </c>
      <c r="F689" s="96">
        <v>0.25921560549400002</v>
      </c>
      <c r="G689" s="96">
        <v>0.32594914847899997</v>
      </c>
      <c r="H689" s="96">
        <v>0.32124816322799998</v>
      </c>
      <c r="I689" s="96">
        <v>0.28791747397200002</v>
      </c>
      <c r="J689" s="96">
        <v>0.252541060988</v>
      </c>
      <c r="K689" s="96">
        <v>0.22445213093300001</v>
      </c>
      <c r="L689" s="96">
        <v>0.20235796632200001</v>
      </c>
      <c r="M689" s="96">
        <v>0.18298839255499999</v>
      </c>
      <c r="N689" s="96">
        <v>8.4170098703999996E-2</v>
      </c>
      <c r="O689" s="96">
        <v>3.8121588911499998E-2</v>
      </c>
      <c r="P689" s="96">
        <v>2.2920802253E-2</v>
      </c>
      <c r="Q689" s="96">
        <v>1.6108752231200001E-2</v>
      </c>
      <c r="R689" s="16">
        <f>SQRT((C689-Input!$R$8)^2+(Input!$Q$8-D689)^2)</f>
        <v>3.5054397569313487</v>
      </c>
    </row>
    <row r="690" spans="3:18">
      <c r="C690" s="96">
        <v>47.5</v>
      </c>
      <c r="D690" s="96">
        <v>6.9999999999999991</v>
      </c>
      <c r="E690" s="96">
        <v>0.15851048725700001</v>
      </c>
      <c r="F690" s="96">
        <v>0.287319050573</v>
      </c>
      <c r="G690" s="96">
        <v>0.35918949040300002</v>
      </c>
      <c r="H690" s="96">
        <v>0.35268722454700002</v>
      </c>
      <c r="I690" s="96">
        <v>0.31474327343500003</v>
      </c>
      <c r="J690" s="96">
        <v>0.27628570774099998</v>
      </c>
      <c r="K690" s="96">
        <v>0.24486962245800001</v>
      </c>
      <c r="L690" s="96">
        <v>0.220236315026</v>
      </c>
      <c r="M690" s="96">
        <v>0.199255937652</v>
      </c>
      <c r="N690" s="96">
        <v>9.0638163574200001E-2</v>
      </c>
      <c r="O690" s="96">
        <v>4.0743279967899997E-2</v>
      </c>
      <c r="P690" s="96">
        <v>2.4353354869200001E-2</v>
      </c>
      <c r="Q690" s="96">
        <v>1.7057315511599998E-2</v>
      </c>
      <c r="R690" s="16">
        <f>SQRT((C690-Input!$R$8)^2+(Input!$Q$8-D690)^2)</f>
        <v>3.4074853214325516</v>
      </c>
    </row>
    <row r="691" spans="3:18">
      <c r="C691" s="96">
        <v>47.5</v>
      </c>
      <c r="D691" s="96">
        <v>7.0999999999999988</v>
      </c>
      <c r="E691" s="96">
        <v>0.17627535746799999</v>
      </c>
      <c r="F691" s="96">
        <v>0.32071498384000002</v>
      </c>
      <c r="G691" s="96">
        <v>0.40074365208000001</v>
      </c>
      <c r="H691" s="96">
        <v>0.39214496803900001</v>
      </c>
      <c r="I691" s="96">
        <v>0.34817494647199998</v>
      </c>
      <c r="J691" s="96">
        <v>0.30498811017100003</v>
      </c>
      <c r="K691" s="96">
        <v>0.27041880588599998</v>
      </c>
      <c r="L691" s="96">
        <v>0.242463523141</v>
      </c>
      <c r="M691" s="96">
        <v>0.21892921747499999</v>
      </c>
      <c r="N691" s="96">
        <v>9.8638230282100003E-2</v>
      </c>
      <c r="O691" s="96">
        <v>4.3957111065399998E-2</v>
      </c>
      <c r="P691" s="96">
        <v>2.6092251174500002E-2</v>
      </c>
      <c r="Q691" s="96">
        <v>1.8198422037800002E-2</v>
      </c>
      <c r="R691" s="16">
        <f>SQRT((C691-Input!$R$8)^2+(Input!$Q$8-D691)^2)</f>
        <v>3.3096532359269428</v>
      </c>
    </row>
    <row r="692" spans="3:18">
      <c r="C692" s="96">
        <v>47.5</v>
      </c>
      <c r="D692" s="96">
        <v>7.2</v>
      </c>
      <c r="E692" s="96">
        <v>0.19854930615499999</v>
      </c>
      <c r="F692" s="96">
        <v>0.36157195463699998</v>
      </c>
      <c r="G692" s="96">
        <v>0.449952635037</v>
      </c>
      <c r="H692" s="96">
        <v>0.43923605880099997</v>
      </c>
      <c r="I692" s="96">
        <v>0.390546358393</v>
      </c>
      <c r="J692" s="96">
        <v>0.34066613625199998</v>
      </c>
      <c r="K692" s="96">
        <v>0.30201672387099998</v>
      </c>
      <c r="L692" s="96">
        <v>0.27076273902199999</v>
      </c>
      <c r="M692" s="96">
        <v>0.24368591597299999</v>
      </c>
      <c r="N692" s="96">
        <v>0.108702535111</v>
      </c>
      <c r="O692" s="96">
        <v>4.8056518132499997E-2</v>
      </c>
      <c r="P692" s="96">
        <v>2.8229517059300002E-2</v>
      </c>
      <c r="Q692" s="96">
        <v>1.9610083386599999E-2</v>
      </c>
      <c r="R692" s="16">
        <f>SQRT((C692-Input!$R$8)^2+(Input!$Q$8-D692)^2)</f>
        <v>3.2119546803130725</v>
      </c>
    </row>
    <row r="693" spans="3:18">
      <c r="C693" s="96">
        <v>47.5</v>
      </c>
      <c r="D693" s="96">
        <v>7.3000000000000007</v>
      </c>
      <c r="E693" s="96">
        <v>0.23042062259099999</v>
      </c>
      <c r="F693" s="96">
        <v>0.42409962771800003</v>
      </c>
      <c r="G693" s="96">
        <v>0.524034551806</v>
      </c>
      <c r="H693" s="96">
        <v>0.50913590241100004</v>
      </c>
      <c r="I693" s="96">
        <v>0.450264275341</v>
      </c>
      <c r="J693" s="96">
        <v>0.39454462474599999</v>
      </c>
      <c r="K693" s="96">
        <v>0.34834638685300001</v>
      </c>
      <c r="L693" s="96">
        <v>0.31192773450400002</v>
      </c>
      <c r="M693" s="96">
        <v>0.28112318257800001</v>
      </c>
      <c r="N693" s="96">
        <v>0.12312732592300001</v>
      </c>
      <c r="O693" s="96">
        <v>5.3816728517199999E-2</v>
      </c>
      <c r="P693" s="96">
        <v>3.1151281210799998E-2</v>
      </c>
      <c r="Q693" s="96">
        <v>2.1476262155100002E-2</v>
      </c>
      <c r="R693" s="16">
        <f>SQRT((C693-Input!$R$8)^2+(Input!$Q$8-D693)^2)</f>
        <v>3.1144022210832736</v>
      </c>
    </row>
    <row r="694" spans="3:18">
      <c r="C694" s="96">
        <v>47.5</v>
      </c>
      <c r="D694" s="96">
        <v>7.3999999999999986</v>
      </c>
      <c r="E694" s="96">
        <v>0.29084296954200001</v>
      </c>
      <c r="F694" s="96">
        <v>0.545388321367</v>
      </c>
      <c r="G694" s="96">
        <v>0.65630582564200002</v>
      </c>
      <c r="H694" s="96">
        <v>0.63391226385800004</v>
      </c>
      <c r="I694" s="96">
        <v>0.56149284558599999</v>
      </c>
      <c r="J694" s="96">
        <v>0.490138346088</v>
      </c>
      <c r="K694" s="96">
        <v>0.434633631455</v>
      </c>
      <c r="L694" s="96">
        <v>0.38975291458599998</v>
      </c>
      <c r="M694" s="96">
        <v>0.34914766430799998</v>
      </c>
      <c r="N694" s="96">
        <v>0.15049786053299999</v>
      </c>
      <c r="O694" s="96">
        <v>6.4244374322199996E-2</v>
      </c>
      <c r="P694" s="96">
        <v>3.6549511537799999E-2</v>
      </c>
      <c r="Q694" s="96">
        <v>2.4844755542599999E-2</v>
      </c>
      <c r="R694" s="16">
        <f>SQRT((C694-Input!$R$8)^2+(Input!$Q$8-D694)^2)</f>
        <v>3.0170100299786577</v>
      </c>
    </row>
    <row r="695" spans="3:18">
      <c r="C695" s="96">
        <v>47.5</v>
      </c>
      <c r="D695" s="96">
        <v>7.4999999999999991</v>
      </c>
      <c r="E695" s="96">
        <v>0.32638781581199999</v>
      </c>
      <c r="F695" s="96">
        <v>0.61506209045100002</v>
      </c>
      <c r="G695" s="96">
        <v>0.73924072644000005</v>
      </c>
      <c r="H695" s="96">
        <v>0.712311340761</v>
      </c>
      <c r="I695" s="96">
        <v>0.628195038973</v>
      </c>
      <c r="J695" s="96">
        <v>0.55355800266699995</v>
      </c>
      <c r="K695" s="96">
        <v>0.48958532665400001</v>
      </c>
      <c r="L695" s="96">
        <v>0.438519652446</v>
      </c>
      <c r="M695" s="96">
        <v>0.39546081561899998</v>
      </c>
      <c r="N695" s="96">
        <v>0.16910894858799999</v>
      </c>
      <c r="O695" s="96">
        <v>7.1918924613700003E-2</v>
      </c>
      <c r="P695" s="96">
        <v>4.0433176855499998E-2</v>
      </c>
      <c r="Q695" s="96">
        <v>2.7355785179099999E-2</v>
      </c>
      <c r="R695" s="16">
        <f>SQRT((C695-Input!$R$8)^2+(Input!$Q$8-D695)^2)</f>
        <v>2.9197941446778741</v>
      </c>
    </row>
    <row r="696" spans="3:18">
      <c r="C696" s="96">
        <v>47.5</v>
      </c>
      <c r="D696" s="96">
        <v>7.5999999999999979</v>
      </c>
      <c r="E696" s="96">
        <v>0.33542489162400002</v>
      </c>
      <c r="F696" s="96">
        <v>0.63153989608799999</v>
      </c>
      <c r="G696" s="96">
        <v>0.76087476014099997</v>
      </c>
      <c r="H696" s="96">
        <v>0.73287011557000004</v>
      </c>
      <c r="I696" s="96">
        <v>0.64551582708999999</v>
      </c>
      <c r="J696" s="96">
        <v>0.56858253158899996</v>
      </c>
      <c r="K696" s="96">
        <v>0.50383295945499995</v>
      </c>
      <c r="L696" s="96">
        <v>0.45096312701800001</v>
      </c>
      <c r="M696" s="96">
        <v>0.406559111699</v>
      </c>
      <c r="N696" s="96">
        <v>0.17422950247899999</v>
      </c>
      <c r="O696" s="96">
        <v>7.4133311626499998E-2</v>
      </c>
      <c r="P696" s="96">
        <v>4.1569374453399997E-2</v>
      </c>
      <c r="Q696" s="96">
        <v>2.8085277822500001E-2</v>
      </c>
      <c r="R696" s="16">
        <f>SQRT((C696-Input!$R$8)^2+(Input!$Q$8-D696)^2)</f>
        <v>2.8227727810786658</v>
      </c>
    </row>
    <row r="697" spans="3:18">
      <c r="C697" s="96">
        <v>47.5</v>
      </c>
      <c r="D697" s="96">
        <v>7.6999999999999993</v>
      </c>
      <c r="E697" s="96">
        <v>0.32465756454</v>
      </c>
      <c r="F697" s="96">
        <v>0.61204359895100002</v>
      </c>
      <c r="G697" s="96">
        <v>0.73516915620500001</v>
      </c>
      <c r="H697" s="96">
        <v>0.708341276169</v>
      </c>
      <c r="I697" s="96">
        <v>0.62489746620700004</v>
      </c>
      <c r="J697" s="96">
        <v>0.55050176093000003</v>
      </c>
      <c r="K697" s="96">
        <v>0.48701496568000002</v>
      </c>
      <c r="L697" s="96">
        <v>0.43631204262099998</v>
      </c>
      <c r="M697" s="96">
        <v>0.39333715676100001</v>
      </c>
      <c r="N697" s="96">
        <v>0.168259604172</v>
      </c>
      <c r="O697" s="96">
        <v>7.1564337831700006E-2</v>
      </c>
      <c r="P697" s="96">
        <v>4.0268956269399997E-2</v>
      </c>
      <c r="Q697" s="96">
        <v>2.7264526555200001E-2</v>
      </c>
      <c r="R697" s="16">
        <f>SQRT((C697-Input!$R$8)^2+(Input!$Q$8-D697)^2)</f>
        <v>2.7259667092431554</v>
      </c>
    </row>
    <row r="698" spans="3:18">
      <c r="C698" s="96">
        <v>47.5</v>
      </c>
      <c r="D698" s="96">
        <v>7.8</v>
      </c>
      <c r="E698" s="96">
        <v>0.27705173583100001</v>
      </c>
      <c r="F698" s="96">
        <v>0.51584640662900005</v>
      </c>
      <c r="G698" s="96">
        <v>0.626320885509</v>
      </c>
      <c r="H698" s="96">
        <v>0.60607719879900002</v>
      </c>
      <c r="I698" s="96">
        <v>0.53623770815299998</v>
      </c>
      <c r="J698" s="96">
        <v>0.46822204449999999</v>
      </c>
      <c r="K698" s="96">
        <v>0.41574369145899998</v>
      </c>
      <c r="L698" s="96">
        <v>0.37196304175400002</v>
      </c>
      <c r="M698" s="96">
        <v>0.33378018986699998</v>
      </c>
      <c r="N698" s="96">
        <v>0.144874709292</v>
      </c>
      <c r="O698" s="96">
        <v>6.2175649000300003E-2</v>
      </c>
      <c r="P698" s="96">
        <v>3.5535814431900001E-2</v>
      </c>
      <c r="Q698" s="96">
        <v>2.4269593394600001E-2</v>
      </c>
      <c r="R698" s="16">
        <f>SQRT((C698-Input!$R$8)^2+(Input!$Q$8-D698)^2)</f>
        <v>2.6293997083375009</v>
      </c>
    </row>
    <row r="699" spans="3:18">
      <c r="C699" s="96">
        <v>47.5</v>
      </c>
      <c r="D699" s="96">
        <v>7.9</v>
      </c>
      <c r="E699" s="96">
        <v>0.21590581749400001</v>
      </c>
      <c r="F699" s="96">
        <v>0.39543625576199998</v>
      </c>
      <c r="G699" s="96">
        <v>0.49041103059899999</v>
      </c>
      <c r="H699" s="96">
        <v>0.47765641016799998</v>
      </c>
      <c r="I699" s="96">
        <v>0.42379947616199998</v>
      </c>
      <c r="J699" s="96">
        <v>0.37030141410099998</v>
      </c>
      <c r="K699" s="96">
        <v>0.32765520105899998</v>
      </c>
      <c r="L699" s="96">
        <v>0.29398123648199997</v>
      </c>
      <c r="M699" s="96">
        <v>0.26446283373599999</v>
      </c>
      <c r="N699" s="96">
        <v>0.11710763804800001</v>
      </c>
      <c r="O699" s="96">
        <v>5.1550770793899997E-2</v>
      </c>
      <c r="P699" s="96">
        <v>3.0084874555800001E-2</v>
      </c>
      <c r="Q699" s="96">
        <v>2.0860947741199998E-2</v>
      </c>
      <c r="R699" s="16">
        <f>SQRT((C699-Input!$R$8)^2+(Input!$Q$8-D699)^2)</f>
        <v>2.5330991201507911</v>
      </c>
    </row>
    <row r="700" spans="3:18">
      <c r="C700" s="96">
        <v>47.5</v>
      </c>
      <c r="D700" s="96">
        <v>7.9999999999999982</v>
      </c>
      <c r="E700" s="96">
        <v>0.183241853825</v>
      </c>
      <c r="F700" s="96">
        <v>0.33259208646299998</v>
      </c>
      <c r="G700" s="96">
        <v>0.41638730052700001</v>
      </c>
      <c r="H700" s="96">
        <v>0.40763417808500002</v>
      </c>
      <c r="I700" s="96">
        <v>0.36199373473300001</v>
      </c>
      <c r="J700" s="96">
        <v>0.31662216296599999</v>
      </c>
      <c r="K700" s="96">
        <v>0.28112936690899998</v>
      </c>
      <c r="L700" s="96">
        <v>0.25180853744199999</v>
      </c>
      <c r="M700" s="96">
        <v>0.22721767887899999</v>
      </c>
      <c r="N700" s="96">
        <v>0.102640114437</v>
      </c>
      <c r="O700" s="96">
        <v>4.5745996816900003E-2</v>
      </c>
      <c r="P700" s="96">
        <v>2.7155492197299999E-2</v>
      </c>
      <c r="Q700" s="96">
        <v>1.89821127884E-2</v>
      </c>
      <c r="R700" s="16">
        <f>SQRT((C700-Input!$R$8)^2+(Input!$Q$8-D700)^2)</f>
        <v>2.437096526363308</v>
      </c>
    </row>
    <row r="701" spans="3:18">
      <c r="C701" s="96">
        <v>47.5</v>
      </c>
      <c r="D701" s="96">
        <v>8.1</v>
      </c>
      <c r="E701" s="96">
        <v>0.165224686476</v>
      </c>
      <c r="F701" s="96">
        <v>0.30016694155899998</v>
      </c>
      <c r="G701" s="96">
        <v>0.374664328524</v>
      </c>
      <c r="H701" s="96">
        <v>0.36728014069100001</v>
      </c>
      <c r="I701" s="96">
        <v>0.32716105826000003</v>
      </c>
      <c r="J701" s="96">
        <v>0.28706233426700001</v>
      </c>
      <c r="K701" s="96">
        <v>0.25426308346900001</v>
      </c>
      <c r="L701" s="96">
        <v>0.22846509211499999</v>
      </c>
      <c r="M701" s="96">
        <v>0.20668931816800001</v>
      </c>
      <c r="N701" s="96">
        <v>9.4211311622600005E-2</v>
      </c>
      <c r="O701" s="96">
        <v>4.2364249982299998E-2</v>
      </c>
      <c r="P701" s="96">
        <v>2.5370491379499999E-2</v>
      </c>
      <c r="Q701" s="96">
        <v>1.78144667953E-2</v>
      </c>
      <c r="R701" s="16">
        <f>SQRT((C701-Input!$R$8)^2+(Input!$Q$8-D701)^2)</f>
        <v>2.3414285821086827</v>
      </c>
    </row>
    <row r="702" spans="3:18">
      <c r="C702" s="96">
        <v>47.5</v>
      </c>
      <c r="D702" s="96">
        <v>8.1999999999999975</v>
      </c>
      <c r="E702" s="96">
        <v>0.156152389984</v>
      </c>
      <c r="F702" s="96">
        <v>0.28439883035699998</v>
      </c>
      <c r="G702" s="96">
        <v>0.35317506857499997</v>
      </c>
      <c r="H702" s="96">
        <v>0.346496906843</v>
      </c>
      <c r="I702" s="96">
        <v>0.30922370140799998</v>
      </c>
      <c r="J702" s="96">
        <v>0.27109532878100001</v>
      </c>
      <c r="K702" s="96">
        <v>0.24037166153699999</v>
      </c>
      <c r="L702" s="96">
        <v>0.216224084801</v>
      </c>
      <c r="M702" s="96">
        <v>0.195552418832</v>
      </c>
      <c r="N702" s="96">
        <v>8.9547657895099997E-2</v>
      </c>
      <c r="O702" s="96">
        <v>4.0418640611999998E-2</v>
      </c>
      <c r="P702" s="96">
        <v>2.4317246421199999E-2</v>
      </c>
      <c r="Q702" s="96">
        <v>1.7119398971699999E-2</v>
      </c>
      <c r="R702" s="16">
        <f>SQRT((C702-Input!$R$8)^2+(Input!$Q$8-D702)^2)</f>
        <v>2.2461380481659767</v>
      </c>
    </row>
    <row r="703" spans="3:18">
      <c r="C703" s="96">
        <v>47.5</v>
      </c>
      <c r="D703" s="96">
        <v>8.3000000000000007</v>
      </c>
      <c r="E703" s="96">
        <v>0.15232300312899999</v>
      </c>
      <c r="F703" s="96">
        <v>0.27810132738299997</v>
      </c>
      <c r="G703" s="96">
        <v>0.34418311897699999</v>
      </c>
      <c r="H703" s="96">
        <v>0.33751409606499999</v>
      </c>
      <c r="I703" s="96">
        <v>0.30122365870399997</v>
      </c>
      <c r="J703" s="96">
        <v>0.26383348156100001</v>
      </c>
      <c r="K703" s="96">
        <v>0.23397522296500001</v>
      </c>
      <c r="L703" s="96">
        <v>0.210454143353</v>
      </c>
      <c r="M703" s="96">
        <v>0.19020692220099999</v>
      </c>
      <c r="N703" s="96">
        <v>8.7050334044499994E-2</v>
      </c>
      <c r="O703" s="96">
        <v>3.93057690514E-2</v>
      </c>
      <c r="P703" s="96">
        <v>2.3697722902799999E-2</v>
      </c>
      <c r="Q703" s="96">
        <v>1.6701623417900002E-2</v>
      </c>
      <c r="R703" s="16">
        <f>SQRT((C703-Input!$R$8)^2+(Input!$Q$8-D703)^2)</f>
        <v>2.1512750771861398</v>
      </c>
    </row>
    <row r="704" spans="3:18">
      <c r="C704" s="96">
        <v>47.5</v>
      </c>
      <c r="D704" s="96">
        <v>8.3999999999999986</v>
      </c>
      <c r="E704" s="96">
        <v>0.151932208471</v>
      </c>
      <c r="F704" s="96">
        <v>0.27848801222899999</v>
      </c>
      <c r="G704" s="96">
        <v>0.34330781230599999</v>
      </c>
      <c r="H704" s="96">
        <v>0.33620238140499997</v>
      </c>
      <c r="I704" s="96">
        <v>0.29974651999200003</v>
      </c>
      <c r="J704" s="96">
        <v>0.26227174436299999</v>
      </c>
      <c r="K704" s="96">
        <v>0.23244605273999999</v>
      </c>
      <c r="L704" s="96">
        <v>0.208922195373</v>
      </c>
      <c r="M704" s="96">
        <v>0.18867594537099999</v>
      </c>
      <c r="N704" s="96">
        <v>8.5975966548099997E-2</v>
      </c>
      <c r="O704" s="96">
        <v>3.8745585748099998E-2</v>
      </c>
      <c r="P704" s="96">
        <v>2.33706622101E-2</v>
      </c>
      <c r="Q704" s="96">
        <v>1.64729097533E-2</v>
      </c>
      <c r="R704" s="16">
        <f>SQRT((C704-Input!$R$8)^2+(Input!$Q$8-D704)^2)</f>
        <v>2.0568988268812882</v>
      </c>
    </row>
    <row r="705" spans="3:18">
      <c r="C705" s="96">
        <v>47.5</v>
      </c>
      <c r="D705" s="96">
        <v>8.5</v>
      </c>
      <c r="E705" s="96">
        <v>0.153238570081</v>
      </c>
      <c r="F705" s="96">
        <v>0.28186388271000001</v>
      </c>
      <c r="G705" s="96">
        <v>0.34646476125100001</v>
      </c>
      <c r="H705" s="96">
        <v>0.33882619788000001</v>
      </c>
      <c r="I705" s="96">
        <v>0.30170430472100002</v>
      </c>
      <c r="J705" s="96">
        <v>0.26374063731199998</v>
      </c>
      <c r="K705" s="96">
        <v>0.233548836102</v>
      </c>
      <c r="L705" s="96">
        <v>0.209728036545</v>
      </c>
      <c r="M705" s="96">
        <v>0.18925625109899999</v>
      </c>
      <c r="N705" s="96">
        <v>8.57508392861E-2</v>
      </c>
      <c r="O705" s="96">
        <v>3.8527348761800001E-2</v>
      </c>
      <c r="P705" s="96">
        <v>2.3225190628900001E-2</v>
      </c>
      <c r="Q705" s="96">
        <v>1.63616548562E-2</v>
      </c>
      <c r="R705" s="16">
        <f>SQRT((C705-Input!$R$8)^2+(Input!$Q$8-D705)^2)</f>
        <v>1.9630794966911029</v>
      </c>
    </row>
    <row r="706" spans="3:18">
      <c r="C706" s="96">
        <v>47.5</v>
      </c>
      <c r="D706" s="96">
        <v>8.5999999999999979</v>
      </c>
      <c r="E706" s="96">
        <v>0.155312749502</v>
      </c>
      <c r="F706" s="96">
        <v>0.286307978455</v>
      </c>
      <c r="G706" s="96">
        <v>0.35145458515799999</v>
      </c>
      <c r="H706" s="96">
        <v>0.34331866265299998</v>
      </c>
      <c r="I706" s="96">
        <v>0.30534042241699999</v>
      </c>
      <c r="J706" s="96">
        <v>0.26673695511500001</v>
      </c>
      <c r="K706" s="96">
        <v>0.23600318590200001</v>
      </c>
      <c r="L706" s="96">
        <v>0.21176288987799999</v>
      </c>
      <c r="M706" s="96">
        <v>0.19096243017199999</v>
      </c>
      <c r="N706" s="96">
        <v>8.6026021075600007E-2</v>
      </c>
      <c r="O706" s="96">
        <v>3.8524408001200001E-2</v>
      </c>
      <c r="P706" s="96">
        <v>2.3195545593300001E-2</v>
      </c>
      <c r="Q706" s="96">
        <v>1.6325947023300001E-2</v>
      </c>
      <c r="R706" s="16">
        <f>SQRT((C706-Input!$R$8)^2+(Input!$Q$8-D706)^2)</f>
        <v>1.8699009162606401</v>
      </c>
    </row>
    <row r="707" spans="3:18">
      <c r="C707" s="96">
        <v>47.5</v>
      </c>
      <c r="D707" s="96">
        <v>8.6999999999999993</v>
      </c>
      <c r="E707" s="96">
        <v>0.157686900751</v>
      </c>
      <c r="F707" s="96">
        <v>0.291008105387</v>
      </c>
      <c r="G707" s="96">
        <v>0.35716260450499998</v>
      </c>
      <c r="H707" s="96">
        <v>0.34859403549700002</v>
      </c>
      <c r="I707" s="96">
        <v>0.30971244502700002</v>
      </c>
      <c r="J707" s="96">
        <v>0.270448028023</v>
      </c>
      <c r="K707" s="96">
        <v>0.23910682318900001</v>
      </c>
      <c r="L707" s="96">
        <v>0.21440738654700001</v>
      </c>
      <c r="M707" s="96">
        <v>0.19324625501100001</v>
      </c>
      <c r="N707" s="96">
        <v>8.6596138985000001E-2</v>
      </c>
      <c r="O707" s="96">
        <v>3.8659296980299997E-2</v>
      </c>
      <c r="P707" s="96">
        <v>2.32411006811E-2</v>
      </c>
      <c r="Q707" s="96">
        <v>1.63396259411E-2</v>
      </c>
      <c r="R707" s="16">
        <f>SQRT((C707-Input!$R$8)^2+(Input!$Q$8-D707)^2)</f>
        <v>1.7774638569984358</v>
      </c>
    </row>
    <row r="708" spans="3:18">
      <c r="C708" s="96">
        <v>47.5</v>
      </c>
      <c r="D708" s="96">
        <v>8.7499999999999982</v>
      </c>
      <c r="E708" s="96">
        <v>0.15886614068400001</v>
      </c>
      <c r="F708" s="96">
        <v>0.29327771611600001</v>
      </c>
      <c r="G708" s="96">
        <v>0.36000918902700002</v>
      </c>
      <c r="H708" s="96">
        <v>0.351259317096</v>
      </c>
      <c r="I708" s="96">
        <v>0.31194586974499999</v>
      </c>
      <c r="J708" s="96">
        <v>0.27237200532200001</v>
      </c>
      <c r="K708" s="96">
        <v>0.24072988902699999</v>
      </c>
      <c r="L708" s="96">
        <v>0.21580645614300001</v>
      </c>
      <c r="M708" s="96">
        <v>0.194471171591</v>
      </c>
      <c r="N708" s="96">
        <v>8.6943038757800004E-2</v>
      </c>
      <c r="O708" s="96">
        <v>3.8759960130700002E-2</v>
      </c>
      <c r="P708" s="96">
        <v>2.3282547185700001E-2</v>
      </c>
      <c r="Q708" s="96">
        <v>1.63588498597E-2</v>
      </c>
      <c r="R708" s="16">
        <f>SQRT((C708-Input!$R$8)^2+(Input!$Q$8-D708)^2)</f>
        <v>1.7315605464688346</v>
      </c>
    </row>
    <row r="709" spans="3:18">
      <c r="C709" s="96">
        <v>47.5</v>
      </c>
      <c r="D709" s="96">
        <v>8.7999999999999989</v>
      </c>
      <c r="E709" s="96">
        <v>0.15994437412099999</v>
      </c>
      <c r="F709" s="96">
        <v>0.29529797647299999</v>
      </c>
      <c r="G709" s="96">
        <v>0.36263513552900001</v>
      </c>
      <c r="H709" s="96">
        <v>0.35374561662300003</v>
      </c>
      <c r="I709" s="96">
        <v>0.31404590539999999</v>
      </c>
      <c r="J709" s="96">
        <v>0.274198526005</v>
      </c>
      <c r="K709" s="96">
        <v>0.24227785409399999</v>
      </c>
      <c r="L709" s="96">
        <v>0.217150740477</v>
      </c>
      <c r="M709" s="96">
        <v>0.19565907921</v>
      </c>
      <c r="N709" s="96">
        <v>8.7299392215700003E-2</v>
      </c>
      <c r="O709" s="96">
        <v>3.8871064148599997E-2</v>
      </c>
      <c r="P709" s="96">
        <v>2.33303915419E-2</v>
      </c>
      <c r="Q709" s="96">
        <v>1.6382564615100001E-2</v>
      </c>
      <c r="R709" s="16">
        <f>SQRT((C709-Input!$R$8)^2+(Input!$Q$8-D709)^2)</f>
        <v>1.6858902957307562</v>
      </c>
    </row>
    <row r="710" spans="3:18">
      <c r="C710" s="96">
        <v>47.5</v>
      </c>
      <c r="D710" s="96">
        <v>8.9</v>
      </c>
      <c r="E710" s="96">
        <v>0.161676652783</v>
      </c>
      <c r="F710" s="96">
        <v>0.29835317471400002</v>
      </c>
      <c r="G710" s="96">
        <v>0.36695596093799998</v>
      </c>
      <c r="H710" s="96">
        <v>0.35792876739399998</v>
      </c>
      <c r="I710" s="96">
        <v>0.31762996175300001</v>
      </c>
      <c r="J710" s="96">
        <v>0.277367369621</v>
      </c>
      <c r="K710" s="96">
        <v>0.24498242086800001</v>
      </c>
      <c r="L710" s="96">
        <v>0.21952793081399999</v>
      </c>
      <c r="M710" s="96">
        <v>0.19779388598799999</v>
      </c>
      <c r="N710" s="96">
        <v>8.7991572258500003E-2</v>
      </c>
      <c r="O710" s="96">
        <v>3.91056210588E-2</v>
      </c>
      <c r="P710" s="96">
        <v>2.3434982002100001E-2</v>
      </c>
      <c r="Q710" s="96">
        <v>1.64364226187E-2</v>
      </c>
      <c r="R710" s="16">
        <f>SQRT((C710-Input!$R$8)^2+(Input!$Q$8-D710)^2)</f>
        <v>1.5953289364712571</v>
      </c>
    </row>
    <row r="711" spans="3:18">
      <c r="C711" s="96">
        <v>47.5</v>
      </c>
      <c r="D711" s="96">
        <v>8.9999999999999982</v>
      </c>
      <c r="E711" s="96">
        <v>0.16304992738400001</v>
      </c>
      <c r="F711" s="96">
        <v>0.300610987138</v>
      </c>
      <c r="G711" s="96">
        <v>0.37052038049500002</v>
      </c>
      <c r="H711" s="96">
        <v>0.36146163045700003</v>
      </c>
      <c r="I711" s="96">
        <v>0.32070640083700003</v>
      </c>
      <c r="J711" s="96">
        <v>0.280149152066</v>
      </c>
      <c r="K711" s="96">
        <v>0.24737581552599999</v>
      </c>
      <c r="L711" s="96">
        <v>0.22165916850100001</v>
      </c>
      <c r="M711" s="96">
        <v>0.19974699998500001</v>
      </c>
      <c r="N711" s="96">
        <v>8.8676862431499998E-2</v>
      </c>
      <c r="O711" s="96">
        <v>3.9357471576699998E-2</v>
      </c>
      <c r="P711" s="96">
        <v>2.35512013645E-2</v>
      </c>
      <c r="Q711" s="96">
        <v>1.6498359429199999E-2</v>
      </c>
      <c r="R711" s="16">
        <f>SQRT((C711-Input!$R$8)^2+(Input!$Q$8-D711)^2)</f>
        <v>1.5059623972217562</v>
      </c>
    </row>
    <row r="712" spans="3:18">
      <c r="C712" s="96">
        <v>47.5</v>
      </c>
      <c r="D712" s="96">
        <v>9.1</v>
      </c>
      <c r="E712" s="96">
        <v>0.16440123746300001</v>
      </c>
      <c r="F712" s="96">
        <v>0.302853309618</v>
      </c>
      <c r="G712" s="96">
        <v>0.37412139459499999</v>
      </c>
      <c r="H712" s="96">
        <v>0.365036170208</v>
      </c>
      <c r="I712" s="96">
        <v>0.32383795596800002</v>
      </c>
      <c r="J712" s="96">
        <v>0.283021920915</v>
      </c>
      <c r="K712" s="96">
        <v>0.249862309295</v>
      </c>
      <c r="L712" s="96">
        <v>0.223883069953</v>
      </c>
      <c r="M712" s="96">
        <v>0.201807239936</v>
      </c>
      <c r="N712" s="96">
        <v>8.9425708170599999E-2</v>
      </c>
      <c r="O712" s="96">
        <v>3.9643397771800003E-2</v>
      </c>
      <c r="P712" s="96">
        <v>2.3686184072099999E-2</v>
      </c>
      <c r="Q712" s="96">
        <v>1.6572021338700001E-2</v>
      </c>
      <c r="R712" s="16">
        <f>SQRT((C712-Input!$R$8)^2+(Input!$Q$8-D712)^2)</f>
        <v>1.4180165965704612</v>
      </c>
    </row>
    <row r="713" spans="3:18">
      <c r="C713" s="96">
        <v>47.5</v>
      </c>
      <c r="D713" s="96">
        <v>9.2000000000000011</v>
      </c>
      <c r="E713" s="96">
        <v>0.165906174184</v>
      </c>
      <c r="F713" s="96">
        <v>0.305509786058</v>
      </c>
      <c r="G713" s="96">
        <v>0.37819339093600002</v>
      </c>
      <c r="H713" s="96">
        <v>0.36902458822299999</v>
      </c>
      <c r="I713" s="96">
        <v>0.32732613255699999</v>
      </c>
      <c r="J713" s="96">
        <v>0.286152524628</v>
      </c>
      <c r="K713" s="96">
        <v>0.252660092404</v>
      </c>
      <c r="L713" s="96">
        <v>0.22637984045199999</v>
      </c>
      <c r="M713" s="96">
        <v>0.20409516759499999</v>
      </c>
      <c r="N713" s="96">
        <v>9.0268484526000003E-2</v>
      </c>
      <c r="O713" s="96">
        <v>3.9967505298700003E-2</v>
      </c>
      <c r="P713" s="96">
        <v>2.3840607593299999E-2</v>
      </c>
      <c r="Q713" s="96">
        <v>1.66571628795E-2</v>
      </c>
      <c r="R713" s="16">
        <f>SQRT((C713-Input!$R$8)^2+(Input!$Q$8-D713)^2)</f>
        <v>1.3317730266275298</v>
      </c>
    </row>
    <row r="714" spans="3:18">
      <c r="C714" s="96">
        <v>47.5</v>
      </c>
      <c r="D714" s="96">
        <v>9.3000000000000007</v>
      </c>
      <c r="E714" s="96">
        <v>0.16740263890000001</v>
      </c>
      <c r="F714" s="96">
        <v>0.308232449445</v>
      </c>
      <c r="G714" s="96">
        <v>0.38241040054199998</v>
      </c>
      <c r="H714" s="96">
        <v>0.37313814266599998</v>
      </c>
      <c r="I714" s="96">
        <v>0.33093696537900003</v>
      </c>
      <c r="J714" s="96">
        <v>0.28936874651200001</v>
      </c>
      <c r="K714" s="96">
        <v>0.25560364055899998</v>
      </c>
      <c r="L714" s="96">
        <v>0.22900542174399999</v>
      </c>
      <c r="M714" s="96">
        <v>0.20646497098800001</v>
      </c>
      <c r="N714" s="96">
        <v>9.1155763486599997E-2</v>
      </c>
      <c r="O714" s="96">
        <v>4.0307333845299997E-2</v>
      </c>
      <c r="P714" s="96">
        <v>2.4001751494700001E-2</v>
      </c>
      <c r="Q714" s="96">
        <v>1.6745375298299999E-2</v>
      </c>
      <c r="R714" s="16">
        <f>SQRT((C714-Input!$R$8)^2+(Input!$Q$8-D714)^2)</f>
        <v>1.2475847549389307</v>
      </c>
    </row>
    <row r="715" spans="3:18">
      <c r="C715" s="96">
        <v>47.5</v>
      </c>
      <c r="D715" s="96">
        <v>9.3999999999999986</v>
      </c>
      <c r="E715" s="96">
        <v>0.168851889216</v>
      </c>
      <c r="F715" s="96">
        <v>0.31096220643599998</v>
      </c>
      <c r="G715" s="96">
        <v>0.38674067138599999</v>
      </c>
      <c r="H715" s="96">
        <v>0.37734780113600003</v>
      </c>
      <c r="I715" s="96">
        <v>0.33465572390699999</v>
      </c>
      <c r="J715" s="96">
        <v>0.292692376092</v>
      </c>
      <c r="K715" s="96">
        <v>0.25869164041199999</v>
      </c>
      <c r="L715" s="96">
        <v>0.23175874790000001</v>
      </c>
      <c r="M715" s="96">
        <v>0.20894015242200001</v>
      </c>
      <c r="N715" s="96">
        <v>9.2079371539099994E-2</v>
      </c>
      <c r="O715" s="96">
        <v>4.0654492538399999E-2</v>
      </c>
      <c r="P715" s="96">
        <v>2.4164050317300002E-2</v>
      </c>
      <c r="Q715" s="96">
        <v>1.68328212564E-2</v>
      </c>
      <c r="R715" s="16">
        <f>SQRT((C715-Input!$R$8)^2+(Input!$Q$8-D715)^2)</f>
        <v>1.1658970996873679</v>
      </c>
    </row>
    <row r="716" spans="3:18">
      <c r="C716" s="96">
        <v>47.5</v>
      </c>
      <c r="D716" s="96">
        <v>9.5</v>
      </c>
      <c r="E716" s="96">
        <v>0.170768288735</v>
      </c>
      <c r="F716" s="96">
        <v>0.31489875840499998</v>
      </c>
      <c r="G716" s="96">
        <v>0.39240677240999999</v>
      </c>
      <c r="H716" s="96">
        <v>0.38273100834700002</v>
      </c>
      <c r="I716" s="96">
        <v>0.33937678158000001</v>
      </c>
      <c r="J716" s="96">
        <v>0.29686380689300002</v>
      </c>
      <c r="K716" s="96">
        <v>0.26258957708199998</v>
      </c>
      <c r="L716" s="96">
        <v>0.23520489050999999</v>
      </c>
      <c r="M716" s="96">
        <v>0.21199379866599999</v>
      </c>
      <c r="N716" s="96">
        <v>9.3181731503400006E-2</v>
      </c>
      <c r="O716" s="96">
        <v>4.1052305735400002E-2</v>
      </c>
      <c r="P716" s="96">
        <v>2.4347624282500001E-2</v>
      </c>
      <c r="Q716" s="96">
        <v>1.6931257136000001E-2</v>
      </c>
      <c r="R716" s="16">
        <f>SQRT((C716-Input!$R$8)^2+(Input!$Q$8-D716)^2)</f>
        <v>1.0872738263026447</v>
      </c>
    </row>
    <row r="717" spans="3:18">
      <c r="C717" s="96">
        <v>47.5</v>
      </c>
      <c r="D717" s="96">
        <v>9.5999999999999979</v>
      </c>
      <c r="E717" s="96">
        <v>0.173805814975</v>
      </c>
      <c r="F717" s="96">
        <v>0.32158992838400002</v>
      </c>
      <c r="G717" s="96">
        <v>0.400675912711</v>
      </c>
      <c r="H717" s="96">
        <v>0.39064423367000001</v>
      </c>
      <c r="I717" s="96">
        <v>0.34622506649500001</v>
      </c>
      <c r="J717" s="96">
        <v>0.30283635291099997</v>
      </c>
      <c r="K717" s="96">
        <v>0.26815982298899999</v>
      </c>
      <c r="L717" s="96">
        <v>0.24007179399799999</v>
      </c>
      <c r="M717" s="96">
        <v>0.21624552466999999</v>
      </c>
      <c r="N717" s="96">
        <v>9.4636878677999997E-2</v>
      </c>
      <c r="O717" s="96">
        <v>4.15474489175E-2</v>
      </c>
      <c r="P717" s="96">
        <v>2.45712921873E-2</v>
      </c>
      <c r="Q717" s="96">
        <v>1.70501247895E-2</v>
      </c>
      <c r="R717" s="16">
        <f>SQRT((C717-Input!$R$8)^2+(Input!$Q$8-D717)^2)</f>
        <v>1.0124291084644772</v>
      </c>
    </row>
    <row r="718" spans="3:18">
      <c r="C718" s="96">
        <v>47.5</v>
      </c>
      <c r="D718" s="96">
        <v>9.6999999999999993</v>
      </c>
      <c r="E718" s="96">
        <v>0.17883582433799999</v>
      </c>
      <c r="F718" s="96">
        <v>0.33318414479500003</v>
      </c>
      <c r="G718" s="96">
        <v>0.41317426642600003</v>
      </c>
      <c r="H718" s="96">
        <v>0.40247032359000001</v>
      </c>
      <c r="I718" s="96">
        <v>0.356672843415</v>
      </c>
      <c r="J718" s="96">
        <v>0.311844620229</v>
      </c>
      <c r="K718" s="96">
        <v>0.27652464026099999</v>
      </c>
      <c r="L718" s="96">
        <v>0.24731053905299999</v>
      </c>
      <c r="M718" s="96">
        <v>0.22249602878499999</v>
      </c>
      <c r="N718" s="96">
        <v>9.6677773654000002E-2</v>
      </c>
      <c r="O718" s="96">
        <v>4.2204671802799999E-2</v>
      </c>
      <c r="P718" s="96">
        <v>2.4863107461200001E-2</v>
      </c>
      <c r="Q718" s="96">
        <v>1.7204567859599999E-2</v>
      </c>
      <c r="R718" s="16">
        <f>SQRT((C718-Input!$R$8)^2+(Input!$Q$8-D718)^2)</f>
        <v>0.94226377727765487</v>
      </c>
    </row>
    <row r="719" spans="3:18">
      <c r="C719" s="96">
        <v>47.5</v>
      </c>
      <c r="D719" s="96">
        <v>9.8000000000000007</v>
      </c>
      <c r="E719" s="96">
        <v>0.18693682225300001</v>
      </c>
      <c r="F719" s="96">
        <v>0.35213282903900001</v>
      </c>
      <c r="G719" s="96">
        <v>0.43249611004400002</v>
      </c>
      <c r="H719" s="96">
        <v>0.41981815738200001</v>
      </c>
      <c r="I719" s="96">
        <v>0.37243248108600002</v>
      </c>
      <c r="J719" s="96">
        <v>0.32531259579100003</v>
      </c>
      <c r="K719" s="96">
        <v>0.28861817127599998</v>
      </c>
      <c r="L719" s="96">
        <v>0.25796368713000001</v>
      </c>
      <c r="M719" s="96">
        <v>0.23162736302600001</v>
      </c>
      <c r="N719" s="96">
        <v>9.95848935854E-2</v>
      </c>
      <c r="O719" s="96">
        <v>4.3136021916200001E-2</v>
      </c>
      <c r="P719" s="96">
        <v>2.5282255290599999E-2</v>
      </c>
      <c r="Q719" s="96">
        <v>1.7432192595599999E-2</v>
      </c>
      <c r="R719" s="16">
        <f>SQRT((C719-Input!$R$8)^2+(Input!$Q$8-D719)^2)</f>
        <v>0.87790053666285706</v>
      </c>
    </row>
    <row r="720" spans="3:18">
      <c r="C720" s="96">
        <v>47.566999999999993</v>
      </c>
      <c r="D720" s="96">
        <v>7.5999999999999979</v>
      </c>
      <c r="E720" s="96">
        <v>0.360472125832</v>
      </c>
      <c r="F720" s="96">
        <v>0.67813523491500005</v>
      </c>
      <c r="G720" s="96">
        <v>0.81580168297300004</v>
      </c>
      <c r="H720" s="96">
        <v>0.787901499349</v>
      </c>
      <c r="I720" s="96">
        <v>0.69283958979299998</v>
      </c>
      <c r="J720" s="96">
        <v>0.60877320958799996</v>
      </c>
      <c r="K720" s="96">
        <v>0.54298435836900005</v>
      </c>
      <c r="L720" s="96">
        <v>0.48508211753500002</v>
      </c>
      <c r="M720" s="96">
        <v>0.436433053061</v>
      </c>
      <c r="N720" s="96">
        <v>0.18849908819200001</v>
      </c>
      <c r="O720" s="96">
        <v>7.9893373483499994E-2</v>
      </c>
      <c r="P720" s="96">
        <v>4.4641102117200002E-2</v>
      </c>
      <c r="Q720" s="96">
        <v>2.9994913452500001E-2</v>
      </c>
      <c r="R720" s="16">
        <f>SQRT((C720-Input!$R$8)^2+(Input!$Q$8-D720)^2)</f>
        <v>2.8400224570402335</v>
      </c>
    </row>
    <row r="721" spans="3:18">
      <c r="C721" s="96">
        <v>47.566999999999993</v>
      </c>
      <c r="D721" s="96">
        <v>8.2330000000000005</v>
      </c>
      <c r="E721" s="96">
        <v>0.156209434093</v>
      </c>
      <c r="F721" s="96">
        <v>0.28498639183000002</v>
      </c>
      <c r="G721" s="96">
        <v>0.35330227187199997</v>
      </c>
      <c r="H721" s="96">
        <v>0.34633282763700002</v>
      </c>
      <c r="I721" s="96">
        <v>0.30887158889900002</v>
      </c>
      <c r="J721" s="96">
        <v>0.27058831720900001</v>
      </c>
      <c r="K721" s="96">
        <v>0.23981666127500001</v>
      </c>
      <c r="L721" s="96">
        <v>0.21561031814000001</v>
      </c>
      <c r="M721" s="96">
        <v>0.194868481797</v>
      </c>
      <c r="N721" s="96">
        <v>8.8913157834199993E-2</v>
      </c>
      <c r="O721" s="96">
        <v>4.0042532222099997E-2</v>
      </c>
      <c r="P721" s="96">
        <v>2.40632467018E-2</v>
      </c>
      <c r="Q721" s="96">
        <v>1.6925187982399999E-2</v>
      </c>
      <c r="R721" s="16">
        <f>SQRT((C721-Input!$R$8)^2+(Input!$Q$8-D721)^2)</f>
        <v>2.2367267293957092</v>
      </c>
    </row>
    <row r="722" spans="3:18">
      <c r="C722" s="96">
        <v>47.599999999999987</v>
      </c>
      <c r="D722" s="96">
        <v>6.9</v>
      </c>
      <c r="E722" s="96">
        <v>0.14978292984399999</v>
      </c>
      <c r="F722" s="96">
        <v>0.27267857403500001</v>
      </c>
      <c r="G722" s="96">
        <v>0.33887880684600002</v>
      </c>
      <c r="H722" s="96">
        <v>0.33246480316499999</v>
      </c>
      <c r="I722" s="96">
        <v>0.29704253959600002</v>
      </c>
      <c r="J722" s="96">
        <v>0.26024666844400002</v>
      </c>
      <c r="K722" s="96">
        <v>0.23084979169399999</v>
      </c>
      <c r="L722" s="96">
        <v>0.20772728840599999</v>
      </c>
      <c r="M722" s="96">
        <v>0.18762325210200001</v>
      </c>
      <c r="N722" s="96">
        <v>8.5253068212900004E-2</v>
      </c>
      <c r="O722" s="96">
        <v>3.8330920943699998E-2</v>
      </c>
      <c r="P722" s="96">
        <v>2.2960096338900001E-2</v>
      </c>
      <c r="Q722" s="96">
        <v>1.60908848716E-2</v>
      </c>
      <c r="R722" s="16">
        <f>SQRT((C722-Input!$R$8)^2+(Input!$Q$8-D722)^2)</f>
        <v>3.5266416033206878</v>
      </c>
    </row>
    <row r="723" spans="3:18">
      <c r="C723" s="96">
        <v>47.599999999999987</v>
      </c>
      <c r="D723" s="96">
        <v>6.9999999999999991</v>
      </c>
      <c r="E723" s="96">
        <v>0.16185418718299999</v>
      </c>
      <c r="F723" s="96">
        <v>0.29499408629000001</v>
      </c>
      <c r="G723" s="96">
        <v>0.367061490795</v>
      </c>
      <c r="H723" s="96">
        <v>0.35959979368700001</v>
      </c>
      <c r="I723" s="96">
        <v>0.32054282213899998</v>
      </c>
      <c r="J723" s="96">
        <v>0.28115849895</v>
      </c>
      <c r="K723" s="96">
        <v>0.24899655271599999</v>
      </c>
      <c r="L723" s="96">
        <v>0.22377045386200001</v>
      </c>
      <c r="M723" s="96">
        <v>0.20230718305699999</v>
      </c>
      <c r="N723" s="96">
        <v>9.1432173922200002E-2</v>
      </c>
      <c r="O723" s="96">
        <v>4.08981108568E-2</v>
      </c>
      <c r="P723" s="96">
        <v>2.4367909828500001E-2</v>
      </c>
      <c r="Q723" s="96">
        <v>1.7028377474899999E-2</v>
      </c>
      <c r="R723" s="16">
        <f>SQRT((C723-Input!$R$8)^2+(Input!$Q$8-D723)^2)</f>
        <v>3.4292928315580893</v>
      </c>
    </row>
    <row r="724" spans="3:18">
      <c r="C724" s="96">
        <v>47.599999999999987</v>
      </c>
      <c r="D724" s="96">
        <v>7.0999999999999988</v>
      </c>
      <c r="E724" s="96">
        <v>0.17661147920100001</v>
      </c>
      <c r="F724" s="96">
        <v>0.32126301686999997</v>
      </c>
      <c r="G724" s="96">
        <v>0.40166042525000001</v>
      </c>
      <c r="H724" s="96">
        <v>0.39315038275500003</v>
      </c>
      <c r="I724" s="96">
        <v>0.34928228039800002</v>
      </c>
      <c r="J724" s="96">
        <v>0.30582976903600001</v>
      </c>
      <c r="K724" s="96">
        <v>0.27120418127099999</v>
      </c>
      <c r="L724" s="96">
        <v>0.24323781281099999</v>
      </c>
      <c r="M724" s="96">
        <v>0.21960563029899999</v>
      </c>
      <c r="N724" s="96">
        <v>9.8889848576200007E-2</v>
      </c>
      <c r="O724" s="96">
        <v>4.3977496186999997E-2</v>
      </c>
      <c r="P724" s="96">
        <v>2.60453359699E-2</v>
      </c>
      <c r="Q724" s="96">
        <v>1.8136122913599999E-2</v>
      </c>
      <c r="R724" s="16">
        <f>SQRT((C724-Input!$R$8)^2+(Input!$Q$8-D724)^2)</f>
        <v>3.3321010865337026</v>
      </c>
    </row>
    <row r="725" spans="3:18">
      <c r="C725" s="96">
        <v>47.599999999999987</v>
      </c>
      <c r="D725" s="96">
        <v>7.2</v>
      </c>
      <c r="E725" s="96">
        <v>0.19926633771899999</v>
      </c>
      <c r="F725" s="96">
        <v>0.36230371383600002</v>
      </c>
      <c r="G725" s="96">
        <v>0.45173588836099998</v>
      </c>
      <c r="H725" s="96">
        <v>0.441138439193</v>
      </c>
      <c r="I725" s="96">
        <v>0.392555059777</v>
      </c>
      <c r="J725" s="96">
        <v>0.34226287596499999</v>
      </c>
      <c r="K725" s="96">
        <v>0.30343137445200002</v>
      </c>
      <c r="L725" s="96">
        <v>0.27215698085599999</v>
      </c>
      <c r="M725" s="96">
        <v>0.244927816627</v>
      </c>
      <c r="N725" s="96">
        <v>0.10929325824699999</v>
      </c>
      <c r="O725" s="96">
        <v>4.82545946468E-2</v>
      </c>
      <c r="P725" s="96">
        <v>2.8279310938299999E-2</v>
      </c>
      <c r="Q725" s="96">
        <v>1.9611573150500002E-2</v>
      </c>
      <c r="R725" s="16">
        <f>SQRT((C725-Input!$R$8)^2+(Input!$Q$8-D725)^2)</f>
        <v>3.2350805209735429</v>
      </c>
    </row>
    <row r="726" spans="3:18">
      <c r="C726" s="96">
        <v>47.599999999999987</v>
      </c>
      <c r="D726" s="96">
        <v>7.3000000000000007</v>
      </c>
      <c r="E726" s="96">
        <v>0.23287940875900001</v>
      </c>
      <c r="F726" s="96">
        <v>0.42691641311299999</v>
      </c>
      <c r="G726" s="96">
        <v>0.53041420240799997</v>
      </c>
      <c r="H726" s="96">
        <v>0.51556809508300006</v>
      </c>
      <c r="I726" s="96">
        <v>0.45587739759200002</v>
      </c>
      <c r="J726" s="96">
        <v>0.39925236603999997</v>
      </c>
      <c r="K726" s="96">
        <v>0.35252973892299999</v>
      </c>
      <c r="L726" s="96">
        <v>0.315642657966</v>
      </c>
      <c r="M726" s="96">
        <v>0.284587627525</v>
      </c>
      <c r="N726" s="96">
        <v>0.12481978501300001</v>
      </c>
      <c r="O726" s="96">
        <v>5.4520117471000003E-2</v>
      </c>
      <c r="P726" s="96">
        <v>3.1476226646799998E-2</v>
      </c>
      <c r="Q726" s="96">
        <v>2.1655962357999999E-2</v>
      </c>
      <c r="R726" s="16">
        <f>SQRT((C726-Input!$R$8)^2+(Input!$Q$8-D726)^2)</f>
        <v>3.1382470112286933</v>
      </c>
    </row>
    <row r="727" spans="3:18">
      <c r="C727" s="96">
        <v>47.599999999999987</v>
      </c>
      <c r="D727" s="96">
        <v>7.3999999999999986</v>
      </c>
      <c r="E727" s="96">
        <v>0.29294126838200002</v>
      </c>
      <c r="F727" s="96">
        <v>0.54593372232600001</v>
      </c>
      <c r="G727" s="96">
        <v>0.66225854534200002</v>
      </c>
      <c r="H727" s="96">
        <v>0.64039989738799996</v>
      </c>
      <c r="I727" s="96">
        <v>0.56714996579099997</v>
      </c>
      <c r="J727" s="96">
        <v>0.49478073894199998</v>
      </c>
      <c r="K727" s="96">
        <v>0.43862550899199998</v>
      </c>
      <c r="L727" s="96">
        <v>0.39369382655599999</v>
      </c>
      <c r="M727" s="96">
        <v>0.35255437176900001</v>
      </c>
      <c r="N727" s="96">
        <v>0.15250826731</v>
      </c>
      <c r="O727" s="96">
        <v>6.5215193849100003E-2</v>
      </c>
      <c r="P727" s="96">
        <v>3.7050366743099999E-2</v>
      </c>
      <c r="Q727" s="96">
        <v>2.5148271014600002E-2</v>
      </c>
      <c r="R727" s="16">
        <f>SQRT((C727-Input!$R$8)^2+(Input!$Q$8-D727)^2)</f>
        <v>3.0416184227791003</v>
      </c>
    </row>
    <row r="728" spans="3:18">
      <c r="C728" s="96">
        <v>47.599999999999987</v>
      </c>
      <c r="D728" s="96">
        <v>7.4999999999999991</v>
      </c>
      <c r="E728" s="96">
        <v>0.34530618883600001</v>
      </c>
      <c r="F728" s="96">
        <v>0.64858498761600003</v>
      </c>
      <c r="G728" s="96">
        <v>0.78425893126299995</v>
      </c>
      <c r="H728" s="96">
        <v>0.75597323013999995</v>
      </c>
      <c r="I728" s="96">
        <v>0.66503575211400001</v>
      </c>
      <c r="J728" s="96">
        <v>0.58501639037200004</v>
      </c>
      <c r="K728" s="96">
        <v>0.51982485037600001</v>
      </c>
      <c r="L728" s="96">
        <v>0.46493553302200002</v>
      </c>
      <c r="M728" s="96">
        <v>0.41877747058800002</v>
      </c>
      <c r="N728" s="96">
        <v>0.18033652590099999</v>
      </c>
      <c r="O728" s="96">
        <v>7.6636597677500001E-2</v>
      </c>
      <c r="P728" s="96">
        <v>4.2888835793599998E-2</v>
      </c>
      <c r="Q728" s="96">
        <v>2.8894063113299999E-2</v>
      </c>
      <c r="R728" s="16">
        <f>SQRT((C728-Input!$R$8)^2+(Input!$Q$8-D728)^2)</f>
        <v>2.9452149252800885</v>
      </c>
    </row>
    <row r="729" spans="3:18">
      <c r="C729" s="96">
        <v>47.599999999999987</v>
      </c>
      <c r="D729" s="96">
        <v>7.5999999999999979</v>
      </c>
      <c r="E729" s="96">
        <v>0.36037432446899997</v>
      </c>
      <c r="F729" s="96">
        <v>0.67604407901100005</v>
      </c>
      <c r="G729" s="96">
        <v>0.81637693285699997</v>
      </c>
      <c r="H729" s="96">
        <v>0.788945860236</v>
      </c>
      <c r="I729" s="96">
        <v>0.69375686219300003</v>
      </c>
      <c r="J729" s="96">
        <v>0.60938062315200003</v>
      </c>
      <c r="K729" s="96">
        <v>0.54357776341399999</v>
      </c>
      <c r="L729" s="96">
        <v>0.48554824165400001</v>
      </c>
      <c r="M729" s="96">
        <v>0.43686282523800002</v>
      </c>
      <c r="N729" s="96">
        <v>0.188932386363</v>
      </c>
      <c r="O729" s="96">
        <v>8.0162845924399997E-2</v>
      </c>
      <c r="P729" s="96">
        <v>4.4814326775600002E-2</v>
      </c>
      <c r="Q729" s="96">
        <v>3.01212709984E-2</v>
      </c>
      <c r="R729" s="16">
        <f>SQRT((C729-Input!$R$8)^2+(Input!$Q$8-D729)^2)</f>
        <v>2.8490593680013028</v>
      </c>
    </row>
    <row r="730" spans="3:18">
      <c r="C730" s="96">
        <v>47.599999999999987</v>
      </c>
      <c r="D730" s="96">
        <v>7.6999999999999993</v>
      </c>
      <c r="E730" s="96">
        <v>0.35251716663400001</v>
      </c>
      <c r="F730" s="96">
        <v>0.66217739738799997</v>
      </c>
      <c r="G730" s="96">
        <v>0.79946400983999999</v>
      </c>
      <c r="H730" s="96">
        <v>0.77224190476200005</v>
      </c>
      <c r="I730" s="96">
        <v>0.678672453909</v>
      </c>
      <c r="J730" s="96">
        <v>0.59676544898899997</v>
      </c>
      <c r="K730" s="96">
        <v>0.53133335813299998</v>
      </c>
      <c r="L730" s="96">
        <v>0.47495744603000001</v>
      </c>
      <c r="M730" s="96">
        <v>0.42762691463800001</v>
      </c>
      <c r="N730" s="96">
        <v>0.18444142333499999</v>
      </c>
      <c r="O730" s="96">
        <v>7.8304724773800002E-2</v>
      </c>
      <c r="P730" s="96">
        <v>4.3805528551900001E-2</v>
      </c>
      <c r="Q730" s="96">
        <v>2.94829806534E-2</v>
      </c>
      <c r="R730" s="16">
        <f>SQRT((C730-Input!$R$8)^2+(Input!$Q$8-D730)^2)</f>
        <v>2.7531777292247872</v>
      </c>
    </row>
    <row r="731" spans="3:18">
      <c r="C731" s="96">
        <v>47.599999999999987</v>
      </c>
      <c r="D731" s="96">
        <v>7.8</v>
      </c>
      <c r="E731" s="96">
        <v>0.312788616879</v>
      </c>
      <c r="F731" s="96">
        <v>0.58605389513700001</v>
      </c>
      <c r="G731" s="96">
        <v>0.70879358116400004</v>
      </c>
      <c r="H731" s="96">
        <v>0.68398832157300005</v>
      </c>
      <c r="I731" s="96">
        <v>0.60436164432600004</v>
      </c>
      <c r="J731" s="96">
        <v>0.53057541921399998</v>
      </c>
      <c r="K731" s="96">
        <v>0.46996797802899998</v>
      </c>
      <c r="L731" s="96">
        <v>0.42149646380799999</v>
      </c>
      <c r="M731" s="96">
        <v>0.37909360515200002</v>
      </c>
      <c r="N731" s="96">
        <v>0.16341079752099999</v>
      </c>
      <c r="O731" s="96">
        <v>6.9813883264399995E-2</v>
      </c>
      <c r="P731" s="96">
        <v>3.9411997378899999E-2</v>
      </c>
      <c r="Q731" s="96">
        <v>2.6716133835399999E-2</v>
      </c>
      <c r="R731" s="16">
        <f>SQRT((C731-Input!$R$8)^2+(Input!$Q$8-D731)^2)</f>
        <v>2.6575996566455853</v>
      </c>
    </row>
    <row r="732" spans="3:18">
      <c r="C732" s="96">
        <v>47.599999999999987</v>
      </c>
      <c r="D732" s="96">
        <v>7.9</v>
      </c>
      <c r="E732" s="96">
        <v>0.23829430040499999</v>
      </c>
      <c r="F732" s="96">
        <v>0.43759989295000001</v>
      </c>
      <c r="G732" s="96">
        <v>0.54340042731299998</v>
      </c>
      <c r="H732" s="96">
        <v>0.52763406733700002</v>
      </c>
      <c r="I732" s="96">
        <v>0.46593531968899998</v>
      </c>
      <c r="J732" s="96">
        <v>0.407999092698</v>
      </c>
      <c r="K732" s="96">
        <v>0.36074499245800001</v>
      </c>
      <c r="L732" s="96">
        <v>0.32274863603800003</v>
      </c>
      <c r="M732" s="96">
        <v>0.290848699283</v>
      </c>
      <c r="N732" s="96">
        <v>0.127332545578</v>
      </c>
      <c r="O732" s="96">
        <v>5.5489457929499997E-2</v>
      </c>
      <c r="P732" s="96">
        <v>3.2036853379400002E-2</v>
      </c>
      <c r="Q732" s="96">
        <v>2.2053305595199999E-2</v>
      </c>
      <c r="R732" s="16">
        <f>SQRT((C732-Input!$R$8)^2+(Input!$Q$8-D732)^2)</f>
        <v>2.562359120284686</v>
      </c>
    </row>
    <row r="733" spans="3:18">
      <c r="C733" s="96">
        <v>47.599999999999987</v>
      </c>
      <c r="D733" s="96">
        <v>7.9999999999999982</v>
      </c>
      <c r="E733" s="96">
        <v>0.19521946758799999</v>
      </c>
      <c r="F733" s="96">
        <v>0.35418750167399998</v>
      </c>
      <c r="G733" s="96">
        <v>0.44294775873199999</v>
      </c>
      <c r="H733" s="96">
        <v>0.432875050948</v>
      </c>
      <c r="I733" s="96">
        <v>0.38483963364700002</v>
      </c>
      <c r="J733" s="96">
        <v>0.33565741424099999</v>
      </c>
      <c r="K733" s="96">
        <v>0.29771250776199998</v>
      </c>
      <c r="L733" s="96">
        <v>0.26680116559599998</v>
      </c>
      <c r="M733" s="96">
        <v>0.240214361628</v>
      </c>
      <c r="N733" s="96">
        <v>0.107519571981</v>
      </c>
      <c r="O733" s="96">
        <v>4.7616879924600002E-2</v>
      </c>
      <c r="P733" s="96">
        <v>2.8033298169199999E-2</v>
      </c>
      <c r="Q733" s="96">
        <v>1.9513670657899999E-2</v>
      </c>
      <c r="R733" s="16">
        <f>SQRT((C733-Input!$R$8)^2+(Input!$Q$8-D733)^2)</f>
        <v>2.467495205184703</v>
      </c>
    </row>
    <row r="734" spans="3:18">
      <c r="C734" s="96">
        <v>47.599999999999987</v>
      </c>
      <c r="D734" s="96">
        <v>8.1</v>
      </c>
      <c r="E734" s="96">
        <v>0.17101412456699999</v>
      </c>
      <c r="F734" s="96">
        <v>0.310634692037</v>
      </c>
      <c r="G734" s="96">
        <v>0.38851910236499998</v>
      </c>
      <c r="H734" s="96">
        <v>0.38038674670799999</v>
      </c>
      <c r="I734" s="96">
        <v>0.33817469565500002</v>
      </c>
      <c r="J734" s="96">
        <v>0.29628475101099999</v>
      </c>
      <c r="K734" s="96">
        <v>0.2624778485</v>
      </c>
      <c r="L734" s="96">
        <v>0.23553470312499999</v>
      </c>
      <c r="M734" s="96">
        <v>0.21282295678300001</v>
      </c>
      <c r="N734" s="96">
        <v>9.6377492232699993E-2</v>
      </c>
      <c r="O734" s="96">
        <v>4.31147105025E-2</v>
      </c>
      <c r="P734" s="96">
        <v>2.5696730501699998E-2</v>
      </c>
      <c r="Q734" s="96">
        <v>1.7987821294700002E-2</v>
      </c>
      <c r="R734" s="16">
        <f>SQRT((C734-Input!$R$8)^2+(Input!$Q$8-D734)^2)</f>
        <v>2.3730530786126285</v>
      </c>
    </row>
    <row r="735" spans="3:18">
      <c r="C735" s="96">
        <v>47.599999999999987</v>
      </c>
      <c r="D735" s="96">
        <v>8.1999999999999975</v>
      </c>
      <c r="E735" s="96">
        <v>0.158991540647</v>
      </c>
      <c r="F735" s="96">
        <v>0.28973827189399998</v>
      </c>
      <c r="G735" s="96">
        <v>0.35989799266299999</v>
      </c>
      <c r="H735" s="96">
        <v>0.35274639024499999</v>
      </c>
      <c r="I735" s="96">
        <v>0.31443707499500001</v>
      </c>
      <c r="J735" s="96">
        <v>0.275538892333</v>
      </c>
      <c r="K735" s="96">
        <v>0.24409481500399999</v>
      </c>
      <c r="L735" s="96">
        <v>0.21939298218</v>
      </c>
      <c r="M735" s="96">
        <v>0.198314569764</v>
      </c>
      <c r="N735" s="96">
        <v>9.0292574694399996E-2</v>
      </c>
      <c r="O735" s="96">
        <v>4.0594580885600001E-2</v>
      </c>
      <c r="P735" s="96">
        <v>2.4342726939400001E-2</v>
      </c>
      <c r="Q735" s="96">
        <v>1.7099238366699999E-2</v>
      </c>
      <c r="R735" s="16">
        <f>SQRT((C735-Input!$R$8)^2+(Input!$Q$8-D735)^2)</f>
        <v>2.2790851761652662</v>
      </c>
    </row>
    <row r="736" spans="3:18">
      <c r="C736" s="96">
        <v>47.599999999999987</v>
      </c>
      <c r="D736" s="96">
        <v>8.3000000000000007</v>
      </c>
      <c r="E736" s="96">
        <v>0.15324385405300001</v>
      </c>
      <c r="F736" s="96">
        <v>0.28023827680800001</v>
      </c>
      <c r="G736" s="96">
        <v>0.34632876506900001</v>
      </c>
      <c r="H736" s="96">
        <v>0.33932551389499999</v>
      </c>
      <c r="I736" s="96">
        <v>0.30260748909099999</v>
      </c>
      <c r="J736" s="96">
        <v>0.26487181691200001</v>
      </c>
      <c r="K736" s="96">
        <v>0.234766049058</v>
      </c>
      <c r="L736" s="96">
        <v>0.211037091894</v>
      </c>
      <c r="M736" s="96">
        <v>0.190621168364</v>
      </c>
      <c r="N736" s="96">
        <v>8.6865263479000004E-2</v>
      </c>
      <c r="O736" s="96">
        <v>3.9099538245899998E-2</v>
      </c>
      <c r="P736" s="96">
        <v>2.3521819189399999E-2</v>
      </c>
      <c r="Q736" s="96">
        <v>1.6550668236700001E-2</v>
      </c>
      <c r="R736" s="16">
        <f>SQRT((C736-Input!$R$8)^2+(Input!$Q$8-D736)^2)</f>
        <v>2.1856526637413429</v>
      </c>
    </row>
    <row r="737" spans="3:18">
      <c r="C737" s="96">
        <v>47.599999999999987</v>
      </c>
      <c r="D737" s="96">
        <v>8.3999999999999986</v>
      </c>
      <c r="E737" s="96">
        <v>0.15145405531100001</v>
      </c>
      <c r="F737" s="96">
        <v>0.278151661075</v>
      </c>
      <c r="G737" s="96">
        <v>0.342127299233</v>
      </c>
      <c r="H737" s="96">
        <v>0.334764250692</v>
      </c>
      <c r="I737" s="96">
        <v>0.29829219249599997</v>
      </c>
      <c r="J737" s="96">
        <v>0.26081417068099999</v>
      </c>
      <c r="K737" s="96">
        <v>0.23106834812800001</v>
      </c>
      <c r="L737" s="96">
        <v>0.207572834121</v>
      </c>
      <c r="M737" s="96">
        <v>0.18736196413600001</v>
      </c>
      <c r="N737" s="96">
        <v>8.5100127036199999E-2</v>
      </c>
      <c r="O737" s="96">
        <v>3.8251884503000003E-2</v>
      </c>
      <c r="P737" s="96">
        <v>2.3042910354299999E-2</v>
      </c>
      <c r="Q737" s="96">
        <v>1.6222858525400001E-2</v>
      </c>
      <c r="R737" s="16">
        <f>SQRT((C737-Input!$R$8)^2+(Input!$Q$8-D737)^2)</f>
        <v>2.0928272486813184</v>
      </c>
    </row>
    <row r="738" spans="3:18">
      <c r="C738" s="96">
        <v>47.599999999999987</v>
      </c>
      <c r="D738" s="96">
        <v>8.5</v>
      </c>
      <c r="E738" s="96">
        <v>0.15158887556</v>
      </c>
      <c r="F738" s="96">
        <v>0.27941480520200002</v>
      </c>
      <c r="G738" s="96">
        <v>0.34250013150500003</v>
      </c>
      <c r="H738" s="96">
        <v>0.33467832357100002</v>
      </c>
      <c r="I738" s="96">
        <v>0.297881605203</v>
      </c>
      <c r="J738" s="96">
        <v>0.26019521832800002</v>
      </c>
      <c r="K738" s="96">
        <v>0.230352453318</v>
      </c>
      <c r="L738" s="96">
        <v>0.20675428083</v>
      </c>
      <c r="M738" s="96">
        <v>0.18649544495500001</v>
      </c>
      <c r="N738" s="96">
        <v>8.4299462665999997E-2</v>
      </c>
      <c r="O738" s="96">
        <v>3.7791351685099998E-2</v>
      </c>
      <c r="P738" s="96">
        <v>2.2768952944600001E-2</v>
      </c>
      <c r="Q738" s="96">
        <v>1.6027569371E-2</v>
      </c>
      <c r="R738" s="16">
        <f>SQRT((C738-Input!$R$8)^2+(Input!$Q$8-D738)^2)</f>
        <v>2.0006934345687228</v>
      </c>
    </row>
    <row r="739" spans="3:18">
      <c r="C739" s="96">
        <v>47.599999999999987</v>
      </c>
      <c r="D739" s="96">
        <v>8.5999999999999979</v>
      </c>
      <c r="E739" s="96">
        <v>0.152684471721</v>
      </c>
      <c r="F739" s="96">
        <v>0.28214722061800002</v>
      </c>
      <c r="G739" s="96">
        <v>0.34515660413600002</v>
      </c>
      <c r="H739" s="96">
        <v>0.33691032932999998</v>
      </c>
      <c r="I739" s="96">
        <v>0.299546327911</v>
      </c>
      <c r="J739" s="96">
        <v>0.26143002327199999</v>
      </c>
      <c r="K739" s="96">
        <v>0.23127267159100001</v>
      </c>
      <c r="L739" s="96">
        <v>0.20741808528200001</v>
      </c>
      <c r="M739" s="96">
        <v>0.186969939536</v>
      </c>
      <c r="N739" s="96">
        <v>8.4080355456299993E-2</v>
      </c>
      <c r="O739" s="96">
        <v>3.75757676111E-2</v>
      </c>
      <c r="P739" s="96">
        <v>2.2625821486600001E-2</v>
      </c>
      <c r="Q739" s="96">
        <v>1.59174993308E-2</v>
      </c>
      <c r="R739" s="16">
        <f>SQRT((C739-Input!$R$8)^2+(Input!$Q$8-D739)^2)</f>
        <v>1.909351341537167</v>
      </c>
    </row>
    <row r="740" spans="3:18">
      <c r="C740" s="96">
        <v>47.599999999999987</v>
      </c>
      <c r="D740" s="96">
        <v>8.6999999999999993</v>
      </c>
      <c r="E740" s="96">
        <v>0.15433450195100001</v>
      </c>
      <c r="F740" s="96">
        <v>0.28567494342499999</v>
      </c>
      <c r="G740" s="96">
        <v>0.34909915185500001</v>
      </c>
      <c r="H740" s="96">
        <v>0.34046030090099999</v>
      </c>
      <c r="I740" s="96">
        <v>0.30240688021500001</v>
      </c>
      <c r="J740" s="96">
        <v>0.26375753533099999</v>
      </c>
      <c r="K740" s="96">
        <v>0.23317007457799999</v>
      </c>
      <c r="L740" s="96">
        <v>0.20897939341800001</v>
      </c>
      <c r="M740" s="96">
        <v>0.18826033615900001</v>
      </c>
      <c r="N740" s="96">
        <v>8.4233756133800006E-2</v>
      </c>
      <c r="O740" s="96">
        <v>3.7524149997699999E-2</v>
      </c>
      <c r="P740" s="96">
        <v>2.2570217989499999E-2</v>
      </c>
      <c r="Q740" s="96">
        <v>1.5864388186E-2</v>
      </c>
      <c r="R740" s="16">
        <f>SQRT((C740-Input!$R$8)^2+(Input!$Q$8-D740)^2)</f>
        <v>1.8189202488655609</v>
      </c>
    </row>
    <row r="741" spans="3:18">
      <c r="C741" s="96">
        <v>47.599999999999987</v>
      </c>
      <c r="D741" s="96">
        <v>8.7999999999999989</v>
      </c>
      <c r="E741" s="96">
        <v>0.15613675536499999</v>
      </c>
      <c r="F741" s="96">
        <v>0.289310660384</v>
      </c>
      <c r="G741" s="96">
        <v>0.353380097384</v>
      </c>
      <c r="H741" s="96">
        <v>0.34439012106799999</v>
      </c>
      <c r="I741" s="96">
        <v>0.30564418784199998</v>
      </c>
      <c r="J741" s="96">
        <v>0.26646406396200001</v>
      </c>
      <c r="K741" s="96">
        <v>0.235423489032</v>
      </c>
      <c r="L741" s="96">
        <v>0.210885846126</v>
      </c>
      <c r="M741" s="96">
        <v>0.18987724713699999</v>
      </c>
      <c r="N741" s="96">
        <v>8.45720928678E-2</v>
      </c>
      <c r="O741" s="96">
        <v>3.7566592544999999E-2</v>
      </c>
      <c r="P741" s="96">
        <v>2.25652794817E-2</v>
      </c>
      <c r="Q741" s="96">
        <v>1.5844507110699999E-2</v>
      </c>
      <c r="R741" s="16">
        <f>SQRT((C741-Input!$R$8)^2+(Input!$Q$8-D741)^2)</f>
        <v>1.729543060474799</v>
      </c>
    </row>
    <row r="742" spans="3:18">
      <c r="C742" s="96">
        <v>47.599999999999987</v>
      </c>
      <c r="D742" s="96">
        <v>8.9</v>
      </c>
      <c r="E742" s="96">
        <v>0.15722674809699999</v>
      </c>
      <c r="F742" s="96">
        <v>0.29134302359199998</v>
      </c>
      <c r="G742" s="96">
        <v>0.35602646121699999</v>
      </c>
      <c r="H742" s="96">
        <v>0.34689983956300002</v>
      </c>
      <c r="I742" s="96">
        <v>0.30775374184900001</v>
      </c>
      <c r="J742" s="96">
        <v>0.268256183132</v>
      </c>
      <c r="K742" s="96">
        <v>0.23692534063199999</v>
      </c>
      <c r="L742" s="96">
        <v>0.212181285926</v>
      </c>
      <c r="M742" s="96">
        <v>0.19099196840400001</v>
      </c>
      <c r="N742" s="96">
        <v>8.4821895970199998E-2</v>
      </c>
      <c r="O742" s="96">
        <v>3.7604767215000001E-2</v>
      </c>
      <c r="P742" s="96">
        <v>2.2561863167800001E-2</v>
      </c>
      <c r="Q742" s="96">
        <v>1.5827133465899999E-2</v>
      </c>
      <c r="R742" s="16">
        <f>SQRT((C742-Input!$R$8)^2+(Input!$Q$8-D742)^2)</f>
        <v>1.6413919472021028</v>
      </c>
    </row>
    <row r="743" spans="3:18">
      <c r="C743" s="96">
        <v>47.599999999999987</v>
      </c>
      <c r="D743" s="96">
        <v>8.9999999999999982</v>
      </c>
      <c r="E743" s="96">
        <v>0.157146910365</v>
      </c>
      <c r="F743" s="96">
        <v>0.29084002331199998</v>
      </c>
      <c r="G743" s="96">
        <v>0.35600729441399998</v>
      </c>
      <c r="H743" s="96">
        <v>0.34703656207400002</v>
      </c>
      <c r="I743" s="96">
        <v>0.307930180645</v>
      </c>
      <c r="J743" s="96">
        <v>0.26843294759300002</v>
      </c>
      <c r="K743" s="96">
        <v>0.23707209185700001</v>
      </c>
      <c r="L743" s="96">
        <v>0.212340587926</v>
      </c>
      <c r="M743" s="96">
        <v>0.191144365446</v>
      </c>
      <c r="N743" s="96">
        <v>8.4821617258799997E-2</v>
      </c>
      <c r="O743" s="96">
        <v>3.7578511589800002E-2</v>
      </c>
      <c r="P743" s="96">
        <v>2.2528888846E-2</v>
      </c>
      <c r="Q743" s="96">
        <v>1.5792443870900001E-2</v>
      </c>
      <c r="R743" s="16">
        <f>SQRT((C743-Input!$R$8)^2+(Input!$Q$8-D743)^2)</f>
        <v>1.5546754808136958</v>
      </c>
    </row>
    <row r="744" spans="3:18">
      <c r="C744" s="96">
        <v>47.599999999999987</v>
      </c>
      <c r="D744" s="96">
        <v>9.1</v>
      </c>
      <c r="E744" s="96">
        <v>0.15626802524200001</v>
      </c>
      <c r="F744" s="96">
        <v>0.28867492840699999</v>
      </c>
      <c r="G744" s="96">
        <v>0.35417394442200001</v>
      </c>
      <c r="H744" s="96">
        <v>0.34553249804500002</v>
      </c>
      <c r="I744" s="96">
        <v>0.30676258891899999</v>
      </c>
      <c r="J744" s="96">
        <v>0.26748391735499999</v>
      </c>
      <c r="K744" s="96">
        <v>0.23627573549399999</v>
      </c>
      <c r="L744" s="96">
        <v>0.21170678841900001</v>
      </c>
      <c r="M744" s="96">
        <v>0.190618012754</v>
      </c>
      <c r="N744" s="96">
        <v>8.4633566635499993E-2</v>
      </c>
      <c r="O744" s="96">
        <v>3.7501164549000002E-2</v>
      </c>
      <c r="P744" s="96">
        <v>2.2472333714199998E-2</v>
      </c>
      <c r="Q744" s="96">
        <v>1.57435221832E-2</v>
      </c>
      <c r="R744" s="16">
        <f>SQRT((C744-Input!$R$8)^2+(Input!$Q$8-D744)^2)</f>
        <v>1.4696476370023777</v>
      </c>
    </row>
    <row r="745" spans="3:18">
      <c r="C745" s="96">
        <v>47.599999999999987</v>
      </c>
      <c r="D745" s="96">
        <v>9.2000000000000011</v>
      </c>
      <c r="E745" s="96">
        <v>0.155213677504</v>
      </c>
      <c r="F745" s="96">
        <v>0.28626415259999999</v>
      </c>
      <c r="G745" s="96">
        <v>0.35196594108599999</v>
      </c>
      <c r="H745" s="96">
        <v>0.34364842558000003</v>
      </c>
      <c r="I745" s="96">
        <v>0.30527767930499999</v>
      </c>
      <c r="J745" s="96">
        <v>0.266273266354</v>
      </c>
      <c r="K745" s="96">
        <v>0.23526572296500001</v>
      </c>
      <c r="L745" s="96">
        <v>0.210893824368</v>
      </c>
      <c r="M745" s="96">
        <v>0.189930814615</v>
      </c>
      <c r="N745" s="96">
        <v>8.4391886115600001E-2</v>
      </c>
      <c r="O745" s="96">
        <v>3.7410521732800003E-2</v>
      </c>
      <c r="P745" s="96">
        <v>2.24101132808E-2</v>
      </c>
      <c r="Q745" s="96">
        <v>1.56909365205E-2</v>
      </c>
      <c r="R745" s="16">
        <f>SQRT((C745-Input!$R$8)^2+(Input!$Q$8-D745)^2)</f>
        <v>1.3866190909006153</v>
      </c>
    </row>
    <row r="746" spans="3:18">
      <c r="C746" s="96">
        <v>47.599999999999987</v>
      </c>
      <c r="D746" s="96">
        <v>9.3000000000000007</v>
      </c>
      <c r="E746" s="96">
        <v>0.154203586517</v>
      </c>
      <c r="F746" s="96">
        <v>0.28406692632300001</v>
      </c>
      <c r="G746" s="96">
        <v>0.34991266405999999</v>
      </c>
      <c r="H746" s="96">
        <v>0.34186969035300002</v>
      </c>
      <c r="I746" s="96">
        <v>0.30388216046799998</v>
      </c>
      <c r="J746" s="96">
        <v>0.26514780746099997</v>
      </c>
      <c r="K746" s="96">
        <v>0.23433880886700001</v>
      </c>
      <c r="L746" s="96">
        <v>0.21015499994199999</v>
      </c>
      <c r="M746" s="96">
        <v>0.18930025585400001</v>
      </c>
      <c r="N746" s="96">
        <v>8.41550768152E-2</v>
      </c>
      <c r="O746" s="96">
        <v>3.7321857066899999E-2</v>
      </c>
      <c r="P746" s="96">
        <v>2.2348276357900002E-2</v>
      </c>
      <c r="Q746" s="96">
        <v>1.5637802708200001E-2</v>
      </c>
      <c r="R746" s="16">
        <f>SQRT((C746-Input!$R$8)^2+(Input!$Q$8-D746)^2)</f>
        <v>1.3059712207983105</v>
      </c>
    </row>
    <row r="747" spans="3:18">
      <c r="C747" s="96">
        <v>47.599999999999987</v>
      </c>
      <c r="D747" s="96">
        <v>9.3999999999999986</v>
      </c>
      <c r="E747" s="96">
        <v>0.153384253936</v>
      </c>
      <c r="F747" s="96">
        <v>0.282306942359</v>
      </c>
      <c r="G747" s="96">
        <v>0.34838213177499999</v>
      </c>
      <c r="H747" s="96">
        <v>0.34052963237900002</v>
      </c>
      <c r="I747" s="96">
        <v>0.30285536313200001</v>
      </c>
      <c r="J747" s="96">
        <v>0.26434916142800002</v>
      </c>
      <c r="K747" s="96">
        <v>0.233701901889</v>
      </c>
      <c r="L747" s="96">
        <v>0.20966645132699999</v>
      </c>
      <c r="M747" s="96">
        <v>0.18887998838699999</v>
      </c>
      <c r="N747" s="96">
        <v>8.3967215971500003E-2</v>
      </c>
      <c r="O747" s="96">
        <v>3.7247643264199999E-2</v>
      </c>
      <c r="P747" s="96">
        <v>2.22924414571E-2</v>
      </c>
      <c r="Q747" s="96">
        <v>1.5587455194E-2</v>
      </c>
      <c r="R747" s="16">
        <f>SQRT((C747-Input!$R$8)^2+(Input!$Q$8-D747)^2)</f>
        <v>1.228173096862496</v>
      </c>
    </row>
    <row r="748" spans="3:18">
      <c r="C748" s="96">
        <v>47.599999999999987</v>
      </c>
      <c r="D748" s="96">
        <v>9.5</v>
      </c>
      <c r="E748" s="96">
        <v>0.15267451095199999</v>
      </c>
      <c r="F748" s="96">
        <v>0.28088240848700002</v>
      </c>
      <c r="G748" s="96">
        <v>0.347221222843</v>
      </c>
      <c r="H748" s="96">
        <v>0.339514966907</v>
      </c>
      <c r="I748" s="96">
        <v>0.30211977526400002</v>
      </c>
      <c r="J748" s="96">
        <v>0.263818502713</v>
      </c>
      <c r="K748" s="96">
        <v>0.233312489899</v>
      </c>
      <c r="L748" s="96">
        <v>0.20939828007200001</v>
      </c>
      <c r="M748" s="96">
        <v>0.18865026363699999</v>
      </c>
      <c r="N748" s="96">
        <v>8.3830165939900003E-2</v>
      </c>
      <c r="O748" s="96">
        <v>3.7187494018599998E-2</v>
      </c>
      <c r="P748" s="96">
        <v>2.2241420913599999E-2</v>
      </c>
      <c r="Q748" s="96">
        <v>1.5539014148399999E-2</v>
      </c>
      <c r="R748" s="16">
        <f>SQRT((C748-Input!$R$8)^2+(Input!$Q$8-D748)^2)</f>
        <v>1.1538013183213958</v>
      </c>
    </row>
    <row r="749" spans="3:18">
      <c r="C749" s="96">
        <v>47.599999999999987</v>
      </c>
      <c r="D749" s="96">
        <v>9.5999999999999979</v>
      </c>
      <c r="E749" s="96">
        <v>0.15220985607500001</v>
      </c>
      <c r="F749" s="96">
        <v>0.28011433029400001</v>
      </c>
      <c r="G749" s="96">
        <v>0.346781665869</v>
      </c>
      <c r="H749" s="96">
        <v>0.33914470718200002</v>
      </c>
      <c r="I749" s="96">
        <v>0.30194911076399999</v>
      </c>
      <c r="J749" s="96">
        <v>0.263800332059</v>
      </c>
      <c r="K749" s="96">
        <v>0.23338008259000001</v>
      </c>
      <c r="L749" s="96">
        <v>0.20953023317800001</v>
      </c>
      <c r="M749" s="96">
        <v>0.188770931802</v>
      </c>
      <c r="N749" s="96">
        <v>8.3789934228400004E-2</v>
      </c>
      <c r="O749" s="96">
        <v>3.7154850150099998E-2</v>
      </c>
      <c r="P749" s="96">
        <v>2.2200671650399999E-2</v>
      </c>
      <c r="Q749" s="96">
        <v>1.5495379087300001E-2</v>
      </c>
      <c r="R749" s="16">
        <f>SQRT((C749-Input!$R$8)^2+(Input!$Q$8-D749)^2)</f>
        <v>1.0835616311329845</v>
      </c>
    </row>
    <row r="750" spans="3:18">
      <c r="C750" s="96">
        <v>47.599999999999987</v>
      </c>
      <c r="D750" s="96">
        <v>9.6999999999999993</v>
      </c>
      <c r="E750" s="96">
        <v>0.15199729910699999</v>
      </c>
      <c r="F750" s="96">
        <v>0.28002799862</v>
      </c>
      <c r="G750" s="96">
        <v>0.34712867814999998</v>
      </c>
      <c r="H750" s="96">
        <v>0.33948433076099999</v>
      </c>
      <c r="I750" s="96">
        <v>0.30240609422699999</v>
      </c>
      <c r="J750" s="96">
        <v>0.26435537207999998</v>
      </c>
      <c r="K750" s="96">
        <v>0.23395994101000001</v>
      </c>
      <c r="L750" s="96">
        <v>0.21011020472899999</v>
      </c>
      <c r="M750" s="96">
        <v>0.18928945601899999</v>
      </c>
      <c r="N750" s="96">
        <v>8.3864104898500005E-2</v>
      </c>
      <c r="O750" s="96">
        <v>3.7153447053999998E-2</v>
      </c>
      <c r="P750" s="96">
        <v>2.2170490367200001E-2</v>
      </c>
      <c r="Q750" s="96">
        <v>1.54559881188E-2</v>
      </c>
      <c r="R750" s="16">
        <f>SQRT((C750-Input!$R$8)^2+(Input!$Q$8-D750)^2)</f>
        <v>1.0183094494145442</v>
      </c>
    </row>
    <row r="751" spans="3:18">
      <c r="C751" s="96">
        <v>47.604999999999997</v>
      </c>
      <c r="D751" s="96">
        <v>8.1820000000000004</v>
      </c>
      <c r="E751" s="96">
        <v>0.160711843705</v>
      </c>
      <c r="F751" s="96">
        <v>0.29269920005400002</v>
      </c>
      <c r="G751" s="96">
        <v>0.36397553601299998</v>
      </c>
      <c r="H751" s="96">
        <v>0.35669872763600002</v>
      </c>
      <c r="I751" s="96">
        <v>0.31785157637799999</v>
      </c>
      <c r="J751" s="96">
        <v>0.27859478999800003</v>
      </c>
      <c r="K751" s="96">
        <v>0.24672898754600001</v>
      </c>
      <c r="L751" s="96">
        <v>0.22171675882</v>
      </c>
      <c r="M751" s="96">
        <v>0.20044540317099999</v>
      </c>
      <c r="N751" s="96">
        <v>9.1168725700700004E-2</v>
      </c>
      <c r="O751" s="96">
        <v>4.09586312412E-2</v>
      </c>
      <c r="P751" s="96">
        <v>2.4536994080399999E-2</v>
      </c>
      <c r="Q751" s="96">
        <v>1.7225781109600002E-2</v>
      </c>
      <c r="R751" s="16">
        <f>SQRT((C751-Input!$R$8)^2+(Input!$Q$8-D751)^2)</f>
        <v>2.297698891700461</v>
      </c>
    </row>
    <row r="752" spans="3:18">
      <c r="C752" s="96">
        <v>47.7</v>
      </c>
      <c r="D752" s="96">
        <v>6.9999999999999991</v>
      </c>
      <c r="E752" s="96">
        <v>0.16133270766999999</v>
      </c>
      <c r="F752" s="96">
        <v>0.29422886462300002</v>
      </c>
      <c r="G752" s="96">
        <v>0.366103409065</v>
      </c>
      <c r="H752" s="96">
        <v>0.358598884801</v>
      </c>
      <c r="I752" s="96">
        <v>0.31970675033899998</v>
      </c>
      <c r="J752" s="96">
        <v>0.28029194353699999</v>
      </c>
      <c r="K752" s="96">
        <v>0.248199449076</v>
      </c>
      <c r="L752" s="96">
        <v>0.223057069931</v>
      </c>
      <c r="M752" s="96">
        <v>0.20159671418399999</v>
      </c>
      <c r="N752" s="96">
        <v>9.0898445053599994E-2</v>
      </c>
      <c r="O752" s="96">
        <v>4.0582596611900001E-2</v>
      </c>
      <c r="P752" s="96">
        <v>2.4141081685099999E-2</v>
      </c>
      <c r="Q752" s="96">
        <v>1.6846669367300001E-2</v>
      </c>
      <c r="R752" s="16">
        <f>SQRT((C752-Input!$R$8)^2+(Input!$Q$8-D752)^2)</f>
        <v>3.4538590639128781</v>
      </c>
    </row>
    <row r="753" spans="3:18">
      <c r="C753" s="96">
        <v>47.7</v>
      </c>
      <c r="D753" s="96">
        <v>7.0999999999999988</v>
      </c>
      <c r="E753" s="96">
        <v>0.17407796514099999</v>
      </c>
      <c r="F753" s="96">
        <v>0.31662988216100002</v>
      </c>
      <c r="G753" s="96">
        <v>0.396105347394</v>
      </c>
      <c r="H753" s="96">
        <v>0.38762550980400001</v>
      </c>
      <c r="I753" s="96">
        <v>0.34471150150800001</v>
      </c>
      <c r="J753" s="96">
        <v>0.30190122515500001</v>
      </c>
      <c r="K753" s="96">
        <v>0.267636379546</v>
      </c>
      <c r="L753" s="96">
        <v>0.24016535511699999</v>
      </c>
      <c r="M753" s="96">
        <v>0.21689582084799999</v>
      </c>
      <c r="N753" s="96">
        <v>9.7665401454699999E-2</v>
      </c>
      <c r="O753" s="96">
        <v>4.3421673568600001E-2</v>
      </c>
      <c r="P753" s="96">
        <v>2.5698269019800001E-2</v>
      </c>
      <c r="Q753" s="96">
        <v>1.7879491945800002E-2</v>
      </c>
      <c r="R753" s="16">
        <f>SQRT((C753-Input!$R$8)^2+(Input!$Q$8-D753)^2)</f>
        <v>3.357378554717434</v>
      </c>
    </row>
    <row r="754" spans="3:18">
      <c r="C754" s="96">
        <v>47.7</v>
      </c>
      <c r="D754" s="96">
        <v>7.3999999999999986</v>
      </c>
      <c r="E754" s="96">
        <v>0.26268764309199999</v>
      </c>
      <c r="F754" s="96">
        <v>0.483335685116</v>
      </c>
      <c r="G754" s="96">
        <v>0.59664048289399996</v>
      </c>
      <c r="H754" s="96">
        <v>0.579681540178</v>
      </c>
      <c r="I754" s="96">
        <v>0.51201201518100004</v>
      </c>
      <c r="J754" s="96">
        <v>0.44700408698799998</v>
      </c>
      <c r="K754" s="96">
        <v>0.397419359586</v>
      </c>
      <c r="L754" s="96">
        <v>0.35467815227900001</v>
      </c>
      <c r="M754" s="96">
        <v>0.31880893894000001</v>
      </c>
      <c r="N754" s="96">
        <v>0.13944103129300001</v>
      </c>
      <c r="O754" s="96">
        <v>6.0224816723299997E-2</v>
      </c>
      <c r="P754" s="96">
        <v>3.4456093521999999E-2</v>
      </c>
      <c r="Q754" s="96">
        <v>2.3530153132900002E-2</v>
      </c>
      <c r="R754" s="16">
        <f>SQRT((C754-Input!$R$8)^2+(Input!$Q$8-D754)^2)</f>
        <v>3.0692891259356236</v>
      </c>
    </row>
    <row r="755" spans="3:18">
      <c r="C755" s="96">
        <v>47.7</v>
      </c>
      <c r="D755" s="96">
        <v>7.4999999999999991</v>
      </c>
      <c r="E755" s="96">
        <v>0.32466133058899999</v>
      </c>
      <c r="F755" s="96">
        <v>0.60881169301799998</v>
      </c>
      <c r="G755" s="96">
        <v>0.73614217259500003</v>
      </c>
      <c r="H755" s="96">
        <v>0.71007914681100004</v>
      </c>
      <c r="I755" s="96">
        <v>0.62658275470699998</v>
      </c>
      <c r="J755" s="96">
        <v>0.55164712946700001</v>
      </c>
      <c r="K755" s="96">
        <v>0.48807099995199998</v>
      </c>
      <c r="L755" s="96">
        <v>0.43734894869000002</v>
      </c>
      <c r="M755" s="96">
        <v>0.39440535076900002</v>
      </c>
      <c r="N755" s="96">
        <v>0.169760302132</v>
      </c>
      <c r="O755" s="96">
        <v>7.2450858474799998E-2</v>
      </c>
      <c r="P755" s="96">
        <v>4.0694321122199999E-2</v>
      </c>
      <c r="Q755" s="96">
        <v>2.7504152526300001E-2</v>
      </c>
      <c r="R755" s="16">
        <f>SQRT((C755-Input!$R$8)^2+(Input!$Q$8-D755)^2)</f>
        <v>2.9737827871063551</v>
      </c>
    </row>
    <row r="756" spans="3:18">
      <c r="C756" s="96">
        <v>47.7</v>
      </c>
      <c r="D756" s="96">
        <v>7.5999999999999979</v>
      </c>
      <c r="E756" s="96">
        <v>0.34680077534100001</v>
      </c>
      <c r="F756" s="96">
        <v>0.65104520639899999</v>
      </c>
      <c r="G756" s="96">
        <v>0.78715112007400001</v>
      </c>
      <c r="H756" s="96">
        <v>0.75942406122299999</v>
      </c>
      <c r="I756" s="96">
        <v>0.66809569972399996</v>
      </c>
      <c r="J756" s="96">
        <v>0.58771335390799995</v>
      </c>
      <c r="K756" s="96">
        <v>0.52246897684600002</v>
      </c>
      <c r="L756" s="96">
        <v>0.46731252218000002</v>
      </c>
      <c r="M756" s="96">
        <v>0.420993002349</v>
      </c>
      <c r="N756" s="96">
        <v>0.18159870031799999</v>
      </c>
      <c r="O756" s="96">
        <v>7.7218389591100001E-2</v>
      </c>
      <c r="P756" s="96">
        <v>4.3205806465600002E-2</v>
      </c>
      <c r="Q756" s="96">
        <v>2.90909252178E-2</v>
      </c>
      <c r="R756" s="16">
        <f>SQRT((C756-Input!$R$8)^2+(Input!$Q$8-D756)^2)</f>
        <v>2.8785816631100509</v>
      </c>
    </row>
    <row r="757" spans="3:18">
      <c r="C757" s="96">
        <v>47.7</v>
      </c>
      <c r="D757" s="96">
        <v>7.6999999999999993</v>
      </c>
      <c r="E757" s="96">
        <v>0.34439132505300002</v>
      </c>
      <c r="F757" s="96">
        <v>0.64726456651999997</v>
      </c>
      <c r="G757" s="96">
        <v>0.78185547345899997</v>
      </c>
      <c r="H757" s="96">
        <v>0.75364747182699998</v>
      </c>
      <c r="I757" s="96">
        <v>0.66320117175600002</v>
      </c>
      <c r="J757" s="96">
        <v>0.58363243500799999</v>
      </c>
      <c r="K757" s="96">
        <v>0.51851059075999995</v>
      </c>
      <c r="L757" s="96">
        <v>0.46384453315099999</v>
      </c>
      <c r="M757" s="96">
        <v>0.41793085759199999</v>
      </c>
      <c r="N757" s="96">
        <v>0.17988248819700001</v>
      </c>
      <c r="O757" s="96">
        <v>7.6448385906400004E-2</v>
      </c>
      <c r="P757" s="96">
        <v>4.2779464994800002E-2</v>
      </c>
      <c r="Q757" s="96">
        <v>2.88157822853E-2</v>
      </c>
      <c r="R757" s="16">
        <f>SQRT((C757-Input!$R$8)^2+(Input!$Q$8-D757)^2)</f>
        <v>2.783717068506927</v>
      </c>
    </row>
    <row r="758" spans="3:18">
      <c r="C758" s="96">
        <v>47.7</v>
      </c>
      <c r="D758" s="96">
        <v>7.8</v>
      </c>
      <c r="E758" s="96">
        <v>0.31773168477300001</v>
      </c>
      <c r="F758" s="96">
        <v>0.59802832814499995</v>
      </c>
      <c r="G758" s="96">
        <v>0.71928482810299998</v>
      </c>
      <c r="H758" s="96">
        <v>0.69355826918600005</v>
      </c>
      <c r="I758" s="96">
        <v>0.61254785234099995</v>
      </c>
      <c r="J758" s="96">
        <v>0.53862338692900003</v>
      </c>
      <c r="K758" s="96">
        <v>0.47686115577900001</v>
      </c>
      <c r="L758" s="96">
        <v>0.4275204292</v>
      </c>
      <c r="M758" s="96">
        <v>0.38484794779100001</v>
      </c>
      <c r="N758" s="96">
        <v>0.165078511619</v>
      </c>
      <c r="O758" s="96">
        <v>7.0250573815600001E-2</v>
      </c>
      <c r="P758" s="96">
        <v>3.9562921163800002E-2</v>
      </c>
      <c r="Q758" s="96">
        <v>2.6768377224600001E-2</v>
      </c>
      <c r="R758" s="16">
        <f>SQRT((C758-Input!$R$8)^2+(Input!$Q$8-D758)^2)</f>
        <v>2.6892246175803494</v>
      </c>
    </row>
    <row r="759" spans="3:18">
      <c r="C759" s="96">
        <v>47.7</v>
      </c>
      <c r="D759" s="96">
        <v>7.9</v>
      </c>
      <c r="E759" s="96">
        <v>0.246593768745</v>
      </c>
      <c r="F759" s="96">
        <v>0.45543132712700002</v>
      </c>
      <c r="G759" s="96">
        <v>0.56176319377499995</v>
      </c>
      <c r="H759" s="96">
        <v>0.54506927518399995</v>
      </c>
      <c r="I759" s="96">
        <v>0.48065618450100001</v>
      </c>
      <c r="J759" s="96">
        <v>0.42063258529000003</v>
      </c>
      <c r="K759" s="96">
        <v>0.37260473400499999</v>
      </c>
      <c r="L759" s="96">
        <v>0.33304013144099998</v>
      </c>
      <c r="M759" s="96">
        <v>0.29978532656599999</v>
      </c>
      <c r="N759" s="96">
        <v>0.13057226782299999</v>
      </c>
      <c r="O759" s="96">
        <v>5.65469117644E-2</v>
      </c>
      <c r="P759" s="96">
        <v>3.2518335177E-2</v>
      </c>
      <c r="Q759" s="96">
        <v>2.2312268376600001E-2</v>
      </c>
      <c r="R759" s="16">
        <f>SQRT((C759-Input!$R$8)^2+(Input!$Q$8-D759)^2)</f>
        <v>2.5951449612889745</v>
      </c>
    </row>
    <row r="760" spans="3:18">
      <c r="C760" s="96">
        <v>47.7</v>
      </c>
      <c r="D760" s="96">
        <v>7.9999999999999982</v>
      </c>
      <c r="E760" s="96">
        <v>0.198283465223</v>
      </c>
      <c r="F760" s="96">
        <v>0.36052807356099997</v>
      </c>
      <c r="G760" s="96">
        <v>0.44967151954099999</v>
      </c>
      <c r="H760" s="96">
        <v>0.439040231856</v>
      </c>
      <c r="I760" s="96">
        <v>0.39038520504300001</v>
      </c>
      <c r="J760" s="96">
        <v>0.34018934430800002</v>
      </c>
      <c r="K760" s="96">
        <v>0.301558706264</v>
      </c>
      <c r="L760" s="96">
        <v>0.270317613081</v>
      </c>
      <c r="M760" s="96">
        <v>0.24318850517099999</v>
      </c>
      <c r="N760" s="96">
        <v>0.108363806886</v>
      </c>
      <c r="O760" s="96">
        <v>4.7837548041899998E-2</v>
      </c>
      <c r="P760" s="96">
        <v>2.8081209989099999E-2</v>
      </c>
      <c r="Q760" s="96">
        <v>1.9504765828400002E-2</v>
      </c>
      <c r="R760" s="16">
        <f>SQRT((C760-Input!$R$8)^2+(Input!$Q$8-D760)^2)</f>
        <v>2.5015246743550108</v>
      </c>
    </row>
    <row r="761" spans="3:18">
      <c r="C761" s="96">
        <v>47.7</v>
      </c>
      <c r="D761" s="96">
        <v>8.1</v>
      </c>
      <c r="E761" s="96">
        <v>0.17114069283</v>
      </c>
      <c r="F761" s="96">
        <v>0.31109635423100002</v>
      </c>
      <c r="G761" s="96">
        <v>0.38886364181999999</v>
      </c>
      <c r="H761" s="96">
        <v>0.38062459038200003</v>
      </c>
      <c r="I761" s="96">
        <v>0.33833739049099998</v>
      </c>
      <c r="J761" s="96">
        <v>0.29633417876200002</v>
      </c>
      <c r="K761" s="96">
        <v>0.262463307471</v>
      </c>
      <c r="L761" s="96">
        <v>0.235494986499</v>
      </c>
      <c r="M761" s="96">
        <v>0.212735153866</v>
      </c>
      <c r="N761" s="96">
        <v>9.6114884970099998E-2</v>
      </c>
      <c r="O761" s="96">
        <v>4.2923602644399997E-2</v>
      </c>
      <c r="P761" s="96">
        <v>2.5535678521699998E-2</v>
      </c>
      <c r="Q761" s="96">
        <v>1.7847038141600002E-2</v>
      </c>
      <c r="R761" s="16">
        <f>SQRT((C761-Input!$R$8)^2+(Input!$Q$8-D761)^2)</f>
        <v>2.4084173273563527</v>
      </c>
    </row>
    <row r="762" spans="3:18">
      <c r="C762" s="96">
        <v>47.7</v>
      </c>
      <c r="D762" s="96">
        <v>8.1999999999999975</v>
      </c>
      <c r="E762" s="96">
        <v>0.15773270068699999</v>
      </c>
      <c r="F762" s="96">
        <v>0.287594918142</v>
      </c>
      <c r="G762" s="96">
        <v>0.35695077033900002</v>
      </c>
      <c r="H762" s="96">
        <v>0.34986556242</v>
      </c>
      <c r="I762" s="96">
        <v>0.31195189498699999</v>
      </c>
      <c r="J762" s="96">
        <v>0.27325205532800001</v>
      </c>
      <c r="K762" s="96">
        <v>0.24207620093099999</v>
      </c>
      <c r="L762" s="96">
        <v>0.21760627541499999</v>
      </c>
      <c r="M762" s="96">
        <v>0.19664914342100001</v>
      </c>
      <c r="N762" s="96">
        <v>8.9453539656199996E-2</v>
      </c>
      <c r="O762" s="96">
        <v>4.0176574341300002E-2</v>
      </c>
      <c r="P762" s="96">
        <v>2.40626009384E-2</v>
      </c>
      <c r="Q762" s="96">
        <v>1.6882169551600001E-2</v>
      </c>
      <c r="R762" s="16">
        <f>SQRT((C762-Input!$R$8)^2+(Input!$Q$8-D762)^2)</f>
        <v>2.3158847875085895</v>
      </c>
    </row>
    <row r="763" spans="3:18">
      <c r="C763" s="96">
        <v>47.7</v>
      </c>
      <c r="D763" s="96">
        <v>8.3000000000000007</v>
      </c>
      <c r="E763" s="96">
        <v>0.15092819901499999</v>
      </c>
      <c r="F763" s="96">
        <v>0.27593430951600001</v>
      </c>
      <c r="G763" s="96">
        <v>0.340937694422</v>
      </c>
      <c r="H763" s="96">
        <v>0.33412285249000001</v>
      </c>
      <c r="I763" s="96">
        <v>0.29811323466700002</v>
      </c>
      <c r="J763" s="96">
        <v>0.26085588078900002</v>
      </c>
      <c r="K763" s="96">
        <v>0.23124951798500001</v>
      </c>
      <c r="L763" s="96">
        <v>0.20792489528800001</v>
      </c>
      <c r="M763" s="96">
        <v>0.18780627333300001</v>
      </c>
      <c r="N763" s="96">
        <v>8.5602237331100006E-2</v>
      </c>
      <c r="O763" s="96">
        <v>3.8506827312400002E-2</v>
      </c>
      <c r="P763" s="96">
        <v>2.31491118587E-2</v>
      </c>
      <c r="Q763" s="96">
        <v>1.6273420482599998E-2</v>
      </c>
      <c r="R763" s="16">
        <f>SQRT((C763-Input!$R$8)^2+(Input!$Q$8-D763)^2)</f>
        <v>2.2239988029036959</v>
      </c>
    </row>
    <row r="764" spans="3:18">
      <c r="C764" s="96">
        <v>47.7</v>
      </c>
      <c r="D764" s="96">
        <v>8.3999999999999986</v>
      </c>
      <c r="E764" s="96">
        <v>0.14800707152600001</v>
      </c>
      <c r="F764" s="96">
        <v>0.27155582057799998</v>
      </c>
      <c r="G764" s="96">
        <v>0.33412797666799998</v>
      </c>
      <c r="H764" s="96">
        <v>0.327143759807</v>
      </c>
      <c r="I764" s="96">
        <v>0.29172516848300001</v>
      </c>
      <c r="J764" s="96">
        <v>0.25504004942399999</v>
      </c>
      <c r="K764" s="96">
        <v>0.226030037751</v>
      </c>
      <c r="L764" s="96">
        <v>0.203117190147</v>
      </c>
      <c r="M764" s="96">
        <v>0.183408429441</v>
      </c>
      <c r="N764" s="96">
        <v>8.3439618694999995E-2</v>
      </c>
      <c r="O764" s="96">
        <v>3.7494329122099997E-2</v>
      </c>
      <c r="P764" s="96">
        <v>2.2584297589300001E-2</v>
      </c>
      <c r="Q764" s="96">
        <v>1.5889666747599999E-2</v>
      </c>
      <c r="R764" s="16">
        <f>SQRT((C764-Input!$R$8)^2+(Input!$Q$8-D764)^2)</f>
        <v>2.1328429388073706</v>
      </c>
    </row>
    <row r="765" spans="3:18">
      <c r="C765" s="96">
        <v>47.7</v>
      </c>
      <c r="D765" s="96">
        <v>8.5</v>
      </c>
      <c r="E765" s="96">
        <v>0.147444303222</v>
      </c>
      <c r="F765" s="96">
        <v>0.27152476488100002</v>
      </c>
      <c r="G765" s="96">
        <v>0.33287341033700002</v>
      </c>
      <c r="H765" s="96">
        <v>0.32550070914599999</v>
      </c>
      <c r="I765" s="96">
        <v>0.28994108058700002</v>
      </c>
      <c r="J765" s="96">
        <v>0.25324044677599999</v>
      </c>
      <c r="K765" s="96">
        <v>0.22427179265899999</v>
      </c>
      <c r="L765" s="96">
        <v>0.201354030106</v>
      </c>
      <c r="M765" s="96">
        <v>0.181745671267</v>
      </c>
      <c r="N765" s="96">
        <v>8.2342101889100003E-2</v>
      </c>
      <c r="O765" s="96">
        <v>3.6895119273099998E-2</v>
      </c>
      <c r="P765" s="96">
        <v>2.2241979213600001E-2</v>
      </c>
      <c r="Q765" s="96">
        <v>1.5649417570000001E-2</v>
      </c>
      <c r="R765" s="16">
        <f>SQRT((C765-Input!$R$8)^2+(Input!$Q$8-D765)^2)</f>
        <v>2.0425149517014156</v>
      </c>
    </row>
    <row r="766" spans="3:18">
      <c r="C766" s="96">
        <v>47.7</v>
      </c>
      <c r="D766" s="96">
        <v>8.5999999999999979</v>
      </c>
      <c r="E766" s="96">
        <v>0.14803993090000001</v>
      </c>
      <c r="F766" s="96">
        <v>0.27327122791800001</v>
      </c>
      <c r="G766" s="96">
        <v>0.33433981727599998</v>
      </c>
      <c r="H766" s="96">
        <v>0.326617322963</v>
      </c>
      <c r="I766" s="96">
        <v>0.29062930045000002</v>
      </c>
      <c r="J766" s="96">
        <v>0.253615434601</v>
      </c>
      <c r="K766" s="96">
        <v>0.224430941316</v>
      </c>
      <c r="L766" s="96">
        <v>0.20133668804300001</v>
      </c>
      <c r="M766" s="96">
        <v>0.18163324137100001</v>
      </c>
      <c r="N766" s="96">
        <v>8.1897972912999994E-2</v>
      </c>
      <c r="O766" s="96">
        <v>3.6574698267899997E-2</v>
      </c>
      <c r="P766" s="96">
        <v>2.20417469417E-2</v>
      </c>
      <c r="Q766" s="96">
        <v>1.5501233215800001E-2</v>
      </c>
      <c r="R766" s="16">
        <f>SQRT((C766-Input!$R$8)^2+(Input!$Q$8-D766)^2)</f>
        <v>1.9531297074764959</v>
      </c>
    </row>
    <row r="767" spans="3:18">
      <c r="C767" s="96">
        <v>47.7</v>
      </c>
      <c r="D767" s="96">
        <v>8.6329999999999991</v>
      </c>
      <c r="E767" s="96">
        <v>0.14846549607100001</v>
      </c>
      <c r="F767" s="96">
        <v>0.27420005574200002</v>
      </c>
      <c r="G767" s="96">
        <v>0.33536928741499999</v>
      </c>
      <c r="H767" s="96">
        <v>0.327539612087</v>
      </c>
      <c r="I767" s="96">
        <v>0.29134190744799998</v>
      </c>
      <c r="J767" s="96">
        <v>0.25416057384899998</v>
      </c>
      <c r="K767" s="96">
        <v>0.22485141368799999</v>
      </c>
      <c r="L767" s="96">
        <v>0.20165838925599999</v>
      </c>
      <c r="M767" s="96">
        <v>0.18188653783700001</v>
      </c>
      <c r="N767" s="96">
        <v>8.1871925699499998E-2</v>
      </c>
      <c r="O767" s="96">
        <v>3.6520791863800001E-2</v>
      </c>
      <c r="P767" s="96">
        <v>2.2002925518E-2</v>
      </c>
      <c r="Q767" s="96">
        <v>1.54700557126E-2</v>
      </c>
      <c r="R767" s="16">
        <f>SQRT((C767-Input!$R$8)^2+(Input!$Q$8-D767)^2)</f>
        <v>1.9238618978261754</v>
      </c>
    </row>
    <row r="768" spans="3:18">
      <c r="C768" s="96">
        <v>47.7</v>
      </c>
      <c r="D768" s="96">
        <v>8.6999999999999993</v>
      </c>
      <c r="E768" s="96">
        <v>0.14943259146499999</v>
      </c>
      <c r="F768" s="96">
        <v>0.27631947995299999</v>
      </c>
      <c r="G768" s="96">
        <v>0.33764816579200002</v>
      </c>
      <c r="H768" s="96">
        <v>0.32957791903799999</v>
      </c>
      <c r="I768" s="96">
        <v>0.29296987758300003</v>
      </c>
      <c r="J768" s="96">
        <v>0.255447998121</v>
      </c>
      <c r="K768" s="96">
        <v>0.225883704475</v>
      </c>
      <c r="L768" s="96">
        <v>0.20248771891</v>
      </c>
      <c r="M768" s="96">
        <v>0.18256050187699999</v>
      </c>
      <c r="N768" s="96">
        <v>8.1894690105699997E-2</v>
      </c>
      <c r="O768" s="96">
        <v>3.6445010734799999E-2</v>
      </c>
      <c r="P768" s="96">
        <v>2.19395433103E-2</v>
      </c>
      <c r="Q768" s="96">
        <v>1.54164549741E-2</v>
      </c>
      <c r="R768" s="16">
        <f>SQRT((C768-Input!$R$8)^2+(Input!$Q$8-D768)^2)</f>
        <v>1.8648227745634698</v>
      </c>
    </row>
    <row r="769" spans="3:18">
      <c r="C769" s="96">
        <v>47.7</v>
      </c>
      <c r="D769" s="96">
        <v>8.7999999999999989</v>
      </c>
      <c r="E769" s="96">
        <v>0.151106867088</v>
      </c>
      <c r="F769" s="96">
        <v>0.27980728507199998</v>
      </c>
      <c r="G769" s="96">
        <v>0.34158624641300001</v>
      </c>
      <c r="H769" s="96">
        <v>0.333188283797</v>
      </c>
      <c r="I769" s="96">
        <v>0.29591968256000001</v>
      </c>
      <c r="J769" s="96">
        <v>0.25784340196099997</v>
      </c>
      <c r="K769" s="96">
        <v>0.227851386259</v>
      </c>
      <c r="L769" s="96">
        <v>0.20412397389799999</v>
      </c>
      <c r="M769" s="96">
        <v>0.183921198812</v>
      </c>
      <c r="N769" s="96">
        <v>8.2102716075399998E-2</v>
      </c>
      <c r="O769" s="96">
        <v>3.64166906074E-2</v>
      </c>
      <c r="P769" s="96">
        <v>2.18911012867E-2</v>
      </c>
      <c r="Q769" s="96">
        <v>1.53667989629E-2</v>
      </c>
      <c r="R769" s="16">
        <f>SQRT((C769-Input!$R$8)^2+(Input!$Q$8-D769)^2)</f>
        <v>1.7777548500380975</v>
      </c>
    </row>
    <row r="770" spans="3:18">
      <c r="C770" s="96">
        <v>47.7</v>
      </c>
      <c r="D770" s="96">
        <v>8.9</v>
      </c>
      <c r="E770" s="96">
        <v>0.152041489503</v>
      </c>
      <c r="F770" s="96">
        <v>0.28160598321899999</v>
      </c>
      <c r="G770" s="96">
        <v>0.34381434954500001</v>
      </c>
      <c r="H770" s="96">
        <v>0.33529026090899999</v>
      </c>
      <c r="I770" s="96">
        <v>0.29765864022299998</v>
      </c>
      <c r="J770" s="96">
        <v>0.25925245179400003</v>
      </c>
      <c r="K770" s="96">
        <v>0.229003258747</v>
      </c>
      <c r="L770" s="96">
        <v>0.205092786882</v>
      </c>
      <c r="M770" s="96">
        <v>0.184720178077</v>
      </c>
      <c r="N770" s="96">
        <v>8.2189934607799997E-2</v>
      </c>
      <c r="O770" s="96">
        <v>3.6369805983700002E-2</v>
      </c>
      <c r="P770" s="96">
        <v>2.1836628196400001E-2</v>
      </c>
      <c r="Q770" s="96">
        <v>1.5314446546099999E-2</v>
      </c>
      <c r="R770" s="16">
        <f>SQRT((C770-Input!$R$8)^2+(Input!$Q$8-D770)^2)</f>
        <v>1.6921172043145694</v>
      </c>
    </row>
    <row r="771" spans="3:18">
      <c r="C771" s="96">
        <v>47.7</v>
      </c>
      <c r="D771" s="96">
        <v>8.9999999999999982</v>
      </c>
      <c r="E771" s="96">
        <v>0.15162036921399999</v>
      </c>
      <c r="F771" s="96">
        <v>0.28046667355600002</v>
      </c>
      <c r="G771" s="96">
        <v>0.342925054339</v>
      </c>
      <c r="H771" s="96">
        <v>0.33456493825</v>
      </c>
      <c r="I771" s="96">
        <v>0.297061408631</v>
      </c>
      <c r="J771" s="96">
        <v>0.258710718645</v>
      </c>
      <c r="K771" s="96">
        <v>0.22850703535799999</v>
      </c>
      <c r="L771" s="96">
        <v>0.20466218601700001</v>
      </c>
      <c r="M771" s="96">
        <v>0.18432518853400001</v>
      </c>
      <c r="N771" s="96">
        <v>8.1935032834799998E-2</v>
      </c>
      <c r="O771" s="96">
        <v>3.6222448593700003E-2</v>
      </c>
      <c r="P771" s="96">
        <v>2.1735455874500001E-2</v>
      </c>
      <c r="Q771" s="96">
        <v>1.52338164235E-2</v>
      </c>
      <c r="R771" s="16">
        <f>SQRT((C771-Input!$R$8)^2+(Input!$Q$8-D771)^2)</f>
        <v>1.6081383520831594</v>
      </c>
    </row>
    <row r="772" spans="3:18">
      <c r="C772" s="96">
        <v>47.7</v>
      </c>
      <c r="D772" s="96">
        <v>9.1</v>
      </c>
      <c r="E772" s="96">
        <v>0.15011907726599999</v>
      </c>
      <c r="F772" s="96">
        <v>0.27714294324099997</v>
      </c>
      <c r="G772" s="96">
        <v>0.33953951817700001</v>
      </c>
      <c r="H772" s="96">
        <v>0.33151219310199997</v>
      </c>
      <c r="I772" s="96">
        <v>0.29451065500599999</v>
      </c>
      <c r="J772" s="96">
        <v>0.25652819973699997</v>
      </c>
      <c r="K772" s="96">
        <v>0.22661798878299999</v>
      </c>
      <c r="L772" s="96">
        <v>0.20303431702399999</v>
      </c>
      <c r="M772" s="96">
        <v>0.182897203689</v>
      </c>
      <c r="N772" s="96">
        <v>8.1355497916600003E-2</v>
      </c>
      <c r="O772" s="96">
        <v>3.5972270910199999E-2</v>
      </c>
      <c r="P772" s="96">
        <v>2.15861125136E-2</v>
      </c>
      <c r="Q772" s="96">
        <v>1.51234973399E-2</v>
      </c>
      <c r="R772" s="16">
        <f>SQRT((C772-Input!$R$8)^2+(Input!$Q$8-D772)^2)</f>
        <v>1.5260921616154497</v>
      </c>
    </row>
    <row r="773" spans="3:18">
      <c r="C773" s="96">
        <v>47.7</v>
      </c>
      <c r="D773" s="96">
        <v>9.2000000000000011</v>
      </c>
      <c r="E773" s="96">
        <v>0.14806175906300001</v>
      </c>
      <c r="F773" s="96">
        <v>0.27286350468699999</v>
      </c>
      <c r="G773" s="96">
        <v>0.33486742101400002</v>
      </c>
      <c r="H773" s="96">
        <v>0.32719313891000001</v>
      </c>
      <c r="I773" s="96">
        <v>0.29087068762899998</v>
      </c>
      <c r="J773" s="96">
        <v>0.253425207135</v>
      </c>
      <c r="K773" s="96">
        <v>0.22394355052500001</v>
      </c>
      <c r="L773" s="96">
        <v>0.20072158004499999</v>
      </c>
      <c r="M773" s="96">
        <v>0.180864522699</v>
      </c>
      <c r="N773" s="96">
        <v>8.0559402436599994E-2</v>
      </c>
      <c r="O773" s="96">
        <v>3.5649194932999999E-2</v>
      </c>
      <c r="P773" s="96">
        <v>2.1402524709599999E-2</v>
      </c>
      <c r="Q773" s="96">
        <v>1.4991814569200001E-2</v>
      </c>
      <c r="R773" s="16">
        <f>SQRT((C773-Input!$R$8)^2+(Input!$Q$8-D773)^2)</f>
        <v>1.4463075786455286</v>
      </c>
    </row>
    <row r="774" spans="3:18">
      <c r="C774" s="96">
        <v>47.7</v>
      </c>
      <c r="D774" s="96">
        <v>9.3000000000000007</v>
      </c>
      <c r="E774" s="96">
        <v>0.14574820946</v>
      </c>
      <c r="F774" s="96">
        <v>0.26824493037899999</v>
      </c>
      <c r="G774" s="96">
        <v>0.32961719781100002</v>
      </c>
      <c r="H774" s="96">
        <v>0.32226564514299999</v>
      </c>
      <c r="I774" s="96">
        <v>0.286696419699</v>
      </c>
      <c r="J774" s="96">
        <v>0.249866750552</v>
      </c>
      <c r="K774" s="96">
        <v>0.22088084925099999</v>
      </c>
      <c r="L774" s="96">
        <v>0.19805913241299999</v>
      </c>
      <c r="M774" s="96">
        <v>0.17851863945099999</v>
      </c>
      <c r="N774" s="96">
        <v>7.9632710390100003E-2</v>
      </c>
      <c r="O774" s="96">
        <v>3.52796214602E-2</v>
      </c>
      <c r="P774" s="96">
        <v>2.1196587977200001E-2</v>
      </c>
      <c r="Q774" s="96">
        <v>1.4845918500200001E-2</v>
      </c>
      <c r="R774" s="16">
        <f>SQRT((C774-Input!$R$8)^2+(Input!$Q$8-D774)^2)</f>
        <v>1.3691800240840768</v>
      </c>
    </row>
    <row r="775" spans="3:18">
      <c r="C775" s="96">
        <v>47.7</v>
      </c>
      <c r="D775" s="96">
        <v>9.3999999999999986</v>
      </c>
      <c r="E775" s="96">
        <v>0.14326624457699999</v>
      </c>
      <c r="F775" s="96">
        <v>0.26352384874700002</v>
      </c>
      <c r="G775" s="96">
        <v>0.32412204460999999</v>
      </c>
      <c r="H775" s="96">
        <v>0.31705582430599999</v>
      </c>
      <c r="I775" s="96">
        <v>0.28223833018200001</v>
      </c>
      <c r="J775" s="96">
        <v>0.24609611010999999</v>
      </c>
      <c r="K775" s="96">
        <v>0.21764082754899999</v>
      </c>
      <c r="L775" s="96">
        <v>0.19523263221199999</v>
      </c>
      <c r="M775" s="96">
        <v>0.176021890455</v>
      </c>
      <c r="N775" s="96">
        <v>7.8633301543399994E-2</v>
      </c>
      <c r="O775" s="96">
        <v>3.4883477330899998E-2</v>
      </c>
      <c r="P775" s="96">
        <v>2.09772758827E-2</v>
      </c>
      <c r="Q775" s="96">
        <v>1.46911507724E-2</v>
      </c>
      <c r="R775" s="16">
        <f>SQRT((C775-Input!$R$8)^2+(Input!$Q$8-D775)^2)</f>
        <v>1.2951842589586462</v>
      </c>
    </row>
    <row r="776" spans="3:18">
      <c r="C776" s="96">
        <v>47.7</v>
      </c>
      <c r="D776" s="96">
        <v>9.5</v>
      </c>
      <c r="E776" s="96">
        <v>0.140587560694</v>
      </c>
      <c r="F776" s="96">
        <v>0.25850629326500002</v>
      </c>
      <c r="G776" s="96">
        <v>0.31829303760099997</v>
      </c>
      <c r="H776" s="96">
        <v>0.31152216788100001</v>
      </c>
      <c r="I776" s="96">
        <v>0.27744695922099999</v>
      </c>
      <c r="J776" s="96">
        <v>0.242106300818</v>
      </c>
      <c r="K776" s="96">
        <v>0.214226369917</v>
      </c>
      <c r="L776" s="96">
        <v>0.19225056040300001</v>
      </c>
      <c r="M776" s="96">
        <v>0.173390380777</v>
      </c>
      <c r="N776" s="96">
        <v>7.7585665493600006E-2</v>
      </c>
      <c r="O776" s="96">
        <v>3.4471709485200001E-2</v>
      </c>
      <c r="P776" s="96">
        <v>2.0750047621400002E-2</v>
      </c>
      <c r="Q776" s="96">
        <v>1.45313089606E-2</v>
      </c>
      <c r="R776" s="16">
        <f>SQRT((C776-Input!$R$8)^2+(Input!$Q$8-D776)^2)</f>
        <v>1.2248879911884329</v>
      </c>
    </row>
    <row r="777" spans="3:18">
      <c r="C777" s="96">
        <v>47.7</v>
      </c>
      <c r="D777" s="96">
        <v>9.5999999999999979</v>
      </c>
      <c r="E777" s="96">
        <v>0.13759680383100001</v>
      </c>
      <c r="F777" s="96">
        <v>0.252824310823</v>
      </c>
      <c r="G777" s="96">
        <v>0.31185846155399999</v>
      </c>
      <c r="H777" s="96">
        <v>0.30545436853699998</v>
      </c>
      <c r="I777" s="96">
        <v>0.272215006097</v>
      </c>
      <c r="J777" s="96">
        <v>0.237771955028</v>
      </c>
      <c r="K777" s="96">
        <v>0.21054326007900001</v>
      </c>
      <c r="L777" s="96">
        <v>0.18903476771300001</v>
      </c>
      <c r="M777" s="96">
        <v>0.17056600721699999</v>
      </c>
      <c r="N777" s="96">
        <v>7.6489546003300005E-2</v>
      </c>
      <c r="O777" s="96">
        <v>3.4044841527700001E-2</v>
      </c>
      <c r="P777" s="96">
        <v>2.0514569145200001E-2</v>
      </c>
      <c r="Q777" s="96">
        <v>1.4365935546699999E-2</v>
      </c>
      <c r="R777" s="16">
        <f>SQRT((C777-Input!$R$8)^2+(Input!$Q$8-D777)^2)</f>
        <v>1.1589645884413458</v>
      </c>
    </row>
    <row r="778" spans="3:18">
      <c r="C778" s="96">
        <v>47.8</v>
      </c>
      <c r="D778" s="96">
        <v>7.6999999999999993</v>
      </c>
      <c r="E778" s="96">
        <v>0.28823570299599999</v>
      </c>
      <c r="F778" s="96">
        <v>0.53686030836900001</v>
      </c>
      <c r="G778" s="96">
        <v>0.65058699443900003</v>
      </c>
      <c r="H778" s="96">
        <v>0.62969976589400001</v>
      </c>
      <c r="I778" s="96">
        <v>0.55857159837199999</v>
      </c>
      <c r="J778" s="96">
        <v>0.48713508955000001</v>
      </c>
      <c r="K778" s="96">
        <v>0.432247202464</v>
      </c>
      <c r="L778" s="96">
        <v>0.387831764405</v>
      </c>
      <c r="M778" s="96">
        <v>0.34763913240700001</v>
      </c>
      <c r="N778" s="96">
        <v>0.15078353075000001</v>
      </c>
      <c r="O778" s="96">
        <v>6.4598577316300004E-2</v>
      </c>
      <c r="P778" s="96">
        <v>3.6745655056999997E-2</v>
      </c>
      <c r="Q778" s="96">
        <v>2.4963154785899999E-2</v>
      </c>
      <c r="R778" s="16">
        <f>SQRT((C778-Input!$R$8)^2+(Input!$Q$8-D778)^2)</f>
        <v>2.8174764996880111</v>
      </c>
    </row>
    <row r="779" spans="3:18">
      <c r="C779" s="96">
        <v>47.8</v>
      </c>
      <c r="D779" s="96">
        <v>8.1999999999999975</v>
      </c>
      <c r="E779" s="96">
        <v>0.14886580162400001</v>
      </c>
      <c r="F779" s="96">
        <v>0.26940617723900001</v>
      </c>
      <c r="G779" s="96">
        <v>0.33623356138600002</v>
      </c>
      <c r="H779" s="96">
        <v>0.33068911228600001</v>
      </c>
      <c r="I779" s="96">
        <v>0.29592366617499999</v>
      </c>
      <c r="J779" s="96">
        <v>0.25927401714600001</v>
      </c>
      <c r="K779" s="96">
        <v>0.230129443278</v>
      </c>
      <c r="L779" s="96">
        <v>0.20731788948400001</v>
      </c>
      <c r="M779" s="96">
        <v>0.18749166481599999</v>
      </c>
      <c r="N779" s="96">
        <v>8.6126787085199996E-2</v>
      </c>
      <c r="O779" s="96">
        <v>3.8865295399099997E-2</v>
      </c>
      <c r="P779" s="96">
        <v>2.3325288713900001E-2</v>
      </c>
      <c r="Q779" s="96">
        <v>1.6375823762600002E-2</v>
      </c>
      <c r="R779" s="16">
        <f>SQRT((C779-Input!$R$8)^2+(Input!$Q$8-D779)^2)</f>
        <v>2.356356394480918</v>
      </c>
    </row>
    <row r="780" spans="3:18">
      <c r="C780" s="96">
        <v>47.8</v>
      </c>
      <c r="D780" s="96">
        <v>8.3000000000000007</v>
      </c>
      <c r="E780" s="96">
        <v>0.142787305994</v>
      </c>
      <c r="F780" s="96">
        <v>0.25955178151899999</v>
      </c>
      <c r="G780" s="96">
        <v>0.32216543052899999</v>
      </c>
      <c r="H780" s="96">
        <v>0.31668911592400001</v>
      </c>
      <c r="I780" s="96">
        <v>0.28341242784300003</v>
      </c>
      <c r="J780" s="96">
        <v>0.248206552251</v>
      </c>
      <c r="K780" s="96">
        <v>0.220384122944</v>
      </c>
      <c r="L780" s="96">
        <v>0.198452076925</v>
      </c>
      <c r="M780" s="96">
        <v>0.179560199871</v>
      </c>
      <c r="N780" s="96">
        <v>8.2637327498100002E-2</v>
      </c>
      <c r="O780" s="96">
        <v>3.7322929864699997E-2</v>
      </c>
      <c r="P780" s="96">
        <v>2.2481927515799999E-2</v>
      </c>
      <c r="Q780" s="96">
        <v>1.5811467039699999E-2</v>
      </c>
      <c r="R780" s="16">
        <f>SQRT((C780-Input!$R$8)^2+(Input!$Q$8-D780)^2)</f>
        <v>2.2661120413859681</v>
      </c>
    </row>
    <row r="781" spans="3:18">
      <c r="C781" s="96">
        <v>47.8</v>
      </c>
      <c r="D781" s="96">
        <v>8.3999999999999986</v>
      </c>
      <c r="E781" s="96">
        <v>0.139361916546</v>
      </c>
      <c r="F781" s="96">
        <v>0.254128776301</v>
      </c>
      <c r="G781" s="96">
        <v>0.314414940955</v>
      </c>
      <c r="H781" s="96">
        <v>0.30896095984499999</v>
      </c>
      <c r="I781" s="96">
        <v>0.276267447188</v>
      </c>
      <c r="J781" s="96">
        <v>0.24198271390199999</v>
      </c>
      <c r="K781" s="96">
        <v>0.21479392501</v>
      </c>
      <c r="L781" s="96">
        <v>0.19334927120000001</v>
      </c>
      <c r="M781" s="96">
        <v>0.17499907781900001</v>
      </c>
      <c r="N781" s="96">
        <v>8.0488811677800004E-2</v>
      </c>
      <c r="O781" s="96">
        <v>3.6293106327000002E-2</v>
      </c>
      <c r="P781" s="96">
        <v>2.19174085395E-2</v>
      </c>
      <c r="Q781" s="96">
        <v>1.5427167612400001E-2</v>
      </c>
      <c r="R781" s="16">
        <f>SQRT((C781-Input!$R$8)^2+(Input!$Q$8-D781)^2)</f>
        <v>2.1767204943257799</v>
      </c>
    </row>
    <row r="782" spans="3:18">
      <c r="C782" s="96">
        <v>47.8</v>
      </c>
      <c r="D782" s="96">
        <v>8.5</v>
      </c>
      <c r="E782" s="96">
        <v>0.13842104401700001</v>
      </c>
      <c r="F782" s="96">
        <v>0.252998618595</v>
      </c>
      <c r="G782" s="96">
        <v>0.31229332159099998</v>
      </c>
      <c r="H782" s="96">
        <v>0.30668146629600002</v>
      </c>
      <c r="I782" s="96">
        <v>0.27399130766399998</v>
      </c>
      <c r="J782" s="96">
        <v>0.23982840482100001</v>
      </c>
      <c r="K782" s="96">
        <v>0.21271955700199999</v>
      </c>
      <c r="L782" s="96">
        <v>0.19139541717299999</v>
      </c>
      <c r="M782" s="96">
        <v>0.17319042240099999</v>
      </c>
      <c r="N782" s="96">
        <v>7.9404601389099994E-2</v>
      </c>
      <c r="O782" s="96">
        <v>3.5698930848999999E-2</v>
      </c>
      <c r="P782" s="96">
        <v>2.15730511886E-2</v>
      </c>
      <c r="Q782" s="96">
        <v>1.5184731992500001E-2</v>
      </c>
      <c r="R782" s="16">
        <f>SQRT((C782-Input!$R$8)^2+(Input!$Q$8-D782)^2)</f>
        <v>2.0882912720023619</v>
      </c>
    </row>
    <row r="783" spans="3:18">
      <c r="C783" s="96">
        <v>47.8</v>
      </c>
      <c r="D783" s="96">
        <v>8.5999999999999979</v>
      </c>
      <c r="E783" s="96">
        <v>0.13943187588</v>
      </c>
      <c r="F783" s="96">
        <v>0.25532338453100001</v>
      </c>
      <c r="G783" s="96">
        <v>0.31463061661699998</v>
      </c>
      <c r="H783" s="96">
        <v>0.30870301736900002</v>
      </c>
      <c r="I783" s="96">
        <v>0.275488355721</v>
      </c>
      <c r="J783" s="96">
        <v>0.24085147582999999</v>
      </c>
      <c r="K783" s="96">
        <v>0.213416870786</v>
      </c>
      <c r="L783" s="96">
        <v>0.191870882839</v>
      </c>
      <c r="M783" s="96">
        <v>0.17351038029599999</v>
      </c>
      <c r="N783" s="96">
        <v>7.9126276390200007E-2</v>
      </c>
      <c r="O783" s="96">
        <v>3.5430169177400002E-2</v>
      </c>
      <c r="P783" s="96">
        <v>2.1391615341400001E-2</v>
      </c>
      <c r="Q783" s="96">
        <v>1.50465220433E-2</v>
      </c>
      <c r="R783" s="16">
        <f>SQRT((C783-Input!$R$8)^2+(Input!$Q$8-D783)^2)</f>
        <v>2.0009519641971991</v>
      </c>
    </row>
    <row r="784" spans="3:18">
      <c r="C784" s="96">
        <v>47.8</v>
      </c>
      <c r="D784" s="96">
        <v>8.6999999999999993</v>
      </c>
      <c r="E784" s="96">
        <v>0.141778645215</v>
      </c>
      <c r="F784" s="96">
        <v>0.25990906465199998</v>
      </c>
      <c r="G784" s="96">
        <v>0.32000634370800002</v>
      </c>
      <c r="H784" s="96">
        <v>0.31370118241400002</v>
      </c>
      <c r="I784" s="96">
        <v>0.279622105495</v>
      </c>
      <c r="J784" s="96">
        <v>0.24411247057300001</v>
      </c>
      <c r="K784" s="96">
        <v>0.21608771520799999</v>
      </c>
      <c r="L784" s="96">
        <v>0.19407736371500001</v>
      </c>
      <c r="M784" s="96">
        <v>0.17535197433300001</v>
      </c>
      <c r="N784" s="96">
        <v>7.9435397160800003E-2</v>
      </c>
      <c r="O784" s="96">
        <v>3.5401033463500001E-2</v>
      </c>
      <c r="P784" s="96">
        <v>2.1330640563099999E-2</v>
      </c>
      <c r="Q784" s="96">
        <v>1.4985283488599999E-2</v>
      </c>
      <c r="R784" s="16">
        <f>SQRT((C784-Input!$R$8)^2+(Input!$Q$8-D784)^2)</f>
        <v>1.9148517147100463</v>
      </c>
    </row>
    <row r="785" spans="3:18">
      <c r="C785" s="96">
        <v>47.8</v>
      </c>
      <c r="D785" s="96">
        <v>8.7999999999999989</v>
      </c>
      <c r="E785" s="96">
        <v>0.14484102717299999</v>
      </c>
      <c r="F785" s="96">
        <v>0.26576612361599999</v>
      </c>
      <c r="G785" s="96">
        <v>0.32694697551000002</v>
      </c>
      <c r="H785" s="96">
        <v>0.32021610400599998</v>
      </c>
      <c r="I785" s="96">
        <v>0.285122893095</v>
      </c>
      <c r="J785" s="96">
        <v>0.248553657451</v>
      </c>
      <c r="K785" s="96">
        <v>0.21980448245100001</v>
      </c>
      <c r="L785" s="96">
        <v>0.19722099643400001</v>
      </c>
      <c r="M785" s="96">
        <v>0.17801450051699999</v>
      </c>
      <c r="N785" s="96">
        <v>8.0069477126299998E-2</v>
      </c>
      <c r="O785" s="96">
        <v>3.5511138765999997E-2</v>
      </c>
      <c r="P785" s="96">
        <v>2.1340898140500001E-2</v>
      </c>
      <c r="Q785" s="96">
        <v>1.4969727135300001E-2</v>
      </c>
      <c r="R785" s="16">
        <f>SQRT((C785-Input!$R$8)^2+(Input!$Q$8-D785)^2)</f>
        <v>1.8301654066317026</v>
      </c>
    </row>
    <row r="786" spans="3:18">
      <c r="C786" s="96">
        <v>47.8</v>
      </c>
      <c r="D786" s="96">
        <v>8.9</v>
      </c>
      <c r="E786" s="96">
        <v>0.14723833375000001</v>
      </c>
      <c r="F786" s="96">
        <v>0.27033180222699998</v>
      </c>
      <c r="G786" s="96">
        <v>0.33247939310699998</v>
      </c>
      <c r="H786" s="96">
        <v>0.32544828545100002</v>
      </c>
      <c r="I786" s="96">
        <v>0.28953720014500001</v>
      </c>
      <c r="J786" s="96">
        <v>0.25216245153799999</v>
      </c>
      <c r="K786" s="96">
        <v>0.22282775593199999</v>
      </c>
      <c r="L786" s="96">
        <v>0.19980425124100001</v>
      </c>
      <c r="M786" s="96">
        <v>0.180193779177</v>
      </c>
      <c r="N786" s="96">
        <v>8.0584612417699999E-2</v>
      </c>
      <c r="O786" s="96">
        <v>3.5599304439200001E-2</v>
      </c>
      <c r="P786" s="96">
        <v>2.13439733552E-2</v>
      </c>
      <c r="Q786" s="96">
        <v>1.4950683015000001E-2</v>
      </c>
      <c r="R786" s="16">
        <f>SQRT((C786-Input!$R$8)^2+(Input!$Q$8-D786)^2)</f>
        <v>1.7470986640527093</v>
      </c>
    </row>
    <row r="787" spans="3:18">
      <c r="C787" s="96">
        <v>47.8</v>
      </c>
      <c r="D787" s="96">
        <v>8.9999999999999982</v>
      </c>
      <c r="E787" s="96">
        <v>0.14785019339800001</v>
      </c>
      <c r="F787" s="96">
        <v>0.27129669584499999</v>
      </c>
      <c r="G787" s="96">
        <v>0.33393974631000001</v>
      </c>
      <c r="H787" s="96">
        <v>0.326881281237</v>
      </c>
      <c r="I787" s="96">
        <v>0.29074372819700001</v>
      </c>
      <c r="J787" s="96">
        <v>0.25309966526599997</v>
      </c>
      <c r="K787" s="96">
        <v>0.22357672680099999</v>
      </c>
      <c r="L787" s="96">
        <v>0.20043452107900001</v>
      </c>
      <c r="M787" s="96">
        <v>0.18068756528300001</v>
      </c>
      <c r="N787" s="96">
        <v>8.05684998416E-2</v>
      </c>
      <c r="O787" s="96">
        <v>3.5514025421400003E-2</v>
      </c>
      <c r="P787" s="96">
        <v>2.1266342414000002E-2</v>
      </c>
      <c r="Q787" s="96">
        <v>1.4882006485700001E-2</v>
      </c>
      <c r="R787" s="16">
        <f>SQRT((C787-Input!$R$8)^2+(Input!$Q$8-D787)^2)</f>
        <v>1.6658937745961315</v>
      </c>
    </row>
    <row r="788" spans="3:18">
      <c r="C788" s="96">
        <v>47.8</v>
      </c>
      <c r="D788" s="96">
        <v>9.1</v>
      </c>
      <c r="E788" s="96">
        <v>0.14647752926099999</v>
      </c>
      <c r="F788" s="96">
        <v>0.26848320400600001</v>
      </c>
      <c r="G788" s="96">
        <v>0.33081158852600001</v>
      </c>
      <c r="H788" s="96">
        <v>0.32394867650499998</v>
      </c>
      <c r="I788" s="96">
        <v>0.28821572492999997</v>
      </c>
      <c r="J788" s="96">
        <v>0.25090366589300001</v>
      </c>
      <c r="K788" s="96">
        <v>0.22164697800700001</v>
      </c>
      <c r="L788" s="96">
        <v>0.19872116107900001</v>
      </c>
      <c r="M788" s="96">
        <v>0.17916127186799999</v>
      </c>
      <c r="N788" s="96">
        <v>7.9878074802599994E-2</v>
      </c>
      <c r="O788" s="96">
        <v>3.5196491189300003E-2</v>
      </c>
      <c r="P788" s="96">
        <v>2.1079684235699999E-2</v>
      </c>
      <c r="Q788" s="96">
        <v>1.4746063524800001E-2</v>
      </c>
      <c r="R788" s="16">
        <f>SQRT((C788-Input!$R$8)^2+(Input!$Q$8-D788)^2)</f>
        <v>1.5868365998241669</v>
      </c>
    </row>
    <row r="789" spans="3:18">
      <c r="C789" s="96">
        <v>47.8</v>
      </c>
      <c r="D789" s="96">
        <v>9.2000000000000011</v>
      </c>
      <c r="E789" s="96">
        <v>0.14326060979899999</v>
      </c>
      <c r="F789" s="96">
        <v>0.26229932594499999</v>
      </c>
      <c r="G789" s="96">
        <v>0.323557512012</v>
      </c>
      <c r="H789" s="96">
        <v>0.31706093321099998</v>
      </c>
      <c r="I789" s="96">
        <v>0.282253684723</v>
      </c>
      <c r="J789" s="96">
        <v>0.245845282852</v>
      </c>
      <c r="K789" s="96">
        <v>0.21725971088400001</v>
      </c>
      <c r="L789" s="96">
        <v>0.19485764011600001</v>
      </c>
      <c r="M789" s="96">
        <v>0.17576960489900001</v>
      </c>
      <c r="N789" s="96">
        <v>7.8543201094300005E-2</v>
      </c>
      <c r="O789" s="96">
        <v>3.4652245779099998E-2</v>
      </c>
      <c r="P789" s="96">
        <v>2.07850390517E-2</v>
      </c>
      <c r="Q789" s="96">
        <v>1.45429655462E-2</v>
      </c>
      <c r="R789" s="16">
        <f>SQRT((C789-Input!$R$8)^2+(Input!$Q$8-D789)^2)</f>
        <v>1.5102644539433812</v>
      </c>
    </row>
    <row r="790" spans="3:18">
      <c r="C790" s="96">
        <v>47.8</v>
      </c>
      <c r="D790" s="96">
        <v>9.3000000000000007</v>
      </c>
      <c r="E790" s="96">
        <v>0.13888850138200001</v>
      </c>
      <c r="F790" s="96">
        <v>0.25418970608699998</v>
      </c>
      <c r="G790" s="96">
        <v>0.31376356977600001</v>
      </c>
      <c r="H790" s="96">
        <v>0.30769451638400003</v>
      </c>
      <c r="I790" s="96">
        <v>0.27406095996099999</v>
      </c>
      <c r="J790" s="96">
        <v>0.23899748139300001</v>
      </c>
      <c r="K790" s="96">
        <v>0.211318941022</v>
      </c>
      <c r="L790" s="96">
        <v>0.18965550090399999</v>
      </c>
      <c r="M790" s="96">
        <v>0.171199882326</v>
      </c>
      <c r="N790" s="96">
        <v>7.6780801488299993E-2</v>
      </c>
      <c r="O790" s="96">
        <v>3.3958585933299999E-2</v>
      </c>
      <c r="P790" s="96">
        <v>2.04183548159E-2</v>
      </c>
      <c r="Q790" s="96">
        <v>1.4295090715599999E-2</v>
      </c>
      <c r="R790" s="16">
        <f>SQRT((C790-Input!$R$8)^2+(Input!$Q$8-D790)^2)</f>
        <v>1.4365747621158742</v>
      </c>
    </row>
    <row r="791" spans="3:18">
      <c r="C791" s="96">
        <v>47.8</v>
      </c>
      <c r="D791" s="96">
        <v>9.3999999999999986</v>
      </c>
      <c r="E791" s="96">
        <v>0.13374951593100001</v>
      </c>
      <c r="F791" s="96">
        <v>0.24454270659800001</v>
      </c>
      <c r="G791" s="96">
        <v>0.30219946535100001</v>
      </c>
      <c r="H791" s="96">
        <v>0.29666387371199998</v>
      </c>
      <c r="I791" s="96">
        <v>0.26450209833400001</v>
      </c>
      <c r="J791" s="96">
        <v>0.23099115022899999</v>
      </c>
      <c r="K791" s="96">
        <v>0.204375791907</v>
      </c>
      <c r="L791" s="96">
        <v>0.183626683279</v>
      </c>
      <c r="M791" s="96">
        <v>0.16589415306700001</v>
      </c>
      <c r="N791" s="96">
        <v>7.4767694592600006E-2</v>
      </c>
      <c r="O791" s="96">
        <v>3.3184390756700002E-2</v>
      </c>
      <c r="P791" s="96">
        <v>2.0012178657200001E-2</v>
      </c>
      <c r="Q791" s="96">
        <v>1.40228816922E-2</v>
      </c>
      <c r="R791" s="16">
        <f>SQRT((C791-Input!$R$8)^2+(Input!$Q$8-D791)^2)</f>
        <v>1.3662340112336775</v>
      </c>
    </row>
    <row r="792" spans="3:18">
      <c r="C792" s="96">
        <v>47.899999999999991</v>
      </c>
      <c r="D792" s="96">
        <v>8.3999999999999986</v>
      </c>
      <c r="E792" s="96">
        <v>0.125505780559</v>
      </c>
      <c r="F792" s="96">
        <v>0.22373351865800001</v>
      </c>
      <c r="G792" s="96">
        <v>0.282962893183</v>
      </c>
      <c r="H792" s="96">
        <v>0.28108096666900001</v>
      </c>
      <c r="I792" s="96">
        <v>0.25306867325299998</v>
      </c>
      <c r="J792" s="96">
        <v>0.22279793556899999</v>
      </c>
      <c r="K792" s="96">
        <v>0.198514047901</v>
      </c>
      <c r="L792" s="96">
        <v>0.17944243855100001</v>
      </c>
      <c r="M792" s="96">
        <v>0.163150059184</v>
      </c>
      <c r="N792" s="96">
        <v>7.6722582989499993E-2</v>
      </c>
      <c r="O792" s="96">
        <v>3.48199538886E-2</v>
      </c>
      <c r="P792" s="96">
        <v>2.1116342904899998E-2</v>
      </c>
      <c r="Q792" s="96">
        <v>1.48827116356E-2</v>
      </c>
      <c r="R792" s="16">
        <f>SQRT((C792-Input!$R$8)^2+(Input!$Q$8-D792)^2)</f>
        <v>2.2242313771762308</v>
      </c>
    </row>
    <row r="793" spans="3:18">
      <c r="C793" s="96">
        <v>47.899999999999991</v>
      </c>
      <c r="D793" s="96">
        <v>8.5</v>
      </c>
      <c r="E793" s="96">
        <v>0.12560259677899999</v>
      </c>
      <c r="F793" s="96">
        <v>0.224041513517</v>
      </c>
      <c r="G793" s="96">
        <v>0.283132260134</v>
      </c>
      <c r="H793" s="96">
        <v>0.281178768754</v>
      </c>
      <c r="I793" s="96">
        <v>0.25294282251099998</v>
      </c>
      <c r="J793" s="96">
        <v>0.22243887382999999</v>
      </c>
      <c r="K793" s="96">
        <v>0.19800060076500001</v>
      </c>
      <c r="L793" s="96">
        <v>0.17888092384500001</v>
      </c>
      <c r="M793" s="96">
        <v>0.162579578005</v>
      </c>
      <c r="N793" s="96">
        <v>7.6136387602000005E-2</v>
      </c>
      <c r="O793" s="96">
        <v>3.4407386481800001E-2</v>
      </c>
      <c r="P793" s="96">
        <v>2.0857981174899998E-2</v>
      </c>
      <c r="Q793" s="96">
        <v>1.4692977327500001E-2</v>
      </c>
      <c r="R793" s="16">
        <f>SQRT((C793-Input!$R$8)^2+(Input!$Q$8-D793)^2)</f>
        <v>2.1377683563750884</v>
      </c>
    </row>
    <row r="794" spans="3:18">
      <c r="C794" s="96">
        <v>47.899999999999991</v>
      </c>
      <c r="D794" s="96">
        <v>8.5999999999999979</v>
      </c>
      <c r="E794" s="96">
        <v>0.12849652001199999</v>
      </c>
      <c r="F794" s="96">
        <v>0.22940778256800001</v>
      </c>
      <c r="G794" s="96">
        <v>0.28985434002600002</v>
      </c>
      <c r="H794" s="96">
        <v>0.28757049370999999</v>
      </c>
      <c r="I794" s="96">
        <v>0.25815156965699998</v>
      </c>
      <c r="J794" s="96">
        <v>0.226529852862</v>
      </c>
      <c r="K794" s="96">
        <v>0.20141166693099999</v>
      </c>
      <c r="L794" s="96">
        <v>0.18165196433200001</v>
      </c>
      <c r="M794" s="96">
        <v>0.16490628644899999</v>
      </c>
      <c r="N794" s="96">
        <v>7.6592324746900003E-2</v>
      </c>
      <c r="O794" s="96">
        <v>3.4405388717600002E-2</v>
      </c>
      <c r="P794" s="96">
        <v>2.0802235518499999E-2</v>
      </c>
      <c r="Q794" s="96">
        <v>1.46322732293E-2</v>
      </c>
      <c r="R794" s="16">
        <f>SQRT((C794-Input!$R$8)^2+(Input!$Q$8-D794)^2)</f>
        <v>2.0525354739497281</v>
      </c>
    </row>
    <row r="795" spans="3:18">
      <c r="C795" s="96">
        <v>47.899999999999991</v>
      </c>
      <c r="D795" s="96">
        <v>8.6999999999999993</v>
      </c>
      <c r="E795" s="96">
        <v>0.13405830383299999</v>
      </c>
      <c r="F795" s="96">
        <v>0.23967919512899999</v>
      </c>
      <c r="G795" s="96">
        <v>0.30257245828200002</v>
      </c>
      <c r="H795" s="96">
        <v>0.299584353375</v>
      </c>
      <c r="I795" s="96">
        <v>0.26838482220499998</v>
      </c>
      <c r="J795" s="96">
        <v>0.234758019382</v>
      </c>
      <c r="K795" s="96">
        <v>0.20838937307399999</v>
      </c>
      <c r="L795" s="96">
        <v>0.18758148631499999</v>
      </c>
      <c r="M795" s="96">
        <v>0.16993839096800001</v>
      </c>
      <c r="N795" s="96">
        <v>7.7987113548400003E-2</v>
      </c>
      <c r="O795" s="96">
        <v>3.4770866506299999E-2</v>
      </c>
      <c r="P795" s="96">
        <v>2.0924166325999999E-2</v>
      </c>
      <c r="Q795" s="96">
        <v>1.46831391924E-2</v>
      </c>
      <c r="R795" s="16">
        <f>SQRT((C795-Input!$R$8)^2+(Input!$Q$8-D795)^2)</f>
        <v>1.9686925097956283</v>
      </c>
    </row>
    <row r="796" spans="3:18">
      <c r="C796" s="96">
        <v>47.899999999999991</v>
      </c>
      <c r="D796" s="96">
        <v>8.7999999999999989</v>
      </c>
      <c r="E796" s="96">
        <v>0.14229719175700001</v>
      </c>
      <c r="F796" s="96">
        <v>0.255368969582</v>
      </c>
      <c r="G796" s="96">
        <v>0.321000070872</v>
      </c>
      <c r="H796" s="96">
        <v>0.31677861582799999</v>
      </c>
      <c r="I796" s="96">
        <v>0.28332563251499998</v>
      </c>
      <c r="J796" s="96">
        <v>0.24679505182100001</v>
      </c>
      <c r="K796" s="96">
        <v>0.21849737511799999</v>
      </c>
      <c r="L796" s="96">
        <v>0.196436242388</v>
      </c>
      <c r="M796" s="96">
        <v>0.17742313570099999</v>
      </c>
      <c r="N796" s="96">
        <v>8.0167690404699996E-2</v>
      </c>
      <c r="O796" s="96">
        <v>3.5442305217899997E-2</v>
      </c>
      <c r="P796" s="96">
        <v>2.11928990777E-2</v>
      </c>
      <c r="Q796" s="96">
        <v>1.48250037671E-2</v>
      </c>
      <c r="R796" s="16">
        <f>SQRT((C796-Input!$R$8)^2+(Input!$Q$8-D796)^2)</f>
        <v>1.8864247995689598</v>
      </c>
    </row>
    <row r="797" spans="3:18">
      <c r="C797" s="96">
        <v>47.899999999999991</v>
      </c>
      <c r="D797" s="96">
        <v>8.9</v>
      </c>
      <c r="E797" s="96">
        <v>0.15002098705299999</v>
      </c>
      <c r="F797" s="96">
        <v>0.27064334330200002</v>
      </c>
      <c r="G797" s="96">
        <v>0.33875401809900002</v>
      </c>
      <c r="H797" s="96">
        <v>0.33334964243800003</v>
      </c>
      <c r="I797" s="96">
        <v>0.29722106624200001</v>
      </c>
      <c r="J797" s="96">
        <v>0.25858344419000001</v>
      </c>
      <c r="K797" s="96">
        <v>0.22834674821000001</v>
      </c>
      <c r="L797" s="96">
        <v>0.20512231574600001</v>
      </c>
      <c r="M797" s="96">
        <v>0.18482589313299999</v>
      </c>
      <c r="N797" s="96">
        <v>8.2344377333900001E-2</v>
      </c>
      <c r="O797" s="96">
        <v>3.6133031706199997E-2</v>
      </c>
      <c r="P797" s="96">
        <v>2.14735564586E-2</v>
      </c>
      <c r="Q797" s="96">
        <v>1.49745454188E-2</v>
      </c>
      <c r="R797" s="16">
        <f>SQRT((C797-Input!$R$8)^2+(Input!$Q$8-D797)^2)</f>
        <v>1.8059476323338299</v>
      </c>
    </row>
    <row r="798" spans="3:18">
      <c r="C798" s="96">
        <v>48.000000000000007</v>
      </c>
      <c r="D798" s="96">
        <v>8.5999999999999979</v>
      </c>
      <c r="E798" s="96">
        <v>0.13127804582200001</v>
      </c>
      <c r="F798" s="96">
        <v>0.23266692532700001</v>
      </c>
      <c r="G798" s="96">
        <v>0.29623489810699999</v>
      </c>
      <c r="H798" s="96">
        <v>0.29440213389999997</v>
      </c>
      <c r="I798" s="96">
        <v>0.26417964216299999</v>
      </c>
      <c r="J798" s="96">
        <v>0.23135782838300001</v>
      </c>
      <c r="K798" s="96">
        <v>0.20568666950100001</v>
      </c>
      <c r="L798" s="96">
        <v>0.185226442189</v>
      </c>
      <c r="M798" s="96">
        <v>0.16802444603399999</v>
      </c>
      <c r="N798" s="96">
        <v>7.7568199527900006E-2</v>
      </c>
      <c r="O798" s="96">
        <v>3.4612362551699999E-2</v>
      </c>
      <c r="P798" s="96">
        <v>2.08081044498E-2</v>
      </c>
      <c r="Q798" s="96">
        <v>1.45871197344E-2</v>
      </c>
      <c r="R798" s="16">
        <f>SQRT((C798-Input!$R$8)^2+(Input!$Q$8-D798)^2)</f>
        <v>2.107604085358417</v>
      </c>
    </row>
  </sheetData>
  <sheetProtection algorithmName="SHA-512" hashValue="rj7zm5f724PwYEq0rpc9qRAXaqlMxQppR7bgoTdcaaW0YAP07WNisjXRcc3rvvoCODPTCJEcHcGZtKFSJHZ4uQ==" saltValue="iqP8SWD5eg+zWc0c0DaoUg==" spinCount="100000" sheet="1" objects="1" scenarios="1" selectLockedCells="1" selectUnlockedCells="1"/>
  <sortState xmlns:xlrd2="http://schemas.microsoft.com/office/spreadsheetml/2017/richdata2" ref="C2:R798">
    <sortCondition ref="C1:C798"/>
  </sortState>
  <mergeCells count="1">
    <mergeCell ref="T3:AF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345F6-CA15-A445-840B-9EAF44754E3F}">
  <dimension ref="A1:AF798"/>
  <sheetViews>
    <sheetView workbookViewId="0">
      <selection activeCell="A18" sqref="A1:XFD1048576"/>
    </sheetView>
  </sheetViews>
  <sheetFormatPr baseColWidth="10" defaultColWidth="8.85546875" defaultRowHeight="15"/>
  <cols>
    <col min="1" max="2" width="8.85546875" style="5"/>
    <col min="3" max="3" width="23.28515625" style="97" bestFit="1" customWidth="1"/>
    <col min="4" max="4" width="25.140625" style="97" bestFit="1" customWidth="1"/>
    <col min="5" max="17" width="14.85546875" style="97" bestFit="1" customWidth="1"/>
    <col min="18" max="18" width="15.5703125" style="11" hidden="1" customWidth="1"/>
    <col min="19" max="19" width="0" hidden="1" customWidth="1"/>
    <col min="20" max="20" width="16" hidden="1" customWidth="1"/>
    <col min="21" max="32" width="0" hidden="1" customWidth="1"/>
  </cols>
  <sheetData>
    <row r="1" spans="3:32" ht="18.75">
      <c r="C1" s="19" t="s">
        <v>35</v>
      </c>
      <c r="D1" s="19" t="s">
        <v>34</v>
      </c>
      <c r="E1" s="19" t="s">
        <v>44</v>
      </c>
      <c r="F1" s="19" t="s">
        <v>46</v>
      </c>
      <c r="G1" s="19" t="s">
        <v>45</v>
      </c>
      <c r="H1" s="19" t="s">
        <v>47</v>
      </c>
      <c r="I1" s="19" t="s">
        <v>48</v>
      </c>
      <c r="J1" s="19" t="s">
        <v>49</v>
      </c>
      <c r="K1" s="19" t="s">
        <v>50</v>
      </c>
      <c r="L1" s="19" t="s">
        <v>51</v>
      </c>
      <c r="M1" s="19" t="s">
        <v>52</v>
      </c>
      <c r="N1" s="19" t="s">
        <v>53</v>
      </c>
      <c r="O1" s="19" t="s">
        <v>54</v>
      </c>
      <c r="P1" s="19" t="s">
        <v>55</v>
      </c>
      <c r="Q1" s="19" t="s">
        <v>56</v>
      </c>
      <c r="R1" s="9" t="s">
        <v>25</v>
      </c>
      <c r="T1" s="10" t="s">
        <v>37</v>
      </c>
    </row>
    <row r="2" spans="3:32" ht="15.75" thickBot="1">
      <c r="C2" s="97">
        <v>45.7</v>
      </c>
      <c r="D2" s="97">
        <v>6.9999999999999991</v>
      </c>
      <c r="E2" s="97">
        <v>0.39465263100199999</v>
      </c>
      <c r="F2" s="97">
        <v>0.78291664062800004</v>
      </c>
      <c r="G2" s="97">
        <v>0.92484198071799995</v>
      </c>
      <c r="H2" s="97">
        <v>0.88442966363099995</v>
      </c>
      <c r="I2" s="97">
        <v>0.78653441839500005</v>
      </c>
      <c r="J2" s="97">
        <v>0.68905926280100005</v>
      </c>
      <c r="K2" s="97">
        <v>0.61421265574799999</v>
      </c>
      <c r="L2" s="97">
        <v>0.55285602193100003</v>
      </c>
      <c r="M2" s="97">
        <v>0.496258496592</v>
      </c>
      <c r="N2" s="97">
        <v>0.21688189713100001</v>
      </c>
      <c r="O2" s="97">
        <v>9.3465158566199996E-2</v>
      </c>
      <c r="P2" s="97">
        <v>5.3531257886600001E-2</v>
      </c>
      <c r="Q2" s="97">
        <v>3.7028549166700002E-2</v>
      </c>
      <c r="R2" s="11">
        <f>SQRT((C2-Input!$R$8)^2+(Input!$Q$8-D2)^2)</f>
        <v>3.5138696984129574</v>
      </c>
      <c r="T2" s="12">
        <f>MIN(R2:R798)</f>
        <v>3.6044725105154621E-2</v>
      </c>
    </row>
    <row r="3" spans="3:32">
      <c r="C3" s="97">
        <v>45.7</v>
      </c>
      <c r="D3" s="97">
        <v>7.0999999999999988</v>
      </c>
      <c r="E3" s="97">
        <v>0.38833138033699999</v>
      </c>
      <c r="F3" s="97">
        <v>0.77146494445799996</v>
      </c>
      <c r="G3" s="97">
        <v>0.90917224364299998</v>
      </c>
      <c r="H3" s="97">
        <v>0.87012336873200002</v>
      </c>
      <c r="I3" s="97">
        <v>0.77451216505200005</v>
      </c>
      <c r="J3" s="97">
        <v>0.67821496749499999</v>
      </c>
      <c r="K3" s="97">
        <v>0.60483103381799996</v>
      </c>
      <c r="L3" s="97">
        <v>0.54397087390300003</v>
      </c>
      <c r="M3" s="97">
        <v>0.48841755277499999</v>
      </c>
      <c r="N3" s="97">
        <v>0.21366968563300001</v>
      </c>
      <c r="O3" s="97">
        <v>9.1892335859800001E-2</v>
      </c>
      <c r="P3" s="97">
        <v>5.26422296235E-2</v>
      </c>
      <c r="Q3" s="97">
        <v>3.6418875419100001E-2</v>
      </c>
      <c r="R3" s="11">
        <f>SQRT((C3-Input!$R$8)^2+(Input!$Q$8-D3)^2)</f>
        <v>3.4190830033399529</v>
      </c>
      <c r="T3" s="147" t="s">
        <v>38</v>
      </c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9"/>
    </row>
    <row r="4" spans="3:32" ht="15.75" thickBot="1">
      <c r="C4" s="97">
        <v>45.7</v>
      </c>
      <c r="D4" s="97">
        <v>7.2</v>
      </c>
      <c r="E4" s="97">
        <v>0.36183544424399999</v>
      </c>
      <c r="F4" s="97">
        <v>0.71654389897399995</v>
      </c>
      <c r="G4" s="97">
        <v>0.84976565657900005</v>
      </c>
      <c r="H4" s="97">
        <v>0.81552362654499999</v>
      </c>
      <c r="I4" s="97">
        <v>0.724162323404</v>
      </c>
      <c r="J4" s="97">
        <v>0.63452154169300001</v>
      </c>
      <c r="K4" s="97">
        <v>0.56641142437199998</v>
      </c>
      <c r="L4" s="97">
        <v>0.50755793115699999</v>
      </c>
      <c r="M4" s="97">
        <v>0.456321107033</v>
      </c>
      <c r="N4" s="97">
        <v>0.20086480581300001</v>
      </c>
      <c r="O4" s="97">
        <v>8.6642041889599994E-2</v>
      </c>
      <c r="P4" s="97">
        <v>4.9819056772100002E-2</v>
      </c>
      <c r="Q4" s="97">
        <v>3.4627157308599998E-2</v>
      </c>
      <c r="R4" s="11">
        <f>SQRT((C4-Input!$R$8)^2+(Input!$Q$8-D4)^2)</f>
        <v>3.3246017671341512</v>
      </c>
      <c r="T4" s="13" cm="1">
        <f t="array" ref="T4:AF4">INDEX(E2:Q798, MATCH(T2, R2:R798, 0), 0)</f>
        <v>0.36659729002000002</v>
      </c>
      <c r="U4" s="14">
        <v>0.73187047556399998</v>
      </c>
      <c r="V4" s="14">
        <v>0.85803735555100002</v>
      </c>
      <c r="W4" s="14">
        <v>0.82247955956200003</v>
      </c>
      <c r="X4" s="14">
        <v>0.73311522523200001</v>
      </c>
      <c r="Y4" s="14">
        <v>0.64155163739700005</v>
      </c>
      <c r="Z4" s="14">
        <v>0.57376402771500001</v>
      </c>
      <c r="AA4" s="14">
        <v>0.51519779219999995</v>
      </c>
      <c r="AB4" s="14">
        <v>0.46225372415799998</v>
      </c>
      <c r="AC4" s="14">
        <v>0.20088170302200001</v>
      </c>
      <c r="AD4" s="14">
        <v>8.4600266733100005E-2</v>
      </c>
      <c r="AE4" s="14">
        <v>4.7490316804600002E-2</v>
      </c>
      <c r="AF4" s="15">
        <v>3.23618567244E-2</v>
      </c>
    </row>
    <row r="5" spans="3:32">
      <c r="C5" s="97">
        <v>45.7</v>
      </c>
      <c r="D5" s="97">
        <v>7.3000000000000007</v>
      </c>
      <c r="E5" s="97">
        <v>0.325229241384</v>
      </c>
      <c r="F5" s="97">
        <v>0.63616806839899998</v>
      </c>
      <c r="G5" s="97">
        <v>0.76698482646499999</v>
      </c>
      <c r="H5" s="97">
        <v>0.738255525528</v>
      </c>
      <c r="I5" s="97">
        <v>0.65692874960799996</v>
      </c>
      <c r="J5" s="97">
        <v>0.57729380568800004</v>
      </c>
      <c r="K5" s="97">
        <v>0.51409834696699996</v>
      </c>
      <c r="L5" s="97">
        <v>0.46175701301400002</v>
      </c>
      <c r="M5" s="97">
        <v>0.416713676857</v>
      </c>
      <c r="N5" s="97">
        <v>0.186037519106</v>
      </c>
      <c r="O5" s="97">
        <v>8.1275504544899999E-2</v>
      </c>
      <c r="P5" s="97">
        <v>4.70422730602E-2</v>
      </c>
      <c r="Q5" s="97">
        <v>3.28950387749E-2</v>
      </c>
      <c r="R5" s="11">
        <f>SQRT((C5-Input!$R$8)^2+(Input!$Q$8-D5)^2)</f>
        <v>3.230452791225233</v>
      </c>
    </row>
    <row r="6" spans="3:32">
      <c r="C6" s="97">
        <v>45.7</v>
      </c>
      <c r="D6" s="97">
        <v>8.7999999999999989</v>
      </c>
      <c r="E6" s="97">
        <v>0.117003795435</v>
      </c>
      <c r="F6" s="97">
        <v>0.21002942506700001</v>
      </c>
      <c r="G6" s="97">
        <v>0.27113546412299999</v>
      </c>
      <c r="H6" s="97">
        <v>0.271636135359</v>
      </c>
      <c r="I6" s="97">
        <v>0.24858641297299999</v>
      </c>
      <c r="J6" s="97">
        <v>0.22131513840600001</v>
      </c>
      <c r="K6" s="97">
        <v>0.198967979031</v>
      </c>
      <c r="L6" s="97">
        <v>0.181161995262</v>
      </c>
      <c r="M6" s="97">
        <v>0.165950678701</v>
      </c>
      <c r="N6" s="97">
        <v>8.2114181421499996E-2</v>
      </c>
      <c r="O6" s="97">
        <v>3.8155491351999998E-2</v>
      </c>
      <c r="P6" s="97">
        <v>2.3999952656299998E-2</v>
      </c>
      <c r="Q6" s="97">
        <v>1.7473694972599998E-2</v>
      </c>
      <c r="R6" s="11">
        <f>SQRT((C6-Input!$R$8)^2+(Input!$Q$8-D6)^2)</f>
        <v>1.8917056142237365</v>
      </c>
    </row>
    <row r="7" spans="3:32">
      <c r="C7" s="97">
        <v>45.7</v>
      </c>
      <c r="D7" s="97">
        <v>8.9</v>
      </c>
      <c r="E7" s="97">
        <v>0.130550704543</v>
      </c>
      <c r="F7" s="97">
        <v>0.23919111002400001</v>
      </c>
      <c r="G7" s="97">
        <v>0.30453273438200001</v>
      </c>
      <c r="H7" s="97">
        <v>0.30206758273200002</v>
      </c>
      <c r="I7" s="97">
        <v>0.27458943085499998</v>
      </c>
      <c r="J7" s="97">
        <v>0.24296805758600001</v>
      </c>
      <c r="K7" s="97">
        <v>0.21756593722199999</v>
      </c>
      <c r="L7" s="97">
        <v>0.19740255589700001</v>
      </c>
      <c r="M7" s="97">
        <v>0.17987997369399999</v>
      </c>
      <c r="N7" s="97">
        <v>8.6483194590899995E-2</v>
      </c>
      <c r="O7" s="97">
        <v>3.9722076046100001E-2</v>
      </c>
      <c r="P7" s="97">
        <v>2.4799284871399999E-2</v>
      </c>
      <c r="Q7" s="97">
        <v>1.7972019802399999E-2</v>
      </c>
      <c r="R7" s="11">
        <f>SQRT((C7-Input!$R$8)^2+(Input!$Q$8-D7)^2)</f>
        <v>1.8114630708874471</v>
      </c>
    </row>
    <row r="8" spans="3:32">
      <c r="C8" s="97">
        <v>45.7</v>
      </c>
      <c r="D8" s="97">
        <v>8.9999999999999982</v>
      </c>
      <c r="E8" s="97">
        <v>0.14886698456299999</v>
      </c>
      <c r="F8" s="97">
        <v>0.27791045490499999</v>
      </c>
      <c r="G8" s="97">
        <v>0.34861732693199998</v>
      </c>
      <c r="H8" s="97">
        <v>0.34276805700399998</v>
      </c>
      <c r="I8" s="97">
        <v>0.30946333557400002</v>
      </c>
      <c r="J8" s="97">
        <v>0.273067428843</v>
      </c>
      <c r="K8" s="97">
        <v>0.24346823357700001</v>
      </c>
      <c r="L8" s="97">
        <v>0.220018739992</v>
      </c>
      <c r="M8" s="97">
        <v>0.19982986120999999</v>
      </c>
      <c r="N8" s="97">
        <v>9.3240354277400003E-2</v>
      </c>
      <c r="O8" s="97">
        <v>4.2279341708899999E-2</v>
      </c>
      <c r="P8" s="97">
        <v>2.6118743235800001E-2</v>
      </c>
      <c r="Q8" s="97">
        <v>1.8810465537600001E-2</v>
      </c>
      <c r="R8" s="11">
        <f>SQRT((C8-Input!$R$8)^2+(Input!$Q$8-D8)^2)</f>
        <v>1.7332763148131825</v>
      </c>
    </row>
    <row r="9" spans="3:32">
      <c r="C9" s="97">
        <v>45.7</v>
      </c>
      <c r="D9" s="97">
        <v>9.1</v>
      </c>
      <c r="E9" s="97">
        <v>0.177710968252</v>
      </c>
      <c r="F9" s="97">
        <v>0.33916897623300002</v>
      </c>
      <c r="G9" s="97">
        <v>0.41801079734300001</v>
      </c>
      <c r="H9" s="97">
        <v>0.40674469652400003</v>
      </c>
      <c r="I9" s="97">
        <v>0.363838870057</v>
      </c>
      <c r="J9" s="97">
        <v>0.31940575352099998</v>
      </c>
      <c r="K9" s="97">
        <v>0.28438091286599998</v>
      </c>
      <c r="L9" s="97">
        <v>0.25546136530300001</v>
      </c>
      <c r="M9" s="97">
        <v>0.230690774032</v>
      </c>
      <c r="N9" s="97">
        <v>0.104071720098</v>
      </c>
      <c r="O9" s="97">
        <v>4.6436757767700003E-2</v>
      </c>
      <c r="P9" s="97">
        <v>2.8236246955700001E-2</v>
      </c>
      <c r="Q9" s="97">
        <v>2.0147340743500001E-2</v>
      </c>
      <c r="R9" s="11">
        <f>SQRT((C9-Input!$R$8)^2+(Input!$Q$8-D9)^2)</f>
        <v>1.6574363064068984</v>
      </c>
    </row>
    <row r="10" spans="3:32">
      <c r="C10" s="97">
        <v>45.8</v>
      </c>
      <c r="D10" s="97">
        <v>6.9</v>
      </c>
      <c r="E10" s="97">
        <v>0.39181081475500001</v>
      </c>
      <c r="F10" s="97">
        <v>0.77177966374600004</v>
      </c>
      <c r="G10" s="97">
        <v>0.92086210403799995</v>
      </c>
      <c r="H10" s="97">
        <v>0.88210982655000003</v>
      </c>
      <c r="I10" s="97">
        <v>0.78446225906400002</v>
      </c>
      <c r="J10" s="97">
        <v>0.68725911127200001</v>
      </c>
      <c r="K10" s="97">
        <v>0.61284402763099999</v>
      </c>
      <c r="L10" s="97">
        <v>0.55190671679699999</v>
      </c>
      <c r="M10" s="97">
        <v>0.49593610760399998</v>
      </c>
      <c r="N10" s="97">
        <v>0.218823664158</v>
      </c>
      <c r="O10" s="97">
        <v>9.5183459861099995E-2</v>
      </c>
      <c r="P10" s="97">
        <v>5.4554737152299998E-2</v>
      </c>
      <c r="Q10" s="97">
        <v>3.7751235587999997E-2</v>
      </c>
      <c r="R10" s="11">
        <f>SQRT((C10-Input!$R$8)^2+(Input!$Q$8-D10)^2)</f>
        <v>3.5795984467421498</v>
      </c>
    </row>
    <row r="11" spans="3:32">
      <c r="C11" s="97">
        <v>45.8</v>
      </c>
      <c r="D11" s="97">
        <v>6.9999999999999991</v>
      </c>
      <c r="E11" s="97">
        <v>0.39460348563600001</v>
      </c>
      <c r="F11" s="97">
        <v>0.77812926458800002</v>
      </c>
      <c r="G11" s="97">
        <v>0.92548934855300002</v>
      </c>
      <c r="H11" s="97">
        <v>0.88691881211199997</v>
      </c>
      <c r="I11" s="97">
        <v>0.78967532806399998</v>
      </c>
      <c r="J11" s="97">
        <v>0.69243622895000001</v>
      </c>
      <c r="K11" s="97">
        <v>0.61779044151200002</v>
      </c>
      <c r="L11" s="97">
        <v>0.55697176964999995</v>
      </c>
      <c r="M11" s="97">
        <v>0.50060911390399998</v>
      </c>
      <c r="N11" s="97">
        <v>0.22142513615699999</v>
      </c>
      <c r="O11" s="97">
        <v>9.6259064052400006E-2</v>
      </c>
      <c r="P11" s="97">
        <v>5.5041100959599999E-2</v>
      </c>
      <c r="Q11" s="97">
        <v>3.80651088084E-2</v>
      </c>
      <c r="R11" s="11">
        <f>SQRT((C11-Input!$R$8)^2+(Input!$Q$8-D11)^2)</f>
        <v>3.483729806718971</v>
      </c>
    </row>
    <row r="12" spans="3:32">
      <c r="C12" s="97">
        <v>45.8</v>
      </c>
      <c r="D12" s="97">
        <v>7.0999999999999988</v>
      </c>
      <c r="E12" s="97">
        <v>0.39210020111900001</v>
      </c>
      <c r="F12" s="97">
        <v>0.77359909403500005</v>
      </c>
      <c r="G12" s="97">
        <v>0.91854511959700003</v>
      </c>
      <c r="H12" s="97">
        <v>0.88113346572200002</v>
      </c>
      <c r="I12" s="97">
        <v>0.78559706386899997</v>
      </c>
      <c r="J12" s="97">
        <v>0.68857902247900005</v>
      </c>
      <c r="K12" s="97">
        <v>0.61464217486899997</v>
      </c>
      <c r="L12" s="97">
        <v>0.55426469790499999</v>
      </c>
      <c r="M12" s="97">
        <v>0.49810550213900001</v>
      </c>
      <c r="N12" s="97">
        <v>0.220728842886</v>
      </c>
      <c r="O12" s="97">
        <v>9.5730228974899995E-2</v>
      </c>
      <c r="P12" s="97">
        <v>5.4639660814300002E-2</v>
      </c>
      <c r="Q12" s="97">
        <v>3.7787886315700001E-2</v>
      </c>
      <c r="R12" s="11">
        <f>SQRT((C12-Input!$R$8)^2+(Input!$Q$8-D12)^2)</f>
        <v>3.3881000121787404</v>
      </c>
    </row>
    <row r="13" spans="3:32">
      <c r="C13" s="97">
        <v>45.8</v>
      </c>
      <c r="D13" s="97">
        <v>7.2</v>
      </c>
      <c r="E13" s="97">
        <v>0.381388857709</v>
      </c>
      <c r="F13" s="97">
        <v>0.75207397550999999</v>
      </c>
      <c r="G13" s="97">
        <v>0.89347740557599997</v>
      </c>
      <c r="H13" s="97">
        <v>0.85860113697499996</v>
      </c>
      <c r="I13" s="97">
        <v>0.766010623507</v>
      </c>
      <c r="J13" s="97">
        <v>0.67098461461500003</v>
      </c>
      <c r="K13" s="97">
        <v>0.59931558178300004</v>
      </c>
      <c r="L13" s="97">
        <v>0.53971378332499997</v>
      </c>
      <c r="M13" s="97">
        <v>0.48517327117199999</v>
      </c>
      <c r="N13" s="97">
        <v>0.21549844368500001</v>
      </c>
      <c r="O13" s="97">
        <v>9.3263101344200003E-2</v>
      </c>
      <c r="P13" s="97">
        <v>5.3273633472200002E-2</v>
      </c>
      <c r="Q13" s="97">
        <v>3.6848703736000001E-2</v>
      </c>
      <c r="R13" s="11">
        <f>SQRT((C13-Input!$R$8)^2+(Input!$Q$8-D13)^2)</f>
        <v>3.2927298733465746</v>
      </c>
    </row>
    <row r="14" spans="3:32">
      <c r="C14" s="97">
        <v>45.8</v>
      </c>
      <c r="D14" s="97">
        <v>7.3000000000000007</v>
      </c>
      <c r="E14" s="97">
        <v>0.36325019440599998</v>
      </c>
      <c r="F14" s="97">
        <v>0.714545683125</v>
      </c>
      <c r="G14" s="97">
        <v>0.85152756152300002</v>
      </c>
      <c r="H14" s="97">
        <v>0.82011961042299997</v>
      </c>
      <c r="I14" s="97">
        <v>0.73096691144799997</v>
      </c>
      <c r="J14" s="97">
        <v>0.64101395659500005</v>
      </c>
      <c r="K14" s="97">
        <v>0.57318445305999999</v>
      </c>
      <c r="L14" s="97">
        <v>0.51507114354799999</v>
      </c>
      <c r="M14" s="97">
        <v>0.46363485638899998</v>
      </c>
      <c r="N14" s="97">
        <v>0.207035047257</v>
      </c>
      <c r="O14" s="97">
        <v>8.9639538494699994E-2</v>
      </c>
      <c r="P14" s="97">
        <v>5.1301279848200002E-2</v>
      </c>
      <c r="Q14" s="97">
        <v>3.5549928247999997E-2</v>
      </c>
      <c r="R14" s="11">
        <f>SQRT((C14-Input!$R$8)^2+(Input!$Q$8-D14)^2)</f>
        <v>3.1976426231103949</v>
      </c>
    </row>
    <row r="15" spans="3:32">
      <c r="C15" s="97">
        <v>45.8</v>
      </c>
      <c r="D15" s="97">
        <v>7.3999999999999986</v>
      </c>
      <c r="E15" s="97">
        <v>0.331845333646</v>
      </c>
      <c r="F15" s="97">
        <v>0.64642422520499998</v>
      </c>
      <c r="G15" s="97">
        <v>0.78126130605099997</v>
      </c>
      <c r="H15" s="97">
        <v>0.75408657707100002</v>
      </c>
      <c r="I15" s="97">
        <v>0.67247721086699996</v>
      </c>
      <c r="J15" s="97">
        <v>0.59122881279700001</v>
      </c>
      <c r="K15" s="97">
        <v>0.52805343335099997</v>
      </c>
      <c r="L15" s="97">
        <v>0.47485112226800003</v>
      </c>
      <c r="M15" s="97">
        <v>0.42878055725899999</v>
      </c>
      <c r="N15" s="97">
        <v>0.19353758526500001</v>
      </c>
      <c r="O15" s="97">
        <v>8.4557980008200001E-2</v>
      </c>
      <c r="P15" s="97">
        <v>4.8639004345799999E-2</v>
      </c>
      <c r="Q15" s="97">
        <v>3.3869370801199998E-2</v>
      </c>
      <c r="R15" s="11">
        <f>SQRT((C15-Input!$R$8)^2+(Input!$Q$8-D15)^2)</f>
        <v>3.1028642689353525</v>
      </c>
    </row>
    <row r="16" spans="3:32">
      <c r="C16" s="97">
        <v>45.8</v>
      </c>
      <c r="D16" s="97">
        <v>7.4999999999999991</v>
      </c>
      <c r="E16" s="97">
        <v>0.305254505871</v>
      </c>
      <c r="F16" s="97">
        <v>0.58905760357000003</v>
      </c>
      <c r="G16" s="97">
        <v>0.71694799423800004</v>
      </c>
      <c r="H16" s="97">
        <v>0.69457395559799995</v>
      </c>
      <c r="I16" s="97">
        <v>0.62208073905500005</v>
      </c>
      <c r="J16" s="97">
        <v>0.54790195216899995</v>
      </c>
      <c r="K16" s="97">
        <v>0.48846970428800002</v>
      </c>
      <c r="L16" s="97">
        <v>0.44057434807399998</v>
      </c>
      <c r="M16" s="97">
        <v>0.39905441134699998</v>
      </c>
      <c r="N16" s="97">
        <v>0.181718692598</v>
      </c>
      <c r="O16" s="97">
        <v>8.0125171485400007E-2</v>
      </c>
      <c r="P16" s="97">
        <v>4.6321162592800003E-2</v>
      </c>
      <c r="Q16" s="97">
        <v>3.2382556932199998E-2</v>
      </c>
      <c r="R16" s="11">
        <f>SQRT((C16-Input!$R$8)^2+(Input!$Q$8-D16)^2)</f>
        <v>3.0084240056446658</v>
      </c>
    </row>
    <row r="17" spans="3:18">
      <c r="C17" s="97">
        <v>45.8</v>
      </c>
      <c r="D17" s="97">
        <v>7.5999999999999979</v>
      </c>
      <c r="E17" s="97">
        <v>0.288709535282</v>
      </c>
      <c r="F17" s="97">
        <v>0.55602765570699997</v>
      </c>
      <c r="G17" s="97">
        <v>0.67619582578299997</v>
      </c>
      <c r="H17" s="97">
        <v>0.65593916487399995</v>
      </c>
      <c r="I17" s="97">
        <v>0.58878189000299996</v>
      </c>
      <c r="J17" s="97">
        <v>0.51767720409200002</v>
      </c>
      <c r="K17" s="97">
        <v>0.46218498557900001</v>
      </c>
      <c r="L17" s="97">
        <v>0.41746779063299999</v>
      </c>
      <c r="M17" s="97">
        <v>0.37760647830600003</v>
      </c>
      <c r="N17" s="97">
        <v>0.17268108015399999</v>
      </c>
      <c r="O17" s="97">
        <v>7.6435937643799995E-2</v>
      </c>
      <c r="P17" s="97">
        <v>4.43306577938E-2</v>
      </c>
      <c r="Q17" s="97">
        <v>3.1061025208000002E-2</v>
      </c>
      <c r="R17" s="11">
        <f>SQRT((C17-Input!$R$8)^2+(Input!$Q$8-D17)^2)</f>
        <v>2.9143547011375408</v>
      </c>
    </row>
    <row r="18" spans="3:18">
      <c r="C18" s="97">
        <v>45.8</v>
      </c>
      <c r="D18" s="97">
        <v>7.6999999999999993</v>
      </c>
      <c r="E18" s="97">
        <v>0.27759702103700001</v>
      </c>
      <c r="F18" s="97">
        <v>0.53553067007300004</v>
      </c>
      <c r="G18" s="97">
        <v>0.64966642931100005</v>
      </c>
      <c r="H18" s="97">
        <v>0.62991046930700001</v>
      </c>
      <c r="I18" s="97">
        <v>0.56578525286699999</v>
      </c>
      <c r="J18" s="97">
        <v>0.49675589210499999</v>
      </c>
      <c r="K18" s="97">
        <v>0.44371226268899999</v>
      </c>
      <c r="L18" s="97">
        <v>0.40088856257400002</v>
      </c>
      <c r="M18" s="97">
        <v>0.36195114750000001</v>
      </c>
      <c r="N18" s="97">
        <v>0.16514016511999999</v>
      </c>
      <c r="O18" s="97">
        <v>7.3056833137399996E-2</v>
      </c>
      <c r="P18" s="97">
        <v>4.24738344511E-2</v>
      </c>
      <c r="Q18" s="97">
        <v>2.97977618473E-2</v>
      </c>
      <c r="R18" s="11">
        <f>SQRT((C18-Input!$R$8)^2+(Input!$Q$8-D18)^2)</f>
        <v>2.8206934697598491</v>
      </c>
    </row>
    <row r="19" spans="3:18">
      <c r="C19" s="97">
        <v>45.8</v>
      </c>
      <c r="D19" s="97">
        <v>7.8</v>
      </c>
      <c r="E19" s="97">
        <v>0.26809902304700001</v>
      </c>
      <c r="F19" s="97">
        <v>0.51928859260600002</v>
      </c>
      <c r="G19" s="97">
        <v>0.62767679871199999</v>
      </c>
      <c r="H19" s="97">
        <v>0.60789658003500002</v>
      </c>
      <c r="I19" s="97">
        <v>0.54542098496900004</v>
      </c>
      <c r="J19" s="97">
        <v>0.47864335188200002</v>
      </c>
      <c r="K19" s="97">
        <v>0.42753733561899998</v>
      </c>
      <c r="L19" s="97">
        <v>0.38565552233900002</v>
      </c>
      <c r="M19" s="97">
        <v>0.347962072023</v>
      </c>
      <c r="N19" s="97">
        <v>0.157884663861</v>
      </c>
      <c r="O19" s="97">
        <v>6.9578134612800005E-2</v>
      </c>
      <c r="P19" s="97">
        <v>4.0599474766299999E-2</v>
      </c>
      <c r="Q19" s="97">
        <v>2.85138990257E-2</v>
      </c>
      <c r="R19" s="11">
        <f>SQRT((C19-Input!$R$8)^2+(Input!$Q$8-D19)^2)</f>
        <v>2.7274823512993138</v>
      </c>
    </row>
    <row r="20" spans="3:18">
      <c r="C20" s="97">
        <v>45.8</v>
      </c>
      <c r="D20" s="97">
        <v>7.9</v>
      </c>
      <c r="E20" s="97">
        <v>0.25768468983300002</v>
      </c>
      <c r="F20" s="97">
        <v>0.50097408991900005</v>
      </c>
      <c r="G20" s="97">
        <v>0.60368971544000005</v>
      </c>
      <c r="H20" s="97">
        <v>0.58396164650500004</v>
      </c>
      <c r="I20" s="97">
        <v>0.52271931016299999</v>
      </c>
      <c r="J20" s="97">
        <v>0.45886018630199998</v>
      </c>
      <c r="K20" s="97">
        <v>0.40978525880799999</v>
      </c>
      <c r="L20" s="97">
        <v>0.36882996546399999</v>
      </c>
      <c r="M20" s="97">
        <v>0.33265191166800001</v>
      </c>
      <c r="N20" s="97">
        <v>0.149990650739</v>
      </c>
      <c r="O20" s="97">
        <v>6.5866798664600004E-2</v>
      </c>
      <c r="P20" s="97">
        <v>3.8588220593200002E-2</v>
      </c>
      <c r="Q20" s="97">
        <v>2.7145834244600001E-2</v>
      </c>
      <c r="R20" s="11">
        <f>SQRT((C20-Input!$R$8)^2+(Input!$Q$8-D20)^2)</f>
        <v>2.6347691175798706</v>
      </c>
    </row>
    <row r="21" spans="3:18">
      <c r="C21" s="97">
        <v>45.8</v>
      </c>
      <c r="D21" s="97">
        <v>7.9999999999999982</v>
      </c>
      <c r="E21" s="97">
        <v>0.24387017238700001</v>
      </c>
      <c r="F21" s="97">
        <v>0.47536928301300002</v>
      </c>
      <c r="G21" s="97">
        <v>0.57186111782399995</v>
      </c>
      <c r="H21" s="97">
        <v>0.55257539602600003</v>
      </c>
      <c r="I21" s="97">
        <v>0.49349012523899999</v>
      </c>
      <c r="J21" s="97">
        <v>0.43334055584600001</v>
      </c>
      <c r="K21" s="97">
        <v>0.38651895142699999</v>
      </c>
      <c r="L21" s="97">
        <v>0.347415189668</v>
      </c>
      <c r="M21" s="97">
        <v>0.31326882017699997</v>
      </c>
      <c r="N21" s="97">
        <v>0.14051253857599999</v>
      </c>
      <c r="O21" s="97">
        <v>6.1674576051799997E-2</v>
      </c>
      <c r="P21" s="97">
        <v>3.63087274618E-2</v>
      </c>
      <c r="Q21" s="97">
        <v>2.5596180392000002E-2</v>
      </c>
      <c r="R21" s="11">
        <f>SQRT((C21-Input!$R$8)^2+(Input!$Q$8-D21)^2)</f>
        <v>2.5426082335381519</v>
      </c>
    </row>
    <row r="22" spans="3:18">
      <c r="C22" s="97">
        <v>45.8</v>
      </c>
      <c r="D22" s="97">
        <v>8.7999999999999989</v>
      </c>
      <c r="E22" s="97">
        <v>0.17069561512299999</v>
      </c>
      <c r="F22" s="97">
        <v>0.33230377775100001</v>
      </c>
      <c r="G22" s="97">
        <v>0.40031487614700001</v>
      </c>
      <c r="H22" s="97">
        <v>0.38676889627900002</v>
      </c>
      <c r="I22" s="97">
        <v>0.34517315278999999</v>
      </c>
      <c r="J22" s="97">
        <v>0.30257111001199999</v>
      </c>
      <c r="K22" s="97">
        <v>0.26862401236299999</v>
      </c>
      <c r="L22" s="97">
        <v>0.24099546291599999</v>
      </c>
      <c r="M22" s="97">
        <v>0.21712036307300001</v>
      </c>
      <c r="N22" s="97">
        <v>9.7312325499600005E-2</v>
      </c>
      <c r="O22" s="97">
        <v>4.3382762046999999E-2</v>
      </c>
      <c r="P22" s="97">
        <v>2.66177504617E-2</v>
      </c>
      <c r="Q22" s="97">
        <v>1.9140159483200001E-2</v>
      </c>
      <c r="R22" s="11">
        <f>SQRT((C22-Input!$R$8)^2+(Input!$Q$8-D22)^2)</f>
        <v>1.8351139582279448</v>
      </c>
    </row>
    <row r="23" spans="3:18">
      <c r="C23" s="97">
        <v>45.8</v>
      </c>
      <c r="D23" s="97">
        <v>8.9</v>
      </c>
      <c r="E23" s="97">
        <v>0.19098355033299999</v>
      </c>
      <c r="F23" s="97">
        <v>0.37722918329799998</v>
      </c>
      <c r="G23" s="97">
        <v>0.446808277915</v>
      </c>
      <c r="H23" s="97">
        <v>0.42917107128499998</v>
      </c>
      <c r="I23" s="97">
        <v>0.381700986912</v>
      </c>
      <c r="J23" s="97">
        <v>0.33338121330199999</v>
      </c>
      <c r="K23" s="97">
        <v>0.295344177707</v>
      </c>
      <c r="L23" s="97">
        <v>0.26411519559500002</v>
      </c>
      <c r="M23" s="97">
        <v>0.23699814085900001</v>
      </c>
      <c r="N23" s="97">
        <v>0.103163665237</v>
      </c>
      <c r="O23" s="97">
        <v>4.53889255583E-2</v>
      </c>
      <c r="P23" s="97">
        <v>2.7574505731399999E-2</v>
      </c>
      <c r="Q23" s="97">
        <v>1.9711089077400001E-2</v>
      </c>
      <c r="R23" s="11">
        <f>SQRT((C23-Input!$R$8)^2+(Input!$Q$8-D23)^2)</f>
        <v>1.7522818169422436</v>
      </c>
    </row>
    <row r="24" spans="3:18">
      <c r="C24" s="97">
        <v>45.8</v>
      </c>
      <c r="D24" s="97">
        <v>8.9999999999999982</v>
      </c>
      <c r="E24" s="97">
        <v>0.20510414473800001</v>
      </c>
      <c r="F24" s="97">
        <v>0.40533433905400001</v>
      </c>
      <c r="G24" s="97">
        <v>0.47985791967399999</v>
      </c>
      <c r="H24" s="97">
        <v>0.46051307115200002</v>
      </c>
      <c r="I24" s="97">
        <v>0.40950222904900002</v>
      </c>
      <c r="J24" s="97">
        <v>0.35767670321400002</v>
      </c>
      <c r="K24" s="97">
        <v>0.316688500491</v>
      </c>
      <c r="L24" s="97">
        <v>0.283373300371</v>
      </c>
      <c r="M24" s="97">
        <v>0.25395942045999997</v>
      </c>
      <c r="N24" s="97">
        <v>0.109483743621</v>
      </c>
      <c r="O24" s="97">
        <v>4.7788910723800003E-2</v>
      </c>
      <c r="P24" s="97">
        <v>2.8781436797200001E-2</v>
      </c>
      <c r="Q24" s="97">
        <v>2.0459405315100002E-2</v>
      </c>
      <c r="R24" s="11">
        <f>SQRT((C24-Input!$R$8)^2+(Input!$Q$8-D24)^2)</f>
        <v>1.6713287804288528</v>
      </c>
    </row>
    <row r="25" spans="3:18">
      <c r="C25" s="97">
        <v>45.8</v>
      </c>
      <c r="D25" s="97">
        <v>9.1</v>
      </c>
      <c r="E25" s="97">
        <v>0.218938825857</v>
      </c>
      <c r="F25" s="97">
        <v>0.43132435706799999</v>
      </c>
      <c r="G25" s="97">
        <v>0.514046015232</v>
      </c>
      <c r="H25" s="97">
        <v>0.49346282511099998</v>
      </c>
      <c r="I25" s="97">
        <v>0.43831897873100001</v>
      </c>
      <c r="J25" s="97">
        <v>0.38377591725499999</v>
      </c>
      <c r="K25" s="97">
        <v>0.33967286989000001</v>
      </c>
      <c r="L25" s="97">
        <v>0.30393696788300001</v>
      </c>
      <c r="M25" s="97">
        <v>0.27282643918499999</v>
      </c>
      <c r="N25" s="97">
        <v>0.117288851023</v>
      </c>
      <c r="O25" s="97">
        <v>5.1009908075599998E-2</v>
      </c>
      <c r="P25" s="97">
        <v>3.04484409068E-2</v>
      </c>
      <c r="Q25" s="97">
        <v>2.1521640486800001E-2</v>
      </c>
      <c r="R25" s="11">
        <f>SQRT((C25-Input!$R$8)^2+(Input!$Q$8-D25)^2)</f>
        <v>1.5925414338701436</v>
      </c>
    </row>
    <row r="26" spans="3:18">
      <c r="C26" s="97">
        <v>45.8</v>
      </c>
      <c r="D26" s="97">
        <v>9.2000000000000011</v>
      </c>
      <c r="E26" s="97">
        <v>0.23517982186200001</v>
      </c>
      <c r="F26" s="97">
        <v>0.460937674794</v>
      </c>
      <c r="G26" s="97">
        <v>0.55500216514</v>
      </c>
      <c r="H26" s="97">
        <v>0.53304425417400003</v>
      </c>
      <c r="I26" s="97">
        <v>0.47281299616599998</v>
      </c>
      <c r="J26" s="97">
        <v>0.41439084921500002</v>
      </c>
      <c r="K26" s="97">
        <v>0.36742256500699999</v>
      </c>
      <c r="L26" s="97">
        <v>0.32870773466699998</v>
      </c>
      <c r="M26" s="97">
        <v>0.29551291720700001</v>
      </c>
      <c r="N26" s="97">
        <v>0.127306645754</v>
      </c>
      <c r="O26" s="97">
        <v>5.53174730148E-2</v>
      </c>
      <c r="P26" s="97">
        <v>3.2711133138899999E-2</v>
      </c>
      <c r="Q26" s="97">
        <v>2.2983542135599999E-2</v>
      </c>
      <c r="R26" s="11">
        <f>SQRT((C26-Input!$R$8)^2+(Input!$Q$8-D26)^2)</f>
        <v>1.5162574137977196</v>
      </c>
    </row>
    <row r="27" spans="3:18">
      <c r="C27" s="97">
        <v>45.9</v>
      </c>
      <c r="D27" s="97">
        <v>6.8</v>
      </c>
      <c r="E27" s="97">
        <v>0.43506534387899998</v>
      </c>
      <c r="F27" s="97">
        <v>0.86470177521199998</v>
      </c>
      <c r="G27" s="97">
        <v>1.0252170358799999</v>
      </c>
      <c r="H27" s="97">
        <v>0.97742142924099995</v>
      </c>
      <c r="I27" s="97">
        <v>0.86463480550299998</v>
      </c>
      <c r="J27" s="97">
        <v>0.76203808055099997</v>
      </c>
      <c r="K27" s="97">
        <v>0.67750948675099998</v>
      </c>
      <c r="L27" s="97">
        <v>0.60840148162499996</v>
      </c>
      <c r="M27" s="97">
        <v>0.54905077004900005</v>
      </c>
      <c r="N27" s="97">
        <v>0.238319087205</v>
      </c>
      <c r="O27" s="97">
        <v>0.10294781854600001</v>
      </c>
      <c r="P27" s="97">
        <v>5.8258643835100002E-2</v>
      </c>
      <c r="Q27" s="97">
        <v>3.9970483618399999E-2</v>
      </c>
      <c r="R27" s="11">
        <f>SQRT((C27-Input!$R$8)^2+(Input!$Q$8-D27)^2)</f>
        <v>3.6496259839075083</v>
      </c>
    </row>
    <row r="28" spans="3:18">
      <c r="C28" s="97">
        <v>45.9</v>
      </c>
      <c r="D28" s="97">
        <v>6.9</v>
      </c>
      <c r="E28" s="97">
        <v>0.43097936323199998</v>
      </c>
      <c r="F28" s="97">
        <v>0.85230360847499997</v>
      </c>
      <c r="G28" s="97">
        <v>1.0167715211799999</v>
      </c>
      <c r="H28" s="97">
        <v>0.97101753417199999</v>
      </c>
      <c r="I28" s="97">
        <v>0.86012075570000002</v>
      </c>
      <c r="J28" s="97">
        <v>0.75808437150600005</v>
      </c>
      <c r="K28" s="97">
        <v>0.67457763100599999</v>
      </c>
      <c r="L28" s="97">
        <v>0.60651005064899999</v>
      </c>
      <c r="M28" s="97">
        <v>0.54784916667299999</v>
      </c>
      <c r="N28" s="97">
        <v>0.24030283052400001</v>
      </c>
      <c r="O28" s="97">
        <v>0.104426247413</v>
      </c>
      <c r="P28" s="97">
        <v>5.9174283369900001E-2</v>
      </c>
      <c r="Q28" s="97">
        <v>4.0644314530800002E-2</v>
      </c>
      <c r="R28" s="11">
        <f>SQRT((C28-Input!$R$8)^2+(Input!$Q$8-D28)^2)</f>
        <v>3.5528324121348906</v>
      </c>
    </row>
    <row r="29" spans="3:18">
      <c r="C29" s="97">
        <v>45.9</v>
      </c>
      <c r="D29" s="97">
        <v>6.9999999999999991</v>
      </c>
      <c r="E29" s="97">
        <v>0.433018444966</v>
      </c>
      <c r="F29" s="97">
        <v>0.85497795964400003</v>
      </c>
      <c r="G29" s="97">
        <v>1.02076359718</v>
      </c>
      <c r="H29" s="97">
        <v>0.97609108556400004</v>
      </c>
      <c r="I29" s="97">
        <v>0.86603450341199995</v>
      </c>
      <c r="J29" s="97">
        <v>0.76434034053800004</v>
      </c>
      <c r="K29" s="97">
        <v>0.68072991177700004</v>
      </c>
      <c r="L29" s="97">
        <v>0.61261245950900001</v>
      </c>
      <c r="M29" s="97">
        <v>0.55430369400599999</v>
      </c>
      <c r="N29" s="97">
        <v>0.244917544564</v>
      </c>
      <c r="O29" s="97">
        <v>0.106569798558</v>
      </c>
      <c r="P29" s="97">
        <v>6.0331448025599997E-2</v>
      </c>
      <c r="Q29" s="97">
        <v>4.14212200014E-2</v>
      </c>
      <c r="R29" s="11">
        <f>SQRT((C29-Input!$R$8)^2+(Input!$Q$8-D29)^2)</f>
        <v>3.4562214157978386</v>
      </c>
    </row>
    <row r="30" spans="3:18">
      <c r="C30" s="97">
        <v>45.9</v>
      </c>
      <c r="D30" s="97">
        <v>7.0999999999999988</v>
      </c>
      <c r="E30" s="97">
        <v>0.43426238068900003</v>
      </c>
      <c r="F30" s="97">
        <v>0.85694565754700003</v>
      </c>
      <c r="G30" s="97">
        <v>1.02255012259</v>
      </c>
      <c r="H30" s="97">
        <v>0.97921901400099998</v>
      </c>
      <c r="I30" s="97">
        <v>0.87006494090200004</v>
      </c>
      <c r="J30" s="97">
        <v>0.76806606234700003</v>
      </c>
      <c r="K30" s="97">
        <v>0.68439930144399996</v>
      </c>
      <c r="L30" s="97">
        <v>0.616185425786</v>
      </c>
      <c r="M30" s="97">
        <v>0.55763492590499997</v>
      </c>
      <c r="N30" s="97">
        <v>0.24744089519500001</v>
      </c>
      <c r="O30" s="97">
        <v>0.107443567159</v>
      </c>
      <c r="P30" s="97">
        <v>6.0635680519700003E-2</v>
      </c>
      <c r="Q30" s="97">
        <v>4.1598684984699999E-2</v>
      </c>
      <c r="R30" s="11">
        <f>SQRT((C30-Input!$R$8)^2+(Input!$Q$8-D30)^2)</f>
        <v>3.3598087447536349</v>
      </c>
    </row>
    <row r="31" spans="3:18">
      <c r="C31" s="97">
        <v>45.9</v>
      </c>
      <c r="D31" s="97">
        <v>7.2</v>
      </c>
      <c r="E31" s="97">
        <v>0.42752697768499998</v>
      </c>
      <c r="F31" s="97">
        <v>0.84263464361200002</v>
      </c>
      <c r="G31" s="97">
        <v>1.00521245336</v>
      </c>
      <c r="H31" s="97">
        <v>0.96460557224499999</v>
      </c>
      <c r="I31" s="97">
        <v>0.858653713032</v>
      </c>
      <c r="J31" s="97">
        <v>0.756801636449</v>
      </c>
      <c r="K31" s="97">
        <v>0.67467032444300001</v>
      </c>
      <c r="L31" s="97">
        <v>0.60779941855800002</v>
      </c>
      <c r="M31" s="97">
        <v>0.54952381669200001</v>
      </c>
      <c r="N31" s="97">
        <v>0.24442455620600001</v>
      </c>
      <c r="O31" s="97">
        <v>0.106000414174</v>
      </c>
      <c r="P31" s="97">
        <v>5.9663739744700003E-2</v>
      </c>
      <c r="Q31" s="97">
        <v>4.0957910743200002E-2</v>
      </c>
      <c r="R31" s="11">
        <f>SQRT((C31-Input!$R$8)^2+(Input!$Q$8-D31)^2)</f>
        <v>3.2636119756531055</v>
      </c>
    </row>
    <row r="32" spans="3:18">
      <c r="C32" s="97">
        <v>45.9</v>
      </c>
      <c r="D32" s="97">
        <v>7.3000000000000007</v>
      </c>
      <c r="E32" s="97">
        <v>0.42087071797100001</v>
      </c>
      <c r="F32" s="97">
        <v>0.82912053142099995</v>
      </c>
      <c r="G32" s="97">
        <v>0.98676459390100002</v>
      </c>
      <c r="H32" s="97">
        <v>0.94836396497800002</v>
      </c>
      <c r="I32" s="97">
        <v>0.84577140970099995</v>
      </c>
      <c r="J32" s="97">
        <v>0.74467852756300001</v>
      </c>
      <c r="K32" s="97">
        <v>0.66437054084900005</v>
      </c>
      <c r="L32" s="97">
        <v>0.59893842234299999</v>
      </c>
      <c r="M32" s="97">
        <v>0.54089180887099997</v>
      </c>
      <c r="N32" s="97">
        <v>0.241008154409</v>
      </c>
      <c r="O32" s="97">
        <v>0.10435014312</v>
      </c>
      <c r="P32" s="97">
        <v>5.8615837118000003E-2</v>
      </c>
      <c r="Q32" s="97">
        <v>4.0253868367100001E-2</v>
      </c>
      <c r="R32" s="11">
        <f>SQRT((C32-Input!$R$8)^2+(Input!$Q$8-D32)^2)</f>
        <v>3.1676507784049908</v>
      </c>
    </row>
    <row r="33" spans="3:18">
      <c r="C33" s="97">
        <v>45.9</v>
      </c>
      <c r="D33" s="97">
        <v>7.3999999999999986</v>
      </c>
      <c r="E33" s="97">
        <v>0.40470406073600002</v>
      </c>
      <c r="F33" s="97">
        <v>0.79561037344600005</v>
      </c>
      <c r="G33" s="97">
        <v>0.94590577788800001</v>
      </c>
      <c r="H33" s="97">
        <v>0.91072568563800005</v>
      </c>
      <c r="I33" s="97">
        <v>0.81396093784400003</v>
      </c>
      <c r="J33" s="97">
        <v>0.71479166468900002</v>
      </c>
      <c r="K33" s="97">
        <v>0.63841447005399998</v>
      </c>
      <c r="L33" s="97">
        <v>0.57622899179999998</v>
      </c>
      <c r="M33" s="97">
        <v>0.519003934547</v>
      </c>
      <c r="N33" s="97">
        <v>0.232018151285</v>
      </c>
      <c r="O33" s="97">
        <v>0.10048568664300001</v>
      </c>
      <c r="P33" s="97">
        <v>5.6570178107999997E-2</v>
      </c>
      <c r="Q33" s="97">
        <v>3.8927529551700001E-2</v>
      </c>
      <c r="R33" s="11">
        <f>SQRT((C33-Input!$R$8)^2+(Input!$Q$8-D33)^2)</f>
        <v>3.0719472294024088</v>
      </c>
    </row>
    <row r="34" spans="3:18">
      <c r="C34" s="97">
        <v>45.9</v>
      </c>
      <c r="D34" s="97">
        <v>7.4999999999999991</v>
      </c>
      <c r="E34" s="97">
        <v>0.371958526924</v>
      </c>
      <c r="F34" s="97">
        <v>0.72546561667200005</v>
      </c>
      <c r="G34" s="97">
        <v>0.87181805870200002</v>
      </c>
      <c r="H34" s="97">
        <v>0.842435223776</v>
      </c>
      <c r="I34" s="97">
        <v>0.75382337043699998</v>
      </c>
      <c r="J34" s="97">
        <v>0.66084729880100002</v>
      </c>
      <c r="K34" s="97">
        <v>0.59160713893399997</v>
      </c>
      <c r="L34" s="97">
        <v>0.53356006901700004</v>
      </c>
      <c r="M34" s="97">
        <v>0.48036387874399999</v>
      </c>
      <c r="N34" s="97">
        <v>0.21693402485999999</v>
      </c>
      <c r="O34" s="97">
        <v>9.4331109545799999E-2</v>
      </c>
      <c r="P34" s="97">
        <v>5.3571740804199998E-2</v>
      </c>
      <c r="Q34" s="97">
        <v>3.6981567353399997E-2</v>
      </c>
      <c r="R34" s="11">
        <f>SQRT((C34-Input!$R$8)^2+(Input!$Q$8-D34)^2)</f>
        <v>2.9765261810601484</v>
      </c>
    </row>
    <row r="35" spans="3:18">
      <c r="C35" s="97">
        <v>45.9</v>
      </c>
      <c r="D35" s="97">
        <v>7.5999999999999979</v>
      </c>
      <c r="E35" s="97">
        <v>0.34021195386199998</v>
      </c>
      <c r="F35" s="97">
        <v>0.658121724081</v>
      </c>
      <c r="G35" s="97">
        <v>0.80066672016600005</v>
      </c>
      <c r="H35" s="97">
        <v>0.77595806245300003</v>
      </c>
      <c r="I35" s="97">
        <v>0.692509731287</v>
      </c>
      <c r="J35" s="97">
        <v>0.608900140338</v>
      </c>
      <c r="K35" s="97">
        <v>0.54558626060199999</v>
      </c>
      <c r="L35" s="97">
        <v>0.49093777260299998</v>
      </c>
      <c r="M35" s="97">
        <v>0.443452760128</v>
      </c>
      <c r="N35" s="97">
        <v>0.20226771338800001</v>
      </c>
      <c r="O35" s="97">
        <v>8.8395066518299995E-2</v>
      </c>
      <c r="P35" s="97">
        <v>5.0529135406900003E-2</v>
      </c>
      <c r="Q35" s="97">
        <v>3.4996371780500003E-2</v>
      </c>
      <c r="R35" s="11">
        <f>SQRT((C35-Input!$R$8)^2+(Input!$Q$8-D35)^2)</f>
        <v>2.8814156994158098</v>
      </c>
    </row>
    <row r="36" spans="3:18">
      <c r="C36" s="97">
        <v>45.9</v>
      </c>
      <c r="D36" s="97">
        <v>7.6999999999999993</v>
      </c>
      <c r="E36" s="97">
        <v>0.31618399253599999</v>
      </c>
      <c r="F36" s="97">
        <v>0.61012304720900001</v>
      </c>
      <c r="G36" s="97">
        <v>0.74287041009499999</v>
      </c>
      <c r="H36" s="97">
        <v>0.71956830068099997</v>
      </c>
      <c r="I36" s="97">
        <v>0.64418651179300002</v>
      </c>
      <c r="J36" s="97">
        <v>0.56773417927600001</v>
      </c>
      <c r="K36" s="97">
        <v>0.50678968629800003</v>
      </c>
      <c r="L36" s="97">
        <v>0.45698282910299998</v>
      </c>
      <c r="M36" s="97">
        <v>0.41367729739100001</v>
      </c>
      <c r="N36" s="97">
        <v>0.188646290557</v>
      </c>
      <c r="O36" s="97">
        <v>8.2914135802399994E-2</v>
      </c>
      <c r="P36" s="97">
        <v>4.7596502924300003E-2</v>
      </c>
      <c r="Q36" s="97">
        <v>3.3079569575099999E-2</v>
      </c>
      <c r="R36" s="11">
        <f>SQRT((C36-Input!$R$8)^2+(Input!$Q$8-D36)^2)</f>
        <v>2.786647584310451</v>
      </c>
    </row>
    <row r="37" spans="3:18">
      <c r="C37" s="97">
        <v>45.9</v>
      </c>
      <c r="D37" s="97">
        <v>7.8</v>
      </c>
      <c r="E37" s="97">
        <v>0.29735825948299999</v>
      </c>
      <c r="F37" s="97">
        <v>0.57413563624599995</v>
      </c>
      <c r="G37" s="97">
        <v>0.69626051078399998</v>
      </c>
      <c r="H37" s="97">
        <v>0.67480724168600004</v>
      </c>
      <c r="I37" s="97">
        <v>0.60524061277899999</v>
      </c>
      <c r="J37" s="97">
        <v>0.53275621242799998</v>
      </c>
      <c r="K37" s="97">
        <v>0.475429751693</v>
      </c>
      <c r="L37" s="97">
        <v>0.42920514768700002</v>
      </c>
      <c r="M37" s="97">
        <v>0.38846319412199998</v>
      </c>
      <c r="N37" s="97">
        <v>0.17672714159799999</v>
      </c>
      <c r="O37" s="97">
        <v>7.7900928898500005E-2</v>
      </c>
      <c r="P37" s="97">
        <v>4.4879736618800001E-2</v>
      </c>
      <c r="Q37" s="97">
        <v>3.1278003323799999E-2</v>
      </c>
      <c r="R37" s="11">
        <f>SQRT((C37-Input!$R$8)^2+(Input!$Q$8-D37)^2)</f>
        <v>2.6922579901351669</v>
      </c>
    </row>
    <row r="38" spans="3:18">
      <c r="C38" s="97">
        <v>45.9</v>
      </c>
      <c r="D38" s="97">
        <v>7.9</v>
      </c>
      <c r="E38" s="97">
        <v>0.280723917948</v>
      </c>
      <c r="F38" s="97">
        <v>0.54248306565299997</v>
      </c>
      <c r="G38" s="97">
        <v>0.65626195865900006</v>
      </c>
      <c r="H38" s="97">
        <v>0.63592581516400004</v>
      </c>
      <c r="I38" s="97">
        <v>0.57088799499200005</v>
      </c>
      <c r="J38" s="97">
        <v>0.50125609405799998</v>
      </c>
      <c r="K38" s="97">
        <v>0.44763799396800003</v>
      </c>
      <c r="L38" s="97">
        <v>0.40431487653199999</v>
      </c>
      <c r="M38" s="97">
        <v>0.36487947577000002</v>
      </c>
      <c r="N38" s="97">
        <v>0.165640470851</v>
      </c>
      <c r="O38" s="97">
        <v>7.3066501689599994E-2</v>
      </c>
      <c r="P38" s="97">
        <v>4.22705520924E-2</v>
      </c>
      <c r="Q38" s="97">
        <v>2.95361039897E-2</v>
      </c>
      <c r="R38" s="11">
        <f>SQRT((C38-Input!$R$8)^2+(Input!$Q$8-D38)^2)</f>
        <v>2.5982881694973763</v>
      </c>
    </row>
    <row r="39" spans="3:18">
      <c r="C39" s="97">
        <v>45.9</v>
      </c>
      <c r="D39" s="97">
        <v>7.9999999999999982</v>
      </c>
      <c r="E39" s="97">
        <v>0.26427179316499999</v>
      </c>
      <c r="F39" s="97">
        <v>0.51181226406500002</v>
      </c>
      <c r="G39" s="97">
        <v>0.61895855368800001</v>
      </c>
      <c r="H39" s="97">
        <v>0.59941841257299999</v>
      </c>
      <c r="I39" s="97">
        <v>0.53720869761300005</v>
      </c>
      <c r="J39" s="97">
        <v>0.47141456980200003</v>
      </c>
      <c r="K39" s="97">
        <v>0.42104906252699997</v>
      </c>
      <c r="L39" s="97">
        <v>0.37947699123200002</v>
      </c>
      <c r="M39" s="97">
        <v>0.34227946109500001</v>
      </c>
      <c r="N39" s="97">
        <v>0.15477090219100001</v>
      </c>
      <c r="O39" s="97">
        <v>6.8116890046499998E-2</v>
      </c>
      <c r="P39" s="97">
        <v>3.9703050948899997E-2</v>
      </c>
      <c r="Q39" s="97">
        <v>2.7822093264100001E-2</v>
      </c>
      <c r="R39" s="11">
        <f>SQRT((C39-Input!$R$8)^2+(Input!$Q$8-D39)^2)</f>
        <v>2.5047853676619511</v>
      </c>
    </row>
    <row r="40" spans="3:18">
      <c r="C40" s="97">
        <v>45.9</v>
      </c>
      <c r="D40" s="97">
        <v>8.1</v>
      </c>
      <c r="E40" s="97">
        <v>0.24772192991799999</v>
      </c>
      <c r="F40" s="97">
        <v>0.481185917455</v>
      </c>
      <c r="G40" s="97">
        <v>0.58121110994199998</v>
      </c>
      <c r="H40" s="97">
        <v>0.56250551256400005</v>
      </c>
      <c r="I40" s="97">
        <v>0.50245892859300001</v>
      </c>
      <c r="J40" s="97">
        <v>0.441241388806</v>
      </c>
      <c r="K40" s="97">
        <v>0.393982305546</v>
      </c>
      <c r="L40" s="97">
        <v>0.35408044271599998</v>
      </c>
      <c r="M40" s="97">
        <v>0.31941292073400002</v>
      </c>
      <c r="N40" s="97">
        <v>0.14371023055599999</v>
      </c>
      <c r="O40" s="97">
        <v>6.3206604130300006E-2</v>
      </c>
      <c r="P40" s="97">
        <v>3.7132879393299997E-2</v>
      </c>
      <c r="Q40" s="97">
        <v>2.6096820451300001E-2</v>
      </c>
      <c r="R40" s="11">
        <f>SQRT((C40-Input!$R$8)^2+(Input!$Q$8-D40)^2)</f>
        <v>2.411803902550286</v>
      </c>
    </row>
    <row r="41" spans="3:18">
      <c r="C41" s="97">
        <v>45.9</v>
      </c>
      <c r="D41" s="97">
        <v>8.6999999999999993</v>
      </c>
      <c r="E41" s="97">
        <v>0.20703185924500001</v>
      </c>
      <c r="F41" s="97">
        <v>0.41074784550900001</v>
      </c>
      <c r="G41" s="97">
        <v>0.48433929695200001</v>
      </c>
      <c r="H41" s="97">
        <v>0.464105206677</v>
      </c>
      <c r="I41" s="97">
        <v>0.41245199329299997</v>
      </c>
      <c r="J41" s="97">
        <v>0.36027538288700001</v>
      </c>
      <c r="K41" s="97">
        <v>0.318993542771</v>
      </c>
      <c r="L41" s="97">
        <v>0.285332349092</v>
      </c>
      <c r="M41" s="97">
        <v>0.25564185821300001</v>
      </c>
      <c r="N41" s="97">
        <v>0.110199279486</v>
      </c>
      <c r="O41" s="97">
        <v>4.8091200218099997E-2</v>
      </c>
      <c r="P41" s="97">
        <v>2.89753431201E-2</v>
      </c>
      <c r="Q41" s="97">
        <v>2.0632514818700001E-2</v>
      </c>
      <c r="R41" s="11">
        <f>SQRT((C41-Input!$R$8)^2+(Input!$Q$8-D41)^2)</f>
        <v>1.8691944848455628</v>
      </c>
    </row>
    <row r="42" spans="3:18">
      <c r="C42" s="97">
        <v>45.9</v>
      </c>
      <c r="D42" s="97">
        <v>8.7999999999999989</v>
      </c>
      <c r="E42" s="97">
        <v>0.21398245479299999</v>
      </c>
      <c r="F42" s="97">
        <v>0.42554193460900003</v>
      </c>
      <c r="G42" s="97">
        <v>0.50145475585599997</v>
      </c>
      <c r="H42" s="97">
        <v>0.479787126008</v>
      </c>
      <c r="I42" s="97">
        <v>0.425707485276</v>
      </c>
      <c r="J42" s="97">
        <v>0.37195167021699999</v>
      </c>
      <c r="K42" s="97">
        <v>0.32902473858100001</v>
      </c>
      <c r="L42" s="97">
        <v>0.29397424767399999</v>
      </c>
      <c r="M42" s="97">
        <v>0.26315381273400001</v>
      </c>
      <c r="N42" s="97">
        <v>0.11212076684400001</v>
      </c>
      <c r="O42" s="97">
        <v>4.85770524328E-2</v>
      </c>
      <c r="P42" s="97">
        <v>2.9159308581399999E-2</v>
      </c>
      <c r="Q42" s="97">
        <v>2.0717354939199999E-2</v>
      </c>
      <c r="R42" s="11">
        <f>SQRT((C42-Input!$R$8)^2+(Input!$Q$8-D42)^2)</f>
        <v>1.7823401326571902</v>
      </c>
    </row>
    <row r="43" spans="3:18">
      <c r="C43" s="97">
        <v>45.9</v>
      </c>
      <c r="D43" s="97">
        <v>8.9</v>
      </c>
      <c r="E43" s="97">
        <v>0.219393576181</v>
      </c>
      <c r="F43" s="97">
        <v>0.43588571084700001</v>
      </c>
      <c r="G43" s="97">
        <v>0.51506085004500002</v>
      </c>
      <c r="H43" s="97">
        <v>0.49273746182299999</v>
      </c>
      <c r="I43" s="97">
        <v>0.43688920589000002</v>
      </c>
      <c r="J43" s="97">
        <v>0.38200768901299997</v>
      </c>
      <c r="K43" s="97">
        <v>0.337791876105</v>
      </c>
      <c r="L43" s="97">
        <v>0.30170966776899999</v>
      </c>
      <c r="M43" s="97">
        <v>0.27015026702900002</v>
      </c>
      <c r="N43" s="97">
        <v>0.114616331288</v>
      </c>
      <c r="O43" s="97">
        <v>4.9479399278999997E-2</v>
      </c>
      <c r="P43" s="97">
        <v>2.95982521316E-2</v>
      </c>
      <c r="Q43" s="97">
        <v>2.09803293977E-2</v>
      </c>
      <c r="R43" s="11">
        <f>SQRT((C43-Input!$R$8)^2+(Input!$Q$8-D43)^2)</f>
        <v>1.6969339040704636</v>
      </c>
    </row>
    <row r="44" spans="3:18">
      <c r="C44" s="97">
        <v>45.9</v>
      </c>
      <c r="D44" s="97">
        <v>8.9999999999999982</v>
      </c>
      <c r="E44" s="97">
        <v>0.22413116773299999</v>
      </c>
      <c r="F44" s="97">
        <v>0.44404878020600003</v>
      </c>
      <c r="G44" s="97">
        <v>0.52702332178900002</v>
      </c>
      <c r="H44" s="97">
        <v>0.50454688730599995</v>
      </c>
      <c r="I44" s="97">
        <v>0.44731136772800001</v>
      </c>
      <c r="J44" s="97">
        <v>0.39156343642000002</v>
      </c>
      <c r="K44" s="97">
        <v>0.34623392181700002</v>
      </c>
      <c r="L44" s="97">
        <v>0.30932129102400002</v>
      </c>
      <c r="M44" s="97">
        <v>0.27728480500699998</v>
      </c>
      <c r="N44" s="97">
        <v>0.117818238408</v>
      </c>
      <c r="O44" s="97">
        <v>5.0848787556899998E-2</v>
      </c>
      <c r="P44" s="97">
        <v>3.0316440178E-2</v>
      </c>
      <c r="Q44" s="97">
        <v>2.1438166095900001E-2</v>
      </c>
      <c r="R44" s="11">
        <f>SQRT((C44-Input!$R$8)^2+(Input!$Q$8-D44)^2)</f>
        <v>1.6132058148566202</v>
      </c>
    </row>
    <row r="45" spans="3:18">
      <c r="C45" s="97">
        <v>45.9</v>
      </c>
      <c r="D45" s="97">
        <v>9.1</v>
      </c>
      <c r="E45" s="97">
        <v>0.229441530507</v>
      </c>
      <c r="F45" s="97">
        <v>0.45269921932500001</v>
      </c>
      <c r="G45" s="97">
        <v>0.54040515320799998</v>
      </c>
      <c r="H45" s="97">
        <v>0.51799133405499997</v>
      </c>
      <c r="I45" s="97">
        <v>0.45930635441599998</v>
      </c>
      <c r="J45" s="97">
        <v>0.40237348235199999</v>
      </c>
      <c r="K45" s="97">
        <v>0.35610671510399999</v>
      </c>
      <c r="L45" s="97">
        <v>0.31831752565499999</v>
      </c>
      <c r="M45" s="97">
        <v>0.28581031130200002</v>
      </c>
      <c r="N45" s="97">
        <v>0.122098178104</v>
      </c>
      <c r="O45" s="97">
        <v>5.2819829602899999E-2</v>
      </c>
      <c r="P45" s="97">
        <v>3.1375283552999997E-2</v>
      </c>
      <c r="Q45" s="97">
        <v>2.2130955919600001E-2</v>
      </c>
      <c r="R45" s="11">
        <f>SQRT((C45-Input!$R$8)^2+(Input!$Q$8-D45)^2)</f>
        <v>1.5314311370057054</v>
      </c>
    </row>
    <row r="46" spans="3:18">
      <c r="C46" s="97">
        <v>45.9</v>
      </c>
      <c r="D46" s="97">
        <v>9.2000000000000011</v>
      </c>
      <c r="E46" s="97">
        <v>0.23676431729899999</v>
      </c>
      <c r="F46" s="97">
        <v>0.464787449041</v>
      </c>
      <c r="G46" s="97">
        <v>0.55871664860100001</v>
      </c>
      <c r="H46" s="97">
        <v>0.53644263284600002</v>
      </c>
      <c r="I46" s="97">
        <v>0.47568477727500003</v>
      </c>
      <c r="J46" s="97">
        <v>0.41674001865100002</v>
      </c>
      <c r="K46" s="97">
        <v>0.369580929143</v>
      </c>
      <c r="L46" s="97">
        <v>0.330552313604</v>
      </c>
      <c r="M46" s="97">
        <v>0.297054536185</v>
      </c>
      <c r="N46" s="97">
        <v>0.12795464276900001</v>
      </c>
      <c r="O46" s="97">
        <v>5.5546490609E-2</v>
      </c>
      <c r="P46" s="97">
        <v>3.2857742549000001E-2</v>
      </c>
      <c r="Q46" s="97">
        <v>2.3111628499E-2</v>
      </c>
      <c r="R46" s="11">
        <f>SQRT((C46-Input!$R$8)^2+(Input!$Q$8-D46)^2)</f>
        <v>1.4519399621520044</v>
      </c>
    </row>
    <row r="47" spans="3:18">
      <c r="C47" s="97">
        <v>46</v>
      </c>
      <c r="D47" s="97">
        <v>5.9</v>
      </c>
      <c r="E47" s="97">
        <v>0.25120557312199998</v>
      </c>
      <c r="F47" s="97">
        <v>0.46132294939200003</v>
      </c>
      <c r="G47" s="97">
        <v>0.57776557605500001</v>
      </c>
      <c r="H47" s="97">
        <v>0.56301916686599995</v>
      </c>
      <c r="I47" s="97">
        <v>0.49824649018900002</v>
      </c>
      <c r="J47" s="97">
        <v>0.43611912462800001</v>
      </c>
      <c r="K47" s="97">
        <v>0.386738736601</v>
      </c>
      <c r="L47" s="97">
        <v>0.34648981573999998</v>
      </c>
      <c r="M47" s="97">
        <v>0.31307608099500001</v>
      </c>
      <c r="N47" s="97">
        <v>0.14108260754999999</v>
      </c>
      <c r="O47" s="97">
        <v>6.2614304879300003E-2</v>
      </c>
      <c r="P47" s="97">
        <v>3.7069911700900002E-2</v>
      </c>
      <c r="Q47" s="97">
        <v>2.6019283764199999E-2</v>
      </c>
      <c r="R47" s="11">
        <f>SQRT((C47-Input!$R$8)^2+(Input!$Q$8-D47)^2)</f>
        <v>4.5081291013545561</v>
      </c>
    </row>
    <row r="48" spans="3:18">
      <c r="C48" s="97">
        <v>46</v>
      </c>
      <c r="D48" s="97">
        <v>6</v>
      </c>
      <c r="E48" s="97">
        <v>0.25724286773499999</v>
      </c>
      <c r="F48" s="97">
        <v>0.47634482737599998</v>
      </c>
      <c r="G48" s="97">
        <v>0.59432427327100001</v>
      </c>
      <c r="H48" s="97">
        <v>0.57841641396800003</v>
      </c>
      <c r="I48" s="97">
        <v>0.51307277424999997</v>
      </c>
      <c r="J48" s="97">
        <v>0.44933623350599999</v>
      </c>
      <c r="K48" s="97">
        <v>0.39932354342100002</v>
      </c>
      <c r="L48" s="97">
        <v>0.35789664513800001</v>
      </c>
      <c r="M48" s="97">
        <v>0.32329434681300001</v>
      </c>
      <c r="N48" s="97">
        <v>0.14589837485599999</v>
      </c>
      <c r="O48" s="97">
        <v>6.4735811063500001E-2</v>
      </c>
      <c r="P48" s="97">
        <v>3.8274217260700003E-2</v>
      </c>
      <c r="Q48" s="97">
        <v>2.6883125576800001E-2</v>
      </c>
      <c r="R48" s="11">
        <f>SQRT((C48-Input!$R$8)^2+(Input!$Q$8-D48)^2)</f>
        <v>4.4097705519429491</v>
      </c>
    </row>
    <row r="49" spans="3:18">
      <c r="C49" s="97">
        <v>46</v>
      </c>
      <c r="D49" s="97">
        <v>6.0999999999999988</v>
      </c>
      <c r="E49" s="97">
        <v>0.27740207507300002</v>
      </c>
      <c r="F49" s="97">
        <v>0.52392753680799997</v>
      </c>
      <c r="G49" s="97">
        <v>0.64289572899299996</v>
      </c>
      <c r="H49" s="97">
        <v>0.62242071402300003</v>
      </c>
      <c r="I49" s="97">
        <v>0.55364872377499996</v>
      </c>
      <c r="J49" s="97">
        <v>0.48434365423800002</v>
      </c>
      <c r="K49" s="97">
        <v>0.43014934987699999</v>
      </c>
      <c r="L49" s="97">
        <v>0.38635092758099998</v>
      </c>
      <c r="M49" s="97">
        <v>0.348108825058</v>
      </c>
      <c r="N49" s="97">
        <v>0.15523424767499999</v>
      </c>
      <c r="O49" s="97">
        <v>6.8473545844700001E-2</v>
      </c>
      <c r="P49" s="97">
        <v>4.0204650405799999E-2</v>
      </c>
      <c r="Q49" s="97">
        <v>2.8157336385600001E-2</v>
      </c>
      <c r="R49" s="11">
        <f>SQRT((C49-Input!$R$8)^2+(Input!$Q$8-D49)^2)</f>
        <v>4.3114875213882522</v>
      </c>
    </row>
    <row r="50" spans="3:18">
      <c r="C50" s="97">
        <v>46</v>
      </c>
      <c r="D50" s="97">
        <v>6.1999999999999993</v>
      </c>
      <c r="E50" s="97">
        <v>0.30576766701899999</v>
      </c>
      <c r="F50" s="97">
        <v>0.59094590878999997</v>
      </c>
      <c r="G50" s="97">
        <v>0.71312262084400002</v>
      </c>
      <c r="H50" s="97">
        <v>0.68589403814299998</v>
      </c>
      <c r="I50" s="97">
        <v>0.60818754172599998</v>
      </c>
      <c r="J50" s="97">
        <v>0.53422295394499997</v>
      </c>
      <c r="K50" s="97">
        <v>0.47378458037799998</v>
      </c>
      <c r="L50" s="97">
        <v>0.424960318256</v>
      </c>
      <c r="M50" s="97">
        <v>0.38303982034299999</v>
      </c>
      <c r="N50" s="97">
        <v>0.16797231230000001</v>
      </c>
      <c r="O50" s="97">
        <v>7.3473896507300004E-2</v>
      </c>
      <c r="P50" s="97">
        <v>4.27348450908E-2</v>
      </c>
      <c r="Q50" s="97">
        <v>2.9789399477999998E-2</v>
      </c>
      <c r="R50" s="11">
        <f>SQRT((C50-Input!$R$8)^2+(Input!$Q$8-D50)^2)</f>
        <v>4.2132852945640877</v>
      </c>
    </row>
    <row r="51" spans="3:18">
      <c r="C51" s="97">
        <v>46</v>
      </c>
      <c r="D51" s="97">
        <v>6.6999999999999993</v>
      </c>
      <c r="E51" s="97">
        <v>0.47211083176200003</v>
      </c>
      <c r="F51" s="97">
        <v>0.94961432668099999</v>
      </c>
      <c r="G51" s="97">
        <v>1.1107024912600001</v>
      </c>
      <c r="H51" s="97">
        <v>1.05658924393</v>
      </c>
      <c r="I51" s="97">
        <v>0.93131066481299996</v>
      </c>
      <c r="J51" s="97">
        <v>0.82094030056199996</v>
      </c>
      <c r="K51" s="97">
        <v>0.73236639607999998</v>
      </c>
      <c r="L51" s="97">
        <v>0.65562892016999996</v>
      </c>
      <c r="M51" s="97">
        <v>0.59050352100699999</v>
      </c>
      <c r="N51" s="97">
        <v>0.25293632091700002</v>
      </c>
      <c r="O51" s="97">
        <v>0.10758372797</v>
      </c>
      <c r="P51" s="97">
        <v>6.0428400585700003E-2</v>
      </c>
      <c r="Q51" s="97">
        <v>4.1136753983500002E-2</v>
      </c>
      <c r="R51" s="11">
        <f>SQRT((C51-Input!$R$8)^2+(Input!$Q$8-D51)^2)</f>
        <v>3.7237097906398247</v>
      </c>
    </row>
    <row r="52" spans="3:18">
      <c r="C52" s="97">
        <v>46</v>
      </c>
      <c r="D52" s="97">
        <v>6.8</v>
      </c>
      <c r="E52" s="97">
        <v>0.48910826653400002</v>
      </c>
      <c r="F52" s="97">
        <v>0.98216159992300001</v>
      </c>
      <c r="G52" s="97">
        <v>1.1510385060799999</v>
      </c>
      <c r="H52" s="97">
        <v>1.0975883873900001</v>
      </c>
      <c r="I52" s="97">
        <v>0.96676334443900003</v>
      </c>
      <c r="J52" s="97">
        <v>0.851025418476</v>
      </c>
      <c r="K52" s="97">
        <v>0.76174695153899996</v>
      </c>
      <c r="L52" s="97">
        <v>0.68156006694299998</v>
      </c>
      <c r="M52" s="97">
        <v>0.61345816319299995</v>
      </c>
      <c r="N52" s="97">
        <v>0.26534636756000002</v>
      </c>
      <c r="O52" s="97">
        <v>0.113078293124</v>
      </c>
      <c r="P52" s="97">
        <v>6.35216517615E-2</v>
      </c>
      <c r="Q52" s="97">
        <v>4.3173418830800003E-2</v>
      </c>
      <c r="R52" s="11">
        <f>SQRT((C52-Input!$R$8)^2+(Input!$Q$8-D52)^2)</f>
        <v>3.6261360883466942</v>
      </c>
    </row>
    <row r="53" spans="3:18">
      <c r="C53" s="97">
        <v>46</v>
      </c>
      <c r="D53" s="97">
        <v>6.9</v>
      </c>
      <c r="E53" s="97">
        <v>0.50472445175699998</v>
      </c>
      <c r="F53" s="97">
        <v>1.0119746788699999</v>
      </c>
      <c r="G53" s="97">
        <v>1.1858215556</v>
      </c>
      <c r="H53" s="97">
        <v>1.1307154376199999</v>
      </c>
      <c r="I53" s="97">
        <v>0.99906693853700002</v>
      </c>
      <c r="J53" s="97">
        <v>0.87928874587200001</v>
      </c>
      <c r="K53" s="97">
        <v>0.78879962049800001</v>
      </c>
      <c r="L53" s="97">
        <v>0.70702908703400003</v>
      </c>
      <c r="M53" s="97">
        <v>0.63635011188400004</v>
      </c>
      <c r="N53" s="97">
        <v>0.278669022893</v>
      </c>
      <c r="O53" s="97">
        <v>0.119002370326</v>
      </c>
      <c r="P53" s="97">
        <v>6.68668676672E-2</v>
      </c>
      <c r="Q53" s="97">
        <v>4.5371908538000001E-2</v>
      </c>
      <c r="R53" s="11">
        <f>SQRT((C53-Input!$R$8)^2+(Input!$Q$8-D53)^2)</f>
        <v>3.5286982383753984</v>
      </c>
    </row>
    <row r="54" spans="3:18">
      <c r="C54" s="97">
        <v>46</v>
      </c>
      <c r="D54" s="97">
        <v>6.9999999999999991</v>
      </c>
      <c r="E54" s="97">
        <v>0.52260013034599995</v>
      </c>
      <c r="F54" s="97">
        <v>1.0479252697999999</v>
      </c>
      <c r="G54" s="97">
        <v>1.22306582826</v>
      </c>
      <c r="H54" s="97">
        <v>1.1666034912400001</v>
      </c>
      <c r="I54" s="97">
        <v>1.03528612164</v>
      </c>
      <c r="J54" s="97">
        <v>0.91133482987000003</v>
      </c>
      <c r="K54" s="97">
        <v>0.81795101831499994</v>
      </c>
      <c r="L54" s="97">
        <v>0.73669116811099999</v>
      </c>
      <c r="M54" s="97">
        <v>0.66291275742599998</v>
      </c>
      <c r="N54" s="97">
        <v>0.292846447269</v>
      </c>
      <c r="O54" s="97">
        <v>0.12533001935300001</v>
      </c>
      <c r="P54" s="97">
        <v>7.0333918107599994E-2</v>
      </c>
      <c r="Q54" s="97">
        <v>4.7599546896099999E-2</v>
      </c>
      <c r="R54" s="11">
        <f>SQRT((C54-Input!$R$8)^2+(Input!$Q$8-D54)^2)</f>
        <v>3.4314078136847899</v>
      </c>
    </row>
    <row r="55" spans="3:18">
      <c r="C55" s="97">
        <v>46</v>
      </c>
      <c r="D55" s="97">
        <v>7.0999999999999988</v>
      </c>
      <c r="E55" s="97">
        <v>0.52978207355600004</v>
      </c>
      <c r="F55" s="97">
        <v>1.06142342144</v>
      </c>
      <c r="G55" s="97">
        <v>1.2383534657499999</v>
      </c>
      <c r="H55" s="97">
        <v>1.1824108151099999</v>
      </c>
      <c r="I55" s="97">
        <v>1.05174445822</v>
      </c>
      <c r="J55" s="97">
        <v>0.92510514920499998</v>
      </c>
      <c r="K55" s="97">
        <v>0.83029557138800003</v>
      </c>
      <c r="L55" s="97">
        <v>0.74934834524500005</v>
      </c>
      <c r="M55" s="97">
        <v>0.67393496801399999</v>
      </c>
      <c r="N55" s="97">
        <v>0.29917729736999998</v>
      </c>
      <c r="O55" s="97">
        <v>0.128133142433</v>
      </c>
      <c r="P55" s="97">
        <v>7.1706262760900003E-2</v>
      </c>
      <c r="Q55" s="97">
        <v>4.84604610188E-2</v>
      </c>
      <c r="R55" s="11">
        <f>SQRT((C55-Input!$R$8)^2+(Input!$Q$8-D55)^2)</f>
        <v>3.3342777194049704</v>
      </c>
    </row>
    <row r="56" spans="3:18">
      <c r="C56" s="97">
        <v>46</v>
      </c>
      <c r="D56" s="97">
        <v>7.2</v>
      </c>
      <c r="E56" s="97">
        <v>0.52313454799600001</v>
      </c>
      <c r="F56" s="97">
        <v>1.04531909031</v>
      </c>
      <c r="G56" s="97">
        <v>1.2246911405000001</v>
      </c>
      <c r="H56" s="97">
        <v>1.17220621854</v>
      </c>
      <c r="I56" s="97">
        <v>1.0429367461900001</v>
      </c>
      <c r="J56" s="97">
        <v>0.91643163160399999</v>
      </c>
      <c r="K56" s="97">
        <v>0.82256170768100001</v>
      </c>
      <c r="L56" s="97">
        <v>0.74167741488399996</v>
      </c>
      <c r="M56" s="97">
        <v>0.66680698269700001</v>
      </c>
      <c r="N56" s="97">
        <v>0.29710127376700002</v>
      </c>
      <c r="O56" s="97">
        <v>0.12707786967199999</v>
      </c>
      <c r="P56" s="97">
        <v>7.0909669907100001E-2</v>
      </c>
      <c r="Q56" s="97">
        <v>4.7964231970599999E-2</v>
      </c>
      <c r="R56" s="11">
        <f>SQRT((C56-Input!$R$8)^2+(Input!$Q$8-D56)^2)</f>
        <v>3.2373223868536449</v>
      </c>
    </row>
    <row r="57" spans="3:18">
      <c r="C57" s="97">
        <v>46</v>
      </c>
      <c r="D57" s="97">
        <v>7.3000000000000007</v>
      </c>
      <c r="E57" s="97">
        <v>0.52368507738400005</v>
      </c>
      <c r="F57" s="97">
        <v>1.0458425301400001</v>
      </c>
      <c r="G57" s="97">
        <v>1.2235783917700001</v>
      </c>
      <c r="H57" s="97">
        <v>1.17292590416</v>
      </c>
      <c r="I57" s="97">
        <v>1.0450941195800001</v>
      </c>
      <c r="J57" s="97">
        <v>0.91819984969000001</v>
      </c>
      <c r="K57" s="97">
        <v>0.82437346419099999</v>
      </c>
      <c r="L57" s="97">
        <v>0.74374295104999999</v>
      </c>
      <c r="M57" s="97">
        <v>0.66854913152200002</v>
      </c>
      <c r="N57" s="97">
        <v>0.29843765249400001</v>
      </c>
      <c r="O57" s="97">
        <v>0.127340472171</v>
      </c>
      <c r="P57" s="97">
        <v>7.0823978834999995E-2</v>
      </c>
      <c r="Q57" s="97">
        <v>4.78717138908E-2</v>
      </c>
      <c r="R57" s="11">
        <f>SQRT((C57-Input!$R$8)^2+(Input!$Q$8-D57)^2)</f>
        <v>3.1405580018090986</v>
      </c>
    </row>
    <row r="58" spans="3:18">
      <c r="C58" s="97">
        <v>46</v>
      </c>
      <c r="D58" s="97">
        <v>7.3999999999999986</v>
      </c>
      <c r="E58" s="97">
        <v>0.51790719011599995</v>
      </c>
      <c r="F58" s="97">
        <v>1.03419250713</v>
      </c>
      <c r="G58" s="97">
        <v>1.20876818765</v>
      </c>
      <c r="H58" s="97">
        <v>1.1598753721799999</v>
      </c>
      <c r="I58" s="97">
        <v>1.03340517003</v>
      </c>
      <c r="J58" s="97">
        <v>0.90831858076500005</v>
      </c>
      <c r="K58" s="97">
        <v>0.81588265629599999</v>
      </c>
      <c r="L58" s="97">
        <v>0.73542227950600003</v>
      </c>
      <c r="M58" s="97">
        <v>0.66125644838200004</v>
      </c>
      <c r="N58" s="97">
        <v>0.29522342730000001</v>
      </c>
      <c r="O58" s="97">
        <v>0.12560027891799999</v>
      </c>
      <c r="P58" s="97">
        <v>6.9706536975899999E-2</v>
      </c>
      <c r="Q58" s="97">
        <v>4.7120534507899998E-2</v>
      </c>
      <c r="R58" s="11">
        <f>SQRT((C58-Input!$R$8)^2+(Input!$Q$8-D58)^2)</f>
        <v>3.044002774149615</v>
      </c>
    </row>
    <row r="59" spans="3:18">
      <c r="C59" s="97">
        <v>46</v>
      </c>
      <c r="D59" s="97">
        <v>7.4999999999999991</v>
      </c>
      <c r="E59" s="97">
        <v>0.49526958791800002</v>
      </c>
      <c r="F59" s="97">
        <v>0.98698197205799998</v>
      </c>
      <c r="G59" s="97">
        <v>1.1580819977900001</v>
      </c>
      <c r="H59" s="97">
        <v>1.1127815480300001</v>
      </c>
      <c r="I59" s="97">
        <v>0.98863878792799997</v>
      </c>
      <c r="J59" s="97">
        <v>0.86991700110500003</v>
      </c>
      <c r="K59" s="97">
        <v>0.78216594419899999</v>
      </c>
      <c r="L59" s="97">
        <v>0.70208848635200005</v>
      </c>
      <c r="M59" s="97">
        <v>0.63212466789300004</v>
      </c>
      <c r="N59" s="97">
        <v>0.28226988020799998</v>
      </c>
      <c r="O59" s="97">
        <v>0.119840771118</v>
      </c>
      <c r="P59" s="97">
        <v>6.6482024177200005E-2</v>
      </c>
      <c r="Q59" s="97">
        <v>4.50575605714E-2</v>
      </c>
      <c r="R59" s="11">
        <f>SQRT((C59-Input!$R$8)^2+(Input!$Q$8-D59)^2)</f>
        <v>2.9476772576613484</v>
      </c>
    </row>
    <row r="60" spans="3:18">
      <c r="C60" s="97">
        <v>46</v>
      </c>
      <c r="D60" s="97">
        <v>7.5999999999999979</v>
      </c>
      <c r="E60" s="97">
        <v>0.448811686968</v>
      </c>
      <c r="F60" s="97">
        <v>0.88719948856700004</v>
      </c>
      <c r="G60" s="97">
        <v>1.0530295854</v>
      </c>
      <c r="H60" s="97">
        <v>1.0115942012000001</v>
      </c>
      <c r="I60" s="97">
        <v>0.90048835036499997</v>
      </c>
      <c r="J60" s="97">
        <v>0.79445797894600001</v>
      </c>
      <c r="K60" s="97">
        <v>0.70917764650299997</v>
      </c>
      <c r="L60" s="97">
        <v>0.63816527925199995</v>
      </c>
      <c r="M60" s="97">
        <v>0.57650361454499999</v>
      </c>
      <c r="N60" s="97">
        <v>0.256975841037</v>
      </c>
      <c r="O60" s="97">
        <v>0.110305566398</v>
      </c>
      <c r="P60" s="97">
        <v>6.1401061264699998E-2</v>
      </c>
      <c r="Q60" s="97">
        <v>4.18710491629E-2</v>
      </c>
      <c r="R60" s="11">
        <f>SQRT((C60-Input!$R$8)^2+(Input!$Q$8-D60)^2)</f>
        <v>2.8516047309606769</v>
      </c>
    </row>
    <row r="61" spans="3:18">
      <c r="C61" s="97">
        <v>46</v>
      </c>
      <c r="D61" s="97">
        <v>7.6999999999999993</v>
      </c>
      <c r="E61" s="97">
        <v>0.403023465774</v>
      </c>
      <c r="F61" s="97">
        <v>0.78888528961100002</v>
      </c>
      <c r="G61" s="97">
        <v>0.94167431341899999</v>
      </c>
      <c r="H61" s="97">
        <v>0.90836733628400002</v>
      </c>
      <c r="I61" s="97">
        <v>0.81261916010299995</v>
      </c>
      <c r="J61" s="97">
        <v>0.71361430753699995</v>
      </c>
      <c r="K61" s="97">
        <v>0.63767631746800002</v>
      </c>
      <c r="L61" s="97">
        <v>0.57597814970399996</v>
      </c>
      <c r="M61" s="97">
        <v>0.51890723698700003</v>
      </c>
      <c r="N61" s="97">
        <v>0.232978354956</v>
      </c>
      <c r="O61" s="97">
        <v>0.101049595662</v>
      </c>
      <c r="P61" s="97">
        <v>5.6650285379300003E-2</v>
      </c>
      <c r="Q61" s="97">
        <v>3.8870089740299998E-2</v>
      </c>
      <c r="R61" s="11">
        <f>SQRT((C61-Input!$R$8)^2+(Input!$Q$8-D61)^2)</f>
        <v>2.7558116532050385</v>
      </c>
    </row>
    <row r="62" spans="3:18">
      <c r="C62" s="97">
        <v>46</v>
      </c>
      <c r="D62" s="97">
        <v>7.8</v>
      </c>
      <c r="E62" s="97">
        <v>0.360649384598</v>
      </c>
      <c r="F62" s="97">
        <v>0.70046527204700004</v>
      </c>
      <c r="G62" s="97">
        <v>0.84625891630799999</v>
      </c>
      <c r="H62" s="97">
        <v>0.81889028185199997</v>
      </c>
      <c r="I62" s="97">
        <v>0.73198994752199997</v>
      </c>
      <c r="J62" s="97">
        <v>0.64246153216500002</v>
      </c>
      <c r="K62" s="97">
        <v>0.57576634269500004</v>
      </c>
      <c r="L62" s="97">
        <v>0.51862161144200003</v>
      </c>
      <c r="M62" s="97">
        <v>0.46742068714399998</v>
      </c>
      <c r="N62" s="97">
        <v>0.211761883278</v>
      </c>
      <c r="O62" s="97">
        <v>9.2177172108799998E-2</v>
      </c>
      <c r="P62" s="97">
        <v>5.2348545613099998E-2</v>
      </c>
      <c r="Q62" s="97">
        <v>3.6016551028399998E-2</v>
      </c>
      <c r="R62" s="11">
        <f>SQRT((C62-Input!$R$8)^2+(Input!$Q$8-D62)^2)</f>
        <v>2.6603282117520881</v>
      </c>
    </row>
    <row r="63" spans="3:18">
      <c r="C63" s="97">
        <v>46</v>
      </c>
      <c r="D63" s="97">
        <v>7.9</v>
      </c>
      <c r="E63" s="97">
        <v>0.32424113330900001</v>
      </c>
      <c r="F63" s="97">
        <v>0.62625957236200003</v>
      </c>
      <c r="G63" s="97">
        <v>0.76294760386799998</v>
      </c>
      <c r="H63" s="97">
        <v>0.73820926285300004</v>
      </c>
      <c r="I63" s="97">
        <v>0.65972719032500005</v>
      </c>
      <c r="J63" s="97">
        <v>0.58095868967300002</v>
      </c>
      <c r="K63" s="97">
        <v>0.51911965966399998</v>
      </c>
      <c r="L63" s="97">
        <v>0.46762942451400002</v>
      </c>
      <c r="M63" s="97">
        <v>0.42285358457</v>
      </c>
      <c r="N63" s="97">
        <v>0.19208026411599999</v>
      </c>
      <c r="O63" s="97">
        <v>8.4143418109100004E-2</v>
      </c>
      <c r="P63" s="97">
        <v>4.8101366152600002E-2</v>
      </c>
      <c r="Q63" s="97">
        <v>3.3284213678000003E-2</v>
      </c>
      <c r="R63" s="11">
        <f>SQRT((C63-Input!$R$8)^2+(Input!$Q$8-D63)^2)</f>
        <v>2.5651889833981905</v>
      </c>
    </row>
    <row r="64" spans="3:18">
      <c r="C64" s="97">
        <v>46</v>
      </c>
      <c r="D64" s="97">
        <v>7.9999999999999982</v>
      </c>
      <c r="E64" s="97">
        <v>0.29531297357500003</v>
      </c>
      <c r="F64" s="97">
        <v>0.56920237601699997</v>
      </c>
      <c r="G64" s="97">
        <v>0.69218549310199995</v>
      </c>
      <c r="H64" s="97">
        <v>0.67074715112399996</v>
      </c>
      <c r="I64" s="97">
        <v>0.60107330721499996</v>
      </c>
      <c r="J64" s="97">
        <v>0.52876954499600004</v>
      </c>
      <c r="K64" s="97">
        <v>0.47175411244400001</v>
      </c>
      <c r="L64" s="97">
        <v>0.42578001695099998</v>
      </c>
      <c r="M64" s="97">
        <v>0.38507267670500001</v>
      </c>
      <c r="N64" s="97">
        <v>0.17461365082399999</v>
      </c>
      <c r="O64" s="97">
        <v>7.6990658578200005E-2</v>
      </c>
      <c r="P64" s="97">
        <v>4.4294530548999997E-2</v>
      </c>
      <c r="Q64" s="97">
        <v>3.0800068358200001E-2</v>
      </c>
      <c r="R64" s="11">
        <f>SQRT((C64-Input!$R$8)^2+(Input!$Q$8-D64)^2)</f>
        <v>2.4704337365836859</v>
      </c>
    </row>
    <row r="65" spans="3:18">
      <c r="C65" s="97">
        <v>46</v>
      </c>
      <c r="D65" s="97">
        <v>8.1</v>
      </c>
      <c r="E65" s="97">
        <v>0.27186055362</v>
      </c>
      <c r="F65" s="97">
        <v>0.52426120617500005</v>
      </c>
      <c r="G65" s="97">
        <v>0.637255972916</v>
      </c>
      <c r="H65" s="97">
        <v>0.61763493958799998</v>
      </c>
      <c r="I65" s="97">
        <v>0.554100351095</v>
      </c>
      <c r="J65" s="97">
        <v>0.48573012514000002</v>
      </c>
      <c r="K65" s="97">
        <v>0.43371064862600001</v>
      </c>
      <c r="L65" s="97">
        <v>0.39147710268699998</v>
      </c>
      <c r="M65" s="97">
        <v>0.352904591923</v>
      </c>
      <c r="N65" s="97">
        <v>0.159692694808</v>
      </c>
      <c r="O65" s="97">
        <v>7.0544712395799999E-2</v>
      </c>
      <c r="P65" s="97">
        <v>4.0951416278499998E-2</v>
      </c>
      <c r="Q65" s="97">
        <v>2.8606752675399999E-2</v>
      </c>
      <c r="R65" s="11">
        <f>SQRT((C65-Input!$R$8)^2+(Input!$Q$8-D65)^2)</f>
        <v>2.3761084093858607</v>
      </c>
    </row>
    <row r="66" spans="3:18">
      <c r="C66" s="97">
        <v>46</v>
      </c>
      <c r="D66" s="97">
        <v>8.1999999999999975</v>
      </c>
      <c r="E66" s="97">
        <v>0.25744182518600001</v>
      </c>
      <c r="F66" s="97">
        <v>0.49885843447599998</v>
      </c>
      <c r="G66" s="97">
        <v>0.60413708938900001</v>
      </c>
      <c r="H66" s="97">
        <v>0.58464351449200003</v>
      </c>
      <c r="I66" s="97">
        <v>0.52254593217699996</v>
      </c>
      <c r="J66" s="97">
        <v>0.45860705010500002</v>
      </c>
      <c r="K66" s="97">
        <v>0.40942417467999997</v>
      </c>
      <c r="L66" s="97">
        <v>0.36824957330300001</v>
      </c>
      <c r="M66" s="97">
        <v>0.33205500707899999</v>
      </c>
      <c r="N66" s="97">
        <v>0.149210212196</v>
      </c>
      <c r="O66" s="97">
        <v>6.5693626441000005E-2</v>
      </c>
      <c r="P66" s="97">
        <v>3.8447699619100002E-2</v>
      </c>
      <c r="Q66" s="97">
        <v>2.69428452948E-2</v>
      </c>
      <c r="R66" s="11">
        <f>SQRT((C66-Input!$R$8)^2+(Input!$Q$8-D66)^2)</f>
        <v>2.282266307742721</v>
      </c>
    </row>
    <row r="67" spans="3:18">
      <c r="C67" s="97">
        <v>46</v>
      </c>
      <c r="D67" s="97">
        <v>8.5</v>
      </c>
      <c r="E67" s="97">
        <v>0.22921101830900001</v>
      </c>
      <c r="F67" s="97">
        <v>0.45130371993000001</v>
      </c>
      <c r="G67" s="97">
        <v>0.53871265158199999</v>
      </c>
      <c r="H67" s="97">
        <v>0.51725217428299997</v>
      </c>
      <c r="I67" s="97">
        <v>0.45964129470800003</v>
      </c>
      <c r="J67" s="97">
        <v>0.40317116355100002</v>
      </c>
      <c r="K67" s="97">
        <v>0.35747050525500002</v>
      </c>
      <c r="L67" s="97">
        <v>0.32018232837900001</v>
      </c>
      <c r="M67" s="97">
        <v>0.28800674015299998</v>
      </c>
      <c r="N67" s="97">
        <v>0.12536596763999999</v>
      </c>
      <c r="O67" s="97">
        <v>5.4816927009499999E-2</v>
      </c>
      <c r="P67" s="97">
        <v>3.25406357087E-2</v>
      </c>
      <c r="Q67" s="97">
        <v>2.2980334342699998E-2</v>
      </c>
      <c r="R67" s="11">
        <f>SQRT((C67-Input!$R$8)^2+(Input!$Q$8-D67)^2)</f>
        <v>2.0043164616316762</v>
      </c>
    </row>
    <row r="68" spans="3:18">
      <c r="C68" s="97">
        <v>46</v>
      </c>
      <c r="D68" s="97">
        <v>8.5999999999999979</v>
      </c>
      <c r="E68" s="97">
        <v>0.226797338874</v>
      </c>
      <c r="F68" s="97">
        <v>0.44828626126400001</v>
      </c>
      <c r="G68" s="97">
        <v>0.53313037246499995</v>
      </c>
      <c r="H68" s="97">
        <v>0.51099289651000002</v>
      </c>
      <c r="I68" s="97">
        <v>0.45352590648699997</v>
      </c>
      <c r="J68" s="97">
        <v>0.39752160774099998</v>
      </c>
      <c r="K68" s="97">
        <v>0.35194303996999998</v>
      </c>
      <c r="L68" s="97">
        <v>0.31485704879800003</v>
      </c>
      <c r="M68" s="97">
        <v>0.28280279430999999</v>
      </c>
      <c r="N68" s="97">
        <v>0.121840160088</v>
      </c>
      <c r="O68" s="97">
        <v>5.3003171100699999E-2</v>
      </c>
      <c r="P68" s="97">
        <v>3.1540770252599999E-2</v>
      </c>
      <c r="Q68" s="97">
        <v>2.2301765380600001E-2</v>
      </c>
      <c r="R68" s="11">
        <f>SQRT((C68-Input!$R$8)^2+(Input!$Q$8-D68)^2)</f>
        <v>1.9131473557128602</v>
      </c>
    </row>
    <row r="69" spans="3:18">
      <c r="C69" s="97">
        <v>46</v>
      </c>
      <c r="D69" s="97">
        <v>8.6999999999999993</v>
      </c>
      <c r="E69" s="97">
        <v>0.226150542107</v>
      </c>
      <c r="F69" s="97">
        <v>0.44806851081900001</v>
      </c>
      <c r="G69" s="97">
        <v>0.53183573922500005</v>
      </c>
      <c r="H69" s="97">
        <v>0.50913944674</v>
      </c>
      <c r="I69" s="97">
        <v>0.45145717050200002</v>
      </c>
      <c r="J69" s="97">
        <v>0.39542741678600002</v>
      </c>
      <c r="K69" s="97">
        <v>0.34983179692400002</v>
      </c>
      <c r="L69" s="97">
        <v>0.31267679992699998</v>
      </c>
      <c r="M69" s="97">
        <v>0.28049204196600003</v>
      </c>
      <c r="N69" s="97">
        <v>0.119875883071</v>
      </c>
      <c r="O69" s="97">
        <v>5.1906638154199998E-2</v>
      </c>
      <c r="P69" s="97">
        <v>3.09260705128E-2</v>
      </c>
      <c r="Q69" s="97">
        <v>2.1878987332399999E-2</v>
      </c>
      <c r="R69" s="11">
        <f>SQRT((C69-Input!$R$8)^2+(Input!$Q$8-D69)^2)</f>
        <v>1.822904586360593</v>
      </c>
    </row>
    <row r="70" spans="3:18">
      <c r="C70" s="97">
        <v>46</v>
      </c>
      <c r="D70" s="97">
        <v>8.7999999999999989</v>
      </c>
      <c r="E70" s="97">
        <v>0.226243793873</v>
      </c>
      <c r="F70" s="97">
        <v>0.448627499165</v>
      </c>
      <c r="G70" s="97">
        <v>0.53225638464299996</v>
      </c>
      <c r="H70" s="97">
        <v>0.50927763427100003</v>
      </c>
      <c r="I70" s="97">
        <v>0.45136161026900001</v>
      </c>
      <c r="J70" s="97">
        <v>0.39522897547300001</v>
      </c>
      <c r="K70" s="97">
        <v>0.349517049237</v>
      </c>
      <c r="L70" s="97">
        <v>0.31223986191500003</v>
      </c>
      <c r="M70" s="97">
        <v>0.27994158036700001</v>
      </c>
      <c r="N70" s="97">
        <v>0.11908729164699999</v>
      </c>
      <c r="O70" s="97">
        <v>5.1416959226499998E-2</v>
      </c>
      <c r="P70" s="97">
        <v>3.0641966806399999E-2</v>
      </c>
      <c r="Q70" s="97">
        <v>2.16791994227E-2</v>
      </c>
      <c r="R70" s="11">
        <f>SQRT((C70-Input!$R$8)^2+(Input!$Q$8-D70)^2)</f>
        <v>1.7337328102328413</v>
      </c>
    </row>
    <row r="71" spans="3:18">
      <c r="C71" s="97">
        <v>46</v>
      </c>
      <c r="D71" s="97">
        <v>8.9</v>
      </c>
      <c r="E71" s="97">
        <v>0.22680946200800001</v>
      </c>
      <c r="F71" s="97">
        <v>0.44954566408699997</v>
      </c>
      <c r="G71" s="97">
        <v>0.53374229459599998</v>
      </c>
      <c r="H71" s="97">
        <v>0.51074652348399996</v>
      </c>
      <c r="I71" s="97">
        <v>0.45263894691399997</v>
      </c>
      <c r="J71" s="97">
        <v>0.396389570385</v>
      </c>
      <c r="K71" s="97">
        <v>0.350505991977</v>
      </c>
      <c r="L71" s="97">
        <v>0.31310194395899998</v>
      </c>
      <c r="M71" s="97">
        <v>0.28073657325700002</v>
      </c>
      <c r="N71" s="97">
        <v>0.119328368214</v>
      </c>
      <c r="O71" s="97">
        <v>5.1475898756100001E-2</v>
      </c>
      <c r="P71" s="97">
        <v>3.0666018281200001E-2</v>
      </c>
      <c r="Q71" s="97">
        <v>2.1688745680399999E-2</v>
      </c>
      <c r="R71" s="11">
        <f>SQRT((C71-Input!$R$8)^2+(Input!$Q$8-D71)^2)</f>
        <v>1.6458061196815501</v>
      </c>
    </row>
    <row r="72" spans="3:18">
      <c r="C72" s="97">
        <v>46</v>
      </c>
      <c r="D72" s="97">
        <v>8.9499999999999993</v>
      </c>
      <c r="E72" s="97">
        <v>0.22728619270200001</v>
      </c>
      <c r="F72" s="97">
        <v>0.45019315728999998</v>
      </c>
      <c r="G72" s="97">
        <v>0.53493580184400003</v>
      </c>
      <c r="H72" s="97">
        <v>0.51201329336800006</v>
      </c>
      <c r="I72" s="97">
        <v>0.453810341028</v>
      </c>
      <c r="J72" s="97">
        <v>0.39746375181900001</v>
      </c>
      <c r="K72" s="97">
        <v>0.35149371888800002</v>
      </c>
      <c r="L72" s="97">
        <v>0.31401842198000002</v>
      </c>
      <c r="M72" s="97">
        <v>0.28163215703700001</v>
      </c>
      <c r="N72" s="97">
        <v>0.119823674664</v>
      </c>
      <c r="O72" s="97">
        <v>5.1705284310299998E-2</v>
      </c>
      <c r="P72" s="97">
        <v>3.0791287979999998E-2</v>
      </c>
      <c r="Q72" s="97">
        <v>2.1770691151600002E-2</v>
      </c>
      <c r="R72" s="11">
        <f>SQRT((C72-Input!$R$8)^2+(Input!$Q$8-D72)^2)</f>
        <v>1.6023738473692506</v>
      </c>
    </row>
    <row r="73" spans="3:18">
      <c r="C73" s="97">
        <v>46</v>
      </c>
      <c r="D73" s="97">
        <v>8.9999999999999982</v>
      </c>
      <c r="E73" s="97">
        <v>0.227905311267</v>
      </c>
      <c r="F73" s="97">
        <v>0.45098148394499998</v>
      </c>
      <c r="G73" s="97">
        <v>0.53647342490899996</v>
      </c>
      <c r="H73" s="97">
        <v>0.51367427727600001</v>
      </c>
      <c r="I73" s="97">
        <v>0.45536751708099998</v>
      </c>
      <c r="J73" s="97">
        <v>0.39885856080999998</v>
      </c>
      <c r="K73" s="97">
        <v>0.35283014396599999</v>
      </c>
      <c r="L73" s="97">
        <v>0.31527465573699998</v>
      </c>
      <c r="M73" s="97">
        <v>0.28287272335500002</v>
      </c>
      <c r="N73" s="97">
        <v>0.120568869957</v>
      </c>
      <c r="O73" s="97">
        <v>5.2067668398599998E-2</v>
      </c>
      <c r="P73" s="97">
        <v>3.0991723890699999E-2</v>
      </c>
      <c r="Q73" s="97">
        <v>2.1903914908700001E-2</v>
      </c>
      <c r="R73" s="11">
        <f>SQRT((C73-Input!$R$8)^2+(Input!$Q$8-D73)^2)</f>
        <v>1.559335149954822</v>
      </c>
    </row>
    <row r="74" spans="3:18">
      <c r="C74" s="97">
        <v>46</v>
      </c>
      <c r="D74" s="97">
        <v>9.1</v>
      </c>
      <c r="E74" s="97">
        <v>0.22970065134100001</v>
      </c>
      <c r="F74" s="97">
        <v>0.45321189809000001</v>
      </c>
      <c r="G74" s="97">
        <v>0.54093419426800005</v>
      </c>
      <c r="H74" s="97">
        <v>0.51849961994299998</v>
      </c>
      <c r="I74" s="97">
        <v>0.45990151325700002</v>
      </c>
      <c r="J74" s="97">
        <v>0.402927980455</v>
      </c>
      <c r="K74" s="97">
        <v>0.356741284213</v>
      </c>
      <c r="L74" s="97">
        <v>0.31896825711499999</v>
      </c>
      <c r="M74" s="97">
        <v>0.28644237607799999</v>
      </c>
      <c r="N74" s="97">
        <v>0.12283051584599999</v>
      </c>
      <c r="O74" s="97">
        <v>5.3200498239700002E-2</v>
      </c>
      <c r="P74" s="97">
        <v>3.1619296236099999E-2</v>
      </c>
      <c r="Q74" s="97">
        <v>2.2325619988900001E-2</v>
      </c>
      <c r="R74" s="11">
        <f>SQRT((C74-Input!$R$8)^2+(Input!$Q$8-D74)^2)</f>
        <v>1.4745760191282113</v>
      </c>
    </row>
    <row r="75" spans="3:18">
      <c r="C75" s="97">
        <v>46</v>
      </c>
      <c r="D75" s="97">
        <v>9.2000000000000011</v>
      </c>
      <c r="E75" s="97">
        <v>0.23213698785299999</v>
      </c>
      <c r="F75" s="97">
        <v>0.45584809409499999</v>
      </c>
      <c r="G75" s="97">
        <v>0.54714082790200003</v>
      </c>
      <c r="H75" s="97">
        <v>0.52533308660400002</v>
      </c>
      <c r="I75" s="97">
        <v>0.46636735450400002</v>
      </c>
      <c r="J75" s="97">
        <v>0.40877345756200001</v>
      </c>
      <c r="K75" s="97">
        <v>0.362378496647</v>
      </c>
      <c r="L75" s="97">
        <v>0.32431601222299999</v>
      </c>
      <c r="M75" s="97">
        <v>0.29157148972500002</v>
      </c>
      <c r="N75" s="97">
        <v>0.126150349208</v>
      </c>
      <c r="O75" s="97">
        <v>5.48709619592E-2</v>
      </c>
      <c r="P75" s="97">
        <v>3.25528318808E-2</v>
      </c>
      <c r="Q75" s="97">
        <v>2.2957904858199998E-2</v>
      </c>
      <c r="R75" s="11">
        <f>SQRT((C75-Input!$R$8)^2+(Input!$Q$8-D75)^2)</f>
        <v>1.391841500491841</v>
      </c>
    </row>
    <row r="76" spans="3:18">
      <c r="C76" s="97">
        <v>46.099999999999987</v>
      </c>
      <c r="D76" s="97">
        <v>5.9</v>
      </c>
      <c r="E76" s="97">
        <v>0.246050481056</v>
      </c>
      <c r="F76" s="97">
        <v>0.45055935155100002</v>
      </c>
      <c r="G76" s="97">
        <v>0.56449238035100002</v>
      </c>
      <c r="H76" s="97">
        <v>0.55000697126800002</v>
      </c>
      <c r="I76" s="97">
        <v>0.48634425820999999</v>
      </c>
      <c r="J76" s="97">
        <v>0.42566281556500002</v>
      </c>
      <c r="K76" s="97">
        <v>0.37684080245599999</v>
      </c>
      <c r="L76" s="97">
        <v>0.33761754136900002</v>
      </c>
      <c r="M76" s="97">
        <v>0.30510575172100002</v>
      </c>
      <c r="N76" s="97">
        <v>0.13736161490599999</v>
      </c>
      <c r="O76" s="97">
        <v>6.0989787380799999E-2</v>
      </c>
      <c r="P76" s="97">
        <v>3.61477471897E-2</v>
      </c>
      <c r="Q76" s="97">
        <v>2.5394162280799999E-2</v>
      </c>
      <c r="R76" s="11">
        <f>SQRT((C76-Input!$R$8)^2+(Input!$Q$8-D76)^2)</f>
        <v>4.4913607184546285</v>
      </c>
    </row>
    <row r="77" spans="3:18">
      <c r="C77" s="97">
        <v>46.099999999999987</v>
      </c>
      <c r="D77" s="97">
        <v>6</v>
      </c>
      <c r="E77" s="97">
        <v>0.24627974257900001</v>
      </c>
      <c r="F77" s="97">
        <v>0.45178165741800003</v>
      </c>
      <c r="G77" s="97">
        <v>0.56696879645700005</v>
      </c>
      <c r="H77" s="97">
        <v>0.55288730504500005</v>
      </c>
      <c r="I77" s="97">
        <v>0.48961761595300002</v>
      </c>
      <c r="J77" s="97">
        <v>0.42894738116100001</v>
      </c>
      <c r="K77" s="97">
        <v>0.38031993207699999</v>
      </c>
      <c r="L77" s="97">
        <v>0.34106176226399998</v>
      </c>
      <c r="M77" s="97">
        <v>0.308462010871</v>
      </c>
      <c r="N77" s="97">
        <v>0.13983858182</v>
      </c>
      <c r="O77" s="97">
        <v>6.2315182720000001E-2</v>
      </c>
      <c r="P77" s="97">
        <v>3.6992515322799999E-2</v>
      </c>
      <c r="Q77" s="97">
        <v>2.6027994556600001E-2</v>
      </c>
      <c r="R77" s="11">
        <f>SQRT((C77-Input!$R$8)^2+(Input!$Q$8-D77)^2)</f>
        <v>4.3926267118411806</v>
      </c>
    </row>
    <row r="78" spans="3:18">
      <c r="C78" s="97">
        <v>46.099999999999987</v>
      </c>
      <c r="D78" s="97">
        <v>6.0999999999999988</v>
      </c>
      <c r="E78" s="97">
        <v>0.25505781557899998</v>
      </c>
      <c r="F78" s="97">
        <v>0.47163999737399998</v>
      </c>
      <c r="G78" s="97">
        <v>0.58947640536199997</v>
      </c>
      <c r="H78" s="97">
        <v>0.57413787115799997</v>
      </c>
      <c r="I78" s="97">
        <v>0.50942232595500003</v>
      </c>
      <c r="J78" s="97">
        <v>0.44638390879000001</v>
      </c>
      <c r="K78" s="97">
        <v>0.396832023338</v>
      </c>
      <c r="L78" s="97">
        <v>0.355793076988</v>
      </c>
      <c r="M78" s="97">
        <v>0.321604681575</v>
      </c>
      <c r="N78" s="97">
        <v>0.14577309937999999</v>
      </c>
      <c r="O78" s="97">
        <v>6.4859941789700004E-2</v>
      </c>
      <c r="P78" s="97">
        <v>3.8407996530600001E-2</v>
      </c>
      <c r="Q78" s="97">
        <v>2.7019622498800001E-2</v>
      </c>
      <c r="R78" s="11">
        <f>SQRT((C78-Input!$R$8)^2+(Input!$Q$8-D78)^2)</f>
        <v>4.2939512987322113</v>
      </c>
    </row>
    <row r="79" spans="3:18">
      <c r="C79" s="97">
        <v>46.099999999999987</v>
      </c>
      <c r="D79" s="97">
        <v>6.1999999999999993</v>
      </c>
      <c r="E79" s="97">
        <v>0.27456819052999998</v>
      </c>
      <c r="F79" s="97">
        <v>0.51540435644899996</v>
      </c>
      <c r="G79" s="97">
        <v>0.636802823608</v>
      </c>
      <c r="H79" s="97">
        <v>0.61772821132300004</v>
      </c>
      <c r="I79" s="97">
        <v>0.54972851495599995</v>
      </c>
      <c r="J79" s="97">
        <v>0.48124927291000003</v>
      </c>
      <c r="K79" s="97">
        <v>0.42775127728500001</v>
      </c>
      <c r="L79" s="97">
        <v>0.38450412365199998</v>
      </c>
      <c r="M79" s="97">
        <v>0.34678959473499998</v>
      </c>
      <c r="N79" s="97">
        <v>0.15572648265</v>
      </c>
      <c r="O79" s="97">
        <v>6.8943151057300006E-2</v>
      </c>
      <c r="P79" s="97">
        <v>4.0526561405699997E-2</v>
      </c>
      <c r="Q79" s="97">
        <v>2.8415567102400001E-2</v>
      </c>
      <c r="R79" s="11">
        <f>SQRT((C79-Input!$R$8)^2+(Input!$Q$8-D79)^2)</f>
        <v>4.1953386135313826</v>
      </c>
    </row>
    <row r="80" spans="3:18">
      <c r="C80" s="97">
        <v>46.099999999999987</v>
      </c>
      <c r="D80" s="97">
        <v>6.3</v>
      </c>
      <c r="E80" s="97">
        <v>0.30657750477700002</v>
      </c>
      <c r="F80" s="97">
        <v>0.58987855155900004</v>
      </c>
      <c r="G80" s="97">
        <v>0.71556168364999995</v>
      </c>
      <c r="H80" s="97">
        <v>0.689265685776</v>
      </c>
      <c r="I80" s="97">
        <v>0.61144046876400004</v>
      </c>
      <c r="J80" s="97">
        <v>0.53766440660899995</v>
      </c>
      <c r="K80" s="97">
        <v>0.47709389877399999</v>
      </c>
      <c r="L80" s="97">
        <v>0.42831871981000003</v>
      </c>
      <c r="M80" s="97">
        <v>0.386583726761</v>
      </c>
      <c r="N80" s="97">
        <v>0.17047225353600001</v>
      </c>
      <c r="O80" s="97">
        <v>7.4735046742900005E-2</v>
      </c>
      <c r="P80" s="97">
        <v>4.3439924329599998E-2</v>
      </c>
      <c r="Q80" s="97">
        <v>3.02788938463E-2</v>
      </c>
      <c r="R80" s="11">
        <f>SQRT((C80-Input!$R$8)^2+(Input!$Q$8-D80)^2)</f>
        <v>4.0967931859554252</v>
      </c>
    </row>
    <row r="81" spans="3:18">
      <c r="C81" s="97">
        <v>46.099999999999987</v>
      </c>
      <c r="D81" s="97">
        <v>6.4</v>
      </c>
      <c r="E81" s="97">
        <v>0.33886463037699999</v>
      </c>
      <c r="F81" s="97">
        <v>0.66257106589500003</v>
      </c>
      <c r="G81" s="97">
        <v>0.79578678979499995</v>
      </c>
      <c r="H81" s="97">
        <v>0.76358747819299999</v>
      </c>
      <c r="I81" s="97">
        <v>0.67489578235299996</v>
      </c>
      <c r="J81" s="97">
        <v>0.59324048237600002</v>
      </c>
      <c r="K81" s="97">
        <v>0.52803486036000002</v>
      </c>
      <c r="L81" s="97">
        <v>0.47272880105100001</v>
      </c>
      <c r="M81" s="97">
        <v>0.42589297485799998</v>
      </c>
      <c r="N81" s="97">
        <v>0.18602327710200001</v>
      </c>
      <c r="O81" s="97">
        <v>8.0803517010300002E-2</v>
      </c>
      <c r="P81" s="97">
        <v>4.6635781699999997E-2</v>
      </c>
      <c r="Q81" s="97">
        <v>3.2329915175200001E-2</v>
      </c>
      <c r="R81" s="11">
        <f>SQRT((C81-Input!$R$8)^2+(Input!$Q$8-D81)^2)</f>
        <v>3.998319989044671</v>
      </c>
    </row>
    <row r="82" spans="3:18">
      <c r="C82" s="97">
        <v>46.099999999999987</v>
      </c>
      <c r="D82" s="97">
        <v>6.5999999999999988</v>
      </c>
      <c r="E82" s="97">
        <v>0.39708767859900002</v>
      </c>
      <c r="F82" s="97">
        <v>0.78320260143099996</v>
      </c>
      <c r="G82" s="97">
        <v>0.932487876981</v>
      </c>
      <c r="H82" s="97">
        <v>0.891819976259</v>
      </c>
      <c r="I82" s="97">
        <v>0.79196360515200004</v>
      </c>
      <c r="J82" s="97">
        <v>0.69439178114099998</v>
      </c>
      <c r="K82" s="97">
        <v>0.61893569242900004</v>
      </c>
      <c r="L82" s="97">
        <v>0.55737565951400003</v>
      </c>
      <c r="M82" s="97">
        <v>0.50025946512399999</v>
      </c>
      <c r="N82" s="97">
        <v>0.21825712792499999</v>
      </c>
      <c r="O82" s="97">
        <v>9.4363807587799997E-2</v>
      </c>
      <c r="P82" s="97">
        <v>5.3891665356700001E-2</v>
      </c>
      <c r="Q82" s="97">
        <v>3.7067286631799999E-2</v>
      </c>
      <c r="R82" s="11">
        <f>SQRT((C82-Input!$R$8)^2+(Input!$Q$8-D82)^2)</f>
        <v>3.8016127350640212</v>
      </c>
    </row>
    <row r="83" spans="3:18">
      <c r="C83" s="97">
        <v>46.099999999999987</v>
      </c>
      <c r="D83" s="97">
        <v>6.6999999999999993</v>
      </c>
      <c r="E83" s="97">
        <v>0.447320036654</v>
      </c>
      <c r="F83" s="97">
        <v>0.89188265004099998</v>
      </c>
      <c r="G83" s="97">
        <v>1.0548468558099999</v>
      </c>
      <c r="H83" s="97">
        <v>1.0039914884800001</v>
      </c>
      <c r="I83" s="97">
        <v>0.88711345405300002</v>
      </c>
      <c r="J83" s="97">
        <v>0.783316708039</v>
      </c>
      <c r="K83" s="97">
        <v>0.69659924143800001</v>
      </c>
      <c r="L83" s="97">
        <v>0.62508261732199999</v>
      </c>
      <c r="M83" s="97">
        <v>0.56434361878700001</v>
      </c>
      <c r="N83" s="97">
        <v>0.243890609467</v>
      </c>
      <c r="O83" s="97">
        <v>0.104892794776</v>
      </c>
      <c r="P83" s="97">
        <v>5.9164163530900003E-2</v>
      </c>
      <c r="Q83" s="97">
        <v>4.04178146354E-2</v>
      </c>
      <c r="R83" s="11">
        <f>SQRT((C83-Input!$R$8)^2+(Input!$Q$8-D83)^2)</f>
        <v>3.7033913800332154</v>
      </c>
    </row>
    <row r="84" spans="3:18">
      <c r="C84" s="97">
        <v>46.099999999999987</v>
      </c>
      <c r="D84" s="97">
        <v>6.8</v>
      </c>
      <c r="E84" s="97">
        <v>0.48768561542299999</v>
      </c>
      <c r="F84" s="97">
        <v>0.97863228014199999</v>
      </c>
      <c r="G84" s="97">
        <v>1.14806046832</v>
      </c>
      <c r="H84" s="97">
        <v>1.09492772435</v>
      </c>
      <c r="I84" s="97">
        <v>0.96459876140900003</v>
      </c>
      <c r="J84" s="97">
        <v>0.84949024254299998</v>
      </c>
      <c r="K84" s="97">
        <v>0.76045169590799999</v>
      </c>
      <c r="L84" s="97">
        <v>0.68067764181199997</v>
      </c>
      <c r="M84" s="97">
        <v>0.61292492238200003</v>
      </c>
      <c r="N84" s="97">
        <v>0.26593797240200001</v>
      </c>
      <c r="O84" s="97">
        <v>0.113640158119</v>
      </c>
      <c r="P84" s="97">
        <v>6.3890834031400001E-2</v>
      </c>
      <c r="Q84" s="97">
        <v>4.3426962160799998E-2</v>
      </c>
      <c r="R84" s="11">
        <f>SQRT((C84-Input!$R$8)^2+(Input!$Q$8-D84)^2)</f>
        <v>3.6052678180695121</v>
      </c>
    </row>
    <row r="85" spans="3:18">
      <c r="C85" s="97">
        <v>46.099999999999987</v>
      </c>
      <c r="D85" s="97">
        <v>6.9</v>
      </c>
      <c r="E85" s="97">
        <v>0.51352255408000003</v>
      </c>
      <c r="F85" s="97">
        <v>1.0313131500099999</v>
      </c>
      <c r="G85" s="97">
        <v>1.2062950803800001</v>
      </c>
      <c r="H85" s="97">
        <v>1.14966914746</v>
      </c>
      <c r="I85" s="97">
        <v>1.0167959210599999</v>
      </c>
      <c r="J85" s="97">
        <v>0.89434223400299995</v>
      </c>
      <c r="K85" s="97">
        <v>0.80194586857100003</v>
      </c>
      <c r="L85" s="97">
        <v>0.71973144098200004</v>
      </c>
      <c r="M85" s="97">
        <v>0.64738765786399999</v>
      </c>
      <c r="N85" s="97">
        <v>0.28392169896500002</v>
      </c>
      <c r="O85" s="97">
        <v>0.121279287629</v>
      </c>
      <c r="P85" s="97">
        <v>6.8150000579100006E-2</v>
      </c>
      <c r="Q85" s="97">
        <v>4.6195982686899999E-2</v>
      </c>
      <c r="R85" s="11">
        <f>SQRT((C85-Input!$R$8)^2+(Input!$Q$8-D85)^2)</f>
        <v>3.50725025715461</v>
      </c>
    </row>
    <row r="86" spans="3:18">
      <c r="C86" s="97">
        <v>46.099999999999987</v>
      </c>
      <c r="D86" s="97">
        <v>6.9999999999999991</v>
      </c>
      <c r="E86" s="97">
        <v>0.53828256412599995</v>
      </c>
      <c r="F86" s="97">
        <v>1.0815609527100001</v>
      </c>
      <c r="G86" s="97">
        <v>1.26030891522</v>
      </c>
      <c r="H86" s="97">
        <v>1.2005898559499999</v>
      </c>
      <c r="I86" s="97">
        <v>1.06687123213</v>
      </c>
      <c r="J86" s="97">
        <v>0.93783718414499995</v>
      </c>
      <c r="K86" s="97">
        <v>0.84088437068199995</v>
      </c>
      <c r="L86" s="97">
        <v>0.75899919911299996</v>
      </c>
      <c r="M86" s="97">
        <v>0.68217402622400003</v>
      </c>
      <c r="N86" s="97">
        <v>0.30120161394799999</v>
      </c>
      <c r="O86" s="97">
        <v>0.129429922792</v>
      </c>
      <c r="P86" s="97">
        <v>7.2679502388E-2</v>
      </c>
      <c r="Q86" s="97">
        <v>4.9122880776200001E-2</v>
      </c>
      <c r="R86" s="11">
        <f>SQRT((C86-Input!$R$8)^2+(Input!$Q$8-D86)^2)</f>
        <v>3.4093478397802803</v>
      </c>
    </row>
    <row r="87" spans="3:18">
      <c r="C87" s="97">
        <v>46.099999999999987</v>
      </c>
      <c r="D87" s="97">
        <v>7.0999999999999988</v>
      </c>
      <c r="E87" s="97">
        <v>0.55125257239400005</v>
      </c>
      <c r="F87" s="97">
        <v>1.1049720063099999</v>
      </c>
      <c r="G87" s="97">
        <v>1.2894476377399999</v>
      </c>
      <c r="H87" s="97">
        <v>1.2285824679199999</v>
      </c>
      <c r="I87" s="97">
        <v>1.0943445704999999</v>
      </c>
      <c r="J87" s="97">
        <v>0.96167981422500004</v>
      </c>
      <c r="K87" s="97">
        <v>0.86221177835100005</v>
      </c>
      <c r="L87" s="97">
        <v>0.78049202082000002</v>
      </c>
      <c r="M87" s="97">
        <v>0.70140952008199997</v>
      </c>
      <c r="N87" s="97">
        <v>0.311759831042</v>
      </c>
      <c r="O87" s="97">
        <v>0.13451117192000001</v>
      </c>
      <c r="P87" s="97">
        <v>7.5271492119399999E-2</v>
      </c>
      <c r="Q87" s="97">
        <v>5.0897726149899999E-2</v>
      </c>
      <c r="R87" s="11">
        <f>SQRT((C87-Input!$R$8)^2+(Input!$Q$8-D87)^2)</f>
        <v>3.3115707781833454</v>
      </c>
    </row>
    <row r="88" spans="3:18">
      <c r="C88" s="97">
        <v>46.099999999999987</v>
      </c>
      <c r="D88" s="97">
        <v>7.2</v>
      </c>
      <c r="E88" s="97">
        <v>0.55727090679900004</v>
      </c>
      <c r="F88" s="97">
        <v>1.1142299171000001</v>
      </c>
      <c r="G88" s="97">
        <v>1.3039081003399999</v>
      </c>
      <c r="H88" s="97">
        <v>1.2444652246600001</v>
      </c>
      <c r="I88" s="97">
        <v>1.10902579575</v>
      </c>
      <c r="J88" s="97">
        <v>0.97497288009600003</v>
      </c>
      <c r="K88" s="97">
        <v>0.87389807035</v>
      </c>
      <c r="L88" s="97">
        <v>0.79106120978700001</v>
      </c>
      <c r="M88" s="97">
        <v>0.71167633990199997</v>
      </c>
      <c r="N88" s="97">
        <v>0.31794404810499999</v>
      </c>
      <c r="O88" s="97">
        <v>0.13745107773000001</v>
      </c>
      <c r="P88" s="97">
        <v>7.6597224850300002E-2</v>
      </c>
      <c r="Q88" s="97">
        <v>5.18776987974E-2</v>
      </c>
      <c r="R88" s="11">
        <f>SQRT((C88-Input!$R$8)^2+(Input!$Q$8-D88)^2)</f>
        <v>3.2139305134400802</v>
      </c>
    </row>
    <row r="89" spans="3:18">
      <c r="C89" s="97">
        <v>46.099999999999987</v>
      </c>
      <c r="D89" s="97">
        <v>7.3000000000000007</v>
      </c>
      <c r="E89" s="97">
        <v>0.56436545840100005</v>
      </c>
      <c r="F89" s="97">
        <v>1.1276763836399999</v>
      </c>
      <c r="G89" s="97">
        <v>1.3197415265400001</v>
      </c>
      <c r="H89" s="97">
        <v>1.2616332341900001</v>
      </c>
      <c r="I89" s="97">
        <v>1.12509385746</v>
      </c>
      <c r="J89" s="97">
        <v>0.99009829505500002</v>
      </c>
      <c r="K89" s="97">
        <v>0.887229986202</v>
      </c>
      <c r="L89" s="97">
        <v>0.80305076453799995</v>
      </c>
      <c r="M89" s="97">
        <v>0.72356529816100001</v>
      </c>
      <c r="N89" s="97">
        <v>0.32419282451999998</v>
      </c>
      <c r="O89" s="97">
        <v>0.14008048272599999</v>
      </c>
      <c r="P89" s="97">
        <v>7.7689351287399996E-2</v>
      </c>
      <c r="Q89" s="97">
        <v>5.2639557306900002E-2</v>
      </c>
      <c r="R89" s="11">
        <f>SQRT((C89-Input!$R$8)^2+(Input!$Q$8-D89)^2)</f>
        <v>3.1164399034033359</v>
      </c>
    </row>
    <row r="90" spans="3:18">
      <c r="C90" s="97">
        <v>46.099999999999987</v>
      </c>
      <c r="D90" s="97">
        <v>7.3999999999999986</v>
      </c>
      <c r="E90" s="97">
        <v>0.56680815051900002</v>
      </c>
      <c r="F90" s="97">
        <v>1.13200019227</v>
      </c>
      <c r="G90" s="97">
        <v>1.32405974732</v>
      </c>
      <c r="H90" s="97">
        <v>1.2670220381299999</v>
      </c>
      <c r="I90" s="97">
        <v>1.1306205181</v>
      </c>
      <c r="J90" s="97">
        <v>0.99524029662799995</v>
      </c>
      <c r="K90" s="97">
        <v>0.89178065793500005</v>
      </c>
      <c r="L90" s="97">
        <v>0.80722249043100003</v>
      </c>
      <c r="M90" s="97">
        <v>0.72771776939900001</v>
      </c>
      <c r="N90" s="97">
        <v>0.32650387575599998</v>
      </c>
      <c r="O90" s="97">
        <v>0.140903419808</v>
      </c>
      <c r="P90" s="97">
        <v>7.7935575344299998E-2</v>
      </c>
      <c r="Q90" s="97">
        <v>5.2775880390400001E-2</v>
      </c>
      <c r="R90" s="11">
        <f>SQRT((C90-Input!$R$8)^2+(Input!$Q$8-D90)^2)</f>
        <v>3.019113445670432</v>
      </c>
    </row>
    <row r="91" spans="3:18">
      <c r="C91" s="97">
        <v>46.099999999999987</v>
      </c>
      <c r="D91" s="97">
        <v>7.4999999999999991</v>
      </c>
      <c r="E91" s="97">
        <v>0.56378291761099997</v>
      </c>
      <c r="F91" s="97">
        <v>1.1259316149800001</v>
      </c>
      <c r="G91" s="97">
        <v>1.3145724191999999</v>
      </c>
      <c r="H91" s="97">
        <v>1.2587934223899999</v>
      </c>
      <c r="I91" s="97">
        <v>1.124158054</v>
      </c>
      <c r="J91" s="97">
        <v>0.989037072819</v>
      </c>
      <c r="K91" s="97">
        <v>0.886398907116</v>
      </c>
      <c r="L91" s="97">
        <v>0.80259842238900003</v>
      </c>
      <c r="M91" s="97">
        <v>0.723040682012</v>
      </c>
      <c r="N91" s="97">
        <v>0.32419693093700003</v>
      </c>
      <c r="O91" s="97">
        <v>0.13950417250300001</v>
      </c>
      <c r="P91" s="97">
        <v>7.7106048515200004E-2</v>
      </c>
      <c r="Q91" s="97">
        <v>5.2130638701200001E-2</v>
      </c>
      <c r="R91" s="11">
        <f>SQRT((C91-Input!$R$8)^2+(Input!$Q$8-D91)^2)</f>
        <v>2.9219675433056</v>
      </c>
    </row>
    <row r="92" spans="3:18">
      <c r="C92" s="97">
        <v>46.099999999999987</v>
      </c>
      <c r="D92" s="97">
        <v>7.5999999999999979</v>
      </c>
      <c r="E92" s="97">
        <v>0.55288239441599996</v>
      </c>
      <c r="F92" s="97">
        <v>1.1045675875900001</v>
      </c>
      <c r="G92" s="97">
        <v>1.2861781640700001</v>
      </c>
      <c r="H92" s="97">
        <v>1.2324424966600001</v>
      </c>
      <c r="I92" s="97">
        <v>1.1018887879099999</v>
      </c>
      <c r="J92" s="97">
        <v>0.96782305068399999</v>
      </c>
      <c r="K92" s="97">
        <v>0.86792289415099999</v>
      </c>
      <c r="L92" s="97">
        <v>0.78638259631600005</v>
      </c>
      <c r="M92" s="97">
        <v>0.70673838301400005</v>
      </c>
      <c r="N92" s="97">
        <v>0.31621815072800002</v>
      </c>
      <c r="O92" s="97">
        <v>0.13542876182800001</v>
      </c>
      <c r="P92" s="97">
        <v>7.4974160082599994E-2</v>
      </c>
      <c r="Q92" s="97">
        <v>5.0530286597700001E-2</v>
      </c>
      <c r="R92" s="11">
        <f>SQRT((C92-Input!$R$8)^2+(Input!$Q$8-D92)^2)</f>
        <v>2.8250208230090537</v>
      </c>
    </row>
    <row r="93" spans="3:18">
      <c r="C93" s="97">
        <v>46.099999999999987</v>
      </c>
      <c r="D93" s="97">
        <v>7.6999999999999993</v>
      </c>
      <c r="E93" s="97">
        <v>0.52490343563599995</v>
      </c>
      <c r="F93" s="97">
        <v>1.0486302244100001</v>
      </c>
      <c r="G93" s="97">
        <v>1.2236401639700001</v>
      </c>
      <c r="H93" s="97">
        <v>1.1739072517</v>
      </c>
      <c r="I93" s="97">
        <v>1.0467837127099999</v>
      </c>
      <c r="J93" s="97">
        <v>0.91963267072599997</v>
      </c>
      <c r="K93" s="97">
        <v>0.82573067000199996</v>
      </c>
      <c r="L93" s="97">
        <v>0.74514324514999997</v>
      </c>
      <c r="M93" s="97">
        <v>0.66964003741800004</v>
      </c>
      <c r="N93" s="97">
        <v>0.29894578325799998</v>
      </c>
      <c r="O93" s="97">
        <v>0.127250263802</v>
      </c>
      <c r="P93" s="97">
        <v>7.0492721612900003E-2</v>
      </c>
      <c r="Q93" s="97">
        <v>4.7535740535899998E-2</v>
      </c>
      <c r="R93" s="11">
        <f>SQRT((C93-Input!$R$8)^2+(Input!$Q$8-D93)^2)</f>
        <v>2.7282945179613809</v>
      </c>
    </row>
    <row r="94" spans="3:18">
      <c r="C94" s="97">
        <v>46.099999999999987</v>
      </c>
      <c r="D94" s="97">
        <v>7.8</v>
      </c>
      <c r="E94" s="97">
        <v>0.474033556021</v>
      </c>
      <c r="F94" s="97">
        <v>0.94154827854800005</v>
      </c>
      <c r="G94" s="97">
        <v>1.1120121433300001</v>
      </c>
      <c r="H94" s="97">
        <v>1.0678013017200001</v>
      </c>
      <c r="I94" s="97">
        <v>0.94768731869099998</v>
      </c>
      <c r="J94" s="97">
        <v>0.83477132644999996</v>
      </c>
      <c r="K94" s="97">
        <v>0.74811282306799998</v>
      </c>
      <c r="L94" s="97">
        <v>0.67176340232700005</v>
      </c>
      <c r="M94" s="97">
        <v>0.60552866326599997</v>
      </c>
      <c r="N94" s="97">
        <v>0.26925386240100002</v>
      </c>
      <c r="O94" s="97">
        <v>0.114758353196</v>
      </c>
      <c r="P94" s="97">
        <v>6.3646362797999997E-2</v>
      </c>
      <c r="Q94" s="97">
        <v>4.3162382927400003E-2</v>
      </c>
      <c r="R94" s="11">
        <f>SQRT((C94-Input!$R$8)^2+(Input!$Q$8-D94)^2)</f>
        <v>2.6318129308599234</v>
      </c>
    </row>
    <row r="95" spans="3:18">
      <c r="C95" s="97">
        <v>46.099999999999987</v>
      </c>
      <c r="D95" s="97">
        <v>7.9</v>
      </c>
      <c r="E95" s="97">
        <v>0.411946569283</v>
      </c>
      <c r="F95" s="97">
        <v>0.80883761452299996</v>
      </c>
      <c r="G95" s="97">
        <v>0.96369201796100001</v>
      </c>
      <c r="H95" s="97">
        <v>0.92815577206400002</v>
      </c>
      <c r="I95" s="97">
        <v>0.828645134585</v>
      </c>
      <c r="J95" s="97">
        <v>0.72851961530499998</v>
      </c>
      <c r="K95" s="97">
        <v>0.65036524536100004</v>
      </c>
      <c r="L95" s="97">
        <v>0.58670321151899996</v>
      </c>
      <c r="M95" s="97">
        <v>0.52886694720299998</v>
      </c>
      <c r="N95" s="97">
        <v>0.23583367345100001</v>
      </c>
      <c r="O95" s="97">
        <v>0.102037967001</v>
      </c>
      <c r="P95" s="97">
        <v>5.7021375719399997E-2</v>
      </c>
      <c r="Q95" s="97">
        <v>3.8988121783300002E-2</v>
      </c>
      <c r="R95" s="11">
        <f>SQRT((C95-Input!$R$8)^2+(Input!$Q$8-D95)^2)</f>
        <v>2.5356039969492232</v>
      </c>
    </row>
    <row r="96" spans="3:18">
      <c r="C96" s="97">
        <v>46.099999999999987</v>
      </c>
      <c r="D96" s="97">
        <v>7.9999999999999982</v>
      </c>
      <c r="E96" s="97">
        <v>0.35368716592400001</v>
      </c>
      <c r="F96" s="97">
        <v>0.685093088372</v>
      </c>
      <c r="G96" s="97">
        <v>0.83238038570100004</v>
      </c>
      <c r="H96" s="97">
        <v>0.80550498430299999</v>
      </c>
      <c r="I96" s="97">
        <v>0.71844420984199997</v>
      </c>
      <c r="J96" s="97">
        <v>0.63084969818900005</v>
      </c>
      <c r="K96" s="97">
        <v>0.56544082592199996</v>
      </c>
      <c r="L96" s="97">
        <v>0.50850480622899996</v>
      </c>
      <c r="M96" s="97">
        <v>0.45839187095200001</v>
      </c>
      <c r="N96" s="97">
        <v>0.20715342333799999</v>
      </c>
      <c r="O96" s="97">
        <v>9.0166426458700002E-2</v>
      </c>
      <c r="P96" s="97">
        <v>5.1226531339700003E-2</v>
      </c>
      <c r="Q96" s="97">
        <v>3.5199240107100002E-2</v>
      </c>
      <c r="R96" s="11">
        <f>SQRT((C96-Input!$R$8)^2+(Input!$Q$8-D96)^2)</f>
        <v>2.4396999724655215</v>
      </c>
    </row>
    <row r="97" spans="3:18">
      <c r="C97" s="97">
        <v>46.099999999999987</v>
      </c>
      <c r="D97" s="97">
        <v>8.1</v>
      </c>
      <c r="E97" s="97">
        <v>0.31176809459900001</v>
      </c>
      <c r="F97" s="97">
        <v>0.60101606516899997</v>
      </c>
      <c r="G97" s="97">
        <v>0.73459877838800003</v>
      </c>
      <c r="H97" s="97">
        <v>0.71060259399100001</v>
      </c>
      <c r="I97" s="97">
        <v>0.63453020543700001</v>
      </c>
      <c r="J97" s="97">
        <v>0.559209907806</v>
      </c>
      <c r="K97" s="97">
        <v>0.49810093620099999</v>
      </c>
      <c r="L97" s="97">
        <v>0.44871629066000002</v>
      </c>
      <c r="M97" s="97">
        <v>0.40600689151800001</v>
      </c>
      <c r="N97" s="97">
        <v>0.183159884079</v>
      </c>
      <c r="O97" s="97">
        <v>8.0592248269399994E-2</v>
      </c>
      <c r="P97" s="97">
        <v>4.6211215980500001E-2</v>
      </c>
      <c r="Q97" s="97">
        <v>3.1993846936100002E-2</v>
      </c>
      <c r="R97" s="11">
        <f>SQRT((C97-Input!$R$8)^2+(Input!$Q$8-D97)^2)</f>
        <v>2.3441382813203746</v>
      </c>
    </row>
    <row r="98" spans="3:18">
      <c r="C98" s="97">
        <v>46.099999999999987</v>
      </c>
      <c r="D98" s="97">
        <v>8.1999999999999975</v>
      </c>
      <c r="E98" s="97">
        <v>0.286421388685</v>
      </c>
      <c r="F98" s="97">
        <v>0.55291772912299997</v>
      </c>
      <c r="G98" s="97">
        <v>0.67177403821100001</v>
      </c>
      <c r="H98" s="97">
        <v>0.64997027696499998</v>
      </c>
      <c r="I98" s="97">
        <v>0.58157691245900001</v>
      </c>
      <c r="J98" s="97">
        <v>0.51066882545500003</v>
      </c>
      <c r="K98" s="97">
        <v>0.45533367115700002</v>
      </c>
      <c r="L98" s="97">
        <v>0.410747985812</v>
      </c>
      <c r="M98" s="97">
        <v>0.37052983330200001</v>
      </c>
      <c r="N98" s="97">
        <v>0.166630209434</v>
      </c>
      <c r="O98" s="97">
        <v>7.3658389249599998E-2</v>
      </c>
      <c r="P98" s="97">
        <v>4.25369176226E-2</v>
      </c>
      <c r="Q98" s="97">
        <v>2.9600807214000002E-2</v>
      </c>
      <c r="R98" s="11">
        <f>SQRT((C98-Input!$R$8)^2+(Input!$Q$8-D98)^2)</f>
        <v>2.2489625626619554</v>
      </c>
    </row>
    <row r="99" spans="3:18">
      <c r="C99" s="97">
        <v>46.099999999999987</v>
      </c>
      <c r="D99" s="97">
        <v>8.3000000000000007</v>
      </c>
      <c r="E99" s="97">
        <v>0.26643326767999997</v>
      </c>
      <c r="F99" s="97">
        <v>0.51643772695900003</v>
      </c>
      <c r="G99" s="97">
        <v>0.62571692774099996</v>
      </c>
      <c r="H99" s="97">
        <v>0.60481478803599997</v>
      </c>
      <c r="I99" s="97">
        <v>0.54046232159300001</v>
      </c>
      <c r="J99" s="97">
        <v>0.47367540804000002</v>
      </c>
      <c r="K99" s="97">
        <v>0.42250062353700002</v>
      </c>
      <c r="L99" s="97">
        <v>0.38022434115300002</v>
      </c>
      <c r="M99" s="97">
        <v>0.342435717626</v>
      </c>
      <c r="N99" s="97">
        <v>0.15302789774200001</v>
      </c>
      <c r="O99" s="97">
        <v>6.7404304404299994E-2</v>
      </c>
      <c r="P99" s="97">
        <v>3.9339016757200002E-2</v>
      </c>
      <c r="Q99" s="97">
        <v>2.7491925729399999E-2</v>
      </c>
      <c r="R99" s="11">
        <f>SQRT((C99-Input!$R$8)^2+(Input!$Q$8-D99)^2)</f>
        <v>2.1542239750217238</v>
      </c>
    </row>
    <row r="100" spans="3:18">
      <c r="C100" s="97">
        <v>46.099999999999987</v>
      </c>
      <c r="D100" s="97">
        <v>8.3999999999999986</v>
      </c>
      <c r="E100" s="97">
        <v>0.25223240869199998</v>
      </c>
      <c r="F100" s="97">
        <v>0.49155963456500001</v>
      </c>
      <c r="G100" s="97">
        <v>0.59338697623199999</v>
      </c>
      <c r="H100" s="97">
        <v>0.57262454032900001</v>
      </c>
      <c r="I100" s="97">
        <v>0.50959865805000004</v>
      </c>
      <c r="J100" s="97">
        <v>0.44685742131799999</v>
      </c>
      <c r="K100" s="97">
        <v>0.39846123786799997</v>
      </c>
      <c r="L100" s="97">
        <v>0.35716530148699999</v>
      </c>
      <c r="M100" s="97">
        <v>0.32162482540499998</v>
      </c>
      <c r="N100" s="97">
        <v>0.14240435181</v>
      </c>
      <c r="O100" s="97">
        <v>6.2486661121099997E-2</v>
      </c>
      <c r="P100" s="97">
        <v>3.6722514425199998E-2</v>
      </c>
      <c r="Q100" s="97">
        <v>2.5733343228099999E-2</v>
      </c>
      <c r="R100" s="11">
        <f>SQRT((C100-Input!$R$8)^2+(Input!$Q$8-D100)^2)</f>
        <v>2.0599828302347047</v>
      </c>
    </row>
    <row r="101" spans="3:18">
      <c r="C101" s="97">
        <v>46.099999999999987</v>
      </c>
      <c r="D101" s="97">
        <v>8.5</v>
      </c>
      <c r="E101" s="97">
        <v>0.242687782794</v>
      </c>
      <c r="F101" s="97">
        <v>0.47557237222799997</v>
      </c>
      <c r="G101" s="97">
        <v>0.57149107051799997</v>
      </c>
      <c r="H101" s="97">
        <v>0.55012401104399999</v>
      </c>
      <c r="I101" s="97">
        <v>0.48837505495900002</v>
      </c>
      <c r="J101" s="97">
        <v>0.42817730958099998</v>
      </c>
      <c r="K101" s="97">
        <v>0.38071978268700002</v>
      </c>
      <c r="L101" s="97">
        <v>0.34099802886899999</v>
      </c>
      <c r="M101" s="97">
        <v>0.30681713355000001</v>
      </c>
      <c r="N101" s="97">
        <v>0.134295921821</v>
      </c>
      <c r="O101" s="97">
        <v>5.87661962843E-2</v>
      </c>
      <c r="P101" s="97">
        <v>3.4667321927799997E-2</v>
      </c>
      <c r="Q101" s="97">
        <v>2.4370754826099999E-2</v>
      </c>
      <c r="R101" s="11">
        <f>SQRT((C101-Input!$R$8)^2+(Input!$Q$8-D101)^2)</f>
        <v>1.9663106537790915</v>
      </c>
    </row>
    <row r="102" spans="3:18">
      <c r="C102" s="97">
        <v>46.099999999999987</v>
      </c>
      <c r="D102" s="97">
        <v>8.5999999999999979</v>
      </c>
      <c r="E102" s="97">
        <v>0.236080940929</v>
      </c>
      <c r="F102" s="97">
        <v>0.46478209537199999</v>
      </c>
      <c r="G102" s="97">
        <v>0.55623102165000005</v>
      </c>
      <c r="H102" s="97">
        <v>0.53364126887899999</v>
      </c>
      <c r="I102" s="97">
        <v>0.47348823127299999</v>
      </c>
      <c r="J102" s="97">
        <v>0.41497597603699998</v>
      </c>
      <c r="K102" s="97">
        <v>0.368199284741</v>
      </c>
      <c r="L102" s="97">
        <v>0.32952959761799999</v>
      </c>
      <c r="M102" s="97">
        <v>0.29620452621600002</v>
      </c>
      <c r="N102" s="97">
        <v>0.12841718648700001</v>
      </c>
      <c r="O102" s="97">
        <v>5.59984771792E-2</v>
      </c>
      <c r="P102" s="97">
        <v>3.3150351523399998E-2</v>
      </c>
      <c r="Q102" s="97">
        <v>2.3364164577199999E-2</v>
      </c>
      <c r="R102" s="11">
        <f>SQRT((C102-Input!$R$8)^2+(Input!$Q$8-D102)^2)</f>
        <v>1.8732927997161966</v>
      </c>
    </row>
    <row r="103" spans="3:18">
      <c r="C103" s="97">
        <v>46.099999999999987</v>
      </c>
      <c r="D103" s="97">
        <v>8.6999999999999993</v>
      </c>
      <c r="E103" s="97">
        <v>0.23080951949299999</v>
      </c>
      <c r="F103" s="97">
        <v>0.45568096478999998</v>
      </c>
      <c r="G103" s="97">
        <v>0.54329760357699997</v>
      </c>
      <c r="H103" s="97">
        <v>0.52073432036800005</v>
      </c>
      <c r="I103" s="97">
        <v>0.46192211828800001</v>
      </c>
      <c r="J103" s="97">
        <v>0.404758519333</v>
      </c>
      <c r="K103" s="97">
        <v>0.35858816739299998</v>
      </c>
      <c r="L103" s="97">
        <v>0.32074718224400001</v>
      </c>
      <c r="M103" s="97">
        <v>0.28811301471299999</v>
      </c>
      <c r="N103" s="97">
        <v>0.12413971850199999</v>
      </c>
      <c r="O103" s="97">
        <v>5.3985976014700003E-2</v>
      </c>
      <c r="P103" s="97">
        <v>3.2067936121599999E-2</v>
      </c>
      <c r="Q103" s="97">
        <v>2.26488275897E-2</v>
      </c>
      <c r="R103" s="11">
        <f>SQRT((C103-Input!$R$8)^2+(Input!$Q$8-D103)^2)</f>
        <v>1.7810317907808162</v>
      </c>
    </row>
    <row r="104" spans="3:18">
      <c r="C104" s="97">
        <v>46.099999999999987</v>
      </c>
      <c r="D104" s="97">
        <v>8.7999999999999989</v>
      </c>
      <c r="E104" s="97">
        <v>0.22627784123299999</v>
      </c>
      <c r="F104" s="97">
        <v>0.44706794880200001</v>
      </c>
      <c r="G104" s="97">
        <v>0.53226081878700005</v>
      </c>
      <c r="H104" s="97">
        <v>0.51006444290200004</v>
      </c>
      <c r="I104" s="97">
        <v>0.45254637307700002</v>
      </c>
      <c r="J104" s="97">
        <v>0.39654514382700001</v>
      </c>
      <c r="K104" s="97">
        <v>0.35096969346000001</v>
      </c>
      <c r="L104" s="97">
        <v>0.31388625955100002</v>
      </c>
      <c r="M104" s="97">
        <v>0.28183039288200001</v>
      </c>
      <c r="N104" s="97">
        <v>0.121192328643</v>
      </c>
      <c r="O104" s="97">
        <v>5.26429146588E-2</v>
      </c>
      <c r="P104" s="97">
        <v>3.1363574553199998E-2</v>
      </c>
      <c r="Q104" s="97">
        <v>2.2187972264699998E-2</v>
      </c>
      <c r="R104" s="11">
        <f>SQRT((C104-Input!$R$8)^2+(Input!$Q$8-D104)^2)</f>
        <v>1.689651610858079</v>
      </c>
    </row>
    <row r="105" spans="3:18">
      <c r="C105" s="97">
        <v>46.099999999999987</v>
      </c>
      <c r="D105" s="97">
        <v>8.9</v>
      </c>
      <c r="E105" s="97">
        <v>0.22298153024100001</v>
      </c>
      <c r="F105" s="97">
        <v>0.44009753150199998</v>
      </c>
      <c r="G105" s="97">
        <v>0.52428362137200002</v>
      </c>
      <c r="H105" s="97">
        <v>0.50268409389699997</v>
      </c>
      <c r="I105" s="97">
        <v>0.44627770239999998</v>
      </c>
      <c r="J105" s="97">
        <v>0.39090220360799999</v>
      </c>
      <c r="K105" s="97">
        <v>0.34607540926000002</v>
      </c>
      <c r="L105" s="97">
        <v>0.30958898936099999</v>
      </c>
      <c r="M105" s="97">
        <v>0.277925837753</v>
      </c>
      <c r="N105" s="97">
        <v>0.119716000324</v>
      </c>
      <c r="O105" s="97">
        <v>5.2017544501199997E-2</v>
      </c>
      <c r="P105" s="97">
        <v>3.10454196153E-2</v>
      </c>
      <c r="Q105" s="97">
        <v>2.1984864262300001E-2</v>
      </c>
      <c r="R105" s="11">
        <f>SQRT((C105-Input!$R$8)^2+(Input!$Q$8-D105)^2)</f>
        <v>1.5993032521628527</v>
      </c>
    </row>
    <row r="106" spans="3:18">
      <c r="C106" s="97">
        <v>46.099999999999987</v>
      </c>
      <c r="D106" s="97">
        <v>8.9999999999999982</v>
      </c>
      <c r="E106" s="97">
        <v>0.22100641936599999</v>
      </c>
      <c r="F106" s="97">
        <v>0.43518119592999999</v>
      </c>
      <c r="G106" s="97">
        <v>0.51956112152900003</v>
      </c>
      <c r="H106" s="97">
        <v>0.49867148785600002</v>
      </c>
      <c r="I106" s="97">
        <v>0.44312009060099999</v>
      </c>
      <c r="J106" s="97">
        <v>0.38818413251099998</v>
      </c>
      <c r="K106" s="97">
        <v>0.34383907234200001</v>
      </c>
      <c r="L106" s="97">
        <v>0.307768354887</v>
      </c>
      <c r="M106" s="97">
        <v>0.27642137366800001</v>
      </c>
      <c r="N106" s="97">
        <v>0.11957532505600001</v>
      </c>
      <c r="O106" s="97">
        <v>5.2032786860399999E-2</v>
      </c>
      <c r="P106" s="97">
        <v>3.1072926927100002E-2</v>
      </c>
      <c r="Q106" s="97">
        <v>2.2011829572499999E-2</v>
      </c>
      <c r="R106" s="11">
        <f>SQRT((C106-Input!$R$8)^2+(Input!$Q$8-D106)^2)</f>
        <v>1.5101719169293486</v>
      </c>
    </row>
    <row r="107" spans="3:18">
      <c r="C107" s="97">
        <v>46.099999999999987</v>
      </c>
      <c r="D107" s="97">
        <v>9.1</v>
      </c>
      <c r="E107" s="97">
        <v>0.22011251118799999</v>
      </c>
      <c r="F107" s="97">
        <v>0.43180500437699998</v>
      </c>
      <c r="G107" s="97">
        <v>0.51752737728200005</v>
      </c>
      <c r="H107" s="97">
        <v>0.49751874439499999</v>
      </c>
      <c r="I107" s="97">
        <v>0.442636313309</v>
      </c>
      <c r="J107" s="97">
        <v>0.38797891183900002</v>
      </c>
      <c r="K107" s="97">
        <v>0.34390100267899998</v>
      </c>
      <c r="L107" s="97">
        <v>0.30810366687899998</v>
      </c>
      <c r="M107" s="97">
        <v>0.27700554595400001</v>
      </c>
      <c r="N107" s="97">
        <v>0.120620928552</v>
      </c>
      <c r="O107" s="97">
        <v>5.2623429646299999E-2</v>
      </c>
      <c r="P107" s="97">
        <v>3.1413212973200003E-2</v>
      </c>
      <c r="Q107" s="97">
        <v>2.22487368119E-2</v>
      </c>
      <c r="R107" s="11">
        <f>SQRT((C107-Input!$R$8)^2+(Input!$Q$8-D107)^2)</f>
        <v>1.4224863953604052</v>
      </c>
    </row>
    <row r="108" spans="3:18">
      <c r="C108" s="97">
        <v>46.099999999999987</v>
      </c>
      <c r="D108" s="97">
        <v>9.2000000000000011</v>
      </c>
      <c r="E108" s="97">
        <v>0.22135704640199999</v>
      </c>
      <c r="F108" s="97">
        <v>0.43268191190100003</v>
      </c>
      <c r="G108" s="97">
        <v>0.520605753482</v>
      </c>
      <c r="H108" s="97">
        <v>0.50118227414799998</v>
      </c>
      <c r="I108" s="97">
        <v>0.44632824857300002</v>
      </c>
      <c r="J108" s="97">
        <v>0.39150695975100003</v>
      </c>
      <c r="K108" s="97">
        <v>0.34722685722399999</v>
      </c>
      <c r="L108" s="97">
        <v>0.31135433942000001</v>
      </c>
      <c r="M108" s="97">
        <v>0.28027637669200001</v>
      </c>
      <c r="N108" s="97">
        <v>0.122884333055</v>
      </c>
      <c r="O108" s="97">
        <v>5.37775701248E-2</v>
      </c>
      <c r="P108" s="97">
        <v>3.2055861844399999E-2</v>
      </c>
      <c r="Q108" s="97">
        <v>2.26883527988E-2</v>
      </c>
      <c r="R108" s="11">
        <f>SQRT((C108-Input!$R$8)^2+(Input!$Q$8-D108)^2)</f>
        <v>1.3365312833184324</v>
      </c>
    </row>
    <row r="109" spans="3:18">
      <c r="C109" s="97">
        <v>46.099999999999987</v>
      </c>
      <c r="D109" s="97">
        <v>9.3000000000000007</v>
      </c>
      <c r="E109" s="97">
        <v>0.22451858043299999</v>
      </c>
      <c r="F109" s="97">
        <v>0.43716237660700002</v>
      </c>
      <c r="G109" s="97">
        <v>0.528403203376</v>
      </c>
      <c r="H109" s="97">
        <v>0.50939675947499996</v>
      </c>
      <c r="I109" s="97">
        <v>0.45401054581400002</v>
      </c>
      <c r="J109" s="97">
        <v>0.398575745541</v>
      </c>
      <c r="K109" s="97">
        <v>0.35371957959400002</v>
      </c>
      <c r="L109" s="97">
        <v>0.31744048489299997</v>
      </c>
      <c r="M109" s="97">
        <v>0.28612025515200001</v>
      </c>
      <c r="N109" s="97">
        <v>0.12631873932000001</v>
      </c>
      <c r="O109" s="97">
        <v>5.5443706074099999E-2</v>
      </c>
      <c r="P109" s="97">
        <v>3.2984033319800002E-2</v>
      </c>
      <c r="Q109" s="97">
        <v>2.3320885279899999E-2</v>
      </c>
      <c r="R109" s="11">
        <f>SQRT((C109-Input!$R$8)^2+(Input!$Q$8-D109)^2)</f>
        <v>1.2526628427442863</v>
      </c>
    </row>
    <row r="110" spans="3:18">
      <c r="C110" s="97">
        <v>46.099999999999987</v>
      </c>
      <c r="D110" s="97">
        <v>9.5999999999999979</v>
      </c>
      <c r="E110" s="97">
        <v>0.25076519605199998</v>
      </c>
      <c r="F110" s="97">
        <v>0.48603199624900001</v>
      </c>
      <c r="G110" s="97">
        <v>0.59106724291400004</v>
      </c>
      <c r="H110" s="97">
        <v>0.57135982593599999</v>
      </c>
      <c r="I110" s="97">
        <v>0.50955196115000001</v>
      </c>
      <c r="J110" s="97">
        <v>0.44676572743300003</v>
      </c>
      <c r="K110" s="97">
        <v>0.39837486338400002</v>
      </c>
      <c r="L110" s="97">
        <v>0.35754240845599999</v>
      </c>
      <c r="M110" s="97">
        <v>0.32234499998400001</v>
      </c>
      <c r="N110" s="97">
        <v>0.14399972617599999</v>
      </c>
      <c r="O110" s="97">
        <v>6.3215888899399997E-2</v>
      </c>
      <c r="P110" s="97">
        <v>3.7328826144499998E-2</v>
      </c>
      <c r="Q110" s="97">
        <v>2.6269691728500001E-2</v>
      </c>
      <c r="R110" s="11">
        <f>SQRT((C110-Input!$R$8)^2+(Input!$Q$8-D110)^2)</f>
        <v>1.0186801149047433</v>
      </c>
    </row>
    <row r="111" spans="3:18">
      <c r="C111" s="97">
        <v>46.099999999999987</v>
      </c>
      <c r="D111" s="97">
        <v>9.9</v>
      </c>
      <c r="E111" s="97">
        <v>0.26450007198499997</v>
      </c>
      <c r="F111" s="97">
        <v>0.50894272105899996</v>
      </c>
      <c r="G111" s="97">
        <v>0.62320152229000003</v>
      </c>
      <c r="H111" s="97">
        <v>0.603714450362</v>
      </c>
      <c r="I111" s="97">
        <v>0.54047081555499998</v>
      </c>
      <c r="J111" s="97">
        <v>0.47366994247400002</v>
      </c>
      <c r="K111" s="97">
        <v>0.42238527310500001</v>
      </c>
      <c r="L111" s="97">
        <v>0.38049913205300001</v>
      </c>
      <c r="M111" s="97">
        <v>0.343529990984</v>
      </c>
      <c r="N111" s="97">
        <v>0.156062810069</v>
      </c>
      <c r="O111" s="97">
        <v>6.9202253364000002E-2</v>
      </c>
      <c r="P111" s="97">
        <v>4.0798997467300001E-2</v>
      </c>
      <c r="Q111" s="97">
        <v>2.8764382742100001E-2</v>
      </c>
      <c r="R111" s="11">
        <f>SQRT((C111-Input!$R$8)^2+(Input!$Q$8-D111)^2)</f>
        <v>0.82840458437437292</v>
      </c>
    </row>
    <row r="112" spans="3:18">
      <c r="C112" s="97">
        <v>46.099999999999987</v>
      </c>
      <c r="D112" s="97">
        <v>10</v>
      </c>
      <c r="E112" s="97">
        <v>0.26696318651599998</v>
      </c>
      <c r="F112" s="97">
        <v>0.51225789119800003</v>
      </c>
      <c r="G112" s="97">
        <v>0.62892199244299996</v>
      </c>
      <c r="H112" s="97">
        <v>0.60985186038899997</v>
      </c>
      <c r="I112" s="97">
        <v>0.54647464143400004</v>
      </c>
      <c r="J112" s="97">
        <v>0.47902272632999998</v>
      </c>
      <c r="K112" s="97">
        <v>0.427197568395</v>
      </c>
      <c r="L112" s="97">
        <v>0.38518917254000001</v>
      </c>
      <c r="M112" s="97">
        <v>0.34802214086799999</v>
      </c>
      <c r="N112" s="97">
        <v>0.15907331345199999</v>
      </c>
      <c r="O112" s="97">
        <v>7.0849495439599994E-2</v>
      </c>
      <c r="P112" s="97">
        <v>4.17816945297E-2</v>
      </c>
      <c r="Q112" s="97">
        <v>2.9483475565799999E-2</v>
      </c>
      <c r="R112" s="11">
        <f>SQRT((C112-Input!$R$8)^2+(Input!$Q$8-D112)^2)</f>
        <v>0.78045017888130286</v>
      </c>
    </row>
    <row r="113" spans="3:18">
      <c r="C113" s="97">
        <v>46.099999999999987</v>
      </c>
      <c r="D113" s="97">
        <v>10.1</v>
      </c>
      <c r="E113" s="97">
        <v>0.27073382476699998</v>
      </c>
      <c r="F113" s="97">
        <v>0.51780495330999998</v>
      </c>
      <c r="G113" s="97">
        <v>0.63788877695699997</v>
      </c>
      <c r="H113" s="97">
        <v>0.61908891642499997</v>
      </c>
      <c r="I113" s="97">
        <v>0.55525858381600002</v>
      </c>
      <c r="J113" s="97">
        <v>0.48673981541799999</v>
      </c>
      <c r="K113" s="97">
        <v>0.43408836706300002</v>
      </c>
      <c r="L113" s="97">
        <v>0.39181987070300001</v>
      </c>
      <c r="M113" s="97">
        <v>0.35421430289700001</v>
      </c>
      <c r="N113" s="97">
        <v>0.16278548192</v>
      </c>
      <c r="O113" s="97">
        <v>7.2846183082600005E-2</v>
      </c>
      <c r="P113" s="97">
        <v>4.29339365094E-2</v>
      </c>
      <c r="Q113" s="97">
        <v>3.0308573746399999E-2</v>
      </c>
      <c r="R113" s="11">
        <f>SQRT((C113-Input!$R$8)^2+(Input!$Q$8-D113)^2)</f>
        <v>0.74293391901247707</v>
      </c>
    </row>
    <row r="114" spans="3:18">
      <c r="C114" s="97">
        <v>46.099999999999987</v>
      </c>
      <c r="D114" s="97">
        <v>10.199999999999999</v>
      </c>
      <c r="E114" s="97">
        <v>0.27792447129999998</v>
      </c>
      <c r="F114" s="97">
        <v>0.52963878051500002</v>
      </c>
      <c r="G114" s="97">
        <v>0.65513221000699995</v>
      </c>
      <c r="H114" s="97">
        <v>0.63612693428199996</v>
      </c>
      <c r="I114" s="97">
        <v>0.57028820197300001</v>
      </c>
      <c r="J114" s="97">
        <v>0.50045851184800005</v>
      </c>
      <c r="K114" s="97">
        <v>0.44622581786799997</v>
      </c>
      <c r="L114" s="97">
        <v>0.40306951955800002</v>
      </c>
      <c r="M114" s="97">
        <v>0.36471048263099998</v>
      </c>
      <c r="N114" s="97">
        <v>0.16825712637199999</v>
      </c>
      <c r="O114" s="97">
        <v>7.5545109237299998E-2</v>
      </c>
      <c r="P114" s="97">
        <v>4.4492006618799998E-2</v>
      </c>
      <c r="Q114" s="97">
        <v>3.1389541913099998E-2</v>
      </c>
      <c r="R114" s="11">
        <f>SQRT((C114-Input!$R$8)^2+(Input!$Q$8-D114)^2)</f>
        <v>0.7174950413226685</v>
      </c>
    </row>
    <row r="115" spans="3:18">
      <c r="C115" s="97">
        <v>46.155000000000001</v>
      </c>
      <c r="D115" s="97">
        <v>7.0079999999999991</v>
      </c>
      <c r="E115" s="97">
        <v>0.53078236665599998</v>
      </c>
      <c r="F115" s="97">
        <v>1.06508680859</v>
      </c>
      <c r="G115" s="97">
        <v>1.2437961842</v>
      </c>
      <c r="H115" s="97">
        <v>1.18553369548</v>
      </c>
      <c r="I115" s="97">
        <v>1.0520339366</v>
      </c>
      <c r="J115" s="97">
        <v>0.92511145543600004</v>
      </c>
      <c r="K115" s="97">
        <v>0.82952864982399999</v>
      </c>
      <c r="L115" s="97">
        <v>0.74733463423599999</v>
      </c>
      <c r="M115" s="97">
        <v>0.67178088608099995</v>
      </c>
      <c r="N115" s="97">
        <v>0.29626853622100002</v>
      </c>
      <c r="O115" s="97">
        <v>0.12720522368000001</v>
      </c>
      <c r="P115" s="97">
        <v>7.1448063051599994E-2</v>
      </c>
      <c r="Q115" s="97">
        <v>4.83602055982E-2</v>
      </c>
      <c r="R115" s="11">
        <f>SQRT((C115-Input!$R$8)^2+(Input!$Q$8-D115)^2)</f>
        <v>3.3905561149400398</v>
      </c>
    </row>
    <row r="116" spans="3:18">
      <c r="C116" s="97">
        <v>46.2</v>
      </c>
      <c r="D116" s="97">
        <v>5.9</v>
      </c>
      <c r="E116" s="97">
        <v>0.243383456453</v>
      </c>
      <c r="F116" s="97">
        <v>0.44542158491799999</v>
      </c>
      <c r="G116" s="97">
        <v>0.55753860790099996</v>
      </c>
      <c r="H116" s="97">
        <v>0.54270231793199997</v>
      </c>
      <c r="I116" s="97">
        <v>0.479708515241</v>
      </c>
      <c r="J116" s="97">
        <v>0.41975897900800002</v>
      </c>
      <c r="K116" s="97">
        <v>0.37120875390699998</v>
      </c>
      <c r="L116" s="97">
        <v>0.33245414205500001</v>
      </c>
      <c r="M116" s="97">
        <v>0.30035795063600002</v>
      </c>
      <c r="N116" s="97">
        <v>0.13479869861400001</v>
      </c>
      <c r="O116" s="97">
        <v>5.9774898606900002E-2</v>
      </c>
      <c r="P116" s="97">
        <v>3.5423033575399998E-2</v>
      </c>
      <c r="Q116" s="97">
        <v>2.4883558630899999E-2</v>
      </c>
      <c r="R116" s="11">
        <f>SQRT((C116-Input!$R$8)^2+(Input!$Q$8-D116)^2)</f>
        <v>4.476763810172999</v>
      </c>
    </row>
    <row r="117" spans="3:18">
      <c r="C117" s="97">
        <v>46.2</v>
      </c>
      <c r="D117" s="97">
        <v>6</v>
      </c>
      <c r="E117" s="97">
        <v>0.241298244918</v>
      </c>
      <c r="F117" s="97">
        <v>0.44131261882700001</v>
      </c>
      <c r="G117" s="97">
        <v>0.55387322469900002</v>
      </c>
      <c r="H117" s="97">
        <v>0.53974374636400002</v>
      </c>
      <c r="I117" s="97">
        <v>0.47793780783599998</v>
      </c>
      <c r="J117" s="97">
        <v>0.41863463055099998</v>
      </c>
      <c r="K117" s="97">
        <v>0.37058244115</v>
      </c>
      <c r="L117" s="97">
        <v>0.33229765694899999</v>
      </c>
      <c r="M117" s="97">
        <v>0.30055811132400001</v>
      </c>
      <c r="N117" s="97">
        <v>0.13611245458900001</v>
      </c>
      <c r="O117" s="97">
        <v>6.0674823481300003E-2</v>
      </c>
      <c r="P117" s="97">
        <v>3.6052539862299997E-2</v>
      </c>
      <c r="Q117" s="97">
        <v>2.53844566777E-2</v>
      </c>
      <c r="R117" s="11">
        <f>SQRT((C117-Input!$R$8)^2+(Input!$Q$8-D117)^2)</f>
        <v>4.3777005994446503</v>
      </c>
    </row>
    <row r="118" spans="3:18">
      <c r="C118" s="97">
        <v>46.2</v>
      </c>
      <c r="D118" s="97">
        <v>6.0999999999999988</v>
      </c>
      <c r="E118" s="97">
        <v>0.24586091865599999</v>
      </c>
      <c r="F118" s="97">
        <v>0.45131609354699997</v>
      </c>
      <c r="G118" s="97">
        <v>0.56617962839699998</v>
      </c>
      <c r="H118" s="97">
        <v>0.55218117286599999</v>
      </c>
      <c r="I118" s="97">
        <v>0.48924313312200002</v>
      </c>
      <c r="J118" s="97">
        <v>0.428777218701</v>
      </c>
      <c r="K118" s="97">
        <v>0.38029767816100002</v>
      </c>
      <c r="L118" s="97">
        <v>0.34115579802599999</v>
      </c>
      <c r="M118" s="97">
        <v>0.30863611394099999</v>
      </c>
      <c r="N118" s="97">
        <v>0.14027899037300001</v>
      </c>
      <c r="O118" s="97">
        <v>6.2601107230399994E-2</v>
      </c>
      <c r="P118" s="97">
        <v>3.7192050588599999E-2</v>
      </c>
      <c r="Q118" s="97">
        <v>2.6195615383300001E-2</v>
      </c>
      <c r="R118" s="11">
        <f>SQRT((C118-Input!$R$8)^2+(Input!$Q$8-D118)^2)</f>
        <v>4.278680972528969</v>
      </c>
    </row>
    <row r="119" spans="3:18">
      <c r="C119" s="97">
        <v>46.2</v>
      </c>
      <c r="D119" s="97">
        <v>6.15</v>
      </c>
      <c r="E119" s="97">
        <v>0.25113638589600001</v>
      </c>
      <c r="F119" s="97">
        <v>0.46287450668800001</v>
      </c>
      <c r="G119" s="97">
        <v>0.57955847761799995</v>
      </c>
      <c r="H119" s="97">
        <v>0.564920942521</v>
      </c>
      <c r="I119" s="97">
        <v>0.50088024876199999</v>
      </c>
      <c r="J119" s="97">
        <v>0.438960674005</v>
      </c>
      <c r="K119" s="97">
        <v>0.389871658244</v>
      </c>
      <c r="L119" s="97">
        <v>0.34966271653699998</v>
      </c>
      <c r="M119" s="97">
        <v>0.31620493397799998</v>
      </c>
      <c r="N119" s="97">
        <v>0.143640123397</v>
      </c>
      <c r="O119" s="97">
        <v>6.4022842270700001E-2</v>
      </c>
      <c r="P119" s="97">
        <v>3.7976585660300002E-2</v>
      </c>
      <c r="Q119" s="97">
        <v>2.6740275831900001E-2</v>
      </c>
      <c r="R119" s="11">
        <f>SQRT((C119-Input!$R$8)^2+(Input!$Q$8-D119)^2)</f>
        <v>4.2291884597205076</v>
      </c>
    </row>
    <row r="120" spans="3:18">
      <c r="C120" s="97">
        <v>46.2</v>
      </c>
      <c r="D120" s="97">
        <v>6.1999999999999993</v>
      </c>
      <c r="E120" s="97">
        <v>0.25934551038600001</v>
      </c>
      <c r="F120" s="97">
        <v>0.481133134372</v>
      </c>
      <c r="G120" s="97">
        <v>0.59980407150899995</v>
      </c>
      <c r="H120" s="97">
        <v>0.58363880328700002</v>
      </c>
      <c r="I120" s="97">
        <v>0.51814610763799995</v>
      </c>
      <c r="J120" s="97">
        <v>0.45392383267199998</v>
      </c>
      <c r="K120" s="97">
        <v>0.40352639675200003</v>
      </c>
      <c r="L120" s="97">
        <v>0.36197110393100002</v>
      </c>
      <c r="M120" s="97">
        <v>0.32703808414500002</v>
      </c>
      <c r="N120" s="97">
        <v>0.14804938086</v>
      </c>
      <c r="O120" s="97">
        <v>6.5836242389800001E-2</v>
      </c>
      <c r="P120" s="97">
        <v>3.8928237923700003E-2</v>
      </c>
      <c r="Q120" s="97">
        <v>2.7379234471000002E-2</v>
      </c>
      <c r="R120" s="11">
        <f>SQRT((C120-Input!$R$8)^2+(Input!$Q$8-D120)^2)</f>
        <v>4.1797080270019844</v>
      </c>
    </row>
    <row r="121" spans="3:18">
      <c r="C121" s="97">
        <v>46.2</v>
      </c>
      <c r="D121" s="97">
        <v>6.3</v>
      </c>
      <c r="E121" s="97">
        <v>0.28954810532699998</v>
      </c>
      <c r="F121" s="97">
        <v>0.55134845268800003</v>
      </c>
      <c r="G121" s="97">
        <v>0.67199595032600001</v>
      </c>
      <c r="H121" s="97">
        <v>0.64914948781899995</v>
      </c>
      <c r="I121" s="97">
        <v>0.57667159861999995</v>
      </c>
      <c r="J121" s="97">
        <v>0.50531185529400002</v>
      </c>
      <c r="K121" s="97">
        <v>0.44852893314800002</v>
      </c>
      <c r="L121" s="97">
        <v>0.40299125923000001</v>
      </c>
      <c r="M121" s="97">
        <v>0.36300623364099999</v>
      </c>
      <c r="N121" s="97">
        <v>0.16127950808800001</v>
      </c>
      <c r="O121" s="97">
        <v>7.1038843070499999E-2</v>
      </c>
      <c r="P121" s="97">
        <v>4.1556561242000002E-2</v>
      </c>
      <c r="Q121" s="97">
        <v>2.90747926505E-2</v>
      </c>
      <c r="R121" s="11">
        <f>SQRT((C121-Input!$R$8)^2+(Input!$Q$8-D121)^2)</f>
        <v>4.0807851594133444</v>
      </c>
    </row>
    <row r="122" spans="3:18">
      <c r="C122" s="97">
        <v>46.2</v>
      </c>
      <c r="D122" s="97">
        <v>6.4</v>
      </c>
      <c r="E122" s="97">
        <v>0.32691235117200002</v>
      </c>
      <c r="F122" s="97">
        <v>0.63764514410100004</v>
      </c>
      <c r="G122" s="97">
        <v>0.76508694518300002</v>
      </c>
      <c r="H122" s="97">
        <v>0.73344513118700005</v>
      </c>
      <c r="I122" s="97">
        <v>0.64875274869099997</v>
      </c>
      <c r="J122" s="97">
        <v>0.57048235369400002</v>
      </c>
      <c r="K122" s="97">
        <v>0.50632356267800005</v>
      </c>
      <c r="L122" s="97">
        <v>0.45337519374899998</v>
      </c>
      <c r="M122" s="97">
        <v>0.40866811721700003</v>
      </c>
      <c r="N122" s="97">
        <v>0.17822280237999999</v>
      </c>
      <c r="O122" s="97">
        <v>7.7561445648499996E-2</v>
      </c>
      <c r="P122" s="97">
        <v>4.4878995090799997E-2</v>
      </c>
      <c r="Q122" s="97">
        <v>3.1187657859999999E-2</v>
      </c>
      <c r="R122" s="11">
        <f>SQRT((C122-Input!$R$8)^2+(Input!$Q$8-D122)^2)</f>
        <v>3.9819161020282152</v>
      </c>
    </row>
    <row r="123" spans="3:18">
      <c r="C123" s="97">
        <v>46.2</v>
      </c>
      <c r="D123" s="97">
        <v>6.5999999999999988</v>
      </c>
      <c r="E123" s="97">
        <v>0.36780336974299999</v>
      </c>
      <c r="F123" s="97">
        <v>0.72146203964699995</v>
      </c>
      <c r="G123" s="97">
        <v>0.86481570827200005</v>
      </c>
      <c r="H123" s="97">
        <v>0.82932944581000001</v>
      </c>
      <c r="I123" s="97">
        <v>0.735013283362</v>
      </c>
      <c r="J123" s="97">
        <v>0.64491398289000001</v>
      </c>
      <c r="K123" s="97">
        <v>0.57566740879400002</v>
      </c>
      <c r="L123" s="97">
        <v>0.51615942807199999</v>
      </c>
      <c r="M123" s="97">
        <v>0.46435904523600002</v>
      </c>
      <c r="N123" s="97">
        <v>0.20426067539500001</v>
      </c>
      <c r="O123" s="97">
        <v>8.8658146130900006E-2</v>
      </c>
      <c r="P123" s="97">
        <v>5.0953052446900002E-2</v>
      </c>
      <c r="Q123" s="97">
        <v>3.5172629121999997E-2</v>
      </c>
      <c r="R123" s="11">
        <f>SQRT((C123-Input!$R$8)^2+(Input!$Q$8-D123)^2)</f>
        <v>3.7843562855786117</v>
      </c>
    </row>
    <row r="124" spans="3:18">
      <c r="C124" s="97">
        <v>46.2</v>
      </c>
      <c r="D124" s="97">
        <v>6.6999999999999993</v>
      </c>
      <c r="E124" s="97">
        <v>0.39405216733800003</v>
      </c>
      <c r="F124" s="97">
        <v>0.77446432183799996</v>
      </c>
      <c r="G124" s="97">
        <v>0.92595293499200004</v>
      </c>
      <c r="H124" s="97">
        <v>0.88655005339500004</v>
      </c>
      <c r="I124" s="97">
        <v>0.78761282116999998</v>
      </c>
      <c r="J124" s="97">
        <v>0.69057702345000005</v>
      </c>
      <c r="K124" s="97">
        <v>0.61583095371700003</v>
      </c>
      <c r="L124" s="97">
        <v>0.55472006928899997</v>
      </c>
      <c r="M124" s="97">
        <v>0.49829636716699999</v>
      </c>
      <c r="N124" s="97">
        <v>0.219268191808</v>
      </c>
      <c r="O124" s="97">
        <v>9.5443531186199998E-2</v>
      </c>
      <c r="P124" s="97">
        <v>5.4575979115799998E-2</v>
      </c>
      <c r="Q124" s="97">
        <v>3.7619776368799998E-2</v>
      </c>
      <c r="R124" s="11">
        <f>SQRT((C124-Input!$R$8)^2+(Input!$Q$8-D124)^2)</f>
        <v>3.6856750836857177</v>
      </c>
    </row>
    <row r="125" spans="3:18">
      <c r="C125" s="97">
        <v>46.2</v>
      </c>
      <c r="D125" s="97">
        <v>6.8</v>
      </c>
      <c r="E125" s="97">
        <v>0.43615459941899998</v>
      </c>
      <c r="F125" s="97">
        <v>0.86437007672499999</v>
      </c>
      <c r="G125" s="97">
        <v>1.02780165781</v>
      </c>
      <c r="H125" s="97">
        <v>0.98055870017799995</v>
      </c>
      <c r="I125" s="97">
        <v>0.86793522776300003</v>
      </c>
      <c r="J125" s="97">
        <v>0.76628975162000001</v>
      </c>
      <c r="K125" s="97">
        <v>0.68186855711500005</v>
      </c>
      <c r="L125" s="97">
        <v>0.61272647481499998</v>
      </c>
      <c r="M125" s="97">
        <v>0.55388835108599999</v>
      </c>
      <c r="N125" s="97">
        <v>0.24198587565599999</v>
      </c>
      <c r="O125" s="97">
        <v>0.105010193238</v>
      </c>
      <c r="P125" s="97">
        <v>5.94148797127E-2</v>
      </c>
      <c r="Q125" s="97">
        <v>4.0704688883499998E-2</v>
      </c>
      <c r="R125" s="11">
        <f>SQRT((C125-Input!$R$8)^2+(Input!$Q$8-D125)^2)</f>
        <v>3.5870669283977819</v>
      </c>
    </row>
    <row r="126" spans="3:18">
      <c r="C126" s="97">
        <v>46.2</v>
      </c>
      <c r="D126" s="97">
        <v>6.9</v>
      </c>
      <c r="E126" s="97">
        <v>0.482465161945</v>
      </c>
      <c r="F126" s="97">
        <v>0.96488295670099999</v>
      </c>
      <c r="G126" s="97">
        <v>1.1351448257200001</v>
      </c>
      <c r="H126" s="97">
        <v>1.08370676142</v>
      </c>
      <c r="I126" s="97">
        <v>0.95574331515400002</v>
      </c>
      <c r="J126" s="97">
        <v>0.84292143790999996</v>
      </c>
      <c r="K126" s="97">
        <v>0.754936583065</v>
      </c>
      <c r="L126" s="97">
        <v>0.67640743627599997</v>
      </c>
      <c r="M126" s="97">
        <v>0.60973776474600005</v>
      </c>
      <c r="N126" s="97">
        <v>0.26707257131000001</v>
      </c>
      <c r="O126" s="97">
        <v>0.11484371676000001</v>
      </c>
      <c r="P126" s="97">
        <v>6.4692481846900005E-2</v>
      </c>
      <c r="Q126" s="97">
        <v>4.4060541669099999E-2</v>
      </c>
      <c r="R126" s="11">
        <f>SQRT((C126-Input!$R$8)^2+(Input!$Q$8-D126)^2)</f>
        <v>3.4885380139979087</v>
      </c>
    </row>
    <row r="127" spans="3:18">
      <c r="C127" s="97">
        <v>46.2</v>
      </c>
      <c r="D127" s="97">
        <v>6.9999999999999991</v>
      </c>
      <c r="E127" s="97">
        <v>0.51293951186999998</v>
      </c>
      <c r="F127" s="97">
        <v>1.0289087128000001</v>
      </c>
      <c r="G127" s="97">
        <v>1.2026794106700001</v>
      </c>
      <c r="H127" s="97">
        <v>1.14702451519</v>
      </c>
      <c r="I127" s="97">
        <v>1.0150380056799999</v>
      </c>
      <c r="J127" s="97">
        <v>0.89362797793799997</v>
      </c>
      <c r="K127" s="97">
        <v>0.801830549921</v>
      </c>
      <c r="L127" s="97">
        <v>0.71988934294499995</v>
      </c>
      <c r="M127" s="97">
        <v>0.64772642199999997</v>
      </c>
      <c r="N127" s="97">
        <v>0.28567104949700001</v>
      </c>
      <c r="O127" s="97">
        <v>0.12243763017000001</v>
      </c>
      <c r="P127" s="97">
        <v>6.8795980510700003E-2</v>
      </c>
      <c r="Q127" s="97">
        <v>4.6672165488600002E-2</v>
      </c>
      <c r="R127" s="11">
        <f>SQRT((C127-Input!$R$8)^2+(Input!$Q$8-D127)^2)</f>
        <v>3.3900952496075774</v>
      </c>
    </row>
    <row r="128" spans="3:18">
      <c r="C128" s="97">
        <v>46.2</v>
      </c>
      <c r="D128" s="97">
        <v>7.0999999999999988</v>
      </c>
      <c r="E128" s="97">
        <v>0.52487199395999995</v>
      </c>
      <c r="F128" s="97">
        <v>1.05306998675</v>
      </c>
      <c r="G128" s="97">
        <v>1.2319593856</v>
      </c>
      <c r="H128" s="97">
        <v>1.17551201772</v>
      </c>
      <c r="I128" s="97">
        <v>1.04284188402</v>
      </c>
      <c r="J128" s="97">
        <v>0.91674700929700004</v>
      </c>
      <c r="K128" s="97">
        <v>0.82251275533000001</v>
      </c>
      <c r="L128" s="97">
        <v>0.74034310199499997</v>
      </c>
      <c r="M128" s="97">
        <v>0.66533570613699999</v>
      </c>
      <c r="N128" s="97">
        <v>0.29457149218099998</v>
      </c>
      <c r="O128" s="97">
        <v>0.126861754465</v>
      </c>
      <c r="P128" s="97">
        <v>7.1287770823100005E-2</v>
      </c>
      <c r="Q128" s="97">
        <v>4.8334272339199999E-2</v>
      </c>
      <c r="R128" s="11">
        <f>SQRT((C128-Input!$R$8)^2+(Input!$Q$8-D128)^2)</f>
        <v>3.2917463644265252</v>
      </c>
    </row>
    <row r="129" spans="3:18">
      <c r="C129" s="97">
        <v>46.2</v>
      </c>
      <c r="D129" s="97">
        <v>7.2</v>
      </c>
      <c r="E129" s="97">
        <v>0.56382358225899998</v>
      </c>
      <c r="F129" s="97">
        <v>1.13183077452</v>
      </c>
      <c r="G129" s="97">
        <v>1.31818857848</v>
      </c>
      <c r="H129" s="97">
        <v>1.2559052658600001</v>
      </c>
      <c r="I129" s="97">
        <v>1.11876600062</v>
      </c>
      <c r="J129" s="97">
        <v>0.98580812291700004</v>
      </c>
      <c r="K129" s="97">
        <v>0.88381921725199997</v>
      </c>
      <c r="L129" s="97">
        <v>0.79954208345599997</v>
      </c>
      <c r="M129" s="97">
        <v>0.72007808379399996</v>
      </c>
      <c r="N129" s="97">
        <v>0.32001711462999999</v>
      </c>
      <c r="O129" s="97">
        <v>0.138558894175</v>
      </c>
      <c r="P129" s="97">
        <v>7.7319955942999993E-2</v>
      </c>
      <c r="Q129" s="97">
        <v>5.2418948066600003E-2</v>
      </c>
      <c r="R129" s="11">
        <f>SQRT((C129-Input!$R$8)^2+(Input!$Q$8-D129)^2)</f>
        <v>3.1935000319427922</v>
      </c>
    </row>
    <row r="130" spans="3:18">
      <c r="C130" s="97">
        <v>46.2</v>
      </c>
      <c r="D130" s="97">
        <v>7.3000000000000007</v>
      </c>
      <c r="E130" s="97">
        <v>0.58715593545800004</v>
      </c>
      <c r="F130" s="97">
        <v>1.1816624046599999</v>
      </c>
      <c r="G130" s="97">
        <v>1.3761656551000001</v>
      </c>
      <c r="H130" s="97">
        <v>1.30988250704</v>
      </c>
      <c r="I130" s="97">
        <v>1.1658277583200001</v>
      </c>
      <c r="J130" s="97">
        <v>1.03157135711</v>
      </c>
      <c r="K130" s="97">
        <v>0.92398167906200002</v>
      </c>
      <c r="L130" s="97">
        <v>0.83524468003999996</v>
      </c>
      <c r="M130" s="97">
        <v>0.75624277033200005</v>
      </c>
      <c r="N130" s="97">
        <v>0.33698638735100001</v>
      </c>
      <c r="O130" s="97">
        <v>0.146258848527</v>
      </c>
      <c r="P130" s="97">
        <v>8.1105962463299999E-2</v>
      </c>
      <c r="Q130" s="97">
        <v>5.4853081254500002E-2</v>
      </c>
      <c r="R130" s="11">
        <f>SQRT((C130-Input!$R$8)^2+(Input!$Q$8-D130)^2)</f>
        <v>3.0953660171814885</v>
      </c>
    </row>
    <row r="131" spans="3:18">
      <c r="C131" s="97">
        <v>46.2</v>
      </c>
      <c r="D131" s="97">
        <v>7.3999999999999986</v>
      </c>
      <c r="E131" s="97">
        <v>0.58781882118700002</v>
      </c>
      <c r="F131" s="97">
        <v>1.1814477753499999</v>
      </c>
      <c r="G131" s="97">
        <v>1.3791662470699999</v>
      </c>
      <c r="H131" s="97">
        <v>1.3145059555800001</v>
      </c>
      <c r="I131" s="97">
        <v>1.1698833795500001</v>
      </c>
      <c r="J131" s="97">
        <v>1.03418530466</v>
      </c>
      <c r="K131" s="97">
        <v>0.92594514190199995</v>
      </c>
      <c r="L131" s="97">
        <v>0.83693750484499996</v>
      </c>
      <c r="M131" s="97">
        <v>0.75772097061400001</v>
      </c>
      <c r="N131" s="97">
        <v>0.33898463503800003</v>
      </c>
      <c r="O131" s="97">
        <v>0.14723924361900001</v>
      </c>
      <c r="P131" s="97">
        <v>8.1570899739999994E-2</v>
      </c>
      <c r="Q131" s="97">
        <v>5.5182859717899997E-2</v>
      </c>
      <c r="R131" s="11">
        <f>SQRT((C131-Input!$R$8)^2+(Input!$Q$8-D131)^2)</f>
        <v>2.997355352077125</v>
      </c>
    </row>
    <row r="132" spans="3:18">
      <c r="C132" s="97">
        <v>46.2</v>
      </c>
      <c r="D132" s="97">
        <v>7.4999999999999991</v>
      </c>
      <c r="E132" s="97">
        <v>0.58474516897499995</v>
      </c>
      <c r="F132" s="97">
        <v>1.1728692196499999</v>
      </c>
      <c r="G132" s="97">
        <v>1.3711697943100001</v>
      </c>
      <c r="H132" s="97">
        <v>1.3089185237000001</v>
      </c>
      <c r="I132" s="97">
        <v>1.1653265634300001</v>
      </c>
      <c r="J132" s="97">
        <v>1.0288851077700001</v>
      </c>
      <c r="K132" s="97">
        <v>0.92103895723899998</v>
      </c>
      <c r="L132" s="97">
        <v>0.83255715917600004</v>
      </c>
      <c r="M132" s="97">
        <v>0.75306957307900002</v>
      </c>
      <c r="N132" s="97">
        <v>0.33741152330500002</v>
      </c>
      <c r="O132" s="97">
        <v>0.146368660599</v>
      </c>
      <c r="P132" s="97">
        <v>8.0916196229099999E-2</v>
      </c>
      <c r="Q132" s="97">
        <v>5.4733071885399998E-2</v>
      </c>
      <c r="R132" s="11">
        <f>SQRT((C132-Input!$R$8)^2+(Input!$Q$8-D132)^2)</f>
        <v>2.8994805453613171</v>
      </c>
    </row>
    <row r="133" spans="3:18">
      <c r="C133" s="97">
        <v>46.2</v>
      </c>
      <c r="D133" s="97">
        <v>7.5999999999999979</v>
      </c>
      <c r="E133" s="97">
        <v>0.57840282524200004</v>
      </c>
      <c r="F133" s="97">
        <v>1.1583380923</v>
      </c>
      <c r="G133" s="97">
        <v>1.3540575699899999</v>
      </c>
      <c r="H133" s="97">
        <v>1.2939047751599999</v>
      </c>
      <c r="I133" s="97">
        <v>1.1528228271900001</v>
      </c>
      <c r="J133" s="97">
        <v>1.0166154541800001</v>
      </c>
      <c r="K133" s="97">
        <v>0.91027182097100001</v>
      </c>
      <c r="L133" s="97">
        <v>0.82316576379100004</v>
      </c>
      <c r="M133" s="97">
        <v>0.743557565659</v>
      </c>
      <c r="N133" s="97">
        <v>0.33311958596399999</v>
      </c>
      <c r="O133" s="97">
        <v>0.14421247885300001</v>
      </c>
      <c r="P133" s="97">
        <v>7.9614793510999995E-2</v>
      </c>
      <c r="Q133" s="97">
        <v>5.3839362881899999E-2</v>
      </c>
      <c r="R133" s="11">
        <f>SQRT((C133-Input!$R$8)^2+(Input!$Q$8-D133)^2)</f>
        <v>2.8017558350491836</v>
      </c>
    </row>
    <row r="134" spans="3:18">
      <c r="C134" s="97">
        <v>46.2</v>
      </c>
      <c r="D134" s="97">
        <v>7.6999999999999993</v>
      </c>
      <c r="E134" s="97">
        <v>0.56786838831700004</v>
      </c>
      <c r="F134" s="97">
        <v>1.13578977076</v>
      </c>
      <c r="G134" s="97">
        <v>1.32617348032</v>
      </c>
      <c r="H134" s="97">
        <v>1.26820191624</v>
      </c>
      <c r="I134" s="97">
        <v>1.13114492136</v>
      </c>
      <c r="J134" s="97">
        <v>0.996001134166</v>
      </c>
      <c r="K134" s="97">
        <v>0.892431079159</v>
      </c>
      <c r="L134" s="97">
        <v>0.80764405828800001</v>
      </c>
      <c r="M134" s="97">
        <v>0.72800980961200001</v>
      </c>
      <c r="N134" s="97">
        <v>0.32590391965299997</v>
      </c>
      <c r="O134" s="97">
        <v>0.140573812312</v>
      </c>
      <c r="P134" s="97">
        <v>7.7717418578099995E-2</v>
      </c>
      <c r="Q134" s="97">
        <v>5.2534364292000001E-2</v>
      </c>
      <c r="R134" s="11">
        <f>SQRT((C134-Input!$R$8)^2+(Input!$Q$8-D134)^2)</f>
        <v>2.7041974938113378</v>
      </c>
    </row>
    <row r="135" spans="3:18">
      <c r="C135" s="97">
        <v>46.2</v>
      </c>
      <c r="D135" s="97">
        <v>7.8</v>
      </c>
      <c r="E135" s="97">
        <v>0.55098056026200004</v>
      </c>
      <c r="F135" s="97">
        <v>1.1020298775599999</v>
      </c>
      <c r="G135" s="97">
        <v>1.28356414802</v>
      </c>
      <c r="H135" s="97">
        <v>1.2284030458099999</v>
      </c>
      <c r="I135" s="97">
        <v>1.0972701188</v>
      </c>
      <c r="J135" s="97">
        <v>0.96387380773200004</v>
      </c>
      <c r="K135" s="97">
        <v>0.86455644148599997</v>
      </c>
      <c r="L135" s="97">
        <v>0.78326606401999999</v>
      </c>
      <c r="M135" s="97">
        <v>0.70357844333200004</v>
      </c>
      <c r="N135" s="97">
        <v>0.31415709051000001</v>
      </c>
      <c r="O135" s="97">
        <v>0.134752016232</v>
      </c>
      <c r="P135" s="97">
        <v>7.4735247137200006E-2</v>
      </c>
      <c r="Q135" s="97">
        <v>5.0285770019800002E-2</v>
      </c>
      <c r="R135" s="11">
        <f>SQRT((C135-Input!$R$8)^2+(Input!$Q$8-D135)^2)</f>
        <v>2.6068242004091675</v>
      </c>
    </row>
    <row r="136" spans="3:18">
      <c r="C136" s="97">
        <v>46.2</v>
      </c>
      <c r="D136" s="97">
        <v>7.9</v>
      </c>
      <c r="E136" s="97">
        <v>0.52116227404799997</v>
      </c>
      <c r="F136" s="97">
        <v>1.0419072095299999</v>
      </c>
      <c r="G136" s="97">
        <v>1.21653269842</v>
      </c>
      <c r="H136" s="97">
        <v>1.1655142458000001</v>
      </c>
      <c r="I136" s="97">
        <v>1.0373440618600001</v>
      </c>
      <c r="J136" s="97">
        <v>0.91227689657800004</v>
      </c>
      <c r="K136" s="97">
        <v>0.819422141075</v>
      </c>
      <c r="L136" s="97">
        <v>0.738657793773</v>
      </c>
      <c r="M136" s="97">
        <v>0.66389432731700004</v>
      </c>
      <c r="N136" s="97">
        <v>0.29531199403300001</v>
      </c>
      <c r="O136" s="97">
        <v>0.125693544948</v>
      </c>
      <c r="P136" s="97">
        <v>6.9701978822099997E-2</v>
      </c>
      <c r="Q136" s="97">
        <v>4.6919577296999998E-2</v>
      </c>
      <c r="R136" s="11">
        <f>SQRT((C136-Input!$R$8)^2+(Input!$Q$8-D136)^2)</f>
        <v>2.5096574941896499</v>
      </c>
    </row>
    <row r="137" spans="3:18">
      <c r="C137" s="97">
        <v>46.2</v>
      </c>
      <c r="D137" s="97">
        <v>7.9999999999999982</v>
      </c>
      <c r="E137" s="97">
        <v>0.46156222230499999</v>
      </c>
      <c r="F137" s="97">
        <v>0.91664439824599997</v>
      </c>
      <c r="G137" s="97">
        <v>1.08612491728</v>
      </c>
      <c r="H137" s="97">
        <v>1.0392421970100001</v>
      </c>
      <c r="I137" s="97">
        <v>0.92130106797199995</v>
      </c>
      <c r="J137" s="97">
        <v>0.81237542611699998</v>
      </c>
      <c r="K137" s="97">
        <v>0.72597010204400003</v>
      </c>
      <c r="L137" s="97">
        <v>0.65194955547699995</v>
      </c>
      <c r="M137" s="97">
        <v>0.58791899112299995</v>
      </c>
      <c r="N137" s="97">
        <v>0.25901480246199998</v>
      </c>
      <c r="O137" s="97">
        <v>0.11066771496400001</v>
      </c>
      <c r="P137" s="97">
        <v>6.1456893095300003E-2</v>
      </c>
      <c r="Q137" s="97">
        <v>4.1650401719800001E-2</v>
      </c>
      <c r="R137" s="11">
        <f>SQRT((C137-Input!$R$8)^2+(Input!$Q$8-D137)^2)</f>
        <v>2.4127223347177074</v>
      </c>
    </row>
    <row r="138" spans="3:18">
      <c r="C138" s="97">
        <v>46.2</v>
      </c>
      <c r="D138" s="97">
        <v>8.1</v>
      </c>
      <c r="E138" s="97">
        <v>0.39322659799600002</v>
      </c>
      <c r="F138" s="97">
        <v>0.77183491701100004</v>
      </c>
      <c r="G138" s="97">
        <v>0.92192198337300002</v>
      </c>
      <c r="H138" s="97">
        <v>0.88674109588100003</v>
      </c>
      <c r="I138" s="97">
        <v>0.79093732495199998</v>
      </c>
      <c r="J138" s="97">
        <v>0.69305818283800003</v>
      </c>
      <c r="K138" s="97">
        <v>0.61899275009400001</v>
      </c>
      <c r="L138" s="97">
        <v>0.55866937749099999</v>
      </c>
      <c r="M138" s="97">
        <v>0.50142670642800002</v>
      </c>
      <c r="N138" s="97">
        <v>0.222161484518</v>
      </c>
      <c r="O138" s="97">
        <v>9.61091935338E-2</v>
      </c>
      <c r="P138" s="97">
        <v>5.4169891703299999E-2</v>
      </c>
      <c r="Q138" s="97">
        <v>3.7017877230099999E-2</v>
      </c>
      <c r="R138" s="11">
        <f>SQRT((C138-Input!$R$8)^2+(Input!$Q$8-D138)^2)</f>
        <v>2.3160477954370968</v>
      </c>
    </row>
    <row r="139" spans="3:18">
      <c r="C139" s="97">
        <v>46.2</v>
      </c>
      <c r="D139" s="97">
        <v>8.1999999999999975</v>
      </c>
      <c r="E139" s="97">
        <v>0.342134178658</v>
      </c>
      <c r="F139" s="97">
        <v>0.66483208206099997</v>
      </c>
      <c r="G139" s="97">
        <v>0.80834988638399996</v>
      </c>
      <c r="H139" s="97">
        <v>0.78016549816000003</v>
      </c>
      <c r="I139" s="97">
        <v>0.69250606543100002</v>
      </c>
      <c r="J139" s="97">
        <v>0.60896993903899999</v>
      </c>
      <c r="K139" s="97">
        <v>0.54498092641700002</v>
      </c>
      <c r="L139" s="97">
        <v>0.48913490873900001</v>
      </c>
      <c r="M139" s="97">
        <v>0.44102826266299999</v>
      </c>
      <c r="N139" s="97">
        <v>0.19680657515200001</v>
      </c>
      <c r="O139" s="97">
        <v>8.5737497109299995E-2</v>
      </c>
      <c r="P139" s="97">
        <v>4.8908281153199999E-2</v>
      </c>
      <c r="Q139" s="97">
        <v>3.3635048942999998E-2</v>
      </c>
      <c r="R139" s="11">
        <f>SQRT((C139-Input!$R$8)^2+(Input!$Q$8-D139)^2)</f>
        <v>2.2196679294553103</v>
      </c>
    </row>
    <row r="140" spans="3:18">
      <c r="C140" s="97">
        <v>46.2</v>
      </c>
      <c r="D140" s="97">
        <v>8.3000000000000007</v>
      </c>
      <c r="E140" s="97">
        <v>0.30147495941699998</v>
      </c>
      <c r="F140" s="97">
        <v>0.58455522334499999</v>
      </c>
      <c r="G140" s="97">
        <v>0.710647636453</v>
      </c>
      <c r="H140" s="97">
        <v>0.68504083873599997</v>
      </c>
      <c r="I140" s="97">
        <v>0.61041892168900003</v>
      </c>
      <c r="J140" s="97">
        <v>0.53720342639499996</v>
      </c>
      <c r="K140" s="97">
        <v>0.47800407270799999</v>
      </c>
      <c r="L140" s="97">
        <v>0.43026637324599998</v>
      </c>
      <c r="M140" s="97">
        <v>0.388641617632</v>
      </c>
      <c r="N140" s="97">
        <v>0.17245723078299999</v>
      </c>
      <c r="O140" s="97">
        <v>7.5820085329000003E-2</v>
      </c>
      <c r="P140" s="97">
        <v>4.3648339391100001E-2</v>
      </c>
      <c r="Q140" s="97">
        <v>3.0252817127900001E-2</v>
      </c>
      <c r="R140" s="11">
        <f>SQRT((C140-Input!$R$8)^2+(Input!$Q$8-D140)^2)</f>
        <v>2.1236228580790404</v>
      </c>
    </row>
    <row r="141" spans="3:18">
      <c r="C141" s="97">
        <v>46.2</v>
      </c>
      <c r="D141" s="97">
        <v>8.3999999999999986</v>
      </c>
      <c r="E141" s="97">
        <v>0.27197631291899999</v>
      </c>
      <c r="F141" s="97">
        <v>0.52800781898600002</v>
      </c>
      <c r="G141" s="97">
        <v>0.63964520079300002</v>
      </c>
      <c r="H141" s="97">
        <v>0.61712313810899999</v>
      </c>
      <c r="I141" s="97">
        <v>0.55097806538399996</v>
      </c>
      <c r="J141" s="97">
        <v>0.48240247210100001</v>
      </c>
      <c r="K141" s="97">
        <v>0.42989092509100002</v>
      </c>
      <c r="L141" s="97">
        <v>0.38687276343400001</v>
      </c>
      <c r="M141" s="97">
        <v>0.34797107657699999</v>
      </c>
      <c r="N141" s="97">
        <v>0.15428347000600001</v>
      </c>
      <c r="O141" s="97">
        <v>6.7800911151399995E-2</v>
      </c>
      <c r="P141" s="97">
        <v>3.9520598454699997E-2</v>
      </c>
      <c r="Q141" s="97">
        <v>2.7574615250799999E-2</v>
      </c>
      <c r="R141" s="11">
        <f>SQRT((C141-Input!$R$8)^2+(Input!$Q$8-D141)^2)</f>
        <v>2.0279601499189228</v>
      </c>
    </row>
    <row r="142" spans="3:18">
      <c r="C142" s="97">
        <v>46.2</v>
      </c>
      <c r="D142" s="97">
        <v>8.5</v>
      </c>
      <c r="E142" s="97">
        <v>0.25217465593100002</v>
      </c>
      <c r="F142" s="97">
        <v>0.49192060490299999</v>
      </c>
      <c r="G142" s="97">
        <v>0.59369015811699999</v>
      </c>
      <c r="H142" s="97">
        <v>0.57245164574899998</v>
      </c>
      <c r="I142" s="97">
        <v>0.508924361243</v>
      </c>
      <c r="J142" s="97">
        <v>0.44620451110100001</v>
      </c>
      <c r="K142" s="97">
        <v>0.39771853832800003</v>
      </c>
      <c r="L142" s="97">
        <v>0.35627288810899999</v>
      </c>
      <c r="M142" s="97">
        <v>0.32070630789999999</v>
      </c>
      <c r="N142" s="97">
        <v>0.141430275272</v>
      </c>
      <c r="O142" s="97">
        <v>6.2022159730900001E-2</v>
      </c>
      <c r="P142" s="97">
        <v>3.6479343841400003E-2</v>
      </c>
      <c r="Q142" s="97">
        <v>2.55694475518E-2</v>
      </c>
      <c r="R142" s="11">
        <f>SQRT((C142-Input!$R$8)^2+(Input!$Q$8-D142)^2)</f>
        <v>1.9327365821452636</v>
      </c>
    </row>
    <row r="143" spans="3:18">
      <c r="C143" s="97">
        <v>46.2</v>
      </c>
      <c r="D143" s="97">
        <v>8.5999999999999979</v>
      </c>
      <c r="E143" s="97">
        <v>0.23767167836600001</v>
      </c>
      <c r="F143" s="97">
        <v>0.46535588611000001</v>
      </c>
      <c r="G143" s="97">
        <v>0.55993474832699996</v>
      </c>
      <c r="H143" s="97">
        <v>0.538489192171</v>
      </c>
      <c r="I143" s="97">
        <v>0.47828118031200001</v>
      </c>
      <c r="J143" s="97">
        <v>0.41952364438400003</v>
      </c>
      <c r="K143" s="97">
        <v>0.372689081172</v>
      </c>
      <c r="L143" s="97">
        <v>0.333930786323</v>
      </c>
      <c r="M143" s="97">
        <v>0.30059467039499999</v>
      </c>
      <c r="N143" s="97">
        <v>0.13178246024699999</v>
      </c>
      <c r="O143" s="97">
        <v>5.7814008907600002E-2</v>
      </c>
      <c r="P143" s="97">
        <v>3.4209214834000003E-2</v>
      </c>
      <c r="Q143" s="97">
        <v>2.40935958072E-2</v>
      </c>
      <c r="R143" s="11">
        <f>SQRT((C143-Input!$R$8)^2+(Input!$Q$8-D143)^2)</f>
        <v>1.8380204085553411</v>
      </c>
    </row>
    <row r="144" spans="3:18">
      <c r="C144" s="97">
        <v>46.2</v>
      </c>
      <c r="D144" s="97">
        <v>8.6999999999999993</v>
      </c>
      <c r="E144" s="97">
        <v>0.22338045430100001</v>
      </c>
      <c r="F144" s="97">
        <v>0.43672435534600001</v>
      </c>
      <c r="G144" s="97">
        <v>0.52561829547399996</v>
      </c>
      <c r="H144" s="97">
        <v>0.50591207976300001</v>
      </c>
      <c r="I144" s="97">
        <v>0.45016088133299997</v>
      </c>
      <c r="J144" s="97">
        <v>0.39510337013000002</v>
      </c>
      <c r="K144" s="97">
        <v>0.35035589312400001</v>
      </c>
      <c r="L144" s="97">
        <v>0.31416371094200002</v>
      </c>
      <c r="M144" s="97">
        <v>0.28294833674100001</v>
      </c>
      <c r="N144" s="97">
        <v>0.124219119993</v>
      </c>
      <c r="O144" s="97">
        <v>5.4612958769799998E-2</v>
      </c>
      <c r="P144" s="97">
        <v>3.2525566560400003E-2</v>
      </c>
      <c r="Q144" s="97">
        <v>2.3008538858299999E-2</v>
      </c>
      <c r="R144" s="11">
        <f>SQRT((C144-Input!$R$8)^2+(Input!$Q$8-D144)^2)</f>
        <v>1.7438943054466682</v>
      </c>
    </row>
    <row r="145" spans="3:18">
      <c r="C145" s="97">
        <v>46.2</v>
      </c>
      <c r="D145" s="97">
        <v>8.7999999999999989</v>
      </c>
      <c r="E145" s="97">
        <v>0.21186048587100001</v>
      </c>
      <c r="F145" s="97">
        <v>0.41274448207300002</v>
      </c>
      <c r="G145" s="97">
        <v>0.49801522552700001</v>
      </c>
      <c r="H145" s="97">
        <v>0.48032580403699998</v>
      </c>
      <c r="I145" s="97">
        <v>0.42829962113499997</v>
      </c>
      <c r="J145" s="97">
        <v>0.37548496441200002</v>
      </c>
      <c r="K145" s="97">
        <v>0.33330827996899998</v>
      </c>
      <c r="L145" s="97">
        <v>0.29918337568100001</v>
      </c>
      <c r="M145" s="97">
        <v>0.26932452182200001</v>
      </c>
      <c r="N145" s="97">
        <v>0.118968966767</v>
      </c>
      <c r="O145" s="97">
        <v>5.2434571988799999E-2</v>
      </c>
      <c r="P145" s="97">
        <v>3.1402285888800001E-2</v>
      </c>
      <c r="Q145" s="97">
        <v>2.2289181788999999E-2</v>
      </c>
      <c r="R145" s="11">
        <f>SQRT((C145-Input!$R$8)^2+(Input!$Q$8-D145)^2)</f>
        <v>1.650459231508824</v>
      </c>
    </row>
    <row r="146" spans="3:18">
      <c r="C146" s="97">
        <v>46.2</v>
      </c>
      <c r="D146" s="97">
        <v>8.9</v>
      </c>
      <c r="E146" s="97">
        <v>0.20626490916099999</v>
      </c>
      <c r="F146" s="97">
        <v>0.40133747533500003</v>
      </c>
      <c r="G146" s="97">
        <v>0.48443664002199999</v>
      </c>
      <c r="H146" s="97">
        <v>0.46763540327000003</v>
      </c>
      <c r="I146" s="97">
        <v>0.41746069559499999</v>
      </c>
      <c r="J146" s="97">
        <v>0.36575599366299999</v>
      </c>
      <c r="K146" s="97">
        <v>0.32482689091200001</v>
      </c>
      <c r="L146" s="97">
        <v>0.29171200443200002</v>
      </c>
      <c r="M146" s="97">
        <v>0.26256008354100002</v>
      </c>
      <c r="N146" s="97">
        <v>0.116385133291</v>
      </c>
      <c r="O146" s="97">
        <v>5.1344734037600002E-2</v>
      </c>
      <c r="P146" s="97">
        <v>3.0841703773600002E-2</v>
      </c>
      <c r="Q146" s="97">
        <v>2.19296907006E-2</v>
      </c>
      <c r="R146" s="11">
        <f>SQRT((C146-Input!$R$8)^2+(Input!$Q$8-D146)^2)</f>
        <v>1.5578395299824928</v>
      </c>
    </row>
    <row r="147" spans="3:18">
      <c r="C147" s="97">
        <v>46.2</v>
      </c>
      <c r="D147" s="97">
        <v>8.9999999999999982</v>
      </c>
      <c r="E147" s="97">
        <v>0.204263845528</v>
      </c>
      <c r="F147" s="97">
        <v>0.39709225507399998</v>
      </c>
      <c r="G147" s="97">
        <v>0.47947660868999997</v>
      </c>
      <c r="H147" s="97">
        <v>0.46314800147899998</v>
      </c>
      <c r="I147" s="97">
        <v>0.41381054066</v>
      </c>
      <c r="J147" s="97">
        <v>0.36252331241899999</v>
      </c>
      <c r="K147" s="97">
        <v>0.32206519431699998</v>
      </c>
      <c r="L147" s="97">
        <v>0.289352811998</v>
      </c>
      <c r="M147" s="97">
        <v>0.26049807445899997</v>
      </c>
      <c r="N147" s="97">
        <v>0.11580063357000001</v>
      </c>
      <c r="O147" s="97">
        <v>5.1110794692799999E-2</v>
      </c>
      <c r="P147" s="97">
        <v>3.0722146670900001E-2</v>
      </c>
      <c r="Q147" s="97">
        <v>2.18561190242E-2</v>
      </c>
      <c r="R147" s="11">
        <f>SQRT((C147-Input!$R$8)^2+(Input!$Q$8-D147)^2)</f>
        <v>1.4661897310646599</v>
      </c>
    </row>
    <row r="148" spans="3:18">
      <c r="C148" s="97">
        <v>46.2</v>
      </c>
      <c r="D148" s="97">
        <v>9.1</v>
      </c>
      <c r="E148" s="97">
        <v>0.204655206581</v>
      </c>
      <c r="F148" s="97">
        <v>0.39725593726300001</v>
      </c>
      <c r="G148" s="97">
        <v>0.48032890837300002</v>
      </c>
      <c r="H148" s="97">
        <v>0.46433058798900001</v>
      </c>
      <c r="I148" s="97">
        <v>0.41520167563600002</v>
      </c>
      <c r="J148" s="97">
        <v>0.36384666497099999</v>
      </c>
      <c r="K148" s="97">
        <v>0.323356272301</v>
      </c>
      <c r="L148" s="97">
        <v>0.290666378442</v>
      </c>
      <c r="M148" s="97">
        <v>0.26183107609900003</v>
      </c>
      <c r="N148" s="97">
        <v>0.116779544626</v>
      </c>
      <c r="O148" s="97">
        <v>5.1571379714900001E-2</v>
      </c>
      <c r="P148" s="97">
        <v>3.09666273778E-2</v>
      </c>
      <c r="Q148" s="97">
        <v>2.2021965677800001E-2</v>
      </c>
      <c r="R148" s="11">
        <f>SQRT((C148-Input!$R$8)^2+(Input!$Q$8-D148)^2)</f>
        <v>1.3757036940354692</v>
      </c>
    </row>
    <row r="149" spans="3:18">
      <c r="C149" s="97">
        <v>46.2</v>
      </c>
      <c r="D149" s="97">
        <v>9.2000000000000011</v>
      </c>
      <c r="E149" s="97">
        <v>0.207063478306</v>
      </c>
      <c r="F149" s="97">
        <v>0.400933704994</v>
      </c>
      <c r="G149" s="97">
        <v>0.48616793345800002</v>
      </c>
      <c r="H149" s="97">
        <v>0.47043113846599999</v>
      </c>
      <c r="I149" s="97">
        <v>0.420974426746</v>
      </c>
      <c r="J149" s="97">
        <v>0.36912630366299998</v>
      </c>
      <c r="K149" s="97">
        <v>0.32817231640799999</v>
      </c>
      <c r="L149" s="97">
        <v>0.29517942116099999</v>
      </c>
      <c r="M149" s="97">
        <v>0.26613039022599999</v>
      </c>
      <c r="N149" s="97">
        <v>0.119150287664</v>
      </c>
      <c r="O149" s="97">
        <v>5.2663410903000002E-2</v>
      </c>
      <c r="P149" s="97">
        <v>3.1543849978599998E-2</v>
      </c>
      <c r="Q149" s="97">
        <v>2.24084470596E-2</v>
      </c>
      <c r="R149" s="11">
        <f>SQRT((C149-Input!$R$8)^2+(Input!$Q$8-D149)^2)</f>
        <v>1.28662697783243</v>
      </c>
    </row>
    <row r="150" spans="3:18">
      <c r="C150" s="97">
        <v>46.2</v>
      </c>
      <c r="D150" s="97">
        <v>9.3000000000000007</v>
      </c>
      <c r="E150" s="97">
        <v>0.21182188055500001</v>
      </c>
      <c r="F150" s="97">
        <v>0.40893612169400001</v>
      </c>
      <c r="G150" s="97">
        <v>0.49794925255200001</v>
      </c>
      <c r="H150" s="97">
        <v>0.48228288143199999</v>
      </c>
      <c r="I150" s="97">
        <v>0.43180294638299999</v>
      </c>
      <c r="J150" s="97">
        <v>0.37894687887900003</v>
      </c>
      <c r="K150" s="97">
        <v>0.33698267656899999</v>
      </c>
      <c r="L150" s="97">
        <v>0.30326722940500001</v>
      </c>
      <c r="M150" s="97">
        <v>0.27372302706500001</v>
      </c>
      <c r="N150" s="97">
        <v>0.122924439117</v>
      </c>
      <c r="O150" s="97">
        <v>5.4346799145100003E-2</v>
      </c>
      <c r="P150" s="97">
        <v>3.24396754E-2</v>
      </c>
      <c r="Q150" s="97">
        <v>2.3005900065000001E-2</v>
      </c>
      <c r="R150" s="11">
        <f>SQRT((C150-Input!$R$8)^2+(Input!$Q$8-D150)^2)</f>
        <v>1.199273657840275</v>
      </c>
    </row>
    <row r="151" spans="3:18">
      <c r="C151" s="97">
        <v>46.2</v>
      </c>
      <c r="D151" s="97">
        <v>9.3999999999999986</v>
      </c>
      <c r="E151" s="97">
        <v>0.22132064778300001</v>
      </c>
      <c r="F151" s="97">
        <v>0.42671232177599999</v>
      </c>
      <c r="G151" s="97">
        <v>0.52160434152799995</v>
      </c>
      <c r="H151" s="97">
        <v>0.50514282936699995</v>
      </c>
      <c r="I151" s="97">
        <v>0.45202282297800001</v>
      </c>
      <c r="J151" s="97">
        <v>0.39719429447100002</v>
      </c>
      <c r="K151" s="97">
        <v>0.353074652564</v>
      </c>
      <c r="L151" s="97">
        <v>0.31768510675900002</v>
      </c>
      <c r="M151" s="97">
        <v>0.28699066373400001</v>
      </c>
      <c r="N151" s="97">
        <v>0.12879721256599999</v>
      </c>
      <c r="O151" s="97">
        <v>5.6811060663599998E-2</v>
      </c>
      <c r="P151" s="97">
        <v>3.3742273285100002E-2</v>
      </c>
      <c r="Q151" s="97">
        <v>2.3865618287600001E-2</v>
      </c>
      <c r="R151" s="11">
        <f>SQRT((C151-Input!$R$8)^2+(Input!$Q$8-D151)^2)</f>
        <v>1.1140492056875124</v>
      </c>
    </row>
    <row r="152" spans="3:18">
      <c r="C152" s="97">
        <v>46.2</v>
      </c>
      <c r="D152" s="97">
        <v>9.5</v>
      </c>
      <c r="E152" s="97">
        <v>0.239984103813</v>
      </c>
      <c r="F152" s="97">
        <v>0.46507212789800001</v>
      </c>
      <c r="G152" s="97">
        <v>0.56680412825100002</v>
      </c>
      <c r="H152" s="97">
        <v>0.54810947030599999</v>
      </c>
      <c r="I152" s="97">
        <v>0.48908983734700001</v>
      </c>
      <c r="J152" s="97">
        <v>0.42887247712900001</v>
      </c>
      <c r="K152" s="97">
        <v>0.38223049083999999</v>
      </c>
      <c r="L152" s="97">
        <v>0.34326396492299999</v>
      </c>
      <c r="M152" s="97">
        <v>0.30946846851799997</v>
      </c>
      <c r="N152" s="97">
        <v>0.13796458902100001</v>
      </c>
      <c r="O152" s="97">
        <v>6.0375973833200001E-2</v>
      </c>
      <c r="P152" s="97">
        <v>3.55935256361E-2</v>
      </c>
      <c r="Q152" s="97">
        <v>2.5067628999900001E-2</v>
      </c>
      <c r="R152" s="11">
        <f>SQRT((C152-Input!$R$8)^2+(Input!$Q$8-D152)^2)</f>
        <v>1.0314814389975007</v>
      </c>
    </row>
    <row r="153" spans="3:18">
      <c r="C153" s="97">
        <v>46.2</v>
      </c>
      <c r="D153" s="97">
        <v>9.5999999999999979</v>
      </c>
      <c r="E153" s="97">
        <v>0.275651063237</v>
      </c>
      <c r="F153" s="97">
        <v>0.54395053884400002</v>
      </c>
      <c r="G153" s="97">
        <v>0.64581946936000001</v>
      </c>
      <c r="H153" s="97">
        <v>0.62059716176299995</v>
      </c>
      <c r="I153" s="97">
        <v>0.55430888232700004</v>
      </c>
      <c r="J153" s="97">
        <v>0.48409101665600002</v>
      </c>
      <c r="K153" s="97">
        <v>0.43076029778300001</v>
      </c>
      <c r="L153" s="97">
        <v>0.38697082800299998</v>
      </c>
      <c r="M153" s="97">
        <v>0.34723913248600002</v>
      </c>
      <c r="N153" s="97">
        <v>0.15162495468100001</v>
      </c>
      <c r="O153" s="97">
        <v>6.5405581069599997E-2</v>
      </c>
      <c r="P153" s="97">
        <v>3.8122753506900003E-2</v>
      </c>
      <c r="Q153" s="97">
        <v>2.66828165196E-2</v>
      </c>
      <c r="R153" s="11">
        <f>SQRT((C153-Input!$R$8)^2+(Input!$Q$8-D153)^2)</f>
        <v>0.95226166850280058</v>
      </c>
    </row>
    <row r="154" spans="3:18">
      <c r="C154" s="97">
        <v>46.2</v>
      </c>
      <c r="D154" s="97">
        <v>9.6999999999999993</v>
      </c>
      <c r="E154" s="97">
        <v>0.29671826570900001</v>
      </c>
      <c r="F154" s="97">
        <v>0.58915490619400002</v>
      </c>
      <c r="G154" s="97">
        <v>0.69471825252399999</v>
      </c>
      <c r="H154" s="97">
        <v>0.66567304020700002</v>
      </c>
      <c r="I154" s="97">
        <v>0.59299677573200005</v>
      </c>
      <c r="J154" s="97">
        <v>0.51909899362199996</v>
      </c>
      <c r="K154" s="97">
        <v>0.46110540827699997</v>
      </c>
      <c r="L154" s="97">
        <v>0.41400403316500001</v>
      </c>
      <c r="M154" s="97">
        <v>0.37160850571100001</v>
      </c>
      <c r="N154" s="97">
        <v>0.16082639427699999</v>
      </c>
      <c r="O154" s="97">
        <v>6.9023667366000005E-2</v>
      </c>
      <c r="P154" s="97">
        <v>3.9952776119900002E-2</v>
      </c>
      <c r="Q154" s="97">
        <v>2.7879636684600001E-2</v>
      </c>
      <c r="R154" s="11">
        <f>SQRT((C154-Input!$R$8)^2+(Input!$Q$8-D154)^2)</f>
        <v>0.87729733363501994</v>
      </c>
    </row>
    <row r="155" spans="3:18">
      <c r="C155" s="97">
        <v>46.2</v>
      </c>
      <c r="D155" s="97">
        <v>9.8000000000000007</v>
      </c>
      <c r="E155" s="97">
        <v>0.29786188904299998</v>
      </c>
      <c r="F155" s="97">
        <v>0.58879708935399999</v>
      </c>
      <c r="G155" s="97">
        <v>0.69875928237700002</v>
      </c>
      <c r="H155" s="97">
        <v>0.67065189301999995</v>
      </c>
      <c r="I155" s="97">
        <v>0.597878107958</v>
      </c>
      <c r="J155" s="97">
        <v>0.52363910671199998</v>
      </c>
      <c r="K155" s="97">
        <v>0.465327058633</v>
      </c>
      <c r="L155" s="97">
        <v>0.41807392327100001</v>
      </c>
      <c r="M155" s="97">
        <v>0.37574972160499998</v>
      </c>
      <c r="N155" s="97">
        <v>0.16390044010300001</v>
      </c>
      <c r="O155" s="97">
        <v>7.0649637186399994E-2</v>
      </c>
      <c r="P155" s="97">
        <v>4.0895003759499997E-2</v>
      </c>
      <c r="Q155" s="97">
        <v>2.8557805710100002E-2</v>
      </c>
      <c r="R155" s="11">
        <f>SQRT((C155-Input!$R$8)^2+(Input!$Q$8-D155)^2)</f>
        <v>0.80777406365053195</v>
      </c>
    </row>
    <row r="156" spans="3:18">
      <c r="C156" s="97">
        <v>46.2</v>
      </c>
      <c r="D156" s="97">
        <v>9.9</v>
      </c>
      <c r="E156" s="97">
        <v>0.29853382312900001</v>
      </c>
      <c r="F156" s="97">
        <v>0.58872132979000003</v>
      </c>
      <c r="G156" s="97">
        <v>0.70060777013200004</v>
      </c>
      <c r="H156" s="97">
        <v>0.67312089236499995</v>
      </c>
      <c r="I156" s="97">
        <v>0.60043187133999998</v>
      </c>
      <c r="J156" s="97">
        <v>0.52607621988700004</v>
      </c>
      <c r="K156" s="97">
        <v>0.46762179962200001</v>
      </c>
      <c r="L156" s="97">
        <v>0.42031695470300001</v>
      </c>
      <c r="M156" s="97">
        <v>0.37815022168700002</v>
      </c>
      <c r="N156" s="97">
        <v>0.16605990975500001</v>
      </c>
      <c r="O156" s="97">
        <v>7.1891522234200006E-2</v>
      </c>
      <c r="P156" s="97">
        <v>4.1652447746100003E-2</v>
      </c>
      <c r="Q156" s="97">
        <v>2.91198230048E-2</v>
      </c>
      <c r="R156" s="11">
        <f>SQRT((C156-Input!$R$8)^2+(Input!$Q$8-D156)^2)</f>
        <v>0.74521625331837338</v>
      </c>
    </row>
    <row r="157" spans="3:18">
      <c r="C157" s="97">
        <v>46.2</v>
      </c>
      <c r="D157" s="97">
        <v>10</v>
      </c>
      <c r="E157" s="97">
        <v>0.29877425663000001</v>
      </c>
      <c r="F157" s="97">
        <v>0.58819409783599996</v>
      </c>
      <c r="G157" s="97">
        <v>0.70118314232800005</v>
      </c>
      <c r="H157" s="97">
        <v>0.67424296510299997</v>
      </c>
      <c r="I157" s="97">
        <v>0.60172657837099996</v>
      </c>
      <c r="J157" s="97">
        <v>0.52737880692700001</v>
      </c>
      <c r="K157" s="97">
        <v>0.46887866877200002</v>
      </c>
      <c r="L157" s="97">
        <v>0.42159241777000001</v>
      </c>
      <c r="M157" s="97">
        <v>0.37961590779499998</v>
      </c>
      <c r="N157" s="97">
        <v>0.167691440341</v>
      </c>
      <c r="O157" s="97">
        <v>7.2911299757900006E-2</v>
      </c>
      <c r="P157" s="97">
        <v>4.2301612404499998E-2</v>
      </c>
      <c r="Q157" s="97">
        <v>2.9611948359199999E-2</v>
      </c>
      <c r="R157" s="11">
        <f>SQRT((C157-Input!$R$8)^2+(Input!$Q$8-D157)^2)</f>
        <v>0.69151687652092364</v>
      </c>
    </row>
    <row r="158" spans="3:18">
      <c r="C158" s="97">
        <v>46.2</v>
      </c>
      <c r="D158" s="97">
        <v>10.1</v>
      </c>
      <c r="E158" s="97">
        <v>0.29861254732800002</v>
      </c>
      <c r="F158" s="97">
        <v>0.58669275149300004</v>
      </c>
      <c r="G158" s="97">
        <v>0.70081523825400005</v>
      </c>
      <c r="H158" s="97">
        <v>0.67450014675900005</v>
      </c>
      <c r="I158" s="97">
        <v>0.602217529463</v>
      </c>
      <c r="J158" s="97">
        <v>0.52796767479700002</v>
      </c>
      <c r="K158" s="97">
        <v>0.469493227264</v>
      </c>
      <c r="L158" s="97">
        <v>0.42230109755799999</v>
      </c>
      <c r="M158" s="97">
        <v>0.38057028765599998</v>
      </c>
      <c r="N158" s="97">
        <v>0.169130920386</v>
      </c>
      <c r="O158" s="97">
        <v>7.3889456612500001E-2</v>
      </c>
      <c r="P158" s="97">
        <v>4.2934577249299999E-2</v>
      </c>
      <c r="Q158" s="97">
        <v>3.0091356326000001E-2</v>
      </c>
      <c r="R158" s="11">
        <f>SQRT((C158-Input!$R$8)^2+(Input!$Q$8-D158)^2)</f>
        <v>0.64887896931294853</v>
      </c>
    </row>
    <row r="159" spans="3:18">
      <c r="C159" s="97">
        <v>46.2</v>
      </c>
      <c r="D159" s="97">
        <v>10.199999999999999</v>
      </c>
      <c r="E159" s="97">
        <v>0.297418797979</v>
      </c>
      <c r="F159" s="97">
        <v>0.58216474005999996</v>
      </c>
      <c r="G159" s="97">
        <v>0.69812785294900004</v>
      </c>
      <c r="H159" s="97">
        <v>0.67284284726499999</v>
      </c>
      <c r="I159" s="97">
        <v>0.60109272543000003</v>
      </c>
      <c r="J159" s="97">
        <v>0.52715846569199998</v>
      </c>
      <c r="K159" s="97">
        <v>0.46891976775700001</v>
      </c>
      <c r="L159" s="97">
        <v>0.42205013000699998</v>
      </c>
      <c r="M159" s="97">
        <v>0.38073969255599999</v>
      </c>
      <c r="N159" s="97">
        <v>0.170525490591</v>
      </c>
      <c r="O159" s="97">
        <v>7.4921201479299995E-2</v>
      </c>
      <c r="P159" s="97">
        <v>4.3634275824E-2</v>
      </c>
      <c r="Q159" s="97">
        <v>3.0613499185799999E-2</v>
      </c>
      <c r="R159" s="11">
        <f>SQRT((C159-Input!$R$8)^2+(Input!$Q$8-D159)^2)</f>
        <v>0.61959038333403338</v>
      </c>
    </row>
    <row r="160" spans="3:18">
      <c r="C160" s="97">
        <v>46.2</v>
      </c>
      <c r="D160" s="97">
        <v>10.3</v>
      </c>
      <c r="E160" s="97">
        <v>0.29180178477500002</v>
      </c>
      <c r="F160" s="97">
        <v>0.56509982248900004</v>
      </c>
      <c r="G160" s="97">
        <v>0.68604782544300003</v>
      </c>
      <c r="H160" s="97">
        <v>0.66341477574399998</v>
      </c>
      <c r="I160" s="97">
        <v>0.59364682257400003</v>
      </c>
      <c r="J160" s="97">
        <v>0.52082966582300005</v>
      </c>
      <c r="K160" s="97">
        <v>0.46374517735300003</v>
      </c>
      <c r="L160" s="97">
        <v>0.418112323126</v>
      </c>
      <c r="M160" s="97">
        <v>0.37780851116699998</v>
      </c>
      <c r="N160" s="97">
        <v>0.171530838376</v>
      </c>
      <c r="O160" s="97">
        <v>7.6055132946600004E-2</v>
      </c>
      <c r="P160" s="97">
        <v>4.4431373601400002E-2</v>
      </c>
      <c r="Q160" s="97">
        <v>3.1207902605100001E-2</v>
      </c>
      <c r="R160" s="11">
        <f>SQRT((C160-Input!$R$8)^2+(Input!$Q$8-D160)^2)</f>
        <v>0.60559109093793162</v>
      </c>
    </row>
    <row r="161" spans="3:18">
      <c r="C161" s="97">
        <v>46.23299999999999</v>
      </c>
      <c r="D161" s="97">
        <v>7.3669999999999991</v>
      </c>
      <c r="E161" s="97">
        <v>0.59915548913399996</v>
      </c>
      <c r="F161" s="97">
        <v>1.2089523969</v>
      </c>
      <c r="G161" s="97">
        <v>1.4045017235399999</v>
      </c>
      <c r="H161" s="97">
        <v>1.3353300434699999</v>
      </c>
      <c r="I161" s="97">
        <v>1.1874273544</v>
      </c>
      <c r="J161" s="97">
        <v>1.05286215891</v>
      </c>
      <c r="K161" s="97">
        <v>0.94270183531499996</v>
      </c>
      <c r="L161" s="97">
        <v>0.851558226526</v>
      </c>
      <c r="M161" s="97">
        <v>0.77268250962200002</v>
      </c>
      <c r="N161" s="97">
        <v>0.34402462283899998</v>
      </c>
      <c r="O161" s="97">
        <v>0.14908719689800001</v>
      </c>
      <c r="P161" s="97">
        <v>8.2680046406400004E-2</v>
      </c>
      <c r="Q161" s="97">
        <v>5.5820893329600003E-2</v>
      </c>
      <c r="R161" s="11">
        <f>SQRT((C161-Input!$R$8)^2+(Input!$Q$8-D161)^2)</f>
        <v>3.02327271096215</v>
      </c>
    </row>
    <row r="162" spans="3:18">
      <c r="C162" s="97">
        <v>46.29999999999999</v>
      </c>
      <c r="D162" s="97">
        <v>5.8</v>
      </c>
      <c r="E162" s="97">
        <v>0.24952628752299999</v>
      </c>
      <c r="F162" s="97">
        <v>0.45956652240599999</v>
      </c>
      <c r="G162" s="97">
        <v>0.56997792881999998</v>
      </c>
      <c r="H162" s="97">
        <v>0.55383518887799998</v>
      </c>
      <c r="I162" s="97">
        <v>0.48798042965999999</v>
      </c>
      <c r="J162" s="97">
        <v>0.42634715794900002</v>
      </c>
      <c r="K162" s="97">
        <v>0.376788544389</v>
      </c>
      <c r="L162" s="97">
        <v>0.33670064953200002</v>
      </c>
      <c r="M162" s="97">
        <v>0.30347880058600002</v>
      </c>
      <c r="N162" s="97">
        <v>0.13373810947699999</v>
      </c>
      <c r="O162" s="97">
        <v>5.86118858636E-2</v>
      </c>
      <c r="P162" s="97">
        <v>3.4512195186600002E-2</v>
      </c>
      <c r="Q162" s="97">
        <v>2.4120605117299999E-2</v>
      </c>
      <c r="R162" s="11">
        <f>SQRT((C162-Input!$R$8)^2+(Input!$Q$8-D162)^2)</f>
        <v>4.5637330108770309</v>
      </c>
    </row>
    <row r="163" spans="3:18">
      <c r="C163" s="97">
        <v>46.29999999999999</v>
      </c>
      <c r="D163" s="97">
        <v>5.9</v>
      </c>
      <c r="E163" s="97">
        <v>0.24157327527700001</v>
      </c>
      <c r="F163" s="97">
        <v>0.44238961852999997</v>
      </c>
      <c r="G163" s="97">
        <v>0.55282345323000004</v>
      </c>
      <c r="H163" s="97">
        <v>0.53773402675100002</v>
      </c>
      <c r="I163" s="97">
        <v>0.47508466104000002</v>
      </c>
      <c r="J163" s="97">
        <v>0.41562497362599998</v>
      </c>
      <c r="K163" s="97">
        <v>0.36725144732699999</v>
      </c>
      <c r="L163" s="97">
        <v>0.32876697036899999</v>
      </c>
      <c r="M163" s="97">
        <v>0.29689326816099998</v>
      </c>
      <c r="N163" s="97">
        <v>0.132656760697</v>
      </c>
      <c r="O163" s="97">
        <v>5.8696840253400002E-2</v>
      </c>
      <c r="P163" s="97">
        <v>3.4759109466799998E-2</v>
      </c>
      <c r="Q163" s="97">
        <v>2.4403195965299999E-2</v>
      </c>
      <c r="R163" s="11">
        <f>SQRT((C163-Input!$R$8)^2+(Input!$Q$8-D163)^2)</f>
        <v>4.464359676467847</v>
      </c>
    </row>
    <row r="164" spans="3:18">
      <c r="C164" s="97">
        <v>46.29999999999999</v>
      </c>
      <c r="D164" s="97">
        <v>6</v>
      </c>
      <c r="E164" s="97">
        <v>0.238736007611</v>
      </c>
      <c r="F164" s="97">
        <v>0.43648711138599999</v>
      </c>
      <c r="G164" s="97">
        <v>0.54672203049900003</v>
      </c>
      <c r="H164" s="97">
        <v>0.53260110764299995</v>
      </c>
      <c r="I164" s="97">
        <v>0.47136703690800003</v>
      </c>
      <c r="J164" s="97">
        <v>0.41275076441899999</v>
      </c>
      <c r="K164" s="97">
        <v>0.36496753736600002</v>
      </c>
      <c r="L164" s="97">
        <v>0.32711139478000001</v>
      </c>
      <c r="M164" s="97">
        <v>0.29575081067499998</v>
      </c>
      <c r="N164" s="97">
        <v>0.133440796093</v>
      </c>
      <c r="O164" s="97">
        <v>5.9390753283899998E-2</v>
      </c>
      <c r="P164" s="97">
        <v>3.5279560554E-2</v>
      </c>
      <c r="Q164" s="97">
        <v>2.4835188374199998E-2</v>
      </c>
      <c r="R164" s="11">
        <f>SQRT((C164-Input!$R$8)^2+(Input!$Q$8-D164)^2)</f>
        <v>4.3650149652865435</v>
      </c>
    </row>
    <row r="165" spans="3:18">
      <c r="C165" s="97">
        <v>46.29999999999999</v>
      </c>
      <c r="D165" s="97">
        <v>6.0999999999999988</v>
      </c>
      <c r="E165" s="97">
        <v>0.24167540579499999</v>
      </c>
      <c r="F165" s="97">
        <v>0.442581069035</v>
      </c>
      <c r="G165" s="97">
        <v>0.55486921384999999</v>
      </c>
      <c r="H165" s="97">
        <v>0.54065938282000003</v>
      </c>
      <c r="I165" s="97">
        <v>0.47883726392499998</v>
      </c>
      <c r="J165" s="97">
        <v>0.41950667762600002</v>
      </c>
      <c r="K165" s="97">
        <v>0.37148512017500002</v>
      </c>
      <c r="L165" s="97">
        <v>0.33313818153399999</v>
      </c>
      <c r="M165" s="97">
        <v>0.30133611455100001</v>
      </c>
      <c r="N165" s="97">
        <v>0.136651317829</v>
      </c>
      <c r="O165" s="97">
        <v>6.0957081215799999E-2</v>
      </c>
      <c r="P165" s="97">
        <v>3.6232172265499997E-2</v>
      </c>
      <c r="Q165" s="97">
        <v>2.5529967476999999E-2</v>
      </c>
      <c r="R165" s="11">
        <f>SQRT((C165-Input!$R$8)^2+(Input!$Q$8-D165)^2)</f>
        <v>4.2657008771688245</v>
      </c>
    </row>
    <row r="166" spans="3:18">
      <c r="C166" s="97">
        <v>46.29999999999999</v>
      </c>
      <c r="D166" s="97">
        <v>6.1999999999999993</v>
      </c>
      <c r="E166" s="97">
        <v>0.25108442463699998</v>
      </c>
      <c r="F166" s="97">
        <v>0.46246874617200001</v>
      </c>
      <c r="G166" s="97">
        <v>0.57829807097399999</v>
      </c>
      <c r="H166" s="97">
        <v>0.56352933701899999</v>
      </c>
      <c r="I166" s="97">
        <v>0.49922304590099997</v>
      </c>
      <c r="J166" s="97">
        <v>0.43730314874300003</v>
      </c>
      <c r="K166" s="97">
        <v>0.38812422372200001</v>
      </c>
      <c r="L166" s="97">
        <v>0.34793474699100002</v>
      </c>
      <c r="M166" s="97">
        <v>0.31454016173400001</v>
      </c>
      <c r="N166" s="97">
        <v>0.1426252103</v>
      </c>
      <c r="O166" s="97">
        <v>6.3524854270200007E-2</v>
      </c>
      <c r="P166" s="97">
        <v>3.7681281425199997E-2</v>
      </c>
      <c r="Q166" s="97">
        <v>2.65306409075E-2</v>
      </c>
      <c r="R166" s="11">
        <f>SQRT((C166-Input!$R$8)^2+(Input!$Q$8-D166)^2)</f>
        <v>4.1664196019822883</v>
      </c>
    </row>
    <row r="167" spans="3:18">
      <c r="C167" s="97">
        <v>46.29999999999999</v>
      </c>
      <c r="D167" s="97">
        <v>6.3</v>
      </c>
      <c r="E167" s="97">
        <v>0.27160131099200002</v>
      </c>
      <c r="F167" s="97">
        <v>0.50771924084599995</v>
      </c>
      <c r="G167" s="97">
        <v>0.62709408549000001</v>
      </c>
      <c r="H167" s="97">
        <v>0.60849999993600001</v>
      </c>
      <c r="I167" s="97">
        <v>0.54044317482899995</v>
      </c>
      <c r="J167" s="97">
        <v>0.47280170208900002</v>
      </c>
      <c r="K167" s="97">
        <v>0.41985261453900002</v>
      </c>
      <c r="L167" s="97">
        <v>0.37676545536900002</v>
      </c>
      <c r="M167" s="97">
        <v>0.33980532032999999</v>
      </c>
      <c r="N167" s="97">
        <v>0.15256318367999999</v>
      </c>
      <c r="O167" s="97">
        <v>6.7533168107600003E-2</v>
      </c>
      <c r="P167" s="97">
        <v>3.9759210253799998E-2</v>
      </c>
      <c r="Q167" s="97">
        <v>2.7911225307599999E-2</v>
      </c>
      <c r="R167" s="11">
        <f>SQRT((C167-Input!$R$8)^2+(Input!$Q$8-D167)^2)</f>
        <v>4.0671735426565743</v>
      </c>
    </row>
    <row r="168" spans="3:18">
      <c r="C168" s="97">
        <v>46.29999999999999</v>
      </c>
      <c r="D168" s="97">
        <v>6.4</v>
      </c>
      <c r="E168" s="97">
        <v>0.30387985733700001</v>
      </c>
      <c r="F168" s="97">
        <v>0.58236803618599997</v>
      </c>
      <c r="G168" s="97">
        <v>0.70483091280599997</v>
      </c>
      <c r="H168" s="97">
        <v>0.6790482108</v>
      </c>
      <c r="I168" s="97">
        <v>0.60161936611199995</v>
      </c>
      <c r="J168" s="97">
        <v>0.52777532710999997</v>
      </c>
      <c r="K168" s="97">
        <v>0.46779287388399998</v>
      </c>
      <c r="L168" s="97">
        <v>0.41953532712000002</v>
      </c>
      <c r="M168" s="97">
        <v>0.37806299088599998</v>
      </c>
      <c r="N168" s="97">
        <v>0.16660040617999999</v>
      </c>
      <c r="O168" s="97">
        <v>7.3063104462200004E-2</v>
      </c>
      <c r="P168" s="97">
        <v>4.2548790753900001E-2</v>
      </c>
      <c r="Q168" s="97">
        <v>2.9703254678500001E-2</v>
      </c>
      <c r="R168" s="11">
        <f>SQRT((C168-Input!$R$8)^2+(Input!$Q$8-D168)^2)</f>
        <v>3.9679653416315275</v>
      </c>
    </row>
    <row r="169" spans="3:18">
      <c r="C169" s="97">
        <v>46.29999999999999</v>
      </c>
      <c r="D169" s="97">
        <v>6.5</v>
      </c>
      <c r="E169" s="97">
        <v>0.33009800912499998</v>
      </c>
      <c r="F169" s="97">
        <v>0.64087931203100001</v>
      </c>
      <c r="G169" s="97">
        <v>0.77090446050299999</v>
      </c>
      <c r="H169" s="97">
        <v>0.739519742393</v>
      </c>
      <c r="I169" s="97">
        <v>0.65357493218499996</v>
      </c>
      <c r="J169" s="97">
        <v>0.57438928287000002</v>
      </c>
      <c r="K169" s="97">
        <v>0.50978924594200004</v>
      </c>
      <c r="L169" s="97">
        <v>0.45634944549099998</v>
      </c>
      <c r="M169" s="97">
        <v>0.41135562277999999</v>
      </c>
      <c r="N169" s="97">
        <v>0.17992965075100001</v>
      </c>
      <c r="O169" s="97">
        <v>7.8414213531800003E-2</v>
      </c>
      <c r="P169" s="97">
        <v>4.5372949309499998E-2</v>
      </c>
      <c r="Q169" s="97">
        <v>3.1537831879500003E-2</v>
      </c>
      <c r="R169" s="11">
        <f>SQRT((C169-Input!$R$8)^2+(Input!$Q$8-D169)^2)</f>
        <v>3.8687979113275466</v>
      </c>
    </row>
    <row r="170" spans="3:18">
      <c r="C170" s="97">
        <v>46.29999999999999</v>
      </c>
      <c r="D170" s="97">
        <v>6.5999999999999988</v>
      </c>
      <c r="E170" s="97">
        <v>0.34889842675600002</v>
      </c>
      <c r="F170" s="97">
        <v>0.68052558966200005</v>
      </c>
      <c r="G170" s="97">
        <v>0.81623986793799996</v>
      </c>
      <c r="H170" s="97">
        <v>0.78418201395599996</v>
      </c>
      <c r="I170" s="97">
        <v>0.69268458553400003</v>
      </c>
      <c r="J170" s="97">
        <v>0.608393866728</v>
      </c>
      <c r="K170" s="97">
        <v>0.54214675624099995</v>
      </c>
      <c r="L170" s="97">
        <v>0.48503652010800002</v>
      </c>
      <c r="M170" s="97">
        <v>0.43684383876499999</v>
      </c>
      <c r="N170" s="97">
        <v>0.191766975891</v>
      </c>
      <c r="O170" s="97">
        <v>8.3439529869399995E-2</v>
      </c>
      <c r="P170" s="97">
        <v>4.8116521580600001E-2</v>
      </c>
      <c r="Q170" s="97">
        <v>3.3345522916299997E-2</v>
      </c>
      <c r="R170" s="11">
        <f>SQRT((C170-Input!$R$8)^2+(Input!$Q$8-D170)^2)</f>
        <v>3.7696744693667883</v>
      </c>
    </row>
    <row r="171" spans="3:18">
      <c r="C171" s="97">
        <v>46.29999999999999</v>
      </c>
      <c r="D171" s="97">
        <v>6.6999999999999993</v>
      </c>
      <c r="E171" s="97">
        <v>0.36632303373899999</v>
      </c>
      <c r="F171" s="97">
        <v>0.71578505136500004</v>
      </c>
      <c r="G171" s="97">
        <v>0.85740914072399999</v>
      </c>
      <c r="H171" s="97">
        <v>0.82305980684199997</v>
      </c>
      <c r="I171" s="97">
        <v>0.72913986313099999</v>
      </c>
      <c r="J171" s="97">
        <v>0.64003893437399995</v>
      </c>
      <c r="K171" s="97">
        <v>0.57127912186999996</v>
      </c>
      <c r="L171" s="97">
        <v>0.51195696552000003</v>
      </c>
      <c r="M171" s="97">
        <v>0.46082781273000001</v>
      </c>
      <c r="N171" s="97">
        <v>0.20352640652000001</v>
      </c>
      <c r="O171" s="97">
        <v>8.8572886602099998E-2</v>
      </c>
      <c r="P171" s="97">
        <v>5.09671457376E-2</v>
      </c>
      <c r="Q171" s="97">
        <v>3.5233047727399998E-2</v>
      </c>
      <c r="R171" s="11">
        <f>SQRT((C171-Input!$R$8)^2+(Input!$Q$8-D171)^2)</f>
        <v>3.6705985794280407</v>
      </c>
    </row>
    <row r="172" spans="3:18">
      <c r="C172" s="97">
        <v>46.29999999999999</v>
      </c>
      <c r="D172" s="97">
        <v>6.8</v>
      </c>
      <c r="E172" s="97">
        <v>0.386008330058</v>
      </c>
      <c r="F172" s="97">
        <v>0.75418626683800005</v>
      </c>
      <c r="G172" s="97">
        <v>0.90319687481900002</v>
      </c>
      <c r="H172" s="97">
        <v>0.86639484330100003</v>
      </c>
      <c r="I172" s="97">
        <v>0.76972608804599996</v>
      </c>
      <c r="J172" s="97">
        <v>0.67512143121599999</v>
      </c>
      <c r="K172" s="97">
        <v>0.60242018444099998</v>
      </c>
      <c r="L172" s="97">
        <v>0.54185986765700001</v>
      </c>
      <c r="M172" s="97">
        <v>0.48738933916999999</v>
      </c>
      <c r="N172" s="97">
        <v>0.215983086913</v>
      </c>
      <c r="O172" s="97">
        <v>9.4361553164600001E-2</v>
      </c>
      <c r="P172" s="97">
        <v>5.4087269776999999E-2</v>
      </c>
      <c r="Q172" s="97">
        <v>3.7350830511299997E-2</v>
      </c>
      <c r="R172" s="11">
        <f>SQRT((C172-Input!$R$8)^2+(Input!$Q$8-D172)^2)</f>
        <v>3.5715741988096128</v>
      </c>
    </row>
    <row r="173" spans="3:18">
      <c r="C173" s="97">
        <v>46.29999999999999</v>
      </c>
      <c r="D173" s="97">
        <v>6.9</v>
      </c>
      <c r="E173" s="97">
        <v>0.40979633733900001</v>
      </c>
      <c r="F173" s="97">
        <v>0.80312694945800001</v>
      </c>
      <c r="G173" s="97">
        <v>0.96057061996500004</v>
      </c>
      <c r="H173" s="97">
        <v>0.92009867547799995</v>
      </c>
      <c r="I173" s="97">
        <v>0.81657059192400006</v>
      </c>
      <c r="J173" s="97">
        <v>0.71845748941700005</v>
      </c>
      <c r="K173" s="97">
        <v>0.64074749283599997</v>
      </c>
      <c r="L173" s="97">
        <v>0.57686745092000002</v>
      </c>
      <c r="M173" s="97">
        <v>0.51975736250899995</v>
      </c>
      <c r="N173" s="97">
        <v>0.230396857934</v>
      </c>
      <c r="O173" s="97">
        <v>0.10087879255899999</v>
      </c>
      <c r="P173" s="97">
        <v>5.7395394446699999E-2</v>
      </c>
      <c r="Q173" s="97">
        <v>3.9523687604100001E-2</v>
      </c>
      <c r="R173" s="11">
        <f>SQRT((C173-Input!$R$8)^2+(Input!$Q$8-D173)^2)</f>
        <v>3.4726057340138552</v>
      </c>
    </row>
    <row r="174" spans="3:18">
      <c r="C174" s="97">
        <v>46.29999999999999</v>
      </c>
      <c r="D174" s="97">
        <v>6.9999999999999991</v>
      </c>
      <c r="E174" s="97">
        <v>0.43599052898000001</v>
      </c>
      <c r="F174" s="97">
        <v>0.86145890832100003</v>
      </c>
      <c r="G174" s="97">
        <v>1.02637155645</v>
      </c>
      <c r="H174" s="97">
        <v>0.98066675638900003</v>
      </c>
      <c r="I174" s="97">
        <v>0.86810786552700003</v>
      </c>
      <c r="J174" s="97">
        <v>0.766766867656</v>
      </c>
      <c r="K174" s="97">
        <v>0.68271897108400004</v>
      </c>
      <c r="L174" s="97">
        <v>0.613422583159</v>
      </c>
      <c r="M174" s="97">
        <v>0.55455117238200002</v>
      </c>
      <c r="N174" s="97">
        <v>0.24435685802500001</v>
      </c>
      <c r="O174" s="97">
        <v>0.106707693788</v>
      </c>
      <c r="P174" s="97">
        <v>6.0415295578800002E-2</v>
      </c>
      <c r="Q174" s="97">
        <v>4.1480455224199998E-2</v>
      </c>
      <c r="R174" s="11">
        <f>SQRT((C174-Input!$R$8)^2+(Input!$Q$8-D174)^2)</f>
        <v>3.3736981059675881</v>
      </c>
    </row>
    <row r="175" spans="3:18">
      <c r="C175" s="97">
        <v>46.29999999999999</v>
      </c>
      <c r="D175" s="97">
        <v>7.0999999999999988</v>
      </c>
      <c r="E175" s="97">
        <v>0.48127860550599999</v>
      </c>
      <c r="F175" s="97">
        <v>0.96075149191099996</v>
      </c>
      <c r="G175" s="97">
        <v>1.1327798705300001</v>
      </c>
      <c r="H175" s="97">
        <v>1.08249424659</v>
      </c>
      <c r="I175" s="97">
        <v>0.95470489973499995</v>
      </c>
      <c r="J175" s="97">
        <v>0.84223488684900005</v>
      </c>
      <c r="K175" s="97">
        <v>0.75490302728299996</v>
      </c>
      <c r="L175" s="97">
        <v>0.67617570753800005</v>
      </c>
      <c r="M175" s="97">
        <v>0.609230823792</v>
      </c>
      <c r="N175" s="97">
        <v>0.26860616826299999</v>
      </c>
      <c r="O175" s="97">
        <v>0.11601925252500001</v>
      </c>
      <c r="P175" s="97">
        <v>6.5329370691499994E-2</v>
      </c>
      <c r="Q175" s="97">
        <v>4.4566908581E-2</v>
      </c>
      <c r="R175" s="11">
        <f>SQRT((C175-Input!$R$8)^2+(Input!$Q$8-D175)^2)</f>
        <v>3.2748568268723863</v>
      </c>
    </row>
    <row r="176" spans="3:18">
      <c r="C176" s="97">
        <v>46.29999999999999</v>
      </c>
      <c r="D176" s="97">
        <v>7.2</v>
      </c>
      <c r="E176" s="97">
        <v>0.52058371218199995</v>
      </c>
      <c r="F176" s="97">
        <v>1.04600123951</v>
      </c>
      <c r="G176" s="97">
        <v>1.2197030019799999</v>
      </c>
      <c r="H176" s="97">
        <v>1.1637602608199999</v>
      </c>
      <c r="I176" s="97">
        <v>1.0314642139000001</v>
      </c>
      <c r="J176" s="97">
        <v>0.90804420776799999</v>
      </c>
      <c r="K176" s="97">
        <v>0.81524020948599996</v>
      </c>
      <c r="L176" s="97">
        <v>0.73284036520700002</v>
      </c>
      <c r="M176" s="97">
        <v>0.65859986845999996</v>
      </c>
      <c r="N176" s="97">
        <v>0.29107100533000002</v>
      </c>
      <c r="O176" s="97">
        <v>0.12515255008500001</v>
      </c>
      <c r="P176" s="97">
        <v>7.0258641433300004E-2</v>
      </c>
      <c r="Q176" s="97">
        <v>4.7674242675700002E-2</v>
      </c>
      <c r="R176" s="11">
        <f>SQRT((C176-Input!$R$8)^2+(Input!$Q$8-D176)^2)</f>
        <v>3.1760880911612079</v>
      </c>
    </row>
    <row r="177" spans="3:18">
      <c r="C177" s="97">
        <v>46.29999999999999</v>
      </c>
      <c r="D177" s="97">
        <v>7.3000000000000007</v>
      </c>
      <c r="E177" s="97">
        <v>0.54763980409000002</v>
      </c>
      <c r="F177" s="97">
        <v>1.10216624674</v>
      </c>
      <c r="G177" s="97">
        <v>1.28012760687</v>
      </c>
      <c r="H177" s="97">
        <v>1.22011580932</v>
      </c>
      <c r="I177" s="97">
        <v>1.0862097394200001</v>
      </c>
      <c r="J177" s="97">
        <v>0.95458780838699997</v>
      </c>
      <c r="K177" s="97">
        <v>0.85615828133399996</v>
      </c>
      <c r="L177" s="97">
        <v>0.773751208596</v>
      </c>
      <c r="M177" s="97">
        <v>0.69429578018799998</v>
      </c>
      <c r="N177" s="97">
        <v>0.30717619044</v>
      </c>
      <c r="O177" s="97">
        <v>0.13257701504200001</v>
      </c>
      <c r="P177" s="97">
        <v>7.4314783705200005E-2</v>
      </c>
      <c r="Q177" s="97">
        <v>5.0292060033100001E-2</v>
      </c>
      <c r="R177" s="11">
        <f>SQRT((C177-Input!$R$8)^2+(Input!$Q$8-D177)^2)</f>
        <v>3.077398883654737</v>
      </c>
    </row>
    <row r="178" spans="3:18">
      <c r="C178" s="97">
        <v>46.29999999999999</v>
      </c>
      <c r="D178" s="97">
        <v>7.3999999999999986</v>
      </c>
      <c r="E178" s="97">
        <v>0.56989107563200003</v>
      </c>
      <c r="F178" s="97">
        <v>1.1477656892500001</v>
      </c>
      <c r="G178" s="97">
        <v>1.3330178879000001</v>
      </c>
      <c r="H178" s="97">
        <v>1.2693901593100001</v>
      </c>
      <c r="I178" s="97">
        <v>1.1298533021699999</v>
      </c>
      <c r="J178" s="97">
        <v>0.99637003919599998</v>
      </c>
      <c r="K178" s="97">
        <v>0.89292342008600001</v>
      </c>
      <c r="L178" s="97">
        <v>0.80709762622000003</v>
      </c>
      <c r="M178" s="97">
        <v>0.72716467564099996</v>
      </c>
      <c r="N178" s="97">
        <v>0.32231619789499999</v>
      </c>
      <c r="O178" s="97">
        <v>0.13962597513200001</v>
      </c>
      <c r="P178" s="97">
        <v>7.7805678728700006E-2</v>
      </c>
      <c r="Q178" s="97">
        <v>5.2774707710099997E-2</v>
      </c>
      <c r="R178" s="11">
        <f>SQRT((C178-Input!$R$8)^2+(Input!$Q$8-D178)^2)</f>
        <v>2.9787971088046286</v>
      </c>
    </row>
    <row r="179" spans="3:18">
      <c r="C179" s="97">
        <v>46.29999999999999</v>
      </c>
      <c r="D179" s="97">
        <v>7.4999999999999991</v>
      </c>
      <c r="E179" s="97">
        <v>0.58941647291900001</v>
      </c>
      <c r="F179" s="97">
        <v>1.18857960104</v>
      </c>
      <c r="G179" s="97">
        <v>1.3802963394800001</v>
      </c>
      <c r="H179" s="97">
        <v>1.31296389793</v>
      </c>
      <c r="I179" s="97">
        <v>1.1680182373200001</v>
      </c>
      <c r="J179" s="97">
        <v>1.03427900564</v>
      </c>
      <c r="K179" s="97">
        <v>0.92649674580499997</v>
      </c>
      <c r="L179" s="97">
        <v>0.83712276383200002</v>
      </c>
      <c r="M179" s="97">
        <v>0.75792991996000003</v>
      </c>
      <c r="N179" s="97">
        <v>0.33685030198799998</v>
      </c>
      <c r="O179" s="97">
        <v>0.146197637849</v>
      </c>
      <c r="P179" s="97">
        <v>8.1093787706300005E-2</v>
      </c>
      <c r="Q179" s="97">
        <v>5.4823100097999997E-2</v>
      </c>
      <c r="R179" s="11">
        <f>SQRT((C179-Input!$R$8)^2+(Input!$Q$8-D179)^2)</f>
        <v>2.8802917459393225</v>
      </c>
    </row>
    <row r="180" spans="3:18">
      <c r="C180" s="97">
        <v>46.29999999999999</v>
      </c>
      <c r="D180" s="97">
        <v>7.5999999999999979</v>
      </c>
      <c r="E180" s="97">
        <v>0.58209324661100004</v>
      </c>
      <c r="F180" s="97">
        <v>1.17024982032</v>
      </c>
      <c r="G180" s="97">
        <v>1.36260775745</v>
      </c>
      <c r="H180" s="97">
        <v>1.2976452248699999</v>
      </c>
      <c r="I180" s="97">
        <v>1.1551140881599999</v>
      </c>
      <c r="J180" s="97">
        <v>1.02139822771</v>
      </c>
      <c r="K180" s="97">
        <v>0.91528304053999998</v>
      </c>
      <c r="L180" s="97">
        <v>0.82753591992300002</v>
      </c>
      <c r="M180" s="97">
        <v>0.74845935727799995</v>
      </c>
      <c r="N180" s="97">
        <v>0.33390923278700002</v>
      </c>
      <c r="O180" s="97">
        <v>0.14520348734499999</v>
      </c>
      <c r="P180" s="97">
        <v>8.0508282783600005E-2</v>
      </c>
      <c r="Q180" s="97">
        <v>5.4455998684499997E-2</v>
      </c>
      <c r="R180" s="11">
        <f>SQRT((C180-Input!$R$8)^2+(Input!$Q$8-D180)^2)</f>
        <v>2.7818930367700299</v>
      </c>
    </row>
    <row r="181" spans="3:18">
      <c r="C181" s="97">
        <v>46.29999999999999</v>
      </c>
      <c r="D181" s="97">
        <v>7.6999999999999993</v>
      </c>
      <c r="E181" s="97">
        <v>0.57318306155400001</v>
      </c>
      <c r="F181" s="97">
        <v>1.14912434801</v>
      </c>
      <c r="G181" s="97">
        <v>1.3398108128199999</v>
      </c>
      <c r="H181" s="97">
        <v>1.2772717018199999</v>
      </c>
      <c r="I181" s="97">
        <v>1.13796114704</v>
      </c>
      <c r="J181" s="97">
        <v>1.0048657673600001</v>
      </c>
      <c r="K181" s="97">
        <v>0.90098668746199995</v>
      </c>
      <c r="L181" s="97">
        <v>0.81523878358699997</v>
      </c>
      <c r="M181" s="97">
        <v>0.736255464094</v>
      </c>
      <c r="N181" s="97">
        <v>0.329053066457</v>
      </c>
      <c r="O181" s="97">
        <v>0.14296064488900001</v>
      </c>
      <c r="P181" s="97">
        <v>7.9308138109800003E-2</v>
      </c>
      <c r="Q181" s="97">
        <v>5.3635482140600002E-2</v>
      </c>
      <c r="R181" s="11">
        <f>SQRT((C181-Input!$R$8)^2+(Input!$Q$8-D181)^2)</f>
        <v>2.6836127131784404</v>
      </c>
    </row>
    <row r="182" spans="3:18">
      <c r="C182" s="97">
        <v>46.29999999999999</v>
      </c>
      <c r="D182" s="97">
        <v>7.8</v>
      </c>
      <c r="E182" s="97">
        <v>0.56674599566600004</v>
      </c>
      <c r="F182" s="97">
        <v>1.1350453899099999</v>
      </c>
      <c r="G182" s="97">
        <v>1.3225683618799999</v>
      </c>
      <c r="H182" s="97">
        <v>1.2613160799100001</v>
      </c>
      <c r="I182" s="97">
        <v>1.124573372</v>
      </c>
      <c r="J182" s="97">
        <v>0.99227749116300001</v>
      </c>
      <c r="K182" s="97">
        <v>0.89016083902400001</v>
      </c>
      <c r="L182" s="97">
        <v>0.80596829679000004</v>
      </c>
      <c r="M182" s="97">
        <v>0.72702426430199996</v>
      </c>
      <c r="N182" s="97">
        <v>0.32464376263299999</v>
      </c>
      <c r="O182" s="97">
        <v>0.14068365866499999</v>
      </c>
      <c r="P182" s="97">
        <v>7.8077938808699995E-2</v>
      </c>
      <c r="Q182" s="97">
        <v>5.2749415282099997E-2</v>
      </c>
      <c r="R182" s="11">
        <f>SQRT((C182-Input!$R$8)^2+(Input!$Q$8-D182)^2)</f>
        <v>2.585464275644962</v>
      </c>
    </row>
    <row r="183" spans="3:18">
      <c r="C183" s="97">
        <v>46.29999999999999</v>
      </c>
      <c r="D183" s="97">
        <v>7.9</v>
      </c>
      <c r="E183" s="97">
        <v>0.55950755385999995</v>
      </c>
      <c r="F183" s="97">
        <v>1.1208884744300001</v>
      </c>
      <c r="G183" s="97">
        <v>1.30326917738</v>
      </c>
      <c r="H183" s="97">
        <v>1.2429221561899999</v>
      </c>
      <c r="I183" s="97">
        <v>1.1089044371000001</v>
      </c>
      <c r="J183" s="97">
        <v>0.977295775842</v>
      </c>
      <c r="K183" s="97">
        <v>0.87711052147799995</v>
      </c>
      <c r="L183" s="97">
        <v>0.79460111109200005</v>
      </c>
      <c r="M183" s="97">
        <v>0.71543186558000005</v>
      </c>
      <c r="N183" s="97">
        <v>0.31826884686700002</v>
      </c>
      <c r="O183" s="97">
        <v>0.137218355204</v>
      </c>
      <c r="P183" s="97">
        <v>7.6225703093299998E-2</v>
      </c>
      <c r="Q183" s="97">
        <v>5.1269416024299998E-2</v>
      </c>
      <c r="R183" s="11">
        <f>SQRT((C183-Input!$R$8)^2+(Input!$Q$8-D183)^2)</f>
        <v>2.4874633357980787</v>
      </c>
    </row>
    <row r="184" spans="3:18">
      <c r="C184" s="97">
        <v>46.29999999999999</v>
      </c>
      <c r="D184" s="97">
        <v>7.9999999999999982</v>
      </c>
      <c r="E184" s="97">
        <v>0.53927555415299999</v>
      </c>
      <c r="F184" s="97">
        <v>1.08393780559</v>
      </c>
      <c r="G184" s="97">
        <v>1.2577981703700001</v>
      </c>
      <c r="H184" s="97">
        <v>1.19982273567</v>
      </c>
      <c r="I184" s="97">
        <v>1.06873973916</v>
      </c>
      <c r="J184" s="97">
        <v>0.94045189594</v>
      </c>
      <c r="K184" s="97">
        <v>0.84453266282700001</v>
      </c>
      <c r="L184" s="97">
        <v>0.76382203754300004</v>
      </c>
      <c r="M184" s="97">
        <v>0.68591776320599995</v>
      </c>
      <c r="N184" s="97">
        <v>0.303152281621</v>
      </c>
      <c r="O184" s="97">
        <v>0.129497383933</v>
      </c>
      <c r="P184" s="97">
        <v>7.2026003289700005E-2</v>
      </c>
      <c r="Q184" s="97">
        <v>4.8263158578600002E-2</v>
      </c>
      <c r="R184" s="11">
        <f>SQRT((C184-Input!$R$8)^2+(Input!$Q$8-D184)^2)</f>
        <v>2.3896280407718469</v>
      </c>
    </row>
    <row r="185" spans="3:18">
      <c r="C185" s="97">
        <v>46.29999999999999</v>
      </c>
      <c r="D185" s="97">
        <v>8.1</v>
      </c>
      <c r="E185" s="97">
        <v>0.49200482755800001</v>
      </c>
      <c r="F185" s="97">
        <v>0.98652351011399997</v>
      </c>
      <c r="G185" s="97">
        <v>1.15521096249</v>
      </c>
      <c r="H185" s="97">
        <v>1.1043136676200001</v>
      </c>
      <c r="I185" s="97">
        <v>0.97572323266899996</v>
      </c>
      <c r="J185" s="97">
        <v>0.86025703743100002</v>
      </c>
      <c r="K185" s="97">
        <v>0.773120437843</v>
      </c>
      <c r="L185" s="97">
        <v>0.69243309879699999</v>
      </c>
      <c r="M185" s="97">
        <v>0.62326463362899998</v>
      </c>
      <c r="N185" s="97">
        <v>0.272905458933</v>
      </c>
      <c r="O185" s="97">
        <v>0.116102910911</v>
      </c>
      <c r="P185" s="97">
        <v>6.4559472325999998E-2</v>
      </c>
      <c r="Q185" s="97">
        <v>4.3496968515999997E-2</v>
      </c>
      <c r="R185" s="11">
        <f>SQRT((C185-Input!$R$8)^2+(Input!$Q$8-D185)^2)</f>
        <v>2.2919796027771429</v>
      </c>
    </row>
    <row r="186" spans="3:18">
      <c r="C186" s="97">
        <v>46.29999999999999</v>
      </c>
      <c r="D186" s="97">
        <v>8.1999999999999975</v>
      </c>
      <c r="E186" s="97">
        <v>0.44590997684</v>
      </c>
      <c r="F186" s="97">
        <v>0.88940882863699999</v>
      </c>
      <c r="G186" s="97">
        <v>1.0479895511999999</v>
      </c>
      <c r="H186" s="97">
        <v>0.99916442511699999</v>
      </c>
      <c r="I186" s="97">
        <v>0.88501084050300005</v>
      </c>
      <c r="J186" s="97">
        <v>0.78338262417500004</v>
      </c>
      <c r="K186" s="97">
        <v>0.69737352803300001</v>
      </c>
      <c r="L186" s="97">
        <v>0.62639228043600004</v>
      </c>
      <c r="M186" s="97">
        <v>0.56570046280499997</v>
      </c>
      <c r="N186" s="97">
        <v>0.24392199914500001</v>
      </c>
      <c r="O186" s="97">
        <v>0.104162941124</v>
      </c>
      <c r="P186" s="97">
        <v>5.7994743436899997E-2</v>
      </c>
      <c r="Q186" s="97">
        <v>3.9289830343299997E-2</v>
      </c>
      <c r="R186" s="11">
        <f>SQRT((C186-Input!$R$8)^2+(Input!$Q$8-D186)^2)</f>
        <v>2.1945429651410011</v>
      </c>
    </row>
    <row r="187" spans="3:18">
      <c r="C187" s="97">
        <v>46.29999999999999</v>
      </c>
      <c r="D187" s="97">
        <v>8.3000000000000007</v>
      </c>
      <c r="E187" s="97">
        <v>0.37538429315999999</v>
      </c>
      <c r="F187" s="97">
        <v>0.74207731839900004</v>
      </c>
      <c r="G187" s="97">
        <v>0.88044011358300001</v>
      </c>
      <c r="H187" s="97">
        <v>0.84368124605200001</v>
      </c>
      <c r="I187" s="97">
        <v>0.75012452326300005</v>
      </c>
      <c r="J187" s="97">
        <v>0.65834401336199999</v>
      </c>
      <c r="K187" s="97">
        <v>0.58860192264300004</v>
      </c>
      <c r="L187" s="97">
        <v>0.52900730345799996</v>
      </c>
      <c r="M187" s="97">
        <v>0.47494483461699999</v>
      </c>
      <c r="N187" s="97">
        <v>0.20685931375800001</v>
      </c>
      <c r="O187" s="97">
        <v>8.8676606733600005E-2</v>
      </c>
      <c r="P187" s="97">
        <v>5.0284837839500003E-2</v>
      </c>
      <c r="Q187" s="97">
        <v>3.4336900537499999E-2</v>
      </c>
      <c r="R187" s="11">
        <f>SQRT((C187-Input!$R$8)^2+(Input!$Q$8-D187)^2)</f>
        <v>2.0973476469467869</v>
      </c>
    </row>
    <row r="188" spans="3:18">
      <c r="C188" s="97">
        <v>46.29999999999999</v>
      </c>
      <c r="D188" s="97">
        <v>8.3999999999999986</v>
      </c>
      <c r="E188" s="97">
        <v>0.302621054103</v>
      </c>
      <c r="F188" s="97">
        <v>0.59087615138299998</v>
      </c>
      <c r="G188" s="97">
        <v>0.71349764848499997</v>
      </c>
      <c r="H188" s="97">
        <v>0.68565500268699997</v>
      </c>
      <c r="I188" s="97">
        <v>0.60977431097699997</v>
      </c>
      <c r="J188" s="97">
        <v>0.53669040132099999</v>
      </c>
      <c r="K188" s="97">
        <v>0.47709906915799999</v>
      </c>
      <c r="L188" s="97">
        <v>0.42893240228599999</v>
      </c>
      <c r="M188" s="97">
        <v>0.38692806825300002</v>
      </c>
      <c r="N188" s="97">
        <v>0.169507320455</v>
      </c>
      <c r="O188" s="97">
        <v>7.4160237766699999E-2</v>
      </c>
      <c r="P188" s="97">
        <v>4.2712928015900001E-2</v>
      </c>
      <c r="Q188" s="97">
        <v>2.9602199920600002E-2</v>
      </c>
      <c r="R188" s="11">
        <f>SQRT((C188-Input!$R$8)^2+(Input!$Q$8-D188)^2)</f>
        <v>2.000428823641724</v>
      </c>
    </row>
    <row r="189" spans="3:18">
      <c r="C189" s="97">
        <v>46.29999999999999</v>
      </c>
      <c r="D189" s="97">
        <v>8.5</v>
      </c>
      <c r="E189" s="97">
        <v>0.25913279490000002</v>
      </c>
      <c r="F189" s="97">
        <v>0.50313909593999995</v>
      </c>
      <c r="G189" s="97">
        <v>0.61060038244799997</v>
      </c>
      <c r="H189" s="97">
        <v>0.58915749818399998</v>
      </c>
      <c r="I189" s="97">
        <v>0.52461498275200003</v>
      </c>
      <c r="J189" s="97">
        <v>0.46000446892899999</v>
      </c>
      <c r="K189" s="97">
        <v>0.41019659004800002</v>
      </c>
      <c r="L189" s="97">
        <v>0.368155487339</v>
      </c>
      <c r="M189" s="97">
        <v>0.33145196183699999</v>
      </c>
      <c r="N189" s="97">
        <v>0.14699690645800001</v>
      </c>
      <c r="O189" s="97">
        <v>6.4629437779999993E-2</v>
      </c>
      <c r="P189" s="97">
        <v>3.7938506268900003E-2</v>
      </c>
      <c r="Q189" s="97">
        <v>2.6557859291600001E-2</v>
      </c>
      <c r="R189" s="11">
        <f>SQRT((C189-Input!$R$8)^2+(Input!$Q$8-D189)^2)</f>
        <v>1.9038287225378199</v>
      </c>
    </row>
    <row r="190" spans="3:18">
      <c r="C190" s="97">
        <v>46.29999999999999</v>
      </c>
      <c r="D190" s="97">
        <v>8.5999999999999979</v>
      </c>
      <c r="E190" s="97">
        <v>0.23170973411699999</v>
      </c>
      <c r="F190" s="97">
        <v>0.44880210003900001</v>
      </c>
      <c r="G190" s="97">
        <v>0.54648906468000003</v>
      </c>
      <c r="H190" s="97">
        <v>0.52749707479700003</v>
      </c>
      <c r="I190" s="97">
        <v>0.46978688937300001</v>
      </c>
      <c r="J190" s="97">
        <v>0.41291202494200002</v>
      </c>
      <c r="K190" s="97">
        <v>0.36717018574600002</v>
      </c>
      <c r="L190" s="97">
        <v>0.32968185462100003</v>
      </c>
      <c r="M190" s="97">
        <v>0.29750963707700001</v>
      </c>
      <c r="N190" s="97">
        <v>0.13247771820500001</v>
      </c>
      <c r="O190" s="97">
        <v>5.8622788028799999E-2</v>
      </c>
      <c r="P190" s="97">
        <v>3.4773426988399997E-2</v>
      </c>
      <c r="Q190" s="97">
        <v>2.4523330136299998E-2</v>
      </c>
      <c r="R190" s="11">
        <f>SQRT((C190-Input!$R$8)^2+(Input!$Q$8-D190)^2)</f>
        <v>1.8075984429799044</v>
      </c>
    </row>
    <row r="191" spans="3:18">
      <c r="C191" s="97">
        <v>46.29999999999999</v>
      </c>
      <c r="D191" s="97">
        <v>8.6999999999999993</v>
      </c>
      <c r="E191" s="97">
        <v>0.21474017371199999</v>
      </c>
      <c r="F191" s="97">
        <v>0.41537063915900002</v>
      </c>
      <c r="G191" s="97">
        <v>0.504898890381</v>
      </c>
      <c r="H191" s="97">
        <v>0.488213899891</v>
      </c>
      <c r="I191" s="97">
        <v>0.43590929066700002</v>
      </c>
      <c r="J191" s="97">
        <v>0.38290365915699998</v>
      </c>
      <c r="K191" s="97">
        <v>0.34023798707699998</v>
      </c>
      <c r="L191" s="97">
        <v>0.30586800089600003</v>
      </c>
      <c r="M191" s="97">
        <v>0.27602804437700001</v>
      </c>
      <c r="N191" s="97">
        <v>0.12345601828</v>
      </c>
      <c r="O191" s="97">
        <v>5.48297280139E-2</v>
      </c>
      <c r="P191" s="97">
        <v>3.27652265357E-2</v>
      </c>
      <c r="Q191" s="97">
        <v>2.3227576532099999E-2</v>
      </c>
      <c r="R191" s="11">
        <f>SQRT((C191-Input!$R$8)^2+(Input!$Q$8-D191)^2)</f>
        <v>1.7118003555808572</v>
      </c>
    </row>
    <row r="192" spans="3:18">
      <c r="C192" s="97">
        <v>46.29999999999999</v>
      </c>
      <c r="D192" s="97">
        <v>8.7999999999999989</v>
      </c>
      <c r="E192" s="97">
        <v>0.20572611180600001</v>
      </c>
      <c r="F192" s="97">
        <v>0.39829962291100002</v>
      </c>
      <c r="G192" s="97">
        <v>0.48278573759299998</v>
      </c>
      <c r="H192" s="97">
        <v>0.46705279144700002</v>
      </c>
      <c r="I192" s="97">
        <v>0.41752382414099998</v>
      </c>
      <c r="J192" s="97">
        <v>0.366250278825</v>
      </c>
      <c r="K192" s="97">
        <v>0.32559814261199999</v>
      </c>
      <c r="L192" s="97">
        <v>0.29279756558499997</v>
      </c>
      <c r="M192" s="97">
        <v>0.26400186937100001</v>
      </c>
      <c r="N192" s="97">
        <v>0.118395384691</v>
      </c>
      <c r="O192" s="97">
        <v>5.2625476256899999E-2</v>
      </c>
      <c r="P192" s="97">
        <v>3.1596199551699997E-2</v>
      </c>
      <c r="Q192" s="97">
        <v>2.2466592523200001E-2</v>
      </c>
      <c r="R192" s="11">
        <f>SQRT((C192-Input!$R$8)^2+(Input!$Q$8-D192)^2)</f>
        <v>1.6165113001987117</v>
      </c>
    </row>
    <row r="193" spans="3:18">
      <c r="C193" s="97">
        <v>46.29999999999999</v>
      </c>
      <c r="D193" s="97">
        <v>8.9</v>
      </c>
      <c r="E193" s="97">
        <v>0.20147333696799999</v>
      </c>
      <c r="F193" s="97">
        <v>0.39028489023700003</v>
      </c>
      <c r="G193" s="97">
        <v>0.47245461578999998</v>
      </c>
      <c r="H193" s="97">
        <v>0.45713457076300001</v>
      </c>
      <c r="I193" s="97">
        <v>0.408991325377</v>
      </c>
      <c r="J193" s="97">
        <v>0.358535221214</v>
      </c>
      <c r="K193" s="97">
        <v>0.31880703028000001</v>
      </c>
      <c r="L193" s="97">
        <v>0.28673246712599998</v>
      </c>
      <c r="M193" s="97">
        <v>0.25846115584500001</v>
      </c>
      <c r="N193" s="97">
        <v>0.116048255623</v>
      </c>
      <c r="O193" s="97">
        <v>5.15451261327E-2</v>
      </c>
      <c r="P193" s="97">
        <v>3.10202903185E-2</v>
      </c>
      <c r="Q193" s="97">
        <v>2.20884670672E-2</v>
      </c>
      <c r="R193" s="11">
        <f>SQRT((C193-Input!$R$8)^2+(Input!$Q$8-D193)^2)</f>
        <v>1.5218268988204622</v>
      </c>
    </row>
    <row r="194" spans="3:18">
      <c r="C194" s="97">
        <v>46.29999999999999</v>
      </c>
      <c r="D194" s="97">
        <v>8.9999999999999982</v>
      </c>
      <c r="E194" s="97">
        <v>0.200673142429</v>
      </c>
      <c r="F194" s="97">
        <v>0.38887993201400001</v>
      </c>
      <c r="G194" s="97">
        <v>0.47045202760100002</v>
      </c>
      <c r="H194" s="97">
        <v>0.45528816107499998</v>
      </c>
      <c r="I194" s="97">
        <v>0.40763364142800002</v>
      </c>
      <c r="J194" s="97">
        <v>0.35726785065400002</v>
      </c>
      <c r="K194" s="97">
        <v>0.317745734118</v>
      </c>
      <c r="L194" s="97">
        <v>0.28585407129399998</v>
      </c>
      <c r="M194" s="97">
        <v>0.25767511779199997</v>
      </c>
      <c r="N194" s="97">
        <v>0.11579814366500001</v>
      </c>
      <c r="O194" s="97">
        <v>5.1376142191E-2</v>
      </c>
      <c r="P194" s="97">
        <v>3.0911133353400001E-2</v>
      </c>
      <c r="Q194" s="97">
        <v>2.2013317118399999E-2</v>
      </c>
      <c r="R194" s="11">
        <f>SQRT((C194-Input!$R$8)^2+(Input!$Q$8-D194)^2)</f>
        <v>1.427867443524395</v>
      </c>
    </row>
    <row r="195" spans="3:18">
      <c r="C195" s="97">
        <v>46.29999999999999</v>
      </c>
      <c r="D195" s="97">
        <v>9.1</v>
      </c>
      <c r="E195" s="97">
        <v>0.20295389103200001</v>
      </c>
      <c r="F195" s="97">
        <v>0.39306174896700002</v>
      </c>
      <c r="G195" s="97">
        <v>0.47565352232899999</v>
      </c>
      <c r="H195" s="97">
        <v>0.46046184308799998</v>
      </c>
      <c r="I195" s="97">
        <v>0.41250876075699999</v>
      </c>
      <c r="J195" s="97">
        <v>0.36161422656100001</v>
      </c>
      <c r="K195" s="97">
        <v>0.32168832728000002</v>
      </c>
      <c r="L195" s="97">
        <v>0.28950759631</v>
      </c>
      <c r="M195" s="97">
        <v>0.26105433440600001</v>
      </c>
      <c r="N195" s="97">
        <v>0.11743283304799999</v>
      </c>
      <c r="O195" s="97">
        <v>5.20275187271E-2</v>
      </c>
      <c r="P195" s="97">
        <v>3.1225194506699999E-2</v>
      </c>
      <c r="Q195" s="97">
        <v>2.2213595590499999E-2</v>
      </c>
      <c r="R195" s="11">
        <f>SQRT((C195-Input!$R$8)^2+(Input!$Q$8-D195)^2)</f>
        <v>1.3347860362546005</v>
      </c>
    </row>
    <row r="196" spans="3:18">
      <c r="C196" s="97">
        <v>46.29999999999999</v>
      </c>
      <c r="D196" s="97">
        <v>9.2000000000000011</v>
      </c>
      <c r="E196" s="97">
        <v>0.20766300920700001</v>
      </c>
      <c r="F196" s="97">
        <v>0.401627943451</v>
      </c>
      <c r="G196" s="97">
        <v>0.48721034343500003</v>
      </c>
      <c r="H196" s="97">
        <v>0.471903274067</v>
      </c>
      <c r="I196" s="97">
        <v>0.42294703299899999</v>
      </c>
      <c r="J196" s="97">
        <v>0.370948136406</v>
      </c>
      <c r="K196" s="97">
        <v>0.33007533248100002</v>
      </c>
      <c r="L196" s="97">
        <v>0.29717350523000002</v>
      </c>
      <c r="M196" s="97">
        <v>0.26812940114299999</v>
      </c>
      <c r="N196" s="97">
        <v>0.120759629545</v>
      </c>
      <c r="O196" s="97">
        <v>5.34293673469E-2</v>
      </c>
      <c r="P196" s="97">
        <v>3.1941356822599999E-2</v>
      </c>
      <c r="Q196" s="97">
        <v>2.2679664148499999E-2</v>
      </c>
      <c r="R196" s="11">
        <f>SQRT((C196-Input!$R$8)^2+(Input!$Q$8-D196)^2)</f>
        <v>1.2427799841016285</v>
      </c>
    </row>
    <row r="197" spans="3:18">
      <c r="C197" s="97">
        <v>46.29999999999999</v>
      </c>
      <c r="D197" s="97">
        <v>9.3000000000000007</v>
      </c>
      <c r="E197" s="97">
        <v>0.21625830896199999</v>
      </c>
      <c r="F197" s="97">
        <v>0.41763402996799998</v>
      </c>
      <c r="G197" s="97">
        <v>0.50859038005599999</v>
      </c>
      <c r="H197" s="97">
        <v>0.49266680037600002</v>
      </c>
      <c r="I197" s="97">
        <v>0.44149372966700001</v>
      </c>
      <c r="J197" s="97">
        <v>0.38757610699599998</v>
      </c>
      <c r="K197" s="97">
        <v>0.34480564978799999</v>
      </c>
      <c r="L197" s="97">
        <v>0.31046173938999999</v>
      </c>
      <c r="M197" s="97">
        <v>0.28036413477700001</v>
      </c>
      <c r="N197" s="97">
        <v>0.126081285637</v>
      </c>
      <c r="O197" s="97">
        <v>5.5616012541499997E-2</v>
      </c>
      <c r="P197" s="97">
        <v>3.3057946715699997E-2</v>
      </c>
      <c r="Q197" s="97">
        <v>2.34029375436E-2</v>
      </c>
      <c r="R197" s="11">
        <f>SQRT((C197-Input!$R$8)^2+(Input!$Q$8-D197)^2)</f>
        <v>1.1521069460718587</v>
      </c>
    </row>
    <row r="198" spans="3:18">
      <c r="C198" s="97">
        <v>46.29999999999999</v>
      </c>
      <c r="D198" s="97">
        <v>9.3999999999999986</v>
      </c>
      <c r="E198" s="97">
        <v>0.23438259809799999</v>
      </c>
      <c r="F198" s="97">
        <v>0.45407344916800002</v>
      </c>
      <c r="G198" s="97">
        <v>0.55348944681900003</v>
      </c>
      <c r="H198" s="97">
        <v>0.53495112046899995</v>
      </c>
      <c r="I198" s="97">
        <v>0.47823632421399997</v>
      </c>
      <c r="J198" s="97">
        <v>0.41950909777899997</v>
      </c>
      <c r="K198" s="97">
        <v>0.37377710484900001</v>
      </c>
      <c r="L198" s="97">
        <v>0.33603616606100001</v>
      </c>
      <c r="M198" s="97">
        <v>0.30306717905699998</v>
      </c>
      <c r="N198" s="97">
        <v>0.13533921726699999</v>
      </c>
      <c r="O198" s="97">
        <v>5.9197883534200003E-2</v>
      </c>
      <c r="P198" s="97">
        <v>3.4864230950100002E-2</v>
      </c>
      <c r="Q198" s="97">
        <v>2.4554589087099999E-2</v>
      </c>
      <c r="R198" s="11">
        <f>SQRT((C198-Input!$R$8)^2+(Input!$Q$8-D198)^2)</f>
        <v>1.0631080572972857</v>
      </c>
    </row>
    <row r="199" spans="3:18">
      <c r="C199" s="97">
        <v>46.29999999999999</v>
      </c>
      <c r="D199" s="97">
        <v>9.5</v>
      </c>
      <c r="E199" s="97">
        <v>0.27337581732600003</v>
      </c>
      <c r="F199" s="97">
        <v>0.53810060934699999</v>
      </c>
      <c r="G199" s="97">
        <v>0.64115597734499996</v>
      </c>
      <c r="H199" s="97">
        <v>0.61682008703199998</v>
      </c>
      <c r="I199" s="97">
        <v>0.55170480423599999</v>
      </c>
      <c r="J199" s="97">
        <v>0.48196779781600002</v>
      </c>
      <c r="K199" s="97">
        <v>0.42941250211199999</v>
      </c>
      <c r="L199" s="97">
        <v>0.38612734473499999</v>
      </c>
      <c r="M199" s="97">
        <v>0.34658875908699999</v>
      </c>
      <c r="N199" s="97">
        <v>0.151641760849</v>
      </c>
      <c r="O199" s="97">
        <v>6.5210522460400003E-2</v>
      </c>
      <c r="P199" s="97">
        <v>3.7835847146400002E-2</v>
      </c>
      <c r="Q199" s="97">
        <v>2.64142361654E-2</v>
      </c>
      <c r="R199" s="11">
        <f>SQRT((C199-Input!$R$8)^2+(Input!$Q$8-D199)^2)</f>
        <v>0.97624129588631214</v>
      </c>
    </row>
    <row r="200" spans="3:18">
      <c r="C200" s="97">
        <v>46.29999999999999</v>
      </c>
      <c r="D200" s="97">
        <v>9.5999999999999979</v>
      </c>
      <c r="E200" s="97">
        <v>0.31755214930199999</v>
      </c>
      <c r="F200" s="97">
        <v>0.63433800035700005</v>
      </c>
      <c r="G200" s="97">
        <v>0.74424801063799995</v>
      </c>
      <c r="H200" s="97">
        <v>0.71125381695699996</v>
      </c>
      <c r="I200" s="97">
        <v>0.63250628628600003</v>
      </c>
      <c r="J200" s="97">
        <v>0.55538092574099995</v>
      </c>
      <c r="K200" s="97">
        <v>0.49303595468</v>
      </c>
      <c r="L200" s="97">
        <v>0.44210864510499998</v>
      </c>
      <c r="M200" s="97">
        <v>0.39749817898399997</v>
      </c>
      <c r="N200" s="97">
        <v>0.16996163499899999</v>
      </c>
      <c r="O200" s="97">
        <v>7.1983675797300001E-2</v>
      </c>
      <c r="P200" s="97">
        <v>4.10855573763E-2</v>
      </c>
      <c r="Q200" s="97">
        <v>2.8427737320799999E-2</v>
      </c>
      <c r="R200" s="11">
        <f>SQRT((C200-Input!$R$8)^2+(Input!$Q$8-D200)^2)</f>
        <v>0.89212969578260826</v>
      </c>
    </row>
    <row r="201" spans="3:18">
      <c r="C201" s="97">
        <v>46.29999999999999</v>
      </c>
      <c r="D201" s="97">
        <v>9.6999999999999993</v>
      </c>
      <c r="E201" s="97">
        <v>0.33777980857099998</v>
      </c>
      <c r="F201" s="97">
        <v>0.67603601860600004</v>
      </c>
      <c r="G201" s="97">
        <v>0.79247297646199999</v>
      </c>
      <c r="H201" s="97">
        <v>0.75774228600100002</v>
      </c>
      <c r="I201" s="97">
        <v>0.67258565783900004</v>
      </c>
      <c r="J201" s="97">
        <v>0.58971677518999999</v>
      </c>
      <c r="K201" s="97">
        <v>0.52540135964599999</v>
      </c>
      <c r="L201" s="97">
        <v>0.47054486659700001</v>
      </c>
      <c r="M201" s="97">
        <v>0.422481849415</v>
      </c>
      <c r="N201" s="97">
        <v>0.180766806093</v>
      </c>
      <c r="O201" s="97">
        <v>7.6205886992700006E-2</v>
      </c>
      <c r="P201" s="97">
        <v>4.3213789692899997E-2</v>
      </c>
      <c r="Q201" s="97">
        <v>2.9779146535300002E-2</v>
      </c>
      <c r="R201" s="11">
        <f>SQRT((C201-Input!$R$8)^2+(Input!$Q$8-D201)^2)</f>
        <v>0.81163028553679972</v>
      </c>
    </row>
    <row r="202" spans="3:18">
      <c r="C202" s="97">
        <v>46.29999999999999</v>
      </c>
      <c r="D202" s="97">
        <v>9.8000000000000007</v>
      </c>
      <c r="E202" s="97">
        <v>0.34527788267499998</v>
      </c>
      <c r="F202" s="97">
        <v>0.69034526987900002</v>
      </c>
      <c r="G202" s="97">
        <v>0.80967211246600002</v>
      </c>
      <c r="H202" s="97">
        <v>0.77576717278100005</v>
      </c>
      <c r="I202" s="97">
        <v>0.68838225071100001</v>
      </c>
      <c r="J202" s="97">
        <v>0.60317775306099997</v>
      </c>
      <c r="K202" s="97">
        <v>0.53825865104299997</v>
      </c>
      <c r="L202" s="97">
        <v>0.48199622049399998</v>
      </c>
      <c r="M202" s="97">
        <v>0.43267542780399998</v>
      </c>
      <c r="N202" s="97">
        <v>0.18600892579</v>
      </c>
      <c r="O202" s="97">
        <v>7.8454967473100004E-2</v>
      </c>
      <c r="P202" s="97">
        <v>4.4447354852500003E-2</v>
      </c>
      <c r="Q202" s="97">
        <v>3.0609425287099999E-2</v>
      </c>
      <c r="R202" s="11">
        <f>SQRT((C202-Input!$R$8)^2+(Input!$Q$8-D202)^2)</f>
        <v>0.73592937616589627</v>
      </c>
    </row>
    <row r="203" spans="3:18">
      <c r="C203" s="97">
        <v>46.29999999999999</v>
      </c>
      <c r="D203" s="97">
        <v>9.9</v>
      </c>
      <c r="E203" s="97">
        <v>0.34732173614</v>
      </c>
      <c r="F203" s="97">
        <v>0.69377914644600003</v>
      </c>
      <c r="G203" s="97">
        <v>0.81424233845799998</v>
      </c>
      <c r="H203" s="97">
        <v>0.78062739067700004</v>
      </c>
      <c r="I203" s="97">
        <v>0.69311247309699997</v>
      </c>
      <c r="J203" s="97">
        <v>0.60726845009300001</v>
      </c>
      <c r="K203" s="97">
        <v>0.542218625806</v>
      </c>
      <c r="L203" s="97">
        <v>0.48564802051599998</v>
      </c>
      <c r="M203" s="97">
        <v>0.43605191920500003</v>
      </c>
      <c r="N203" s="97">
        <v>0.18831460881699999</v>
      </c>
      <c r="O203" s="97">
        <v>7.9602416482300001E-2</v>
      </c>
      <c r="P203" s="97">
        <v>4.5148409844200002E-2</v>
      </c>
      <c r="Q203" s="97">
        <v>3.11199260681E-2</v>
      </c>
      <c r="R203" s="11">
        <f>SQRT((C203-Input!$R$8)^2+(Input!$Q$8-D203)^2)</f>
        <v>0.66666361308181932</v>
      </c>
    </row>
    <row r="204" spans="3:18">
      <c r="C204" s="97">
        <v>46.29999999999999</v>
      </c>
      <c r="D204" s="97">
        <v>10</v>
      </c>
      <c r="E204" s="97">
        <v>0.34633244889800002</v>
      </c>
      <c r="F204" s="97">
        <v>0.69119483214199995</v>
      </c>
      <c r="G204" s="97">
        <v>0.81196558036199995</v>
      </c>
      <c r="H204" s="97">
        <v>0.778782445283</v>
      </c>
      <c r="I204" s="97">
        <v>0.69166112586499995</v>
      </c>
      <c r="J204" s="97">
        <v>0.60606968689899998</v>
      </c>
      <c r="K204" s="97">
        <v>0.541109608726</v>
      </c>
      <c r="L204" s="97">
        <v>0.484804098249</v>
      </c>
      <c r="M204" s="97">
        <v>0.435460972168</v>
      </c>
      <c r="N204" s="97">
        <v>0.18878251033599999</v>
      </c>
      <c r="O204" s="97">
        <v>8.0032020677099996E-2</v>
      </c>
      <c r="P204" s="97">
        <v>4.5490519924699997E-2</v>
      </c>
      <c r="Q204" s="97">
        <v>3.1407190257999998E-2</v>
      </c>
      <c r="R204" s="11">
        <f>SQRT((C204-Input!$R$8)^2+(Input!$Q$8-D204)^2)</f>
        <v>0.60604347971963679</v>
      </c>
    </row>
    <row r="205" spans="3:18">
      <c r="C205" s="97">
        <v>46.29999999999999</v>
      </c>
      <c r="D205" s="97">
        <v>10.1</v>
      </c>
      <c r="E205" s="97">
        <v>0.34354234270700001</v>
      </c>
      <c r="F205" s="97">
        <v>0.68499860861200002</v>
      </c>
      <c r="G205" s="97">
        <v>0.80557811828500003</v>
      </c>
      <c r="H205" s="97">
        <v>0.77262344963999996</v>
      </c>
      <c r="I205" s="97">
        <v>0.68651397902300004</v>
      </c>
      <c r="J205" s="97">
        <v>0.60170286556100006</v>
      </c>
      <c r="K205" s="97">
        <v>0.536966840675</v>
      </c>
      <c r="L205" s="97">
        <v>0.481264029521</v>
      </c>
      <c r="M205" s="97">
        <v>0.432490840913</v>
      </c>
      <c r="N205" s="97">
        <v>0.18815802060299999</v>
      </c>
      <c r="O205" s="97">
        <v>8.0043058607000006E-2</v>
      </c>
      <c r="P205" s="97">
        <v>4.5623304823999997E-2</v>
      </c>
      <c r="Q205" s="97">
        <v>3.1560549467600001E-2</v>
      </c>
      <c r="R205" s="11">
        <f>SQRT((C205-Input!$R$8)^2+(Input!$Q$8-D205)^2)</f>
        <v>0.55689947532213213</v>
      </c>
    </row>
    <row r="206" spans="3:18">
      <c r="C206" s="97">
        <v>46.29999999999999</v>
      </c>
      <c r="D206" s="97">
        <v>10.199999999999999</v>
      </c>
      <c r="E206" s="97">
        <v>0.33836604340900001</v>
      </c>
      <c r="F206" s="97">
        <v>0.67370182606600004</v>
      </c>
      <c r="G206" s="97">
        <v>0.793650013047</v>
      </c>
      <c r="H206" s="97">
        <v>0.76092324577100001</v>
      </c>
      <c r="I206" s="97">
        <v>0.67665253581700002</v>
      </c>
      <c r="J206" s="97">
        <v>0.59330879575499995</v>
      </c>
      <c r="K206" s="97">
        <v>0.52901661856100002</v>
      </c>
      <c r="L206" s="97">
        <v>0.474393256283</v>
      </c>
      <c r="M206" s="97">
        <v>0.42662869719500002</v>
      </c>
      <c r="N206" s="97">
        <v>0.18641387740900001</v>
      </c>
      <c r="O206" s="97">
        <v>7.9689757392500005E-2</v>
      </c>
      <c r="P206" s="97">
        <v>4.5584032051799998E-2</v>
      </c>
      <c r="Q206" s="97">
        <v>3.1604004735600003E-2</v>
      </c>
      <c r="R206" s="11">
        <f>SQRT((C206-Input!$R$8)^2+(Input!$Q$8-D206)^2)</f>
        <v>0.52248000145215701</v>
      </c>
    </row>
    <row r="207" spans="3:18">
      <c r="C207" s="97">
        <v>46.29999999999999</v>
      </c>
      <c r="D207" s="97">
        <v>10.3</v>
      </c>
      <c r="E207" s="97">
        <v>0.32623790737300001</v>
      </c>
      <c r="F207" s="97">
        <v>0.64641999663799998</v>
      </c>
      <c r="G207" s="97">
        <v>0.76582534068200003</v>
      </c>
      <c r="H207" s="97">
        <v>0.73467291616200003</v>
      </c>
      <c r="I207" s="97">
        <v>0.65433871488700002</v>
      </c>
      <c r="J207" s="97">
        <v>0.57419019936500004</v>
      </c>
      <c r="K207" s="97">
        <v>0.51112561610499996</v>
      </c>
      <c r="L207" s="97">
        <v>0.45892287342100002</v>
      </c>
      <c r="M207" s="97">
        <v>0.41337533353299999</v>
      </c>
      <c r="N207" s="97">
        <v>0.182227123904</v>
      </c>
      <c r="O207" s="97">
        <v>7.8651099884699996E-2</v>
      </c>
      <c r="P207" s="97">
        <v>4.5235550721099999E-2</v>
      </c>
      <c r="Q207" s="97">
        <v>3.1462748523499999E-2</v>
      </c>
      <c r="R207" s="11">
        <f>SQRT((C207-Input!$R$8)^2+(Input!$Q$8-D207)^2)</f>
        <v>0.50580003778254679</v>
      </c>
    </row>
    <row r="208" spans="3:18">
      <c r="C208" s="97">
        <v>46.317</v>
      </c>
      <c r="D208" s="97">
        <v>7.9670000000000014</v>
      </c>
      <c r="E208" s="97">
        <v>0.56345304554800002</v>
      </c>
      <c r="F208" s="97">
        <v>1.13196964645</v>
      </c>
      <c r="G208" s="97">
        <v>1.3097785713800001</v>
      </c>
      <c r="H208" s="97">
        <v>1.2468982334200001</v>
      </c>
      <c r="I208" s="97">
        <v>1.1119136459800001</v>
      </c>
      <c r="J208" s="97">
        <v>0.98139700131999996</v>
      </c>
      <c r="K208" s="97">
        <v>0.88094628526399998</v>
      </c>
      <c r="L208" s="97">
        <v>0.79799071928099996</v>
      </c>
      <c r="M208" s="97">
        <v>0.71916578786600005</v>
      </c>
      <c r="N208" s="97">
        <v>0.31870600780300001</v>
      </c>
      <c r="O208" s="97">
        <v>0.13684849854799999</v>
      </c>
      <c r="P208" s="97">
        <v>7.5931195250100003E-2</v>
      </c>
      <c r="Q208" s="97">
        <v>5.0879874131900003E-2</v>
      </c>
      <c r="R208" s="11">
        <f>SQRT((C208-Input!$R$8)^2+(Input!$Q$8-D208)^2)</f>
        <v>2.4184098192941814</v>
      </c>
    </row>
    <row r="209" spans="3:18">
      <c r="C209" s="97">
        <v>46.4</v>
      </c>
      <c r="D209" s="97">
        <v>5.9</v>
      </c>
      <c r="E209" s="97">
        <v>0.23961698081899999</v>
      </c>
      <c r="F209" s="97">
        <v>0.43948787529299999</v>
      </c>
      <c r="G209" s="97">
        <v>0.54795231253499999</v>
      </c>
      <c r="H209" s="97">
        <v>0.53260037428100004</v>
      </c>
      <c r="I209" s="97">
        <v>0.47033946786600001</v>
      </c>
      <c r="J209" s="97">
        <v>0.41141961895000001</v>
      </c>
      <c r="K209" s="97">
        <v>0.36326240941100002</v>
      </c>
      <c r="L209" s="97">
        <v>0.32506817257499998</v>
      </c>
      <c r="M209" s="97">
        <v>0.29340045797199998</v>
      </c>
      <c r="N209" s="97">
        <v>0.13040982519899999</v>
      </c>
      <c r="O209" s="97">
        <v>5.7549550465800001E-2</v>
      </c>
      <c r="P209" s="97">
        <v>3.40520721772E-2</v>
      </c>
      <c r="Q209" s="97">
        <v>2.3888418111499998E-2</v>
      </c>
      <c r="R209" s="11">
        <f>SQRT((C209-Input!$R$8)^2+(Input!$Q$8-D209)^2)</f>
        <v>4.4541666369445041</v>
      </c>
    </row>
    <row r="210" spans="3:18">
      <c r="C210" s="97">
        <v>46.4</v>
      </c>
      <c r="D210" s="97">
        <v>6</v>
      </c>
      <c r="E210" s="97">
        <v>0.236833600931</v>
      </c>
      <c r="F210" s="97">
        <v>0.433344318038</v>
      </c>
      <c r="G210" s="97">
        <v>0.54157395185299995</v>
      </c>
      <c r="H210" s="97">
        <v>0.52723091306000003</v>
      </c>
      <c r="I210" s="97">
        <v>0.46631928191100003</v>
      </c>
      <c r="J210" s="97">
        <v>0.40822842406199999</v>
      </c>
      <c r="K210" s="97">
        <v>0.36063479434000001</v>
      </c>
      <c r="L210" s="97">
        <v>0.32306019156499999</v>
      </c>
      <c r="M210" s="97">
        <v>0.29193198994500003</v>
      </c>
      <c r="N210" s="97">
        <v>0.13106884613200001</v>
      </c>
      <c r="O210" s="97">
        <v>5.8198437593800001E-2</v>
      </c>
      <c r="P210" s="97">
        <v>3.4545812474400001E-2</v>
      </c>
      <c r="Q210" s="97">
        <v>2.43024816575E-2</v>
      </c>
      <c r="R210" s="11">
        <f>SQRT((C210-Input!$R$8)^2+(Input!$Q$8-D210)^2)</f>
        <v>4.3545893900542332</v>
      </c>
    </row>
    <row r="211" spans="3:18">
      <c r="C211" s="97">
        <v>46.4</v>
      </c>
      <c r="D211" s="97">
        <v>6.0999999999999988</v>
      </c>
      <c r="E211" s="97">
        <v>0.23931998362199999</v>
      </c>
      <c r="F211" s="97">
        <v>0.43792694948200001</v>
      </c>
      <c r="G211" s="97">
        <v>0.54787191787800005</v>
      </c>
      <c r="H211" s="97">
        <v>0.53361159059700003</v>
      </c>
      <c r="I211" s="97">
        <v>0.47220789714400002</v>
      </c>
      <c r="J211" s="97">
        <v>0.41351759215200001</v>
      </c>
      <c r="K211" s="97">
        <v>0.36571970782699997</v>
      </c>
      <c r="L211" s="97">
        <v>0.32776707169699998</v>
      </c>
      <c r="M211" s="97">
        <v>0.29633105905700002</v>
      </c>
      <c r="N211" s="97">
        <v>0.13381309352599999</v>
      </c>
      <c r="O211" s="97">
        <v>5.9587526327300001E-2</v>
      </c>
      <c r="P211" s="97">
        <v>3.5403843913399999E-2</v>
      </c>
      <c r="Q211" s="97">
        <v>2.4938004479099999E-2</v>
      </c>
      <c r="R211" s="11">
        <f>SQRT((C211-Input!$R$8)^2+(Input!$Q$8-D211)^2)</f>
        <v>4.2550319719452503</v>
      </c>
    </row>
    <row r="212" spans="3:18">
      <c r="C212" s="97">
        <v>46.4</v>
      </c>
      <c r="D212" s="97">
        <v>6.1999999999999993</v>
      </c>
      <c r="E212" s="97">
        <v>0.246836411018</v>
      </c>
      <c r="F212" s="97">
        <v>0.45251448095199998</v>
      </c>
      <c r="G212" s="97">
        <v>0.56615255434400003</v>
      </c>
      <c r="H212" s="97">
        <v>0.55166789740199995</v>
      </c>
      <c r="I212" s="97">
        <v>0.48790776989399998</v>
      </c>
      <c r="J212" s="97">
        <v>0.42714308369100001</v>
      </c>
      <c r="K212" s="97">
        <v>0.37836086174799999</v>
      </c>
      <c r="L212" s="97">
        <v>0.33903481225100002</v>
      </c>
      <c r="M212" s="97">
        <v>0.30644700197800001</v>
      </c>
      <c r="N212" s="97">
        <v>0.13864547353199999</v>
      </c>
      <c r="O212" s="97">
        <v>6.1747321445499999E-2</v>
      </c>
      <c r="P212" s="97">
        <v>3.6650328639499997E-2</v>
      </c>
      <c r="Q212" s="97">
        <v>2.58139976741E-2</v>
      </c>
      <c r="R212" s="11">
        <f>SQRT((C212-Input!$R$8)^2+(Input!$Q$8-D212)^2)</f>
        <v>4.1554958077923336</v>
      </c>
    </row>
    <row r="213" spans="3:18">
      <c r="C213" s="97">
        <v>46.4</v>
      </c>
      <c r="D213" s="97">
        <v>6.3</v>
      </c>
      <c r="E213" s="97">
        <v>0.26103663898500001</v>
      </c>
      <c r="F213" s="97">
        <v>0.48132687031400001</v>
      </c>
      <c r="G213" s="97">
        <v>0.59909087130500005</v>
      </c>
      <c r="H213" s="97">
        <v>0.58290106133300001</v>
      </c>
      <c r="I213" s="97">
        <v>0.51612656719799999</v>
      </c>
      <c r="J213" s="97">
        <v>0.45143265065299998</v>
      </c>
      <c r="K213" s="97">
        <v>0.40062063857199998</v>
      </c>
      <c r="L213" s="97">
        <v>0.358761862426</v>
      </c>
      <c r="M213" s="97">
        <v>0.32389350182100002</v>
      </c>
      <c r="N213" s="97">
        <v>0.146088673472</v>
      </c>
      <c r="O213" s="97">
        <v>6.4840772616999998E-2</v>
      </c>
      <c r="P213" s="97">
        <v>3.8341208600499999E-2</v>
      </c>
      <c r="Q213" s="97">
        <v>2.69717743167E-2</v>
      </c>
      <c r="R213" s="11">
        <f>SQRT((C213-Input!$R$8)^2+(Input!$Q$8-D213)^2)</f>
        <v>4.0559824623490472</v>
      </c>
    </row>
    <row r="214" spans="3:18">
      <c r="C214" s="97">
        <v>46.4</v>
      </c>
      <c r="D214" s="97">
        <v>6.4</v>
      </c>
      <c r="E214" s="97">
        <v>0.28179102617599999</v>
      </c>
      <c r="F214" s="97">
        <v>0.52513689123899998</v>
      </c>
      <c r="G214" s="97">
        <v>0.646418686149</v>
      </c>
      <c r="H214" s="97">
        <v>0.62680311451500004</v>
      </c>
      <c r="I214" s="97">
        <v>0.55612575243600004</v>
      </c>
      <c r="J214" s="97">
        <v>0.48574529096000002</v>
      </c>
      <c r="K214" s="97">
        <v>0.43071380791699998</v>
      </c>
      <c r="L214" s="97">
        <v>0.38651668195400002</v>
      </c>
      <c r="M214" s="97">
        <v>0.34825168176100002</v>
      </c>
      <c r="N214" s="97">
        <v>0.155824692362</v>
      </c>
      <c r="O214" s="97">
        <v>6.8855666438300003E-2</v>
      </c>
      <c r="P214" s="97">
        <v>4.0435182432399998E-2</v>
      </c>
      <c r="Q214" s="97">
        <v>2.83503541709E-2</v>
      </c>
      <c r="R214" s="11">
        <f>SQRT((C214-Input!$R$8)^2+(Input!$Q$8-D214)^2)</f>
        <v>3.9564936574176905</v>
      </c>
    </row>
    <row r="215" spans="3:18">
      <c r="C215" s="97">
        <v>46.4</v>
      </c>
      <c r="D215" s="97">
        <v>6.5</v>
      </c>
      <c r="E215" s="97">
        <v>0.29759757246099999</v>
      </c>
      <c r="F215" s="97">
        <v>0.55998996543299995</v>
      </c>
      <c r="G215" s="97">
        <v>0.68589016895400001</v>
      </c>
      <c r="H215" s="97">
        <v>0.66369398745999997</v>
      </c>
      <c r="I215" s="97">
        <v>0.58808728250099995</v>
      </c>
      <c r="J215" s="97">
        <v>0.515249683811</v>
      </c>
      <c r="K215" s="97">
        <v>0.45674558697500001</v>
      </c>
      <c r="L215" s="97">
        <v>0.41012514201599998</v>
      </c>
      <c r="M215" s="97">
        <v>0.36974005240800001</v>
      </c>
      <c r="N215" s="97">
        <v>0.16487333738400001</v>
      </c>
      <c r="O215" s="97">
        <v>7.2763819548399999E-2</v>
      </c>
      <c r="P215" s="97">
        <v>4.2489760724700003E-2</v>
      </c>
      <c r="Q215" s="97">
        <v>2.9717459673100001E-2</v>
      </c>
      <c r="R215" s="11">
        <f>SQRT((C215-Input!$R$8)^2+(Input!$Q$8-D215)^2)</f>
        <v>3.8570312920029308</v>
      </c>
    </row>
    <row r="216" spans="3:18">
      <c r="C216" s="97">
        <v>46.4</v>
      </c>
      <c r="D216" s="97">
        <v>6.5999999999999988</v>
      </c>
      <c r="E216" s="97">
        <v>0.31320987740299999</v>
      </c>
      <c r="F216" s="97">
        <v>0.59300020088100003</v>
      </c>
      <c r="G216" s="97">
        <v>0.72543360189999995</v>
      </c>
      <c r="H216" s="97">
        <v>0.70059075629699996</v>
      </c>
      <c r="I216" s="97">
        <v>0.62011650805100005</v>
      </c>
      <c r="J216" s="97">
        <v>0.54515168133199998</v>
      </c>
      <c r="K216" s="97">
        <v>0.48318910616900002</v>
      </c>
      <c r="L216" s="97">
        <v>0.43354716279299998</v>
      </c>
      <c r="M216" s="97">
        <v>0.391794263669</v>
      </c>
      <c r="N216" s="97">
        <v>0.17442597285</v>
      </c>
      <c r="O216" s="97">
        <v>7.6861251624399995E-2</v>
      </c>
      <c r="P216" s="97">
        <v>4.46977750305E-2</v>
      </c>
      <c r="Q216" s="97">
        <v>3.1185236962500001E-2</v>
      </c>
      <c r="R216" s="11">
        <f>SQRT((C216-Input!$R$8)^2+(Input!$Q$8-D216)^2)</f>
        <v>3.7575974656412021</v>
      </c>
    </row>
    <row r="217" spans="3:18">
      <c r="C217" s="97">
        <v>46.4</v>
      </c>
      <c r="D217" s="97">
        <v>6.6999999999999993</v>
      </c>
      <c r="E217" s="97">
        <v>0.331929727402</v>
      </c>
      <c r="F217" s="97">
        <v>0.63306394035000002</v>
      </c>
      <c r="G217" s="97">
        <v>0.77162807802</v>
      </c>
      <c r="H217" s="97">
        <v>0.74337476059800001</v>
      </c>
      <c r="I217" s="97">
        <v>0.65704696578599997</v>
      </c>
      <c r="J217" s="97">
        <v>0.57780074668299997</v>
      </c>
      <c r="K217" s="97">
        <v>0.51337927465199995</v>
      </c>
      <c r="L217" s="97">
        <v>0.460143219444</v>
      </c>
      <c r="M217" s="97">
        <v>0.41553335701900002</v>
      </c>
      <c r="N217" s="97">
        <v>0.18507643833199999</v>
      </c>
      <c r="O217" s="97">
        <v>8.1392932421799999E-2</v>
      </c>
      <c r="P217" s="97">
        <v>4.7181126269500002E-2</v>
      </c>
      <c r="Q217" s="97">
        <v>3.2830949963599997E-2</v>
      </c>
      <c r="R217" s="11">
        <f>SQRT((C217-Input!$R$8)^2+(Input!$Q$8-D217)^2)</f>
        <v>3.6581945055035772</v>
      </c>
    </row>
    <row r="218" spans="3:18">
      <c r="C218" s="97">
        <v>46.4</v>
      </c>
      <c r="D218" s="97">
        <v>6.8</v>
      </c>
      <c r="E218" s="97">
        <v>0.34302383436700001</v>
      </c>
      <c r="F218" s="97">
        <v>0.65460561872300005</v>
      </c>
      <c r="G218" s="97">
        <v>0.79889103017499996</v>
      </c>
      <c r="H218" s="97">
        <v>0.771322749797</v>
      </c>
      <c r="I218" s="97">
        <v>0.68163992162099996</v>
      </c>
      <c r="J218" s="97">
        <v>0.59972742079300001</v>
      </c>
      <c r="K218" s="97">
        <v>0.534700156526</v>
      </c>
      <c r="L218" s="97">
        <v>0.47936835798600003</v>
      </c>
      <c r="M218" s="97">
        <v>0.43290099869699999</v>
      </c>
      <c r="N218" s="97">
        <v>0.19421268404299999</v>
      </c>
      <c r="O218" s="97">
        <v>8.5514213557099997E-2</v>
      </c>
      <c r="P218" s="97">
        <v>4.9466646633099999E-2</v>
      </c>
      <c r="Q218" s="97">
        <v>3.4359325704700003E-2</v>
      </c>
      <c r="R218" s="11">
        <f>SQRT((C218-Input!$R$8)^2+(Input!$Q$8-D218)^2)</f>
        <v>3.5588249980014384</v>
      </c>
    </row>
    <row r="219" spans="3:18">
      <c r="C219" s="97">
        <v>46.4</v>
      </c>
      <c r="D219" s="97">
        <v>6.9</v>
      </c>
      <c r="E219" s="97">
        <v>0.35389110213699998</v>
      </c>
      <c r="F219" s="97">
        <v>0.67781599736800002</v>
      </c>
      <c r="G219" s="97">
        <v>0.82675910711699996</v>
      </c>
      <c r="H219" s="97">
        <v>0.798212801975</v>
      </c>
      <c r="I219" s="97">
        <v>0.70637630013599995</v>
      </c>
      <c r="J219" s="97">
        <v>0.62134316733299999</v>
      </c>
      <c r="K219" s="97">
        <v>0.55579519817699996</v>
      </c>
      <c r="L219" s="97">
        <v>0.49798914018099999</v>
      </c>
      <c r="M219" s="97">
        <v>0.44939167720599998</v>
      </c>
      <c r="N219" s="97">
        <v>0.20246444100200001</v>
      </c>
      <c r="O219" s="97">
        <v>8.9131095703500002E-2</v>
      </c>
      <c r="P219" s="97">
        <v>5.1452435772499999E-2</v>
      </c>
      <c r="Q219" s="97">
        <v>3.5672401869400003E-2</v>
      </c>
      <c r="R219" s="11">
        <f>SQRT((C219-Input!$R$8)^2+(Input!$Q$8-D219)^2)</f>
        <v>3.4594918257893474</v>
      </c>
    </row>
    <row r="220" spans="3:18">
      <c r="C220" s="97">
        <v>46.4</v>
      </c>
      <c r="D220" s="97">
        <v>6.9999999999999991</v>
      </c>
      <c r="E220" s="97">
        <v>0.38333143217799998</v>
      </c>
      <c r="F220" s="97">
        <v>0.74569352454399995</v>
      </c>
      <c r="G220" s="97">
        <v>0.89622837155000001</v>
      </c>
      <c r="H220" s="97">
        <v>0.86078187347299995</v>
      </c>
      <c r="I220" s="97">
        <v>0.76435478906999998</v>
      </c>
      <c r="J220" s="97">
        <v>0.67093312097199997</v>
      </c>
      <c r="K220" s="97">
        <v>0.59930728873100003</v>
      </c>
      <c r="L220" s="97">
        <v>0.538914122587</v>
      </c>
      <c r="M220" s="97">
        <v>0.48477116317500002</v>
      </c>
      <c r="N220" s="97">
        <v>0.216392124134</v>
      </c>
      <c r="O220" s="97">
        <v>9.5016468630400003E-2</v>
      </c>
      <c r="P220" s="97">
        <v>5.44436485778E-2</v>
      </c>
      <c r="Q220" s="97">
        <v>3.7659964892300002E-2</v>
      </c>
      <c r="R220" s="11">
        <f>SQRT((C220-Input!$R$8)^2+(Input!$Q$8-D220)^2)</f>
        <v>3.3601982112677078</v>
      </c>
    </row>
    <row r="221" spans="3:18">
      <c r="C221" s="97">
        <v>46.4</v>
      </c>
      <c r="D221" s="97">
        <v>7.0999999999999988</v>
      </c>
      <c r="E221" s="97">
        <v>0.41306010649699998</v>
      </c>
      <c r="F221" s="97">
        <v>0.81165062408499999</v>
      </c>
      <c r="G221" s="97">
        <v>0.96870095545199997</v>
      </c>
      <c r="H221" s="97">
        <v>0.92744708702800005</v>
      </c>
      <c r="I221" s="97">
        <v>0.82296425676700002</v>
      </c>
      <c r="J221" s="97">
        <v>0.72511544691100005</v>
      </c>
      <c r="K221" s="97">
        <v>0.64717438878699995</v>
      </c>
      <c r="L221" s="97">
        <v>0.58241398069600003</v>
      </c>
      <c r="M221" s="97">
        <v>0.524794889529</v>
      </c>
      <c r="N221" s="97">
        <v>0.23292644750499999</v>
      </c>
      <c r="O221" s="97">
        <v>0.10215248919</v>
      </c>
      <c r="P221" s="97">
        <v>5.7948693027000002E-2</v>
      </c>
      <c r="Q221" s="97">
        <v>3.9896644048699997E-2</v>
      </c>
      <c r="R221" s="11">
        <f>SQRT((C221-Input!$R$8)^2+(Input!$Q$8-D221)^2)</f>
        <v>3.2609477679518397</v>
      </c>
    </row>
    <row r="222" spans="3:18">
      <c r="C222" s="97">
        <v>46.4</v>
      </c>
      <c r="D222" s="97">
        <v>7.2</v>
      </c>
      <c r="E222" s="97">
        <v>0.44721960506899999</v>
      </c>
      <c r="F222" s="97">
        <v>0.88739191070800005</v>
      </c>
      <c r="G222" s="97">
        <v>1.05333757517</v>
      </c>
      <c r="H222" s="97">
        <v>1.0052141380599999</v>
      </c>
      <c r="I222" s="97">
        <v>0.88925276206399995</v>
      </c>
      <c r="J222" s="97">
        <v>0.78699252145900001</v>
      </c>
      <c r="K222" s="97">
        <v>0.70190130200800005</v>
      </c>
      <c r="L222" s="97">
        <v>0.63014398749300005</v>
      </c>
      <c r="M222" s="97">
        <v>0.56921730835899997</v>
      </c>
      <c r="N222" s="97">
        <v>0.25106798219900001</v>
      </c>
      <c r="O222" s="97">
        <v>0.109339901633</v>
      </c>
      <c r="P222" s="97">
        <v>6.1716571372100001E-2</v>
      </c>
      <c r="Q222" s="97">
        <v>4.2286435580499999E-2</v>
      </c>
      <c r="R222" s="11">
        <f>SQRT((C222-Input!$R$8)^2+(Input!$Q$8-D222)^2)</f>
        <v>3.1617445614112243</v>
      </c>
    </row>
    <row r="223" spans="3:18">
      <c r="C223" s="97">
        <v>46.4</v>
      </c>
      <c r="D223" s="97">
        <v>7.3000000000000007</v>
      </c>
      <c r="E223" s="97">
        <v>0.48828983685600003</v>
      </c>
      <c r="F223" s="97">
        <v>0.97812805147299997</v>
      </c>
      <c r="G223" s="97">
        <v>1.14711385065</v>
      </c>
      <c r="H223" s="97">
        <v>1.09609695798</v>
      </c>
      <c r="I223" s="97">
        <v>0.96680892287999998</v>
      </c>
      <c r="J223" s="97">
        <v>0.85322909742200004</v>
      </c>
      <c r="K223" s="97">
        <v>0.76605853973399995</v>
      </c>
      <c r="L223" s="97">
        <v>0.68571771917400004</v>
      </c>
      <c r="M223" s="97">
        <v>0.61736706523499996</v>
      </c>
      <c r="N223" s="97">
        <v>0.27175119105500001</v>
      </c>
      <c r="O223" s="97">
        <v>0.11705821149200001</v>
      </c>
      <c r="P223" s="97">
        <v>6.5762558514399994E-2</v>
      </c>
      <c r="Q223" s="97">
        <v>4.4792368345100003E-2</v>
      </c>
      <c r="R223" s="11">
        <f>SQRT((C223-Input!$R$8)^2+(Input!$Q$8-D223)^2)</f>
        <v>3.0625931819157488</v>
      </c>
    </row>
    <row r="224" spans="3:18">
      <c r="C224" s="97">
        <v>46.4</v>
      </c>
      <c r="D224" s="97">
        <v>7.3999999999999986</v>
      </c>
      <c r="E224" s="97">
        <v>0.51333411207199997</v>
      </c>
      <c r="F224" s="97">
        <v>1.03261759934</v>
      </c>
      <c r="G224" s="97">
        <v>1.2020835835999999</v>
      </c>
      <c r="H224" s="97">
        <v>1.14682223634</v>
      </c>
      <c r="I224" s="97">
        <v>1.01506999314</v>
      </c>
      <c r="J224" s="97">
        <v>0.89444169467900003</v>
      </c>
      <c r="K224" s="97">
        <v>0.80340948811699997</v>
      </c>
      <c r="L224" s="97">
        <v>0.72097088381499996</v>
      </c>
      <c r="M224" s="97">
        <v>0.64804252343199997</v>
      </c>
      <c r="N224" s="97">
        <v>0.28563170190499998</v>
      </c>
      <c r="O224" s="97">
        <v>0.12245145916400001</v>
      </c>
      <c r="P224" s="97">
        <v>6.8654707794200007E-2</v>
      </c>
      <c r="Q224" s="97">
        <v>4.6595038204400002E-2</v>
      </c>
      <c r="R224" s="11">
        <f>SQRT((C224-Input!$R$8)^2+(Input!$Q$8-D224)^2)</f>
        <v>2.9634988314862256</v>
      </c>
    </row>
    <row r="225" spans="3:18">
      <c r="C225" s="97">
        <v>46.4</v>
      </c>
      <c r="D225" s="97">
        <v>7.4999999999999991</v>
      </c>
      <c r="E225" s="97">
        <v>0.51758417091800002</v>
      </c>
      <c r="F225" s="97">
        <v>1.04053582146</v>
      </c>
      <c r="G225" s="97">
        <v>1.21196861499</v>
      </c>
      <c r="H225" s="97">
        <v>1.1565756512100001</v>
      </c>
      <c r="I225" s="97">
        <v>1.0248904075</v>
      </c>
      <c r="J225" s="97">
        <v>0.90288755026400003</v>
      </c>
      <c r="K225" s="97">
        <v>0.81101638790099995</v>
      </c>
      <c r="L225" s="97">
        <v>0.728775006241</v>
      </c>
      <c r="M225" s="97">
        <v>0.65509295001099999</v>
      </c>
      <c r="N225" s="97">
        <v>0.289593399611</v>
      </c>
      <c r="O225" s="97">
        <v>0.124499401067</v>
      </c>
      <c r="P225" s="97">
        <v>6.9829563262800001E-2</v>
      </c>
      <c r="Q225" s="97">
        <v>4.7356482445900003E-2</v>
      </c>
      <c r="R225" s="11">
        <f>SQRT((C225-Input!$R$8)^2+(Input!$Q$8-D225)^2)</f>
        <v>2.8644674287768748</v>
      </c>
    </row>
    <row r="226" spans="3:18">
      <c r="C226" s="97">
        <v>46.4</v>
      </c>
      <c r="D226" s="97">
        <v>7.5999999999999979</v>
      </c>
      <c r="E226" s="97">
        <v>0.51449305244700005</v>
      </c>
      <c r="F226" s="97">
        <v>1.0324884251899999</v>
      </c>
      <c r="G226" s="97">
        <v>1.20522845628</v>
      </c>
      <c r="H226" s="97">
        <v>1.15100156102</v>
      </c>
      <c r="I226" s="97">
        <v>1.0202569529100001</v>
      </c>
      <c r="J226" s="97">
        <v>0.89926642852799998</v>
      </c>
      <c r="K226" s="97">
        <v>0.80823012173200004</v>
      </c>
      <c r="L226" s="97">
        <v>0.72648978546700005</v>
      </c>
      <c r="M226" s="97">
        <v>0.65345590462500003</v>
      </c>
      <c r="N226" s="97">
        <v>0.29012854089599999</v>
      </c>
      <c r="O226" s="97">
        <v>0.12510422951799999</v>
      </c>
      <c r="P226" s="97">
        <v>7.0228674153499995E-2</v>
      </c>
      <c r="Q226" s="97">
        <v>4.7624761318000003E-2</v>
      </c>
      <c r="R226" s="11">
        <f>SQRT((C226-Input!$R$8)^2+(Input!$Q$8-D226)^2)</f>
        <v>2.7655057361768369</v>
      </c>
    </row>
    <row r="227" spans="3:18">
      <c r="C227" s="97">
        <v>46.4</v>
      </c>
      <c r="D227" s="97">
        <v>7.6999999999999993</v>
      </c>
      <c r="E227" s="97">
        <v>0.51093849950799997</v>
      </c>
      <c r="F227" s="97">
        <v>1.0238317057199999</v>
      </c>
      <c r="G227" s="97">
        <v>1.1967103967999999</v>
      </c>
      <c r="H227" s="97">
        <v>1.1435687195299999</v>
      </c>
      <c r="I227" s="97">
        <v>1.0137832709000001</v>
      </c>
      <c r="J227" s="97">
        <v>0.89430966142900004</v>
      </c>
      <c r="K227" s="97">
        <v>0.804328931448</v>
      </c>
      <c r="L227" s="97">
        <v>0.72307283412400003</v>
      </c>
      <c r="M227" s="97">
        <v>0.65078667490800002</v>
      </c>
      <c r="N227" s="97">
        <v>0.28980623213399997</v>
      </c>
      <c r="O227" s="97">
        <v>0.12515622023699999</v>
      </c>
      <c r="P227" s="97">
        <v>7.0287332425400001E-2</v>
      </c>
      <c r="Q227" s="97">
        <v>4.7647157976599998E-2</v>
      </c>
      <c r="R227" s="11">
        <f>SQRT((C227-Input!$R$8)^2+(Input!$Q$8-D227)^2)</f>
        <v>2.6666215147880212</v>
      </c>
    </row>
    <row r="228" spans="3:18">
      <c r="C228" s="97">
        <v>46.4</v>
      </c>
      <c r="D228" s="97">
        <v>7.8</v>
      </c>
      <c r="E228" s="97">
        <v>0.50896179695199995</v>
      </c>
      <c r="F228" s="97">
        <v>1.0182916158899999</v>
      </c>
      <c r="G228" s="97">
        <v>1.19138662684</v>
      </c>
      <c r="H228" s="97">
        <v>1.1388691556099999</v>
      </c>
      <c r="I228" s="97">
        <v>1.00983101191</v>
      </c>
      <c r="J228" s="97">
        <v>0.89168749575200001</v>
      </c>
      <c r="K228" s="97">
        <v>0.80253217001099997</v>
      </c>
      <c r="L228" s="97">
        <v>0.72171878803699996</v>
      </c>
      <c r="M228" s="97">
        <v>0.64987141374799995</v>
      </c>
      <c r="N228" s="97">
        <v>0.28965373948700002</v>
      </c>
      <c r="O228" s="97">
        <v>0.12498070479999999</v>
      </c>
      <c r="P228" s="97">
        <v>7.0139147238999999E-2</v>
      </c>
      <c r="Q228" s="97">
        <v>4.7473752400700002E-2</v>
      </c>
      <c r="R228" s="11">
        <f>SQRT((C228-Input!$R$8)^2+(Input!$Q$8-D228)^2)</f>
        <v>2.5678237146334126</v>
      </c>
    </row>
    <row r="229" spans="3:18">
      <c r="C229" s="97">
        <v>46.4</v>
      </c>
      <c r="D229" s="97">
        <v>7.9</v>
      </c>
      <c r="E229" s="97">
        <v>0.50693823633400004</v>
      </c>
      <c r="F229" s="97">
        <v>1.01473589162</v>
      </c>
      <c r="G229" s="97">
        <v>1.18610397511</v>
      </c>
      <c r="H229" s="97">
        <v>1.13379439181</v>
      </c>
      <c r="I229" s="97">
        <v>1.0051530904399999</v>
      </c>
      <c r="J229" s="97">
        <v>0.88805632796300005</v>
      </c>
      <c r="K229" s="97">
        <v>0.79963240365800003</v>
      </c>
      <c r="L229" s="97">
        <v>0.71896250855800004</v>
      </c>
      <c r="M229" s="97">
        <v>0.64746822328099995</v>
      </c>
      <c r="N229" s="97">
        <v>0.28808388181799999</v>
      </c>
      <c r="O229" s="97">
        <v>0.123975807248</v>
      </c>
      <c r="P229" s="97">
        <v>6.9484340686699994E-2</v>
      </c>
      <c r="Q229" s="97">
        <v>4.6946881441600002E-2</v>
      </c>
      <c r="R229" s="11">
        <f>SQRT((C229-Input!$R$8)^2+(Input!$Q$8-D229)^2)</f>
        <v>2.4691227097366211</v>
      </c>
    </row>
    <row r="230" spans="3:18">
      <c r="C230" s="97">
        <v>46.4</v>
      </c>
      <c r="D230" s="97">
        <v>7.9999999999999982</v>
      </c>
      <c r="E230" s="97">
        <v>0.50444298735500004</v>
      </c>
      <c r="F230" s="97">
        <v>1.01141226349</v>
      </c>
      <c r="G230" s="97">
        <v>1.18029252679</v>
      </c>
      <c r="H230" s="97">
        <v>1.12771096677</v>
      </c>
      <c r="I230" s="97">
        <v>0.99890593662799998</v>
      </c>
      <c r="J230" s="97">
        <v>0.88263176683099998</v>
      </c>
      <c r="K230" s="97">
        <v>0.79484658754100002</v>
      </c>
      <c r="L230" s="97">
        <v>0.71398584375800001</v>
      </c>
      <c r="M230" s="97">
        <v>0.64286721500099997</v>
      </c>
      <c r="N230" s="97">
        <v>0.28461001193500002</v>
      </c>
      <c r="O230" s="97">
        <v>0.121802610524</v>
      </c>
      <c r="P230" s="97">
        <v>6.8113682085500005E-2</v>
      </c>
      <c r="Q230" s="97">
        <v>4.59303942199E-2</v>
      </c>
      <c r="R230" s="11">
        <f>SQRT((C230-Input!$R$8)^2+(Input!$Q$8-D230)^2)</f>
        <v>2.3705305908257133</v>
      </c>
    </row>
    <row r="231" spans="3:18">
      <c r="C231" s="97">
        <v>46.4</v>
      </c>
      <c r="D231" s="97">
        <v>8.1</v>
      </c>
      <c r="E231" s="97">
        <v>0.50327102895099995</v>
      </c>
      <c r="F231" s="97">
        <v>1.0121415179</v>
      </c>
      <c r="G231" s="97">
        <v>1.1768384123</v>
      </c>
      <c r="H231" s="97">
        <v>1.1233798803999999</v>
      </c>
      <c r="I231" s="97">
        <v>0.99425977957699996</v>
      </c>
      <c r="J231" s="97">
        <v>0.87861870394599995</v>
      </c>
      <c r="K231" s="97">
        <v>0.79117343741900004</v>
      </c>
      <c r="L231" s="97">
        <v>0.70994726235899996</v>
      </c>
      <c r="M231" s="97">
        <v>0.63901098465200001</v>
      </c>
      <c r="N231" s="97">
        <v>0.280012113512</v>
      </c>
      <c r="O231" s="97">
        <v>0.118992436459</v>
      </c>
      <c r="P231" s="97">
        <v>6.6342732521300005E-2</v>
      </c>
      <c r="Q231" s="97">
        <v>4.4624553014999999E-2</v>
      </c>
      <c r="R231" s="11">
        <f>SQRT((C231-Input!$R$8)^2+(Input!$Q$8-D231)^2)</f>
        <v>2.2720615326931348</v>
      </c>
    </row>
    <row r="232" spans="3:18">
      <c r="C232" s="97">
        <v>46.4</v>
      </c>
      <c r="D232" s="97">
        <v>8.1999999999999975</v>
      </c>
      <c r="E232" s="97">
        <v>0.487244190084</v>
      </c>
      <c r="F232" s="97">
        <v>0.98271461909400004</v>
      </c>
      <c r="G232" s="97">
        <v>1.13903595782</v>
      </c>
      <c r="H232" s="97">
        <v>1.0875426741500001</v>
      </c>
      <c r="I232" s="97">
        <v>0.960031953316</v>
      </c>
      <c r="J232" s="97">
        <v>0.84985621886600005</v>
      </c>
      <c r="K232" s="97">
        <v>0.764224408272</v>
      </c>
      <c r="L232" s="97">
        <v>0.68436069065100003</v>
      </c>
      <c r="M232" s="97">
        <v>0.61649701599899998</v>
      </c>
      <c r="N232" s="97">
        <v>0.26583630739899999</v>
      </c>
      <c r="O232" s="97">
        <v>0.112329157688</v>
      </c>
      <c r="P232" s="97">
        <v>6.2472979480099999E-2</v>
      </c>
      <c r="Q232" s="97">
        <v>4.2053844009400002E-2</v>
      </c>
      <c r="R232" s="11">
        <f>SQRT((C232-Input!$R$8)^2+(Input!$Q$8-D232)^2)</f>
        <v>2.1737322591909214</v>
      </c>
    </row>
    <row r="233" spans="3:18">
      <c r="C233" s="97">
        <v>46.4</v>
      </c>
      <c r="D233" s="97">
        <v>8.3000000000000007</v>
      </c>
      <c r="E233" s="97">
        <v>0.42724529568199998</v>
      </c>
      <c r="F233" s="97">
        <v>0.85738193340500002</v>
      </c>
      <c r="G233" s="97">
        <v>0.99675750784999995</v>
      </c>
      <c r="H233" s="97">
        <v>0.94862691817099998</v>
      </c>
      <c r="I233" s="97">
        <v>0.841786326418</v>
      </c>
      <c r="J233" s="97">
        <v>0.74406666345500005</v>
      </c>
      <c r="K233" s="97">
        <v>0.66258704835799997</v>
      </c>
      <c r="L233" s="97">
        <v>0.59575335146599995</v>
      </c>
      <c r="M233" s="97">
        <v>0.53668532361999999</v>
      </c>
      <c r="N233" s="97">
        <v>0.22815783754499999</v>
      </c>
      <c r="O233" s="97">
        <v>9.6660725455100002E-2</v>
      </c>
      <c r="P233" s="97">
        <v>5.4225172576599999E-2</v>
      </c>
      <c r="Q233" s="97">
        <v>3.6775479213100003E-2</v>
      </c>
      <c r="R233" s="11">
        <f>SQRT((C233-Input!$R$8)^2+(Input!$Q$8-D233)^2)</f>
        <v>2.0755626372024123</v>
      </c>
    </row>
    <row r="234" spans="3:18">
      <c r="C234" s="97">
        <v>46.4</v>
      </c>
      <c r="D234" s="97">
        <v>8.3999999999999986</v>
      </c>
      <c r="E234" s="97">
        <v>0.31916660692400001</v>
      </c>
      <c r="F234" s="97">
        <v>0.62679827029000001</v>
      </c>
      <c r="G234" s="97">
        <v>0.75305199701400005</v>
      </c>
      <c r="H234" s="97">
        <v>0.72175472759699999</v>
      </c>
      <c r="I234" s="97">
        <v>0.64039259346199995</v>
      </c>
      <c r="J234" s="97">
        <v>0.56521449684199998</v>
      </c>
      <c r="K234" s="97">
        <v>0.50277300845600004</v>
      </c>
      <c r="L234" s="97">
        <v>0.45120045322199998</v>
      </c>
      <c r="M234" s="97">
        <v>0.40719680030200001</v>
      </c>
      <c r="N234" s="97">
        <v>0.17734154833099999</v>
      </c>
      <c r="O234" s="97">
        <v>7.7081185352700005E-2</v>
      </c>
      <c r="P234" s="97">
        <v>4.4275810513299999E-2</v>
      </c>
      <c r="Q234" s="97">
        <v>3.0604471689000001E-2</v>
      </c>
      <c r="R234" s="11">
        <f>SQRT((C234-Input!$R$8)^2+(Input!$Q$8-D234)^2)</f>
        <v>1.9775764428345168</v>
      </c>
    </row>
    <row r="235" spans="3:18">
      <c r="C235" s="97">
        <v>46.4</v>
      </c>
      <c r="D235" s="97">
        <v>8.5</v>
      </c>
      <c r="E235" s="97">
        <v>0.256317440763</v>
      </c>
      <c r="F235" s="97">
        <v>0.49474068827200002</v>
      </c>
      <c r="G235" s="97">
        <v>0.60495895585399995</v>
      </c>
      <c r="H235" s="97">
        <v>0.58473484237999995</v>
      </c>
      <c r="I235" s="97">
        <v>0.52102204464900004</v>
      </c>
      <c r="J235" s="97">
        <v>0.45744853951100001</v>
      </c>
      <c r="K235" s="97">
        <v>0.40832772871799999</v>
      </c>
      <c r="L235" s="97">
        <v>0.36673054136599997</v>
      </c>
      <c r="M235" s="97">
        <v>0.33054671280600001</v>
      </c>
      <c r="N235" s="97">
        <v>0.14771471727400001</v>
      </c>
      <c r="O235" s="97">
        <v>6.5270212135400005E-2</v>
      </c>
      <c r="P235" s="97">
        <v>3.8370659375500001E-2</v>
      </c>
      <c r="Q235" s="97">
        <v>2.6910276745199999E-2</v>
      </c>
      <c r="R235" s="11">
        <f>SQRT((C235-Input!$R$8)^2+(Input!$Q$8-D235)^2)</f>
        <v>1.8798023602382767</v>
      </c>
    </row>
    <row r="236" spans="3:18">
      <c r="C236" s="97">
        <v>46.4</v>
      </c>
      <c r="D236" s="97">
        <v>8.5999999999999979</v>
      </c>
      <c r="E236" s="97">
        <v>0.22758261208899999</v>
      </c>
      <c r="F236" s="97">
        <v>0.438331369729</v>
      </c>
      <c r="G236" s="97">
        <v>0.53639248854300003</v>
      </c>
      <c r="H236" s="97">
        <v>0.51895318503700005</v>
      </c>
      <c r="I236" s="97">
        <v>0.46293836850999998</v>
      </c>
      <c r="J236" s="97">
        <v>0.40740435566900002</v>
      </c>
      <c r="K236" s="97">
        <v>0.36241668841300001</v>
      </c>
      <c r="L236" s="97">
        <v>0.32580245500299998</v>
      </c>
      <c r="M236" s="97">
        <v>0.29442349898199999</v>
      </c>
      <c r="N236" s="97">
        <v>0.13233685673500001</v>
      </c>
      <c r="O236" s="97">
        <v>5.8894784306099998E-2</v>
      </c>
      <c r="P236" s="97">
        <v>3.5018472737199997E-2</v>
      </c>
      <c r="Q236" s="97">
        <v>2.47345438545E-2</v>
      </c>
      <c r="R236" s="11">
        <f>SQRT((C236-Input!$R$8)^2+(Input!$Q$8-D236)^2)</f>
        <v>1.7822752985610228</v>
      </c>
    </row>
    <row r="237" spans="3:18">
      <c r="C237" s="97">
        <v>46.4</v>
      </c>
      <c r="D237" s="97">
        <v>8.6999999999999993</v>
      </c>
      <c r="E237" s="97">
        <v>0.213628618819</v>
      </c>
      <c r="F237" s="97">
        <v>0.41227858357300001</v>
      </c>
      <c r="G237" s="97">
        <v>0.50164914159600005</v>
      </c>
      <c r="H237" s="97">
        <v>0.485697236225</v>
      </c>
      <c r="I237" s="97">
        <v>0.43408664737399999</v>
      </c>
      <c r="J237" s="97">
        <v>0.38151567125899999</v>
      </c>
      <c r="K237" s="97">
        <v>0.33922268397200001</v>
      </c>
      <c r="L237" s="97">
        <v>0.30516086939300002</v>
      </c>
      <c r="M237" s="97">
        <v>0.27562385090399999</v>
      </c>
      <c r="N237" s="97">
        <v>0.124118001225</v>
      </c>
      <c r="O237" s="97">
        <v>5.5342930132300003E-2</v>
      </c>
      <c r="P237" s="97">
        <v>3.3104284837200001E-2</v>
      </c>
      <c r="Q237" s="97">
        <v>2.3485750295899999E-2</v>
      </c>
      <c r="R237" s="11">
        <f>SQRT((C237-Input!$R$8)^2+(Input!$Q$8-D237)^2)</f>
        <v>1.6850381497652087</v>
      </c>
    </row>
    <row r="238" spans="3:18">
      <c r="C238" s="97">
        <v>46.4</v>
      </c>
      <c r="D238" s="97">
        <v>8.7999999999999989</v>
      </c>
      <c r="E238" s="97">
        <v>0.206569022603</v>
      </c>
      <c r="F238" s="97">
        <v>0.39961002635699999</v>
      </c>
      <c r="G238" s="97">
        <v>0.48426588992300001</v>
      </c>
      <c r="H238" s="97">
        <v>0.46886205863800001</v>
      </c>
      <c r="I238" s="97">
        <v>0.41943864014499999</v>
      </c>
      <c r="J238" s="97">
        <v>0.36816287294200001</v>
      </c>
      <c r="K238" s="97">
        <v>0.32743804023400003</v>
      </c>
      <c r="L238" s="97">
        <v>0.29458690135799998</v>
      </c>
      <c r="M238" s="97">
        <v>0.26583076478200002</v>
      </c>
      <c r="N238" s="97">
        <v>0.11978446372900001</v>
      </c>
      <c r="O238" s="97">
        <v>5.3382948110600001E-2</v>
      </c>
      <c r="P238" s="97">
        <v>3.2036566770899999E-2</v>
      </c>
      <c r="Q238" s="97">
        <v>2.2781559989799999E-2</v>
      </c>
      <c r="R238" s="11">
        <f>SQRT((C238-Input!$R$8)^2+(Input!$Q$8-D238)^2)</f>
        <v>1.5881441661472484</v>
      </c>
    </row>
    <row r="239" spans="3:18">
      <c r="C239" s="97">
        <v>46.4</v>
      </c>
      <c r="D239" s="97">
        <v>8.9</v>
      </c>
      <c r="E239" s="97">
        <v>0.204017756759</v>
      </c>
      <c r="F239" s="97">
        <v>0.395340673985</v>
      </c>
      <c r="G239" s="97">
        <v>0.47793478465799999</v>
      </c>
      <c r="H239" s="97">
        <v>0.46264780198599997</v>
      </c>
      <c r="I239" s="97">
        <v>0.41416964685699997</v>
      </c>
      <c r="J239" s="97">
        <v>0.36330529003099998</v>
      </c>
      <c r="K239" s="97">
        <v>0.32315974125399999</v>
      </c>
      <c r="L239" s="97">
        <v>0.29076097142399998</v>
      </c>
      <c r="M239" s="97">
        <v>0.26227538938700001</v>
      </c>
      <c r="N239" s="97">
        <v>0.118136671182</v>
      </c>
      <c r="O239" s="97">
        <v>5.2550713936100002E-2</v>
      </c>
      <c r="P239" s="97">
        <v>3.1563804971400003E-2</v>
      </c>
      <c r="Q239" s="97">
        <v>2.24622991317E-2</v>
      </c>
      <c r="R239" s="11">
        <f>SQRT((C239-Input!$R$8)^2+(Input!$Q$8-D239)^2)</f>
        <v>1.4916602222929036</v>
      </c>
    </row>
    <row r="240" spans="3:18">
      <c r="C240" s="97">
        <v>46.4</v>
      </c>
      <c r="D240" s="97">
        <v>8.9999999999999982</v>
      </c>
      <c r="E240" s="97">
        <v>0.20522944095500001</v>
      </c>
      <c r="F240" s="97">
        <v>0.39814492628300002</v>
      </c>
      <c r="G240" s="97">
        <v>0.480741432696</v>
      </c>
      <c r="H240" s="97">
        <v>0.46527919387099997</v>
      </c>
      <c r="I240" s="97">
        <v>0.416750207727</v>
      </c>
      <c r="J240" s="97">
        <v>0.36552444407599999</v>
      </c>
      <c r="K240" s="97">
        <v>0.32518315105000001</v>
      </c>
      <c r="L240" s="97">
        <v>0.292631812188</v>
      </c>
      <c r="M240" s="97">
        <v>0.26395181384600003</v>
      </c>
      <c r="N240" s="97">
        <v>0.118808455885</v>
      </c>
      <c r="O240" s="97">
        <v>5.27062954711E-2</v>
      </c>
      <c r="P240" s="97">
        <v>3.1602425015500001E-2</v>
      </c>
      <c r="Q240" s="97">
        <v>2.2474231406900001E-2</v>
      </c>
      <c r="R240" s="11">
        <f>SQRT((C240-Input!$R$8)^2+(Input!$Q$8-D240)^2)</f>
        <v>1.3956713599821058</v>
      </c>
    </row>
    <row r="241" spans="3:18">
      <c r="C241" s="97">
        <v>46.4</v>
      </c>
      <c r="D241" s="97">
        <v>9.1</v>
      </c>
      <c r="E241" s="97">
        <v>0.209869835285</v>
      </c>
      <c r="F241" s="97">
        <v>0.40712490769100002</v>
      </c>
      <c r="G241" s="97">
        <v>0.49200114260099997</v>
      </c>
      <c r="H241" s="97">
        <v>0.47612834346400001</v>
      </c>
      <c r="I241" s="97">
        <v>0.42659112958200002</v>
      </c>
      <c r="J241" s="97">
        <v>0.37424638715500003</v>
      </c>
      <c r="K241" s="97">
        <v>0.33300290331100002</v>
      </c>
      <c r="L241" s="97">
        <v>0.29971884919300001</v>
      </c>
      <c r="M241" s="97">
        <v>0.27040813236799999</v>
      </c>
      <c r="N241" s="97">
        <v>0.12162759936299999</v>
      </c>
      <c r="O241" s="97">
        <v>5.3786643794300003E-2</v>
      </c>
      <c r="P241" s="97">
        <v>3.2132495531799997E-2</v>
      </c>
      <c r="Q241" s="97">
        <v>2.2807794556500002E-2</v>
      </c>
      <c r="R241" s="11">
        <f>SQRT((C241-Input!$R$8)^2+(Input!$Q$8-D241)^2)</f>
        <v>1.3002872264917764</v>
      </c>
    </row>
    <row r="242" spans="3:18">
      <c r="C242" s="97">
        <v>46.4</v>
      </c>
      <c r="D242" s="97">
        <v>9.2000000000000011</v>
      </c>
      <c r="E242" s="97">
        <v>0.21763060592799999</v>
      </c>
      <c r="F242" s="97">
        <v>0.42194455305900003</v>
      </c>
      <c r="G242" s="97">
        <v>0.51118316688499998</v>
      </c>
      <c r="H242" s="97">
        <v>0.49464647993999999</v>
      </c>
      <c r="I242" s="97">
        <v>0.44318484340199998</v>
      </c>
      <c r="J242" s="97">
        <v>0.38906448308000002</v>
      </c>
      <c r="K242" s="97">
        <v>0.34613822107699999</v>
      </c>
      <c r="L242" s="97">
        <v>0.31158632006199999</v>
      </c>
      <c r="M242" s="97">
        <v>0.28127978151600003</v>
      </c>
      <c r="N242" s="97">
        <v>0.12624564747100001</v>
      </c>
      <c r="O242" s="97">
        <v>5.5619927657400002E-2</v>
      </c>
      <c r="P242" s="97">
        <v>3.3037644434999999E-2</v>
      </c>
      <c r="Q242" s="97">
        <v>2.3380687466899999E-2</v>
      </c>
      <c r="R242" s="11">
        <f>SQRT((C242-Input!$R$8)^2+(Input!$Q$8-D242)^2)</f>
        <v>1.2056513582628492</v>
      </c>
    </row>
    <row r="243" spans="3:18">
      <c r="C243" s="97">
        <v>46.4</v>
      </c>
      <c r="D243" s="97">
        <v>9.3000000000000007</v>
      </c>
      <c r="E243" s="97">
        <v>0.23308436262500001</v>
      </c>
      <c r="F243" s="97">
        <v>0.45249857848399999</v>
      </c>
      <c r="G243" s="97">
        <v>0.54957572791599996</v>
      </c>
      <c r="H243" s="97">
        <v>0.53105819979500002</v>
      </c>
      <c r="I243" s="97">
        <v>0.47507226121200002</v>
      </c>
      <c r="J243" s="97">
        <v>0.41681892552599997</v>
      </c>
      <c r="K243" s="97">
        <v>0.37137165551899998</v>
      </c>
      <c r="L243" s="97">
        <v>0.33399387033099998</v>
      </c>
      <c r="M243" s="97">
        <v>0.30123151634299999</v>
      </c>
      <c r="N243" s="97">
        <v>0.134519335441</v>
      </c>
      <c r="O243" s="97">
        <v>5.8822978683899997E-2</v>
      </c>
      <c r="P243" s="97">
        <v>3.4627157905100001E-2</v>
      </c>
      <c r="Q243" s="97">
        <v>2.4381430909900002E-2</v>
      </c>
      <c r="R243" s="11">
        <f>SQRT((C243-Input!$R$8)^2+(Input!$Q$8-D243)^2)</f>
        <v>1.111954821017668</v>
      </c>
    </row>
    <row r="244" spans="3:18">
      <c r="C244" s="97">
        <v>46.4</v>
      </c>
      <c r="D244" s="97">
        <v>9.3999999999999986</v>
      </c>
      <c r="E244" s="97">
        <v>0.264285982822</v>
      </c>
      <c r="F244" s="97">
        <v>0.51769957935900002</v>
      </c>
      <c r="G244" s="97">
        <v>0.62101026169600004</v>
      </c>
      <c r="H244" s="97">
        <v>0.59890415967900001</v>
      </c>
      <c r="I244" s="97">
        <v>0.53613093750399998</v>
      </c>
      <c r="J244" s="97">
        <v>0.46887668138299998</v>
      </c>
      <c r="K244" s="97">
        <v>0.41842731945200001</v>
      </c>
      <c r="L244" s="97">
        <v>0.37636208395199999</v>
      </c>
      <c r="M244" s="97">
        <v>0.33823598038199998</v>
      </c>
      <c r="N244" s="97">
        <v>0.14905475839499999</v>
      </c>
      <c r="O244" s="97">
        <v>6.4246962391900003E-2</v>
      </c>
      <c r="P244" s="97">
        <v>3.7300711978000001E-2</v>
      </c>
      <c r="Q244" s="97">
        <v>2.6044546611500002E-2</v>
      </c>
      <c r="R244" s="11">
        <f>SQRT((C244-Input!$R$8)^2+(Input!$Q$8-D244)^2)</f>
        <v>1.0194566446337079</v>
      </c>
    </row>
    <row r="245" spans="3:18">
      <c r="C245" s="97">
        <v>46.4</v>
      </c>
      <c r="D245" s="97">
        <v>9.5</v>
      </c>
      <c r="E245" s="97">
        <v>0.313345374043</v>
      </c>
      <c r="F245" s="97">
        <v>0.62382263163399998</v>
      </c>
      <c r="G245" s="97">
        <v>0.734560357888</v>
      </c>
      <c r="H245" s="97">
        <v>0.70310993596799998</v>
      </c>
      <c r="I245" s="97">
        <v>0.62646454070599999</v>
      </c>
      <c r="J245" s="97">
        <v>0.55022297127200004</v>
      </c>
      <c r="K245" s="97">
        <v>0.48902012016000002</v>
      </c>
      <c r="L245" s="97">
        <v>0.43912358701499998</v>
      </c>
      <c r="M245" s="97">
        <v>0.39511971857700001</v>
      </c>
      <c r="N245" s="97">
        <v>0.16988718896400001</v>
      </c>
      <c r="O245" s="97">
        <v>7.2049415458099994E-2</v>
      </c>
      <c r="P245" s="97">
        <v>4.1029849567400002E-2</v>
      </c>
      <c r="Q245" s="97">
        <v>2.83420307419E-2</v>
      </c>
      <c r="R245" s="11">
        <f>SQRT((C245-Input!$R$8)^2+(Input!$Q$8-D245)^2)</f>
        <v>0.92851503843028593</v>
      </c>
    </row>
    <row r="246" spans="3:18">
      <c r="C246" s="97">
        <v>46.4</v>
      </c>
      <c r="D246" s="97">
        <v>9.5999999999999979</v>
      </c>
      <c r="E246" s="97">
        <v>0.34538653002800002</v>
      </c>
      <c r="F246" s="97">
        <v>0.69162584167600005</v>
      </c>
      <c r="G246" s="97">
        <v>0.80953004134899997</v>
      </c>
      <c r="H246" s="97">
        <v>0.775403948196</v>
      </c>
      <c r="I246" s="97">
        <v>0.68828119151900002</v>
      </c>
      <c r="J246" s="97">
        <v>0.60327275499300004</v>
      </c>
      <c r="K246" s="97">
        <v>0.53860485518800005</v>
      </c>
      <c r="L246" s="97">
        <v>0.48239871493000003</v>
      </c>
      <c r="M246" s="97">
        <v>0.43297968010799998</v>
      </c>
      <c r="N246" s="97">
        <v>0.18553511019300001</v>
      </c>
      <c r="O246" s="97">
        <v>7.7964472151899999E-2</v>
      </c>
      <c r="P246" s="97">
        <v>4.3953963702700001E-2</v>
      </c>
      <c r="Q246" s="97">
        <v>3.0147910194699999E-2</v>
      </c>
      <c r="R246" s="11">
        <f>SQRT((C246-Input!$R$8)^2+(Input!$Q$8-D246)^2)</f>
        <v>0.83963593473277365</v>
      </c>
    </row>
    <row r="247" spans="3:18">
      <c r="C247" s="97">
        <v>46.4</v>
      </c>
      <c r="D247" s="97">
        <v>9.6999999999999993</v>
      </c>
      <c r="E247" s="97">
        <v>0.36072335315499998</v>
      </c>
      <c r="F247" s="97">
        <v>0.72203634383600002</v>
      </c>
      <c r="G247" s="97">
        <v>0.844459053387</v>
      </c>
      <c r="H247" s="97">
        <v>0.80876673486100004</v>
      </c>
      <c r="I247" s="97">
        <v>0.71957096792999997</v>
      </c>
      <c r="J247" s="97">
        <v>0.62986339140199998</v>
      </c>
      <c r="K247" s="97">
        <v>0.56338678310400003</v>
      </c>
      <c r="L247" s="97">
        <v>0.50483005025700001</v>
      </c>
      <c r="M247" s="97">
        <v>0.45272288210900002</v>
      </c>
      <c r="N247" s="97">
        <v>0.19485109451800001</v>
      </c>
      <c r="O247" s="97">
        <v>8.1707601683300005E-2</v>
      </c>
      <c r="P247" s="97">
        <v>4.5910912419199999E-2</v>
      </c>
      <c r="Q247" s="97">
        <v>3.1399642733300002E-2</v>
      </c>
      <c r="R247" s="11">
        <f>SQRT((C247-Input!$R$8)^2+(Input!$Q$8-D247)^2)</f>
        <v>0.75354948689383117</v>
      </c>
    </row>
    <row r="248" spans="3:18">
      <c r="C248" s="97">
        <v>46.4</v>
      </c>
      <c r="D248" s="97">
        <v>9.8000000000000007</v>
      </c>
      <c r="E248" s="97">
        <v>0.368418736701</v>
      </c>
      <c r="F248" s="97">
        <v>0.73718700561299999</v>
      </c>
      <c r="G248" s="97">
        <v>0.86176761033600002</v>
      </c>
      <c r="H248" s="97">
        <v>0.82528653454199996</v>
      </c>
      <c r="I248" s="97">
        <v>0.73532146979299995</v>
      </c>
      <c r="J248" s="97">
        <v>0.64327163970699996</v>
      </c>
      <c r="K248" s="97">
        <v>0.57514984378900003</v>
      </c>
      <c r="L248" s="97">
        <v>0.51622608468999998</v>
      </c>
      <c r="M248" s="97">
        <v>0.46282335791000001</v>
      </c>
      <c r="N248" s="97">
        <v>0.19998011965900001</v>
      </c>
      <c r="O248" s="97">
        <v>8.3874618943799994E-2</v>
      </c>
      <c r="P248" s="97">
        <v>4.7094503238100001E-2</v>
      </c>
      <c r="Q248" s="97">
        <v>3.2185273514899998E-2</v>
      </c>
      <c r="R248" s="11">
        <f>SQRT((C248-Input!$R$8)^2+(Input!$Q$8-D248)^2)</f>
        <v>0.67133088376845473</v>
      </c>
    </row>
    <row r="249" spans="3:18">
      <c r="C249" s="97">
        <v>46.4</v>
      </c>
      <c r="D249" s="97">
        <v>9.9</v>
      </c>
      <c r="E249" s="97">
        <v>0.37037702344500001</v>
      </c>
      <c r="F249" s="97">
        <v>0.74073436810100002</v>
      </c>
      <c r="G249" s="97">
        <v>0.86616031053800002</v>
      </c>
      <c r="H249" s="97">
        <v>0.82964218032799997</v>
      </c>
      <c r="I249" s="97">
        <v>0.73959225576800003</v>
      </c>
      <c r="J249" s="97">
        <v>0.64692538776200004</v>
      </c>
      <c r="K249" s="97">
        <v>0.57836036558799997</v>
      </c>
      <c r="L249" s="97">
        <v>0.51939457801699995</v>
      </c>
      <c r="M249" s="97">
        <v>0.46571269889</v>
      </c>
      <c r="N249" s="97">
        <v>0.201828870755</v>
      </c>
      <c r="O249" s="97">
        <v>8.4768437127700005E-2</v>
      </c>
      <c r="P249" s="97">
        <v>4.7635721578499997E-2</v>
      </c>
      <c r="Q249" s="97">
        <v>3.2577738426400001E-2</v>
      </c>
      <c r="R249" s="11">
        <f>SQRT((C249-Input!$R$8)^2+(Input!$Q$8-D249)^2)</f>
        <v>0.59458681603674568</v>
      </c>
    </row>
    <row r="250" spans="3:18">
      <c r="C250" s="97">
        <v>46.4</v>
      </c>
      <c r="D250" s="97">
        <v>10</v>
      </c>
      <c r="E250" s="97">
        <v>0.36742445159800002</v>
      </c>
      <c r="F250" s="97">
        <v>0.73399422814399995</v>
      </c>
      <c r="G250" s="97">
        <v>0.85972484119600001</v>
      </c>
      <c r="H250" s="97">
        <v>0.82389503959199994</v>
      </c>
      <c r="I250" s="97">
        <v>0.73436830147700005</v>
      </c>
      <c r="J250" s="97">
        <v>0.64249915409000002</v>
      </c>
      <c r="K250" s="97">
        <v>0.57451250594000003</v>
      </c>
      <c r="L250" s="97">
        <v>0.51580251798099996</v>
      </c>
      <c r="M250" s="97">
        <v>0.46269441959199997</v>
      </c>
      <c r="N250" s="97">
        <v>0.201056395507</v>
      </c>
      <c r="O250" s="97">
        <v>8.4657031614200004E-2</v>
      </c>
      <c r="P250" s="97">
        <v>4.7666785556700002E-2</v>
      </c>
      <c r="Q250" s="97">
        <v>3.2655615449200003E-2</v>
      </c>
      <c r="R250" s="11">
        <f>SQRT((C250-Input!$R$8)^2+(Input!$Q$8-D250)^2)</f>
        <v>0.52572027553452327</v>
      </c>
    </row>
    <row r="251" spans="3:18">
      <c r="C251" s="97">
        <v>46.4</v>
      </c>
      <c r="D251" s="97">
        <v>10.1</v>
      </c>
      <c r="E251" s="97">
        <v>0.362389762394</v>
      </c>
      <c r="F251" s="97">
        <v>0.72312800316199999</v>
      </c>
      <c r="G251" s="97">
        <v>0.84856584568799998</v>
      </c>
      <c r="H251" s="97">
        <v>0.81364415843299998</v>
      </c>
      <c r="I251" s="97">
        <v>0.72488257411300006</v>
      </c>
      <c r="J251" s="97">
        <v>0.63443684211100004</v>
      </c>
      <c r="K251" s="97">
        <v>0.56745542057300002</v>
      </c>
      <c r="L251" s="97">
        <v>0.50912452297699995</v>
      </c>
      <c r="M251" s="97">
        <v>0.45694724517399998</v>
      </c>
      <c r="N251" s="97">
        <v>0.19895460961399999</v>
      </c>
      <c r="O251" s="97">
        <v>8.4003771756900006E-2</v>
      </c>
      <c r="P251" s="97">
        <v>4.7416450480800003E-2</v>
      </c>
      <c r="Q251" s="97">
        <v>3.2553115829400001E-2</v>
      </c>
      <c r="R251" s="11">
        <f>SQRT((C251-Input!$R$8)^2+(Input!$Q$8-D251)^2)</f>
        <v>0.4682201772793172</v>
      </c>
    </row>
    <row r="252" spans="3:18">
      <c r="C252" s="97">
        <v>46.4</v>
      </c>
      <c r="D252" s="97">
        <v>10.199999999999999</v>
      </c>
      <c r="E252" s="97">
        <v>0.35698362848199999</v>
      </c>
      <c r="F252" s="97">
        <v>0.71196791332800002</v>
      </c>
      <c r="G252" s="97">
        <v>0.83628984106399995</v>
      </c>
      <c r="H252" s="97">
        <v>0.80218693711</v>
      </c>
      <c r="I252" s="97">
        <v>0.714188868192</v>
      </c>
      <c r="J252" s="97">
        <v>0.62532274232100005</v>
      </c>
      <c r="K252" s="97">
        <v>0.55940436518799996</v>
      </c>
      <c r="L252" s="97">
        <v>0.50145860787100005</v>
      </c>
      <c r="M252" s="97">
        <v>0.45027468355700001</v>
      </c>
      <c r="N252" s="97">
        <v>0.196237300995</v>
      </c>
      <c r="O252" s="97">
        <v>8.3066886047999999E-2</v>
      </c>
      <c r="P252" s="97">
        <v>4.7013173128799997E-2</v>
      </c>
      <c r="Q252" s="97">
        <v>3.2344703773999998E-2</v>
      </c>
      <c r="R252" s="11">
        <f>SQRT((C252-Input!$R$8)^2+(Input!$Q$8-D252)^2)</f>
        <v>0.42670652762156708</v>
      </c>
    </row>
    <row r="253" spans="3:18">
      <c r="C253" s="97">
        <v>46.4</v>
      </c>
      <c r="D253" s="97">
        <v>10.3</v>
      </c>
      <c r="E253" s="97">
        <v>0.34954263019100001</v>
      </c>
      <c r="F253" s="97">
        <v>0.69681101442600002</v>
      </c>
      <c r="G253" s="97">
        <v>0.81905713764800003</v>
      </c>
      <c r="H253" s="97">
        <v>0.78607291002299995</v>
      </c>
      <c r="I253" s="97">
        <v>0.69916212226700003</v>
      </c>
      <c r="J253" s="97">
        <v>0.61250958048699999</v>
      </c>
      <c r="K253" s="97">
        <v>0.54738746916799996</v>
      </c>
      <c r="L253" s="97">
        <v>0.49066454088799999</v>
      </c>
      <c r="M253" s="97">
        <v>0.44085477010200003</v>
      </c>
      <c r="N253" s="97">
        <v>0.192330857647</v>
      </c>
      <c r="O253" s="97">
        <v>8.1704726546199993E-2</v>
      </c>
      <c r="P253" s="97">
        <v>4.6398577566700003E-2</v>
      </c>
      <c r="Q253" s="97">
        <v>3.1996721693699999E-2</v>
      </c>
      <c r="R253" s="11">
        <f>SQRT((C253-Input!$R$8)^2+(Input!$Q$8-D253)^2)</f>
        <v>0.40611179128195096</v>
      </c>
    </row>
    <row r="254" spans="3:18">
      <c r="C254" s="97">
        <v>46.4</v>
      </c>
      <c r="D254" s="97">
        <v>10.4</v>
      </c>
      <c r="E254" s="97">
        <v>0.33439496669199997</v>
      </c>
      <c r="F254" s="97">
        <v>0.66444898824099996</v>
      </c>
      <c r="G254" s="97">
        <v>0.78494874400500003</v>
      </c>
      <c r="H254" s="97">
        <v>0.75270770307900003</v>
      </c>
      <c r="I254" s="97">
        <v>0.67004306267199998</v>
      </c>
      <c r="J254" s="97">
        <v>0.58760286265799999</v>
      </c>
      <c r="K254" s="97">
        <v>0.52382345912499995</v>
      </c>
      <c r="L254" s="97">
        <v>0.47010657203599998</v>
      </c>
      <c r="M254" s="97">
        <v>0.42301190197900002</v>
      </c>
      <c r="N254" s="97">
        <v>0.18548478071499999</v>
      </c>
      <c r="O254" s="97">
        <v>7.9456463892000007E-2</v>
      </c>
      <c r="P254" s="97">
        <v>4.5371106449100002E-2</v>
      </c>
      <c r="Q254" s="97">
        <v>3.1399108865100001E-2</v>
      </c>
      <c r="R254" s="11">
        <f>SQRT((C254-Input!$R$8)^2+(Input!$Q$8-D254)^2)</f>
        <v>0.40960360511305921</v>
      </c>
    </row>
    <row r="255" spans="3:18">
      <c r="C255" s="97">
        <v>46.4</v>
      </c>
      <c r="D255" s="97">
        <v>10.5</v>
      </c>
      <c r="E255" s="97">
        <v>0.30822137012799999</v>
      </c>
      <c r="F255" s="97">
        <v>0.60457399493800001</v>
      </c>
      <c r="G255" s="97">
        <v>0.72398586450199998</v>
      </c>
      <c r="H255" s="97">
        <v>0.69730619707099994</v>
      </c>
      <c r="I255" s="97">
        <v>0.62327741961500005</v>
      </c>
      <c r="J255" s="97">
        <v>0.54751302994499995</v>
      </c>
      <c r="K255" s="97">
        <v>0.48730273009199998</v>
      </c>
      <c r="L255" s="97">
        <v>0.43870942225800003</v>
      </c>
      <c r="M255" s="97">
        <v>0.39614395925500001</v>
      </c>
      <c r="N255" s="97">
        <v>0.17633488846299999</v>
      </c>
      <c r="O255" s="97">
        <v>7.6649869988799996E-2</v>
      </c>
      <c r="P255" s="97">
        <v>4.41035733562E-2</v>
      </c>
      <c r="Q255" s="97">
        <v>3.06666765796E-2</v>
      </c>
      <c r="R255" s="11">
        <f>SQRT((C255-Input!$R$8)^2+(Input!$Q$8-D255)^2)</f>
        <v>0.43660444297441003</v>
      </c>
    </row>
    <row r="256" spans="3:18">
      <c r="C256" s="97">
        <v>46.5</v>
      </c>
      <c r="D256" s="97">
        <v>5.9</v>
      </c>
      <c r="E256" s="97">
        <v>0.23618420915999999</v>
      </c>
      <c r="F256" s="97">
        <v>0.43429930184400001</v>
      </c>
      <c r="G256" s="97">
        <v>0.53961326951900002</v>
      </c>
      <c r="H256" s="97">
        <v>0.52413511212200004</v>
      </c>
      <c r="I256" s="97">
        <v>0.462809334362</v>
      </c>
      <c r="J256" s="97">
        <v>0.40490573520299999</v>
      </c>
      <c r="K256" s="97">
        <v>0.35717347084700002</v>
      </c>
      <c r="L256" s="97">
        <v>0.31953894747599998</v>
      </c>
      <c r="M256" s="97">
        <v>0.28830363128999997</v>
      </c>
      <c r="N256" s="97">
        <v>0.12737197917000001</v>
      </c>
      <c r="O256" s="97">
        <v>5.60443621594E-2</v>
      </c>
      <c r="P256" s="97">
        <v>3.3147302859900002E-2</v>
      </c>
      <c r="Q256" s="97">
        <v>2.32381901079E-2</v>
      </c>
      <c r="R256" s="11">
        <f>SQRT((C256-Input!$R$8)^2+(Input!$Q$8-D256)^2)</f>
        <v>4.4461998986175741</v>
      </c>
    </row>
    <row r="257" spans="3:18">
      <c r="C257" s="97">
        <v>46.5</v>
      </c>
      <c r="D257" s="97">
        <v>6</v>
      </c>
      <c r="E257" s="97">
        <v>0.234546335286</v>
      </c>
      <c r="F257" s="97">
        <v>0.42999218687599999</v>
      </c>
      <c r="G257" s="97">
        <v>0.53575762095199997</v>
      </c>
      <c r="H257" s="97">
        <v>0.52116396193100001</v>
      </c>
      <c r="I257" s="97">
        <v>0.46074728116300001</v>
      </c>
      <c r="J257" s="97">
        <v>0.40337803004299999</v>
      </c>
      <c r="K257" s="97">
        <v>0.356048496991</v>
      </c>
      <c r="L257" s="97">
        <v>0.31881026164199999</v>
      </c>
      <c r="M257" s="97">
        <v>0.28795781655500002</v>
      </c>
      <c r="N257" s="97">
        <v>0.12851377290900001</v>
      </c>
      <c r="O257" s="97">
        <v>5.6897528516699998E-2</v>
      </c>
      <c r="P257" s="97">
        <v>3.3745478224400001E-2</v>
      </c>
      <c r="Q257" s="97">
        <v>2.3718448545799999E-2</v>
      </c>
      <c r="R257" s="11">
        <f>SQRT((C257-Input!$R$8)^2+(Input!$Q$8-D257)^2)</f>
        <v>4.3464401370282681</v>
      </c>
    </row>
    <row r="258" spans="3:18">
      <c r="C258" s="97">
        <v>46.5</v>
      </c>
      <c r="D258" s="97">
        <v>6.0999999999999988</v>
      </c>
      <c r="E258" s="97">
        <v>0.23758896463500001</v>
      </c>
      <c r="F258" s="97">
        <v>0.43519748836299998</v>
      </c>
      <c r="G258" s="97">
        <v>0.54294815437900001</v>
      </c>
      <c r="H258" s="97">
        <v>0.52840331971099996</v>
      </c>
      <c r="I258" s="97">
        <v>0.46722743599599997</v>
      </c>
      <c r="J258" s="97">
        <v>0.409118921104</v>
      </c>
      <c r="K258" s="97">
        <v>0.36149860181499999</v>
      </c>
      <c r="L258" s="97">
        <v>0.32377392702699997</v>
      </c>
      <c r="M258" s="97">
        <v>0.29256344999400002</v>
      </c>
      <c r="N258" s="97">
        <v>0.13134030226400001</v>
      </c>
      <c r="O258" s="97">
        <v>5.8324768066699999E-2</v>
      </c>
      <c r="P258" s="97">
        <v>3.4618544948700002E-2</v>
      </c>
      <c r="Q258" s="97">
        <v>2.43627677607E-2</v>
      </c>
      <c r="R258" s="11">
        <f>SQRT((C258-Input!$R$8)^2+(Input!$Q$8-D258)^2)</f>
        <v>4.2466916760077726</v>
      </c>
    </row>
    <row r="259" spans="3:18">
      <c r="C259" s="97">
        <v>46.5</v>
      </c>
      <c r="D259" s="97">
        <v>6.1999999999999993</v>
      </c>
      <c r="E259" s="97">
        <v>0.245405084908</v>
      </c>
      <c r="F259" s="97">
        <v>0.449739873628</v>
      </c>
      <c r="G259" s="97">
        <v>0.56134566705099997</v>
      </c>
      <c r="H259" s="97">
        <v>0.54636083606899999</v>
      </c>
      <c r="I259" s="97">
        <v>0.48263179489899999</v>
      </c>
      <c r="J259" s="97">
        <v>0.42238034527000001</v>
      </c>
      <c r="K259" s="97">
        <v>0.37372390126299998</v>
      </c>
      <c r="L259" s="97">
        <v>0.334586868092</v>
      </c>
      <c r="M259" s="97">
        <v>0.30224031895199999</v>
      </c>
      <c r="N259" s="97">
        <v>0.13595672649900001</v>
      </c>
      <c r="O259" s="97">
        <v>6.03931384994E-2</v>
      </c>
      <c r="P259" s="97">
        <v>3.5810538792699999E-2</v>
      </c>
      <c r="Q259" s="97">
        <v>2.5203355301900002E-2</v>
      </c>
      <c r="R259" s="11">
        <f>SQRT((C259-Input!$R$8)^2+(Input!$Q$8-D259)^2)</f>
        <v>4.1469553310081704</v>
      </c>
    </row>
    <row r="260" spans="3:18">
      <c r="C260" s="97">
        <v>46.5</v>
      </c>
      <c r="D260" s="97">
        <v>6.3</v>
      </c>
      <c r="E260" s="97">
        <v>0.260627055321</v>
      </c>
      <c r="F260" s="97">
        <v>0.48008795195100001</v>
      </c>
      <c r="G260" s="97">
        <v>0.59490772986600005</v>
      </c>
      <c r="H260" s="97">
        <v>0.57840888042399996</v>
      </c>
      <c r="I260" s="97">
        <v>0.51100988315200002</v>
      </c>
      <c r="J260" s="97">
        <v>0.44662743282299999</v>
      </c>
      <c r="K260" s="97">
        <v>0.39589690458600002</v>
      </c>
      <c r="L260" s="97">
        <v>0.35397518373800002</v>
      </c>
      <c r="M260" s="97">
        <v>0.31931993574</v>
      </c>
      <c r="N260" s="97">
        <v>0.143148499096</v>
      </c>
      <c r="O260" s="97">
        <v>6.3352907648699996E-2</v>
      </c>
      <c r="P260" s="97">
        <v>3.7440161635800003E-2</v>
      </c>
      <c r="Q260" s="97">
        <v>2.6306607933799998E-2</v>
      </c>
      <c r="R260" s="11">
        <f>SQRT((C260-Input!$R$8)^2+(Input!$Q$8-D260)^2)</f>
        <v>4.0472319977585247</v>
      </c>
    </row>
    <row r="261" spans="3:18">
      <c r="C261" s="97">
        <v>46.5</v>
      </c>
      <c r="D261" s="97">
        <v>6.4</v>
      </c>
      <c r="E261" s="97">
        <v>0.276125096954</v>
      </c>
      <c r="F261" s="97">
        <v>0.51082486891000001</v>
      </c>
      <c r="G261" s="97">
        <v>0.629235279762</v>
      </c>
      <c r="H261" s="97">
        <v>0.61068886907499997</v>
      </c>
      <c r="I261" s="97">
        <v>0.54029477875300003</v>
      </c>
      <c r="J261" s="97">
        <v>0.47167660807799999</v>
      </c>
      <c r="K261" s="97">
        <v>0.41784007923599997</v>
      </c>
      <c r="L261" s="97">
        <v>0.37414420648500002</v>
      </c>
      <c r="M261" s="97">
        <v>0.337109953485</v>
      </c>
      <c r="N261" s="97">
        <v>0.15061696908200001</v>
      </c>
      <c r="O261" s="97">
        <v>6.65030485758E-2</v>
      </c>
      <c r="P261" s="97">
        <v>3.91343543318E-2</v>
      </c>
      <c r="Q261" s="97">
        <v>2.7458851599100002E-2</v>
      </c>
      <c r="R261" s="11">
        <f>SQRT((C261-Input!$R$8)^2+(Input!$Q$8-D261)^2)</f>
        <v>3.9475226623774855</v>
      </c>
    </row>
    <row r="262" spans="3:18">
      <c r="C262" s="97">
        <v>46.5</v>
      </c>
      <c r="D262" s="97">
        <v>6.5</v>
      </c>
      <c r="E262" s="97">
        <v>0.28584760637399997</v>
      </c>
      <c r="F262" s="97">
        <v>0.52919606394999996</v>
      </c>
      <c r="G262" s="97">
        <v>0.65205188903199995</v>
      </c>
      <c r="H262" s="97">
        <v>0.63255776231500005</v>
      </c>
      <c r="I262" s="97">
        <v>0.56021375715499999</v>
      </c>
      <c r="J262" s="97">
        <v>0.489083593649</v>
      </c>
      <c r="K262" s="97">
        <v>0.43323815312399999</v>
      </c>
      <c r="L262" s="97">
        <v>0.38855848403799997</v>
      </c>
      <c r="M262" s="97">
        <v>0.34998031820800002</v>
      </c>
      <c r="N262" s="97">
        <v>0.15662385077099999</v>
      </c>
      <c r="O262" s="97">
        <v>6.9252445677499996E-2</v>
      </c>
      <c r="P262" s="97">
        <v>4.0644171052200001E-2</v>
      </c>
      <c r="Q262" s="97">
        <v>2.84929433829E-2</v>
      </c>
      <c r="R262" s="11">
        <f>SQRT((C262-Input!$R$8)^2+(Input!$Q$8-D262)^2)</f>
        <v>3.8478284130516025</v>
      </c>
    </row>
    <row r="263" spans="3:18">
      <c r="C263" s="97">
        <v>46.5</v>
      </c>
      <c r="D263" s="97">
        <v>6.5999999999999988</v>
      </c>
      <c r="E263" s="97">
        <v>0.29380409787099998</v>
      </c>
      <c r="F263" s="97">
        <v>0.54537823068799995</v>
      </c>
      <c r="G263" s="97">
        <v>0.67220489721099996</v>
      </c>
      <c r="H263" s="97">
        <v>0.65193769515199995</v>
      </c>
      <c r="I263" s="97">
        <v>0.57718249421199996</v>
      </c>
      <c r="J263" s="97">
        <v>0.50492485809300003</v>
      </c>
      <c r="K263" s="97">
        <v>0.44738371056499998</v>
      </c>
      <c r="L263" s="97">
        <v>0.40168628555699998</v>
      </c>
      <c r="M263" s="97">
        <v>0.36201458137699999</v>
      </c>
      <c r="N263" s="97">
        <v>0.16250354737100001</v>
      </c>
      <c r="O263" s="97">
        <v>7.2024751708199997E-2</v>
      </c>
      <c r="P263" s="97">
        <v>4.2163351914800001E-2</v>
      </c>
      <c r="Q263" s="97">
        <v>2.95353333698E-2</v>
      </c>
      <c r="R263" s="11">
        <f>SQRT((C263-Input!$R$8)^2+(Input!$Q$8-D263)^2)</f>
        <v>3.748150453569147</v>
      </c>
    </row>
    <row r="264" spans="3:18">
      <c r="C264" s="97">
        <v>46.5</v>
      </c>
      <c r="D264" s="97">
        <v>6.6999999999999993</v>
      </c>
      <c r="E264" s="97">
        <v>0.30261681755699998</v>
      </c>
      <c r="F264" s="97">
        <v>0.56368681825099998</v>
      </c>
      <c r="G264" s="97">
        <v>0.69461117647000004</v>
      </c>
      <c r="H264" s="97">
        <v>0.67336335769800004</v>
      </c>
      <c r="I264" s="97">
        <v>0.59603862430400001</v>
      </c>
      <c r="J264" s="97">
        <v>0.52271731662300003</v>
      </c>
      <c r="K264" s="97">
        <v>0.46335595416499997</v>
      </c>
      <c r="L264" s="97">
        <v>0.416037617872</v>
      </c>
      <c r="M264" s="97">
        <v>0.375641305531</v>
      </c>
      <c r="N264" s="97">
        <v>0.16904999762799999</v>
      </c>
      <c r="O264" s="97">
        <v>7.5048410298899998E-2</v>
      </c>
      <c r="P264" s="97">
        <v>4.3815904269999997E-2</v>
      </c>
      <c r="Q264" s="97">
        <v>3.0658827434500002E-2</v>
      </c>
      <c r="R264" s="11">
        <f>SQRT((C264-Input!$R$8)^2+(Input!$Q$8-D264)^2)</f>
        <v>3.6484901190621275</v>
      </c>
    </row>
    <row r="265" spans="3:18">
      <c r="C265" s="97">
        <v>46.5</v>
      </c>
      <c r="D265" s="97">
        <v>6.8</v>
      </c>
      <c r="E265" s="97">
        <v>0.31351791815000002</v>
      </c>
      <c r="F265" s="97">
        <v>0.58688538800900003</v>
      </c>
      <c r="G265" s="97">
        <v>0.72279850640200005</v>
      </c>
      <c r="H265" s="97">
        <v>0.699855344303</v>
      </c>
      <c r="I265" s="97">
        <v>0.61926503413</v>
      </c>
      <c r="J265" s="97">
        <v>0.54467286799600001</v>
      </c>
      <c r="K265" s="97">
        <v>0.48311320948800002</v>
      </c>
      <c r="L265" s="97">
        <v>0.43368896412699998</v>
      </c>
      <c r="M265" s="97">
        <v>0.39229448908499998</v>
      </c>
      <c r="N265" s="97">
        <v>0.17667222980200001</v>
      </c>
      <c r="O265" s="97">
        <v>7.8376953174200001E-2</v>
      </c>
      <c r="P265" s="97">
        <v>4.5627261859799997E-2</v>
      </c>
      <c r="Q265" s="97">
        <v>3.1866860261400003E-2</v>
      </c>
      <c r="R265" s="11">
        <f>SQRT((C265-Input!$R$8)^2+(Input!$Q$8-D265)^2)</f>
        <v>3.5488488943877781</v>
      </c>
    </row>
    <row r="266" spans="3:18">
      <c r="C266" s="97">
        <v>46.5</v>
      </c>
      <c r="D266" s="97">
        <v>6.9</v>
      </c>
      <c r="E266" s="97">
        <v>0.32937772574200003</v>
      </c>
      <c r="F266" s="97">
        <v>0.62550906363199998</v>
      </c>
      <c r="G266" s="97">
        <v>0.76465647261500003</v>
      </c>
      <c r="H266" s="97">
        <v>0.73760855736599995</v>
      </c>
      <c r="I266" s="97">
        <v>0.65188016309499996</v>
      </c>
      <c r="J266" s="97">
        <v>0.57380330657300005</v>
      </c>
      <c r="K266" s="97">
        <v>0.51000599463700003</v>
      </c>
      <c r="L266" s="97">
        <v>0.45719804554900001</v>
      </c>
      <c r="M266" s="97">
        <v>0.41305268133200002</v>
      </c>
      <c r="N266" s="97">
        <v>0.18514901425899999</v>
      </c>
      <c r="O266" s="97">
        <v>8.1787698111499996E-2</v>
      </c>
      <c r="P266" s="97">
        <v>4.7415574619599998E-2</v>
      </c>
      <c r="Q266" s="97">
        <v>3.3032531765100001E-2</v>
      </c>
      <c r="R266" s="11">
        <f>SQRT((C266-Input!$R$8)^2+(Input!$Q$8-D266)^2)</f>
        <v>3.4492284356795984</v>
      </c>
    </row>
    <row r="267" spans="3:18">
      <c r="C267" s="97">
        <v>46.5</v>
      </c>
      <c r="D267" s="97">
        <v>6.9999999999999991</v>
      </c>
      <c r="E267" s="97">
        <v>0.35706698323699998</v>
      </c>
      <c r="F267" s="97">
        <v>0.69242281920600002</v>
      </c>
      <c r="G267" s="97">
        <v>0.83144055307700004</v>
      </c>
      <c r="H267" s="97">
        <v>0.79958863763900001</v>
      </c>
      <c r="I267" s="97">
        <v>0.70670905450800003</v>
      </c>
      <c r="J267" s="97">
        <v>0.62130692281300004</v>
      </c>
      <c r="K267" s="97">
        <v>0.55505797422600001</v>
      </c>
      <c r="L267" s="97">
        <v>0.49639907059299998</v>
      </c>
      <c r="M267" s="97">
        <v>0.44703771309899998</v>
      </c>
      <c r="N267" s="97">
        <v>0.19861013061499999</v>
      </c>
      <c r="O267" s="97">
        <v>8.68886153657E-2</v>
      </c>
      <c r="P267" s="97">
        <v>5.0032971041199997E-2</v>
      </c>
      <c r="Q267" s="97">
        <v>3.4685358428899998E-2</v>
      </c>
      <c r="R267" s="11">
        <f>SQRT((C267-Input!$R$8)^2+(Input!$Q$8-D267)^2)</f>
        <v>3.3496305957230743</v>
      </c>
    </row>
    <row r="268" spans="3:18">
      <c r="C268" s="97">
        <v>46.5</v>
      </c>
      <c r="D268" s="97">
        <v>7.0999999999999988</v>
      </c>
      <c r="E268" s="97">
        <v>0.37838956105499999</v>
      </c>
      <c r="F268" s="97">
        <v>0.74113411577499999</v>
      </c>
      <c r="G268" s="97">
        <v>0.88270545847399995</v>
      </c>
      <c r="H268" s="97">
        <v>0.84671107366499998</v>
      </c>
      <c r="I268" s="97">
        <v>0.75124320177600001</v>
      </c>
      <c r="J268" s="97">
        <v>0.66024801471799999</v>
      </c>
      <c r="K268" s="97">
        <v>0.59000098051899996</v>
      </c>
      <c r="L268" s="97">
        <v>0.52964140677000004</v>
      </c>
      <c r="M268" s="97">
        <v>0.47620687149599999</v>
      </c>
      <c r="N268" s="97">
        <v>0.21100271275099999</v>
      </c>
      <c r="O268" s="97">
        <v>9.2033999240600003E-2</v>
      </c>
      <c r="P268" s="97">
        <v>5.2732480884600003E-2</v>
      </c>
      <c r="Q268" s="97">
        <v>3.6404885584199999E-2</v>
      </c>
      <c r="R268" s="11">
        <f>SQRT((C268-Input!$R$8)^2+(Input!$Q$8-D268)^2)</f>
        <v>3.2500574539702374</v>
      </c>
    </row>
    <row r="269" spans="3:18">
      <c r="C269" s="97">
        <v>46.5</v>
      </c>
      <c r="D269" s="97">
        <v>7.2</v>
      </c>
      <c r="E269" s="97">
        <v>0.39428090152900003</v>
      </c>
      <c r="F269" s="97">
        <v>0.77477126630000004</v>
      </c>
      <c r="G269" s="97">
        <v>0.92128398033400005</v>
      </c>
      <c r="H269" s="97">
        <v>0.88256342843699997</v>
      </c>
      <c r="I269" s="97">
        <v>0.78444636001900003</v>
      </c>
      <c r="J269" s="97">
        <v>0.689465347856</v>
      </c>
      <c r="K269" s="97">
        <v>0.61605126385099995</v>
      </c>
      <c r="L269" s="97">
        <v>0.55476555750099998</v>
      </c>
      <c r="M269" s="97">
        <v>0.498286125701</v>
      </c>
      <c r="N269" s="97">
        <v>0.22080986774399999</v>
      </c>
      <c r="O269" s="97">
        <v>9.6479155850500001E-2</v>
      </c>
      <c r="P269" s="97">
        <v>5.4986862386900003E-2</v>
      </c>
      <c r="Q269" s="97">
        <v>3.7936230967800001E-2</v>
      </c>
      <c r="R269" s="11">
        <f>SQRT((C269-Input!$R$8)^2+(Input!$Q$8-D269)^2)</f>
        <v>3.1505113522110775</v>
      </c>
    </row>
    <row r="270" spans="3:18">
      <c r="C270" s="97">
        <v>46.5</v>
      </c>
      <c r="D270" s="97">
        <v>7.3000000000000007</v>
      </c>
      <c r="E270" s="97">
        <v>0.40807122349000002</v>
      </c>
      <c r="F270" s="97">
        <v>0.803600764513</v>
      </c>
      <c r="G270" s="97">
        <v>0.95614209794899996</v>
      </c>
      <c r="H270" s="97">
        <v>0.91501366387500005</v>
      </c>
      <c r="I270" s="97">
        <v>0.81232772651600005</v>
      </c>
      <c r="J270" s="97">
        <v>0.71561952537999995</v>
      </c>
      <c r="K270" s="97">
        <v>0.63913228075200001</v>
      </c>
      <c r="L270" s="97">
        <v>0.57526043385500003</v>
      </c>
      <c r="M270" s="97">
        <v>0.517786589455</v>
      </c>
      <c r="N270" s="97">
        <v>0.22930147361200001</v>
      </c>
      <c r="O270" s="97">
        <v>0.100326036068</v>
      </c>
      <c r="P270" s="97">
        <v>5.6929524032099998E-2</v>
      </c>
      <c r="Q270" s="97">
        <v>3.9190080747700001E-2</v>
      </c>
      <c r="R270" s="11">
        <f>SQRT((C270-Input!$R$8)^2+(Input!$Q$8-D270)^2)</f>
        <v>3.0509949371826641</v>
      </c>
    </row>
    <row r="271" spans="3:18">
      <c r="C271" s="97">
        <v>46.5</v>
      </c>
      <c r="D271" s="97">
        <v>7.3999999999999986</v>
      </c>
      <c r="E271" s="97">
        <v>0.417285413695</v>
      </c>
      <c r="F271" s="97">
        <v>0.82292651780199999</v>
      </c>
      <c r="G271" s="97">
        <v>0.979368929981</v>
      </c>
      <c r="H271" s="97">
        <v>0.93676164522600003</v>
      </c>
      <c r="I271" s="97">
        <v>0.83106895410500004</v>
      </c>
      <c r="J271" s="97">
        <v>0.73325118652900001</v>
      </c>
      <c r="K271" s="97">
        <v>0.65464155704899996</v>
      </c>
      <c r="L271" s="97">
        <v>0.58898039664400004</v>
      </c>
      <c r="M271" s="97">
        <v>0.53099419003000004</v>
      </c>
      <c r="N271" s="97">
        <v>0.23510969813900001</v>
      </c>
      <c r="O271" s="97">
        <v>0.10298995438899999</v>
      </c>
      <c r="P271" s="97">
        <v>5.8267211311299999E-2</v>
      </c>
      <c r="Q271" s="97">
        <v>4.0051199937699997E-2</v>
      </c>
      <c r="R271" s="11">
        <f>SQRT((C271-Input!$R$8)^2+(Input!$Q$8-D271)^2)</f>
        <v>2.9515112117384277</v>
      </c>
    </row>
    <row r="272" spans="3:18">
      <c r="C272" s="97">
        <v>46.5</v>
      </c>
      <c r="D272" s="97">
        <v>7.4999999999999991</v>
      </c>
      <c r="E272" s="97">
        <v>0.416862560243</v>
      </c>
      <c r="F272" s="97">
        <v>0.82117166242200001</v>
      </c>
      <c r="G272" s="97">
        <v>0.97900035562700005</v>
      </c>
      <c r="H272" s="97">
        <v>0.93681598025099999</v>
      </c>
      <c r="I272" s="97">
        <v>0.83133273888400006</v>
      </c>
      <c r="J272" s="97">
        <v>0.73347932926699999</v>
      </c>
      <c r="K272" s="97">
        <v>0.65496004343500003</v>
      </c>
      <c r="L272" s="97">
        <v>0.589460961201</v>
      </c>
      <c r="M272" s="97">
        <v>0.53159977708999995</v>
      </c>
      <c r="N272" s="97">
        <v>0.23604619832599999</v>
      </c>
      <c r="O272" s="97">
        <v>0.103610182329</v>
      </c>
      <c r="P272" s="97">
        <v>5.86283610032E-2</v>
      </c>
      <c r="Q272" s="97">
        <v>4.0295187980099997E-2</v>
      </c>
      <c r="R272" s="11">
        <f>SQRT((C272-Input!$R$8)^2+(Input!$Q$8-D272)^2)</f>
        <v>2.85206359664735</v>
      </c>
    </row>
    <row r="273" spans="3:18">
      <c r="C273" s="97">
        <v>46.5</v>
      </c>
      <c r="D273" s="97">
        <v>7.5999999999999979</v>
      </c>
      <c r="E273" s="97">
        <v>0.41229419862400002</v>
      </c>
      <c r="F273" s="97">
        <v>0.81064506572100004</v>
      </c>
      <c r="G273" s="97">
        <v>0.96797247240999995</v>
      </c>
      <c r="H273" s="97">
        <v>0.92700495216300005</v>
      </c>
      <c r="I273" s="97">
        <v>0.82328574406099997</v>
      </c>
      <c r="J273" s="97">
        <v>0.72604742583100002</v>
      </c>
      <c r="K273" s="97">
        <v>0.64865340979999997</v>
      </c>
      <c r="L273" s="97">
        <v>0.58417950399700003</v>
      </c>
      <c r="M273" s="97">
        <v>0.52671922980999997</v>
      </c>
      <c r="N273" s="97">
        <v>0.23469230502800001</v>
      </c>
      <c r="O273" s="97">
        <v>0.103277857732</v>
      </c>
      <c r="P273" s="97">
        <v>5.8474639764800003E-2</v>
      </c>
      <c r="Q273" s="97">
        <v>4.0201034435500001E-2</v>
      </c>
      <c r="R273" s="11">
        <f>SQRT((C273-Input!$R$8)^2+(Input!$Q$8-D273)^2)</f>
        <v>2.752656005683312</v>
      </c>
    </row>
    <row r="274" spans="3:18">
      <c r="C274" s="97">
        <v>46.5</v>
      </c>
      <c r="D274" s="97">
        <v>7.6999999999999993</v>
      </c>
      <c r="E274" s="97">
        <v>0.40526907756300001</v>
      </c>
      <c r="F274" s="97">
        <v>0.79538036110800003</v>
      </c>
      <c r="G274" s="97">
        <v>0.95075041463599996</v>
      </c>
      <c r="H274" s="97">
        <v>0.91125265095700003</v>
      </c>
      <c r="I274" s="97">
        <v>0.81010329079700005</v>
      </c>
      <c r="J274" s="97">
        <v>0.71383499355500002</v>
      </c>
      <c r="K274" s="97">
        <v>0.638155779315</v>
      </c>
      <c r="L274" s="97">
        <v>0.57518905372399998</v>
      </c>
      <c r="M274" s="97">
        <v>0.51823275803400004</v>
      </c>
      <c r="N274" s="97">
        <v>0.23158789628500001</v>
      </c>
      <c r="O274" s="97">
        <v>0.102085361837</v>
      </c>
      <c r="P274" s="97">
        <v>5.7879498823699999E-2</v>
      </c>
      <c r="Q274" s="97">
        <v>3.9808530485500003E-2</v>
      </c>
      <c r="R274" s="11">
        <f>SQRT((C274-Input!$R$8)^2+(Input!$Q$8-D274)^2)</f>
        <v>2.6532929374510794</v>
      </c>
    </row>
    <row r="275" spans="3:18">
      <c r="C275" s="97">
        <v>46.5</v>
      </c>
      <c r="D275" s="97">
        <v>7.8</v>
      </c>
      <c r="E275" s="97">
        <v>0.39279458699499997</v>
      </c>
      <c r="F275" s="97">
        <v>0.76775266914899998</v>
      </c>
      <c r="G275" s="97">
        <v>0.92174583605000004</v>
      </c>
      <c r="H275" s="97">
        <v>0.88471943204799997</v>
      </c>
      <c r="I275" s="97">
        <v>0.78769947933499995</v>
      </c>
      <c r="J275" s="97">
        <v>0.69306970184899996</v>
      </c>
      <c r="K275" s="97">
        <v>0.62025664396199998</v>
      </c>
      <c r="L275" s="97">
        <v>0.55976775774800003</v>
      </c>
      <c r="M275" s="97">
        <v>0.50368402897099995</v>
      </c>
      <c r="N275" s="97">
        <v>0.22614586121800001</v>
      </c>
      <c r="O275" s="97">
        <v>9.98768724533E-2</v>
      </c>
      <c r="P275" s="97">
        <v>5.6793332215900001E-2</v>
      </c>
      <c r="Q275" s="97">
        <v>3.9092575437099999E-2</v>
      </c>
      <c r="R275" s="11">
        <f>SQRT((C275-Input!$R$8)^2+(Input!$Q$8-D275)^2)</f>
        <v>2.5539795884523344</v>
      </c>
    </row>
    <row r="276" spans="3:18">
      <c r="C276" s="97">
        <v>46.5</v>
      </c>
      <c r="D276" s="97">
        <v>7.9</v>
      </c>
      <c r="E276" s="97">
        <v>0.371366147699</v>
      </c>
      <c r="F276" s="97">
        <v>0.72117742311199995</v>
      </c>
      <c r="G276" s="97">
        <v>0.87555730089499995</v>
      </c>
      <c r="H276" s="97">
        <v>0.84245241218800004</v>
      </c>
      <c r="I276" s="97">
        <v>0.74934127939799999</v>
      </c>
      <c r="J276" s="97">
        <v>0.65950200019899996</v>
      </c>
      <c r="K276" s="97">
        <v>0.59115482686900001</v>
      </c>
      <c r="L276" s="97">
        <v>0.53251047735099999</v>
      </c>
      <c r="M276" s="97">
        <v>0.47973981550599998</v>
      </c>
      <c r="N276" s="97">
        <v>0.21685502706199999</v>
      </c>
      <c r="O276" s="97">
        <v>9.6067573169799997E-2</v>
      </c>
      <c r="P276" s="97">
        <v>5.49270119793E-2</v>
      </c>
      <c r="Q276" s="97">
        <v>3.7884480546700003E-2</v>
      </c>
      <c r="R276" s="11">
        <f>SQRT((C276-Input!$R$8)^2+(Input!$Q$8-D276)^2)</f>
        <v>2.4547219933292919</v>
      </c>
    </row>
    <row r="277" spans="3:18">
      <c r="C277" s="97">
        <v>46.5</v>
      </c>
      <c r="D277" s="97">
        <v>7.9999999999999982</v>
      </c>
      <c r="E277" s="97">
        <v>0.35543566816400002</v>
      </c>
      <c r="F277" s="97">
        <v>0.68781858162800003</v>
      </c>
      <c r="G277" s="97">
        <v>0.84123200384700003</v>
      </c>
      <c r="H277" s="97">
        <v>0.810579707057</v>
      </c>
      <c r="I277" s="97">
        <v>0.71939256602799995</v>
      </c>
      <c r="J277" s="97">
        <v>0.63371506417900003</v>
      </c>
      <c r="K277" s="97">
        <v>0.56864394755799996</v>
      </c>
      <c r="L277" s="97">
        <v>0.51091335532000004</v>
      </c>
      <c r="M277" s="97">
        <v>0.460816067637</v>
      </c>
      <c r="N277" s="97">
        <v>0.20864173206299999</v>
      </c>
      <c r="O277" s="97">
        <v>9.2403724784799995E-2</v>
      </c>
      <c r="P277" s="97">
        <v>5.3063678064299999E-2</v>
      </c>
      <c r="Q277" s="97">
        <v>3.6562034202700003E-2</v>
      </c>
      <c r="R277" s="11">
        <f>SQRT((C277-Input!$R$8)^2+(Input!$Q$8-D277)^2)</f>
        <v>2.3555272001906329</v>
      </c>
    </row>
    <row r="278" spans="3:18">
      <c r="C278" s="97">
        <v>46.5</v>
      </c>
      <c r="D278" s="97">
        <v>8.1</v>
      </c>
      <c r="E278" s="97">
        <v>0.35509946793699998</v>
      </c>
      <c r="F278" s="97">
        <v>0.69210802873699995</v>
      </c>
      <c r="G278" s="97">
        <v>0.83898228869900005</v>
      </c>
      <c r="H278" s="97">
        <v>0.80726556725700005</v>
      </c>
      <c r="I278" s="97">
        <v>0.71589412832699995</v>
      </c>
      <c r="J278" s="97">
        <v>0.63042105997700004</v>
      </c>
      <c r="K278" s="97">
        <v>0.56545867161499996</v>
      </c>
      <c r="L278" s="97">
        <v>0.507374182635</v>
      </c>
      <c r="M278" s="97">
        <v>0.45720455715300001</v>
      </c>
      <c r="N278" s="97">
        <v>0.204782800268</v>
      </c>
      <c r="O278" s="97">
        <v>8.9927893275599996E-2</v>
      </c>
      <c r="P278" s="97">
        <v>5.1575010577900003E-2</v>
      </c>
      <c r="Q278" s="97">
        <v>3.5477691535200001E-2</v>
      </c>
      <c r="R278" s="11">
        <f>SQRT((C278-Input!$R$8)^2+(Input!$Q$8-D278)^2)</f>
        <v>2.256403491652434</v>
      </c>
    </row>
    <row r="279" spans="3:18">
      <c r="C279" s="97">
        <v>46.5</v>
      </c>
      <c r="D279" s="97">
        <v>8.1999999999999975</v>
      </c>
      <c r="E279" s="97">
        <v>0.36471962761100002</v>
      </c>
      <c r="F279" s="97">
        <v>0.72004578283099996</v>
      </c>
      <c r="G279" s="97">
        <v>0.85638256499499998</v>
      </c>
      <c r="H279" s="97">
        <v>0.82080197533599997</v>
      </c>
      <c r="I279" s="97">
        <v>0.72798072202099995</v>
      </c>
      <c r="J279" s="97">
        <v>0.64039515850399997</v>
      </c>
      <c r="K279" s="97">
        <v>0.57336349114600005</v>
      </c>
      <c r="L279" s="97">
        <v>0.51430904959099999</v>
      </c>
      <c r="M279" s="97">
        <v>0.46246103901699998</v>
      </c>
      <c r="N279" s="97">
        <v>0.20339042064099999</v>
      </c>
      <c r="O279" s="97">
        <v>8.8173295965799994E-2</v>
      </c>
      <c r="P279" s="97">
        <v>5.0378356553599998E-2</v>
      </c>
      <c r="Q279" s="97">
        <v>3.4586632512600003E-2</v>
      </c>
      <c r="R279" s="11">
        <f>SQRT((C279-Input!$R$8)^2+(Input!$Q$8-D279)^2)</f>
        <v>2.1573606660557902</v>
      </c>
    </row>
    <row r="280" spans="3:18">
      <c r="C280" s="97">
        <v>46.5</v>
      </c>
      <c r="D280" s="97">
        <v>8.3000000000000007</v>
      </c>
      <c r="E280" s="97">
        <v>0.32769288094400001</v>
      </c>
      <c r="F280" s="97">
        <v>0.64116098934900001</v>
      </c>
      <c r="G280" s="97">
        <v>0.77405494081699999</v>
      </c>
      <c r="H280" s="97">
        <v>0.742460053861</v>
      </c>
      <c r="I280" s="97">
        <v>0.658558807247</v>
      </c>
      <c r="J280" s="97">
        <v>0.58148902915300005</v>
      </c>
      <c r="K280" s="97">
        <v>0.51898340847400004</v>
      </c>
      <c r="L280" s="97">
        <v>0.46582630682100001</v>
      </c>
      <c r="M280" s="97">
        <v>0.420442990568</v>
      </c>
      <c r="N280" s="97">
        <v>0.18528781016199999</v>
      </c>
      <c r="O280" s="97">
        <v>8.0903031978100004E-2</v>
      </c>
      <c r="P280" s="97">
        <v>4.6490335875600003E-2</v>
      </c>
      <c r="Q280" s="97">
        <v>3.2114010869600002E-2</v>
      </c>
      <c r="R280" s="11">
        <f>SQRT((C280-Input!$R$8)^2+(Input!$Q$8-D280)^2)</f>
        <v>2.0584103987660116</v>
      </c>
    </row>
    <row r="281" spans="3:18">
      <c r="C281" s="97">
        <v>46.5</v>
      </c>
      <c r="D281" s="97">
        <v>8.3999999999999986</v>
      </c>
      <c r="E281" s="97">
        <v>0.27515450247099998</v>
      </c>
      <c r="F281" s="97">
        <v>0.53137963817699996</v>
      </c>
      <c r="G281" s="97">
        <v>0.64798731978400004</v>
      </c>
      <c r="H281" s="97">
        <v>0.62563231093299998</v>
      </c>
      <c r="I281" s="97">
        <v>0.55885211792400002</v>
      </c>
      <c r="J281" s="97">
        <v>0.49027739573200002</v>
      </c>
      <c r="K281" s="97">
        <v>0.43734935218600002</v>
      </c>
      <c r="L281" s="97">
        <v>0.39424616954000002</v>
      </c>
      <c r="M281" s="97">
        <v>0.35482142845499998</v>
      </c>
      <c r="N281" s="97">
        <v>0.15851022172099999</v>
      </c>
      <c r="O281" s="97">
        <v>7.0209925132000001E-2</v>
      </c>
      <c r="P281" s="97">
        <v>4.0971955606599997E-2</v>
      </c>
      <c r="Q281" s="97">
        <v>2.8626210256700001E-2</v>
      </c>
      <c r="R281" s="11">
        <f>SQRT((C281-Input!$R$8)^2+(Input!$Q$8-D281)^2)</f>
        <v>1.9595667113041695</v>
      </c>
    </row>
    <row r="282" spans="3:18">
      <c r="C282" s="97">
        <v>46.5</v>
      </c>
      <c r="D282" s="97">
        <v>8.5</v>
      </c>
      <c r="E282" s="97">
        <v>0.24107499672999999</v>
      </c>
      <c r="F282" s="97">
        <v>0.462906791087</v>
      </c>
      <c r="G282" s="97">
        <v>0.569350036246</v>
      </c>
      <c r="H282" s="97">
        <v>0.55170013192300005</v>
      </c>
      <c r="I282" s="97">
        <v>0.49120201640900002</v>
      </c>
      <c r="J282" s="97">
        <v>0.432171653446</v>
      </c>
      <c r="K282" s="97">
        <v>0.385611781481</v>
      </c>
      <c r="L282" s="97">
        <v>0.34634798216200002</v>
      </c>
      <c r="M282" s="97">
        <v>0.31291466716900002</v>
      </c>
      <c r="N282" s="97">
        <v>0.14126737868600001</v>
      </c>
      <c r="O282" s="97">
        <v>6.2917686176899995E-2</v>
      </c>
      <c r="P282" s="97">
        <v>3.7269359582599998E-2</v>
      </c>
      <c r="Q282" s="97">
        <v>2.6230740161899999E-2</v>
      </c>
      <c r="R282" s="11">
        <f>SQRT((C282-Input!$R$8)^2+(Input!$Q$8-D282)^2)</f>
        <v>1.8608465875388043</v>
      </c>
    </row>
    <row r="283" spans="3:18">
      <c r="C283" s="97">
        <v>46.5</v>
      </c>
      <c r="D283" s="97">
        <v>8.5999999999999979</v>
      </c>
      <c r="E283" s="97">
        <v>0.22373246491000001</v>
      </c>
      <c r="F283" s="97">
        <v>0.43008857445600002</v>
      </c>
      <c r="G283" s="97">
        <v>0.52647577793900002</v>
      </c>
      <c r="H283" s="97">
        <v>0.51003547390799997</v>
      </c>
      <c r="I283" s="97">
        <v>0.45539058306300001</v>
      </c>
      <c r="J283" s="97">
        <v>0.40100541354800001</v>
      </c>
      <c r="K283" s="97">
        <v>0.35658571490099999</v>
      </c>
      <c r="L283" s="97">
        <v>0.32075623491499999</v>
      </c>
      <c r="M283" s="97">
        <v>0.29011271401799998</v>
      </c>
      <c r="N283" s="97">
        <v>0.131035420662</v>
      </c>
      <c r="O283" s="97">
        <v>5.8551646891899997E-2</v>
      </c>
      <c r="P283" s="97">
        <v>3.4898789743600001E-2</v>
      </c>
      <c r="Q283" s="97">
        <v>2.46890353417E-2</v>
      </c>
      <c r="R283" s="11">
        <f>SQRT((C283-Input!$R$8)^2+(Input!$Q$8-D283)^2)</f>
        <v>1.7622707932262285</v>
      </c>
    </row>
    <row r="284" spans="3:18">
      <c r="C284" s="97">
        <v>46.5</v>
      </c>
      <c r="D284" s="97">
        <v>8.6999999999999993</v>
      </c>
      <c r="E284" s="97">
        <v>0.21475176749</v>
      </c>
      <c r="F284" s="97">
        <v>0.41401438047900002</v>
      </c>
      <c r="G284" s="97">
        <v>0.50407859610700001</v>
      </c>
      <c r="H284" s="97">
        <v>0.48834915935000001</v>
      </c>
      <c r="I284" s="97">
        <v>0.43652294661699997</v>
      </c>
      <c r="J284" s="97">
        <v>0.38377551716800001</v>
      </c>
      <c r="K284" s="97">
        <v>0.34127016968700002</v>
      </c>
      <c r="L284" s="97">
        <v>0.307048524436</v>
      </c>
      <c r="M284" s="97">
        <v>0.27746339086900002</v>
      </c>
      <c r="N284" s="97">
        <v>0.12527627341299999</v>
      </c>
      <c r="O284" s="97">
        <v>5.5965474925299998E-2</v>
      </c>
      <c r="P284" s="97">
        <v>3.3472397992199997E-2</v>
      </c>
      <c r="Q284" s="97">
        <v>2.3746990986399999E-2</v>
      </c>
      <c r="R284" s="11">
        <f>SQRT((C284-Input!$R$8)^2+(Input!$Q$8-D284)^2)</f>
        <v>1.6638649809890149</v>
      </c>
    </row>
    <row r="285" spans="3:18">
      <c r="C285" s="97">
        <v>46.5</v>
      </c>
      <c r="D285" s="97">
        <v>8.7999999999999989</v>
      </c>
      <c r="E285" s="97">
        <v>0.21049700529000001</v>
      </c>
      <c r="F285" s="97">
        <v>0.406930422623</v>
      </c>
      <c r="G285" s="97">
        <v>0.49353896009300002</v>
      </c>
      <c r="H285" s="97">
        <v>0.47797792404</v>
      </c>
      <c r="I285" s="97">
        <v>0.42755425964400001</v>
      </c>
      <c r="J285" s="97">
        <v>0.375501252344</v>
      </c>
      <c r="K285" s="97">
        <v>0.333965557626</v>
      </c>
      <c r="L285" s="97">
        <v>0.30047224085200003</v>
      </c>
      <c r="M285" s="97">
        <v>0.271292139943</v>
      </c>
      <c r="N285" s="97">
        <v>0.122370841752</v>
      </c>
      <c r="O285" s="97">
        <v>5.4567134337000001E-2</v>
      </c>
      <c r="P285" s="97">
        <v>3.2682900820199999E-2</v>
      </c>
      <c r="Q285" s="97">
        <v>2.32169310346E-2</v>
      </c>
      <c r="R285" s="11">
        <f>SQRT((C285-Input!$R$8)^2+(Input!$Q$8-D285)^2)</f>
        <v>1.5656612025802248</v>
      </c>
    </row>
    <row r="286" spans="3:18">
      <c r="C286" s="97">
        <v>46.5</v>
      </c>
      <c r="D286" s="97">
        <v>8.9</v>
      </c>
      <c r="E286" s="97">
        <v>0.21019618313499999</v>
      </c>
      <c r="F286" s="97">
        <v>0.40722672670400001</v>
      </c>
      <c r="G286" s="97">
        <v>0.49260909760900001</v>
      </c>
      <c r="H286" s="97">
        <v>0.47685194497299999</v>
      </c>
      <c r="I286" s="97">
        <v>0.42677890079800002</v>
      </c>
      <c r="J286" s="97">
        <v>0.37467039116700002</v>
      </c>
      <c r="K286" s="97">
        <v>0.333257188004</v>
      </c>
      <c r="L286" s="97">
        <v>0.29984888266900001</v>
      </c>
      <c r="M286" s="97">
        <v>0.27063806679300001</v>
      </c>
      <c r="N286" s="97">
        <v>0.121885698813</v>
      </c>
      <c r="O286" s="97">
        <v>5.4184839117500001E-2</v>
      </c>
      <c r="P286" s="97">
        <v>3.2427985757699999E-2</v>
      </c>
      <c r="Q286" s="97">
        <v>2.3032009216700001E-2</v>
      </c>
      <c r="R286" s="11">
        <f>SQRT((C286-Input!$R$8)^2+(Input!$Q$8-D286)^2)</f>
        <v>1.4677000127983686</v>
      </c>
    </row>
    <row r="287" spans="3:18">
      <c r="C287" s="97">
        <v>46.5</v>
      </c>
      <c r="D287" s="97">
        <v>8.9999999999999982</v>
      </c>
      <c r="E287" s="97">
        <v>0.21335341280199999</v>
      </c>
      <c r="F287" s="97">
        <v>0.41384130887800002</v>
      </c>
      <c r="G287" s="97">
        <v>0.50016108247500002</v>
      </c>
      <c r="H287" s="97">
        <v>0.483968440093</v>
      </c>
      <c r="I287" s="97">
        <v>0.43331385652999999</v>
      </c>
      <c r="J287" s="97">
        <v>0.38039166030900001</v>
      </c>
      <c r="K287" s="97">
        <v>0.33840850727799998</v>
      </c>
      <c r="L287" s="97">
        <v>0.30451206252000002</v>
      </c>
      <c r="M287" s="97">
        <v>0.27483855095499998</v>
      </c>
      <c r="N287" s="97">
        <v>0.123624554069</v>
      </c>
      <c r="O287" s="97">
        <v>5.4767122193900002E-2</v>
      </c>
      <c r="P287" s="97">
        <v>3.2691102242800002E-2</v>
      </c>
      <c r="Q287" s="97">
        <v>2.3187241844399999E-2</v>
      </c>
      <c r="R287" s="11">
        <f>SQRT((C287-Input!$R$8)^2+(Input!$Q$8-D287)^2)</f>
        <v>1.3700334499097888</v>
      </c>
    </row>
    <row r="288" spans="3:18">
      <c r="C288" s="97">
        <v>46.5</v>
      </c>
      <c r="D288" s="97">
        <v>9.1</v>
      </c>
      <c r="E288" s="97">
        <v>0.21925052777699999</v>
      </c>
      <c r="F288" s="97">
        <v>0.42551815717500002</v>
      </c>
      <c r="G288" s="97">
        <v>0.51465573879299997</v>
      </c>
      <c r="H288" s="97">
        <v>0.49785352651600001</v>
      </c>
      <c r="I288" s="97">
        <v>0.44583930652600001</v>
      </c>
      <c r="J288" s="97">
        <v>0.391528147331</v>
      </c>
      <c r="K288" s="97">
        <v>0.34829095090200002</v>
      </c>
      <c r="L288" s="97">
        <v>0.31345479670900001</v>
      </c>
      <c r="M288" s="97">
        <v>0.28300810306099999</v>
      </c>
      <c r="N288" s="97">
        <v>0.12703503240299999</v>
      </c>
      <c r="O288" s="97">
        <v>5.6065116054600003E-2</v>
      </c>
      <c r="P288" s="97">
        <v>3.3313800907900003E-2</v>
      </c>
      <c r="Q288" s="97">
        <v>2.35723479789E-2</v>
      </c>
      <c r="R288" s="11">
        <f>SQRT((C288-Input!$R$8)^2+(Input!$Q$8-D288)^2)</f>
        <v>1.2727293428593109</v>
      </c>
    </row>
    <row r="289" spans="3:18">
      <c r="C289" s="97">
        <v>46.5</v>
      </c>
      <c r="D289" s="97">
        <v>9.2000000000000011</v>
      </c>
      <c r="E289" s="97">
        <v>0.23141606662899999</v>
      </c>
      <c r="F289" s="97">
        <v>0.44962584939200001</v>
      </c>
      <c r="G289" s="97">
        <v>0.54471489063400003</v>
      </c>
      <c r="H289" s="97">
        <v>0.52644125283999998</v>
      </c>
      <c r="I289" s="97">
        <v>0.47107797077500002</v>
      </c>
      <c r="J289" s="97">
        <v>0.41348073358699999</v>
      </c>
      <c r="K289" s="97">
        <v>0.36828648244399997</v>
      </c>
      <c r="L289" s="97">
        <v>0.33129982584000001</v>
      </c>
      <c r="M289" s="97">
        <v>0.29889493459499999</v>
      </c>
      <c r="N289" s="97">
        <v>0.13369234945799999</v>
      </c>
      <c r="O289" s="97">
        <v>5.8631210565400001E-2</v>
      </c>
      <c r="P289" s="97">
        <v>3.4576556253199997E-2</v>
      </c>
      <c r="Q289" s="97">
        <v>2.43601691812E-2</v>
      </c>
      <c r="R289" s="11">
        <f>SQRT((C289-Input!$R$8)^2+(Input!$Q$8-D289)^2)</f>
        <v>1.1758776749638842</v>
      </c>
    </row>
    <row r="290" spans="3:18">
      <c r="C290" s="97">
        <v>46.5</v>
      </c>
      <c r="D290" s="97">
        <v>9.3000000000000007</v>
      </c>
      <c r="E290" s="97">
        <v>0.25571845088700002</v>
      </c>
      <c r="F290" s="97">
        <v>0.49948713304499998</v>
      </c>
      <c r="G290" s="97">
        <v>0.60147775983100005</v>
      </c>
      <c r="H290" s="97">
        <v>0.58086956909599996</v>
      </c>
      <c r="I290" s="97">
        <v>0.51964133427100001</v>
      </c>
      <c r="J290" s="97">
        <v>0.45498340617299998</v>
      </c>
      <c r="K290" s="97">
        <v>0.40631177682899999</v>
      </c>
      <c r="L290" s="97">
        <v>0.36520631368799999</v>
      </c>
      <c r="M290" s="97">
        <v>0.32864650697800002</v>
      </c>
      <c r="N290" s="97">
        <v>0.14573558688499999</v>
      </c>
      <c r="O290" s="97">
        <v>6.3153996727199999E-2</v>
      </c>
      <c r="P290" s="97">
        <v>3.6806521676299997E-2</v>
      </c>
      <c r="Q290" s="97">
        <v>2.5744546096899999E-2</v>
      </c>
      <c r="R290" s="11">
        <f>SQRT((C290-Input!$R$8)^2+(Input!$Q$8-D290)^2)</f>
        <v>1.0796002189615612</v>
      </c>
    </row>
    <row r="291" spans="3:18">
      <c r="C291" s="97">
        <v>46.5</v>
      </c>
      <c r="D291" s="97">
        <v>9.3999999999999986</v>
      </c>
      <c r="E291" s="97">
        <v>0.30359763389</v>
      </c>
      <c r="F291" s="97">
        <v>0.60170711475899996</v>
      </c>
      <c r="G291" s="97">
        <v>0.711120655672</v>
      </c>
      <c r="H291" s="97">
        <v>0.68199903980599996</v>
      </c>
      <c r="I291" s="97">
        <v>0.60885866233200003</v>
      </c>
      <c r="J291" s="97">
        <v>0.53431618564200001</v>
      </c>
      <c r="K291" s="97">
        <v>0.475517629128</v>
      </c>
      <c r="L291" s="97">
        <v>0.42760396011200003</v>
      </c>
      <c r="M291" s="97">
        <v>0.38464157458499998</v>
      </c>
      <c r="N291" s="97">
        <v>0.166721396932</v>
      </c>
      <c r="O291" s="97">
        <v>7.1070532223900001E-2</v>
      </c>
      <c r="P291" s="97">
        <v>4.0599432199899997E-2</v>
      </c>
      <c r="Q291" s="97">
        <v>2.8078964660999999E-2</v>
      </c>
      <c r="R291" s="11">
        <f>SQRT((C291-Input!$R$8)^2+(Input!$Q$8-D291)^2)</f>
        <v>0.98406552580874163</v>
      </c>
    </row>
    <row r="292" spans="3:18">
      <c r="C292" s="97">
        <v>46.5</v>
      </c>
      <c r="D292" s="97">
        <v>9.5</v>
      </c>
      <c r="E292" s="97">
        <v>0.34413839350600001</v>
      </c>
      <c r="F292" s="97">
        <v>0.68832288162199995</v>
      </c>
      <c r="G292" s="97">
        <v>0.80637038877199996</v>
      </c>
      <c r="H292" s="97">
        <v>0.77241049254899996</v>
      </c>
      <c r="I292" s="97">
        <v>0.68615582617100002</v>
      </c>
      <c r="J292" s="97">
        <v>0.60183225122200001</v>
      </c>
      <c r="K292" s="97">
        <v>0.53750288357599996</v>
      </c>
      <c r="L292" s="97">
        <v>0.48171545562500001</v>
      </c>
      <c r="M292" s="97">
        <v>0.43259420270100002</v>
      </c>
      <c r="N292" s="97">
        <v>0.185858248221</v>
      </c>
      <c r="O292" s="97">
        <v>7.8217065342699996E-2</v>
      </c>
      <c r="P292" s="97">
        <v>4.4085785857200001E-2</v>
      </c>
      <c r="Q292" s="97">
        <v>3.0207429032000001E-2</v>
      </c>
      <c r="R292" s="11">
        <f>SQRT((C292-Input!$R$8)^2+(Input!$Q$8-D292)^2)</f>
        <v>0.88951294840975326</v>
      </c>
    </row>
    <row r="293" spans="3:18">
      <c r="C293" s="97">
        <v>46.5</v>
      </c>
      <c r="D293" s="97">
        <v>9.5999999999999979</v>
      </c>
      <c r="E293" s="97">
        <v>0.36548390620400001</v>
      </c>
      <c r="F293" s="97">
        <v>0.73140661956300002</v>
      </c>
      <c r="G293" s="97">
        <v>0.85488582240099997</v>
      </c>
      <c r="H293" s="97">
        <v>0.81870732234099997</v>
      </c>
      <c r="I293" s="97">
        <v>0.72923915549600005</v>
      </c>
      <c r="J293" s="97">
        <v>0.63835943313499999</v>
      </c>
      <c r="K293" s="97">
        <v>0.57103557347099998</v>
      </c>
      <c r="L293" s="97">
        <v>0.51236771654000002</v>
      </c>
      <c r="M293" s="97">
        <v>0.45945784622899999</v>
      </c>
      <c r="N293" s="97">
        <v>0.19817860887300001</v>
      </c>
      <c r="O293" s="97">
        <v>8.3061419406700004E-2</v>
      </c>
      <c r="P293" s="97">
        <v>4.6575123889800001E-2</v>
      </c>
      <c r="Q293" s="97">
        <v>3.1767834639099997E-2</v>
      </c>
      <c r="R293" s="11">
        <f>SQRT((C293-Input!$R$8)^2+(Input!$Q$8-D293)^2)</f>
        <v>0.79629241594529543</v>
      </c>
    </row>
    <row r="294" spans="3:18">
      <c r="C294" s="97">
        <v>46.5</v>
      </c>
      <c r="D294" s="97">
        <v>9.6999999999999993</v>
      </c>
      <c r="E294" s="97">
        <v>0.37830673833799999</v>
      </c>
      <c r="F294" s="97">
        <v>0.75709671166000003</v>
      </c>
      <c r="G294" s="97">
        <v>0.88380279416700003</v>
      </c>
      <c r="H294" s="97">
        <v>0.84610231301899996</v>
      </c>
      <c r="I294" s="97">
        <v>0.75523200529500001</v>
      </c>
      <c r="J294" s="97">
        <v>0.66038116842000005</v>
      </c>
      <c r="K294" s="97">
        <v>0.590311083387</v>
      </c>
      <c r="L294" s="97">
        <v>0.53099711227599999</v>
      </c>
      <c r="M294" s="97">
        <v>0.47584953186399997</v>
      </c>
      <c r="N294" s="97">
        <v>0.20593512889599999</v>
      </c>
      <c r="O294" s="97">
        <v>8.6319003689599993E-2</v>
      </c>
      <c r="P294" s="97">
        <v>4.8300920826499998E-2</v>
      </c>
      <c r="Q294" s="97">
        <v>3.2873286001500003E-2</v>
      </c>
      <c r="R294" s="11">
        <f>SQRT((C294-Input!$R$8)^2+(Input!$Q$8-D294)^2)</f>
        <v>0.70493257691453948</v>
      </c>
    </row>
    <row r="295" spans="3:18">
      <c r="C295" s="97">
        <v>46.5</v>
      </c>
      <c r="D295" s="97">
        <v>9.8000000000000007</v>
      </c>
      <c r="E295" s="97">
        <v>0.38567980194399998</v>
      </c>
      <c r="F295" s="97">
        <v>0.77204458443000001</v>
      </c>
      <c r="G295" s="97">
        <v>0.90019914677500001</v>
      </c>
      <c r="H295" s="97">
        <v>0.86161828624000003</v>
      </c>
      <c r="I295" s="97">
        <v>0.76998636999000003</v>
      </c>
      <c r="J295" s="97">
        <v>0.67290523135799996</v>
      </c>
      <c r="K295" s="97">
        <v>0.601249806863</v>
      </c>
      <c r="L295" s="97">
        <v>0.541581009856</v>
      </c>
      <c r="M295" s="97">
        <v>0.48518013432500001</v>
      </c>
      <c r="N295" s="97">
        <v>0.210232788083</v>
      </c>
      <c r="O295" s="97">
        <v>8.8239140443800004E-2</v>
      </c>
      <c r="P295" s="97">
        <v>4.9344406896199997E-2</v>
      </c>
      <c r="Q295" s="97">
        <v>3.3558219480799997E-2</v>
      </c>
      <c r="R295" s="11">
        <f>SQRT((C295-Input!$R$8)^2+(Input!$Q$8-D295)^2)</f>
        <v>0.61626152264988232</v>
      </c>
    </row>
    <row r="296" spans="3:18">
      <c r="C296" s="97">
        <v>46.5</v>
      </c>
      <c r="D296" s="97">
        <v>9.9</v>
      </c>
      <c r="E296" s="97">
        <v>0.38691633922399998</v>
      </c>
      <c r="F296" s="97">
        <v>0.77426098592299997</v>
      </c>
      <c r="G296" s="97">
        <v>0.90303518231500002</v>
      </c>
      <c r="H296" s="97">
        <v>0.864444573858</v>
      </c>
      <c r="I296" s="97">
        <v>0.77272639087799999</v>
      </c>
      <c r="J296" s="97">
        <v>0.67521047088599995</v>
      </c>
      <c r="K296" s="97">
        <v>0.60325982811599999</v>
      </c>
      <c r="L296" s="97">
        <v>0.543544774181</v>
      </c>
      <c r="M296" s="97">
        <v>0.48696969227499998</v>
      </c>
      <c r="N296" s="97">
        <v>0.21134228151500001</v>
      </c>
      <c r="O296" s="97">
        <v>8.8817082421199997E-2</v>
      </c>
      <c r="P296" s="97">
        <v>4.9694784402299998E-2</v>
      </c>
      <c r="Q296" s="97">
        <v>3.3815390987299999E-2</v>
      </c>
      <c r="R296" s="11">
        <f>SQRT((C296-Input!$R$8)^2+(Input!$Q$8-D296)^2)</f>
        <v>0.53162636371998317</v>
      </c>
    </row>
    <row r="297" spans="3:18">
      <c r="C297" s="97">
        <v>46.5</v>
      </c>
      <c r="D297" s="97">
        <v>10</v>
      </c>
      <c r="E297" s="97">
        <v>0.38310553700299999</v>
      </c>
      <c r="F297" s="97">
        <v>0.76581204890999999</v>
      </c>
      <c r="G297" s="97">
        <v>0.89478803266999996</v>
      </c>
      <c r="H297" s="97">
        <v>0.85695081033999998</v>
      </c>
      <c r="I297" s="97">
        <v>0.76575554783699995</v>
      </c>
      <c r="J297" s="97">
        <v>0.66927855227300004</v>
      </c>
      <c r="K297" s="97">
        <v>0.59810058934999999</v>
      </c>
      <c r="L297" s="97">
        <v>0.53862788449999999</v>
      </c>
      <c r="M297" s="97">
        <v>0.48276353290899998</v>
      </c>
      <c r="N297" s="97">
        <v>0.20997555400699999</v>
      </c>
      <c r="O297" s="97">
        <v>8.8366828479900003E-2</v>
      </c>
      <c r="P297" s="97">
        <v>4.9513302201499999E-2</v>
      </c>
      <c r="Q297" s="97">
        <v>3.3742610429299998E-2</v>
      </c>
      <c r="R297" s="11">
        <f>SQRT((C297-Input!$R$8)^2+(Input!$Q$8-D297)^2)</f>
        <v>0.45329341149581259</v>
      </c>
    </row>
    <row r="298" spans="3:18">
      <c r="C298" s="97">
        <v>46.5</v>
      </c>
      <c r="D298" s="97">
        <v>10.1</v>
      </c>
      <c r="E298" s="97">
        <v>0.37766076160000001</v>
      </c>
      <c r="F298" s="97">
        <v>0.75424705654599999</v>
      </c>
      <c r="G298" s="97">
        <v>0.88279394597299998</v>
      </c>
      <c r="H298" s="97">
        <v>0.84584152697899995</v>
      </c>
      <c r="I298" s="97">
        <v>0.75535112724999998</v>
      </c>
      <c r="J298" s="97">
        <v>0.66043295128699997</v>
      </c>
      <c r="K298" s="97">
        <v>0.59037854119699995</v>
      </c>
      <c r="L298" s="97">
        <v>0.53123270853600002</v>
      </c>
      <c r="M298" s="97">
        <v>0.47635243849199999</v>
      </c>
      <c r="N298" s="97">
        <v>0.207515821366</v>
      </c>
      <c r="O298" s="97">
        <v>8.7411316900700003E-2</v>
      </c>
      <c r="P298" s="97">
        <v>4.9058915139299997E-2</v>
      </c>
      <c r="Q298" s="97">
        <v>3.3491427626100002E-2</v>
      </c>
      <c r="R298" s="11">
        <f>SQRT((C298-Input!$R$8)^2+(Input!$Q$8-D298)^2)</f>
        <v>0.38512756744862109</v>
      </c>
    </row>
    <row r="299" spans="3:18">
      <c r="C299" s="97">
        <v>46.5</v>
      </c>
      <c r="D299" s="97">
        <v>10.199999999999999</v>
      </c>
      <c r="E299" s="97">
        <v>0.37300889949299998</v>
      </c>
      <c r="F299" s="97">
        <v>0.74502307245400001</v>
      </c>
      <c r="G299" s="97">
        <v>0.87223442704900001</v>
      </c>
      <c r="H299" s="97">
        <v>0.83584329962399995</v>
      </c>
      <c r="I299" s="97">
        <v>0.74588045502300004</v>
      </c>
      <c r="J299" s="97">
        <v>0.65235892864800005</v>
      </c>
      <c r="K299" s="97">
        <v>0.58326316530599998</v>
      </c>
      <c r="L299" s="97">
        <v>0.52434331223800001</v>
      </c>
      <c r="M299" s="97">
        <v>0.47028834478499998</v>
      </c>
      <c r="N299" s="97">
        <v>0.20484741132000001</v>
      </c>
      <c r="O299" s="97">
        <v>8.62708105477E-2</v>
      </c>
      <c r="P299" s="97">
        <v>4.8487387715699999E-2</v>
      </c>
      <c r="Q299" s="97">
        <v>3.3151498543299997E-2</v>
      </c>
      <c r="R299" s="11">
        <f>SQRT((C299-Input!$R$8)^2+(Input!$Q$8-D299)^2)</f>
        <v>0.33342400860206833</v>
      </c>
    </row>
    <row r="300" spans="3:18">
      <c r="C300" s="97">
        <v>46.5</v>
      </c>
      <c r="D300" s="97">
        <v>10.3</v>
      </c>
      <c r="E300" s="97">
        <v>0.36814698356199999</v>
      </c>
      <c r="F300" s="97">
        <v>0.73598395303899999</v>
      </c>
      <c r="G300" s="97">
        <v>0.86087030128200004</v>
      </c>
      <c r="H300" s="97">
        <v>0.82489277601900002</v>
      </c>
      <c r="I300" s="97">
        <v>0.735388497285</v>
      </c>
      <c r="J300" s="97">
        <v>0.643371118859</v>
      </c>
      <c r="K300" s="97">
        <v>0.57525867968300004</v>
      </c>
      <c r="L300" s="97">
        <v>0.51652358856699998</v>
      </c>
      <c r="M300" s="97">
        <v>0.46332411371299997</v>
      </c>
      <c r="N300" s="97">
        <v>0.20142227720600001</v>
      </c>
      <c r="O300" s="97">
        <v>8.4798635701999997E-2</v>
      </c>
      <c r="P300" s="97">
        <v>4.7731973843500003E-2</v>
      </c>
      <c r="Q300" s="97">
        <v>3.2683795330400001E-2</v>
      </c>
      <c r="R300" s="11">
        <f>SQRT((C300-Input!$R$8)^2+(Input!$Q$8-D300)^2)</f>
        <v>0.30662663911612742</v>
      </c>
    </row>
    <row r="301" spans="3:18">
      <c r="C301" s="97">
        <v>46.5</v>
      </c>
      <c r="D301" s="97">
        <v>10.4</v>
      </c>
      <c r="E301" s="97">
        <v>0.35842468932299998</v>
      </c>
      <c r="F301" s="97">
        <v>0.71674300792500001</v>
      </c>
      <c r="G301" s="97">
        <v>0.83843575674199999</v>
      </c>
      <c r="H301" s="97">
        <v>0.80369560564599996</v>
      </c>
      <c r="I301" s="97">
        <v>0.71536631472199996</v>
      </c>
      <c r="J301" s="97">
        <v>0.62627274609100003</v>
      </c>
      <c r="K301" s="97">
        <v>0.56011588148000002</v>
      </c>
      <c r="L301" s="97">
        <v>0.50195275993999999</v>
      </c>
      <c r="M301" s="97">
        <v>0.45048363322500001</v>
      </c>
      <c r="N301" s="97">
        <v>0.19544771843200001</v>
      </c>
      <c r="O301" s="97">
        <v>8.2468331457200006E-2</v>
      </c>
      <c r="P301" s="97">
        <v>4.65523076471E-2</v>
      </c>
      <c r="Q301" s="97">
        <v>3.1949821441800003E-2</v>
      </c>
      <c r="R301" s="11">
        <f>SQRT((C301-Input!$R$8)^2+(Input!$Q$8-D301)^2)</f>
        <v>0.31123660150925681</v>
      </c>
    </row>
    <row r="302" spans="3:18">
      <c r="C302" s="97">
        <v>46.5</v>
      </c>
      <c r="D302" s="97">
        <v>10.5</v>
      </c>
      <c r="E302" s="97">
        <v>0.33811026245800002</v>
      </c>
      <c r="F302" s="97">
        <v>0.67415009433399997</v>
      </c>
      <c r="G302" s="97">
        <v>0.79275107226499997</v>
      </c>
      <c r="H302" s="97">
        <v>0.75976130789499996</v>
      </c>
      <c r="I302" s="97">
        <v>0.675775120048</v>
      </c>
      <c r="J302" s="97">
        <v>0.59242484362199999</v>
      </c>
      <c r="K302" s="97">
        <v>0.52831067511399998</v>
      </c>
      <c r="L302" s="97">
        <v>0.47380857269499999</v>
      </c>
      <c r="M302" s="97">
        <v>0.42590980566300002</v>
      </c>
      <c r="N302" s="97">
        <v>0.18524102216800001</v>
      </c>
      <c r="O302" s="97">
        <v>7.8789646122500001E-2</v>
      </c>
      <c r="P302" s="97">
        <v>4.4737240345100002E-2</v>
      </c>
      <c r="Q302" s="97">
        <v>3.0835583325399998E-2</v>
      </c>
      <c r="R302" s="11">
        <f>SQRT((C302-Input!$R$8)^2+(Input!$Q$8-D302)^2)</f>
        <v>0.34600079251702848</v>
      </c>
    </row>
    <row r="303" spans="3:18">
      <c r="C303" s="97">
        <v>46.5</v>
      </c>
      <c r="D303" s="97">
        <v>10.6</v>
      </c>
      <c r="E303" s="97">
        <v>0.303927209483</v>
      </c>
      <c r="F303" s="97">
        <v>0.59817965477099999</v>
      </c>
      <c r="G303" s="97">
        <v>0.71295948743199999</v>
      </c>
      <c r="H303" s="97">
        <v>0.68595117870599998</v>
      </c>
      <c r="I303" s="97">
        <v>0.61315691141600004</v>
      </c>
      <c r="J303" s="97">
        <v>0.53808247681900001</v>
      </c>
      <c r="K303" s="97">
        <v>0.478943423847</v>
      </c>
      <c r="L303" s="97">
        <v>0.43107740455499999</v>
      </c>
      <c r="M303" s="97">
        <v>0.38853695124199999</v>
      </c>
      <c r="N303" s="97">
        <v>0.17145284648199999</v>
      </c>
      <c r="O303" s="97">
        <v>7.4046224083699999E-2</v>
      </c>
      <c r="P303" s="97">
        <v>4.2431691437300002E-2</v>
      </c>
      <c r="Q303" s="97">
        <v>2.94329135169E-2</v>
      </c>
      <c r="R303" s="11">
        <f>SQRT((C303-Input!$R$8)^2+(Input!$Q$8-D303)^2)</f>
        <v>0.40319334657927031</v>
      </c>
    </row>
    <row r="304" spans="3:18">
      <c r="C304" s="97">
        <v>46.52000000000001</v>
      </c>
      <c r="D304" s="97">
        <v>6.6340000000000003</v>
      </c>
      <c r="E304" s="97">
        <v>0.29497624854799998</v>
      </c>
      <c r="F304" s="97">
        <v>0.54751395299799999</v>
      </c>
      <c r="G304" s="97">
        <v>0.67434192898699996</v>
      </c>
      <c r="H304" s="97">
        <v>0.65395681588300003</v>
      </c>
      <c r="I304" s="97">
        <v>0.57881887554</v>
      </c>
      <c r="J304" s="97">
        <v>0.50643561346099997</v>
      </c>
      <c r="K304" s="97">
        <v>0.44868308745500002</v>
      </c>
      <c r="L304" s="97">
        <v>0.402802245414</v>
      </c>
      <c r="M304" s="97">
        <v>0.36304571466399999</v>
      </c>
      <c r="N304" s="97">
        <v>0.162979099579</v>
      </c>
      <c r="O304" s="97">
        <v>7.2274058501300004E-2</v>
      </c>
      <c r="P304" s="97">
        <v>4.2304511684599998E-2</v>
      </c>
      <c r="Q304" s="97">
        <v>2.96356646264E-2</v>
      </c>
      <c r="R304" s="11">
        <f>SQRT((C304-Input!$R$8)^2+(Input!$Q$8-D304)^2)</f>
        <v>3.7126775883845906</v>
      </c>
    </row>
    <row r="305" spans="3:18">
      <c r="C305" s="97">
        <v>46.6</v>
      </c>
      <c r="D305" s="97">
        <v>6</v>
      </c>
      <c r="E305" s="97">
        <v>0.22981512804500001</v>
      </c>
      <c r="F305" s="97">
        <v>0.422416627037</v>
      </c>
      <c r="G305" s="97">
        <v>0.52448251478999997</v>
      </c>
      <c r="H305" s="97">
        <v>0.50991392298399996</v>
      </c>
      <c r="I305" s="97">
        <v>0.45083738964600001</v>
      </c>
      <c r="J305" s="97">
        <v>0.39473013009699998</v>
      </c>
      <c r="K305" s="97">
        <v>0.348131755594</v>
      </c>
      <c r="L305" s="97">
        <v>0.31165125602499999</v>
      </c>
      <c r="M305" s="97">
        <v>0.28129261900300001</v>
      </c>
      <c r="N305" s="97">
        <v>0.124809623737</v>
      </c>
      <c r="O305" s="97">
        <v>5.5105187505900002E-2</v>
      </c>
      <c r="P305" s="97">
        <v>3.2693031690399998E-2</v>
      </c>
      <c r="Q305" s="97">
        <v>2.29767581251E-2</v>
      </c>
      <c r="R305" s="11">
        <f>SQRT((C305-Input!$R$8)^2+(Input!$Q$8-D305)^2)</f>
        <v>4.3405800273198203</v>
      </c>
    </row>
    <row r="306" spans="3:18">
      <c r="C306" s="97">
        <v>46.6</v>
      </c>
      <c r="D306" s="97">
        <v>6.0999999999999988</v>
      </c>
      <c r="E306" s="97">
        <v>0.23442992268599999</v>
      </c>
      <c r="F306" s="97">
        <v>0.43026892954000001</v>
      </c>
      <c r="G306" s="97">
        <v>0.53528295415399996</v>
      </c>
      <c r="H306" s="97">
        <v>0.52054802104200004</v>
      </c>
      <c r="I306" s="97">
        <v>0.460098295155</v>
      </c>
      <c r="J306" s="97">
        <v>0.40295307155600002</v>
      </c>
      <c r="K306" s="97">
        <v>0.35573069879000002</v>
      </c>
      <c r="L306" s="97">
        <v>0.31845592681399998</v>
      </c>
      <c r="M306" s="97">
        <v>0.287612450751</v>
      </c>
      <c r="N306" s="97">
        <v>0.128296602146</v>
      </c>
      <c r="O306" s="97">
        <v>5.6803883387200001E-2</v>
      </c>
      <c r="P306" s="97">
        <v>3.3700533265599998E-2</v>
      </c>
      <c r="Q306" s="97">
        <v>2.37045683683E-2</v>
      </c>
      <c r="R306" s="11">
        <f>SQRT((C306-Input!$R$8)^2+(Input!$Q$8-D306)^2)</f>
        <v>4.2406937286098749</v>
      </c>
    </row>
    <row r="307" spans="3:18">
      <c r="C307" s="97">
        <v>46.6</v>
      </c>
      <c r="D307" s="97">
        <v>6.1999999999999993</v>
      </c>
      <c r="E307" s="97">
        <v>0.24309793253799999</v>
      </c>
      <c r="F307" s="97">
        <v>0.445931267247</v>
      </c>
      <c r="G307" s="97">
        <v>0.55573297834299995</v>
      </c>
      <c r="H307" s="97">
        <v>0.540151349314</v>
      </c>
      <c r="I307" s="97">
        <v>0.47675102966299998</v>
      </c>
      <c r="J307" s="97">
        <v>0.41721846350500003</v>
      </c>
      <c r="K307" s="97">
        <v>0.36884878739799998</v>
      </c>
      <c r="L307" s="97">
        <v>0.329983256103</v>
      </c>
      <c r="M307" s="97">
        <v>0.29788735145799999</v>
      </c>
      <c r="N307" s="97">
        <v>0.13313327567200001</v>
      </c>
      <c r="O307" s="97">
        <v>5.8970660533199999E-2</v>
      </c>
      <c r="P307" s="97">
        <v>3.4936858018500001E-2</v>
      </c>
      <c r="Q307" s="97">
        <v>2.4572710157100001E-2</v>
      </c>
      <c r="R307" s="11">
        <f>SQRT((C307-Input!$R$8)^2+(Input!$Q$8-D307)^2)</f>
        <v>4.1408129185190798</v>
      </c>
    </row>
    <row r="308" spans="3:18">
      <c r="C308" s="97">
        <v>46.6</v>
      </c>
      <c r="D308" s="97">
        <v>6.3</v>
      </c>
      <c r="E308" s="97">
        <v>0.25881408668799999</v>
      </c>
      <c r="F308" s="97">
        <v>0.47681763767399998</v>
      </c>
      <c r="G308" s="97">
        <v>0.589768474371</v>
      </c>
      <c r="H308" s="97">
        <v>0.573103335943</v>
      </c>
      <c r="I308" s="97">
        <v>0.50549356165199999</v>
      </c>
      <c r="J308" s="97">
        <v>0.44171042493099999</v>
      </c>
      <c r="K308" s="97">
        <v>0.39124324218000001</v>
      </c>
      <c r="L308" s="97">
        <v>0.349474961463</v>
      </c>
      <c r="M308" s="97">
        <v>0.31501389502100002</v>
      </c>
      <c r="N308" s="97">
        <v>0.140274487295</v>
      </c>
      <c r="O308" s="97">
        <v>6.1900640655500001E-2</v>
      </c>
      <c r="P308" s="97">
        <v>3.6535908022199998E-2</v>
      </c>
      <c r="Q308" s="97">
        <v>2.5652836166699999E-2</v>
      </c>
      <c r="R308" s="11">
        <f>SQRT((C308-Input!$R$8)^2+(Input!$Q$8-D308)^2)</f>
        <v>4.0409380040379084</v>
      </c>
    </row>
    <row r="309" spans="3:18">
      <c r="C309" s="97">
        <v>46.6</v>
      </c>
      <c r="D309" s="97">
        <v>6.4</v>
      </c>
      <c r="E309" s="97">
        <v>0.27367627466200001</v>
      </c>
      <c r="F309" s="97">
        <v>0.50577283588599997</v>
      </c>
      <c r="G309" s="97">
        <v>0.62193796482499997</v>
      </c>
      <c r="H309" s="97">
        <v>0.60340658642300005</v>
      </c>
      <c r="I309" s="97">
        <v>0.53294533814199996</v>
      </c>
      <c r="J309" s="97">
        <v>0.46508956218500003</v>
      </c>
      <c r="K309" s="97">
        <v>0.411867520692</v>
      </c>
      <c r="L309" s="97">
        <v>0.36818196229599998</v>
      </c>
      <c r="M309" s="97">
        <v>0.33146392719399997</v>
      </c>
      <c r="N309" s="97">
        <v>0.14719015588699999</v>
      </c>
      <c r="O309" s="97">
        <v>6.4774658746700006E-2</v>
      </c>
      <c r="P309" s="97">
        <v>3.81073901711E-2</v>
      </c>
      <c r="Q309" s="97">
        <v>2.6723870515300001E-2</v>
      </c>
      <c r="R309" s="11">
        <f>SQRT((C309-Input!$R$8)^2+(Input!$Q$8-D309)^2)</f>
        <v>3.9410694333874972</v>
      </c>
    </row>
    <row r="310" spans="3:18">
      <c r="C310" s="97">
        <v>46.6</v>
      </c>
      <c r="D310" s="97">
        <v>6.5</v>
      </c>
      <c r="E310" s="97">
        <v>0.28238820573399998</v>
      </c>
      <c r="F310" s="97">
        <v>0.52143299600199999</v>
      </c>
      <c r="G310" s="97">
        <v>0.64140142274</v>
      </c>
      <c r="H310" s="97">
        <v>0.62213754815900002</v>
      </c>
      <c r="I310" s="97">
        <v>0.55017950074300004</v>
      </c>
      <c r="J310" s="97">
        <v>0.479872363641</v>
      </c>
      <c r="K310" s="97">
        <v>0.42484488026200001</v>
      </c>
      <c r="L310" s="97">
        <v>0.38030899252799999</v>
      </c>
      <c r="M310" s="97">
        <v>0.342295935404</v>
      </c>
      <c r="N310" s="97">
        <v>0.15231061985700001</v>
      </c>
      <c r="O310" s="97">
        <v>6.7135707390400007E-2</v>
      </c>
      <c r="P310" s="97">
        <v>3.9424405032800001E-2</v>
      </c>
      <c r="Q310" s="97">
        <v>2.7639876373E-2</v>
      </c>
      <c r="R310" s="11">
        <f>SQRT((C310-Input!$R$8)^2+(Input!$Q$8-D310)^2)</f>
        <v>3.8412077013726598</v>
      </c>
    </row>
    <row r="311" spans="3:18">
      <c r="C311" s="97">
        <v>46.6</v>
      </c>
      <c r="D311" s="97">
        <v>6.5999999999999988</v>
      </c>
      <c r="E311" s="97">
        <v>0.28844887199300001</v>
      </c>
      <c r="F311" s="97">
        <v>0.53291541534099995</v>
      </c>
      <c r="G311" s="97">
        <v>0.65604814246800003</v>
      </c>
      <c r="H311" s="97">
        <v>0.63637411907999997</v>
      </c>
      <c r="I311" s="97">
        <v>0.56295369712499999</v>
      </c>
      <c r="J311" s="97">
        <v>0.49144669188599999</v>
      </c>
      <c r="K311" s="97">
        <v>0.43512885631600001</v>
      </c>
      <c r="L311" s="97">
        <v>0.39003382969299999</v>
      </c>
      <c r="M311" s="97">
        <v>0.35108657708899998</v>
      </c>
      <c r="N311" s="97">
        <v>0.15679123004699999</v>
      </c>
      <c r="O311" s="97">
        <v>6.9288404186499994E-2</v>
      </c>
      <c r="P311" s="97">
        <v>4.0634907810000002E-2</v>
      </c>
      <c r="Q311" s="97">
        <v>2.8484558380799999E-2</v>
      </c>
      <c r="R311" s="11">
        <f>SQRT((C311-Input!$R$8)^2+(Input!$Q$8-D311)^2)</f>
        <v>3.7413533555904634</v>
      </c>
    </row>
    <row r="312" spans="3:18">
      <c r="C312" s="97">
        <v>46.6</v>
      </c>
      <c r="D312" s="97">
        <v>6.6999999999999993</v>
      </c>
      <c r="E312" s="97">
        <v>0.29384608971600001</v>
      </c>
      <c r="F312" s="97">
        <v>0.543799527477</v>
      </c>
      <c r="G312" s="97">
        <v>0.66970854528599999</v>
      </c>
      <c r="H312" s="97">
        <v>0.64963558931599996</v>
      </c>
      <c r="I312" s="97">
        <v>0.57459991633200003</v>
      </c>
      <c r="J312" s="97">
        <v>0.50246275863000001</v>
      </c>
      <c r="K312" s="97">
        <v>0.44502626581299998</v>
      </c>
      <c r="L312" s="97">
        <v>0.39931640796500001</v>
      </c>
      <c r="M312" s="97">
        <v>0.35961662716999998</v>
      </c>
      <c r="N312" s="97">
        <v>0.161177588373</v>
      </c>
      <c r="O312" s="97">
        <v>7.1406900097100004E-2</v>
      </c>
      <c r="P312" s="97">
        <v>4.1811990130800003E-2</v>
      </c>
      <c r="Q312" s="97">
        <v>2.9302216611699999E-2</v>
      </c>
      <c r="R312" s="11">
        <f>SQRT((C312-Input!$R$8)^2+(Input!$Q$8-D312)^2)</f>
        <v>3.6415070036581554</v>
      </c>
    </row>
    <row r="313" spans="3:18">
      <c r="C313" s="97">
        <v>46.6</v>
      </c>
      <c r="D313" s="97">
        <v>6.8</v>
      </c>
      <c r="E313" s="97">
        <v>0.29878716270900002</v>
      </c>
      <c r="F313" s="97">
        <v>0.55470339213099995</v>
      </c>
      <c r="G313" s="97">
        <v>0.68318401069000001</v>
      </c>
      <c r="H313" s="97">
        <v>0.66253078714000002</v>
      </c>
      <c r="I313" s="97">
        <v>0.58603455439200003</v>
      </c>
      <c r="J313" s="97">
        <v>0.51334955205999999</v>
      </c>
      <c r="K313" s="97">
        <v>0.45492872919799998</v>
      </c>
      <c r="L313" s="97">
        <v>0.40825880281100002</v>
      </c>
      <c r="M313" s="97">
        <v>0.36813471827200001</v>
      </c>
      <c r="N313" s="97">
        <v>0.16545995554699999</v>
      </c>
      <c r="O313" s="97">
        <v>7.3463256905700006E-2</v>
      </c>
      <c r="P313" s="97">
        <v>4.2924829156299998E-2</v>
      </c>
      <c r="Q313" s="97">
        <v>3.0066598277599998E-2</v>
      </c>
      <c r="R313" s="11">
        <f>SQRT((C313-Input!$R$8)^2+(Input!$Q$8-D313)^2)</f>
        <v>3.5416693216610122</v>
      </c>
    </row>
    <row r="314" spans="3:18">
      <c r="C314" s="97">
        <v>46.6</v>
      </c>
      <c r="D314" s="97">
        <v>6.9</v>
      </c>
      <c r="E314" s="97">
        <v>0.305567365398</v>
      </c>
      <c r="F314" s="97">
        <v>0.57128459709799995</v>
      </c>
      <c r="G314" s="97">
        <v>0.70260587596299995</v>
      </c>
      <c r="H314" s="97">
        <v>0.68040414362199997</v>
      </c>
      <c r="I314" s="97">
        <v>0.60190733968200005</v>
      </c>
      <c r="J314" s="97">
        <v>0.52846243009399996</v>
      </c>
      <c r="K314" s="97">
        <v>0.46864585935600001</v>
      </c>
      <c r="L314" s="97">
        <v>0.42052075816200002</v>
      </c>
      <c r="M314" s="97">
        <v>0.37964276865899999</v>
      </c>
      <c r="N314" s="97">
        <v>0.17058606176499999</v>
      </c>
      <c r="O314" s="97">
        <v>7.5718115916900003E-2</v>
      </c>
      <c r="P314" s="97">
        <v>4.4134807012400003E-2</v>
      </c>
      <c r="Q314" s="97">
        <v>3.0879448052500001E-2</v>
      </c>
      <c r="R314" s="11">
        <f>SQRT((C314-Input!$R$8)^2+(Input!$Q$8-D314)^2)</f>
        <v>3.441841064067042</v>
      </c>
    </row>
    <row r="315" spans="3:18">
      <c r="C315" s="97">
        <v>46.6</v>
      </c>
      <c r="D315" s="97">
        <v>6.9999999999999991</v>
      </c>
      <c r="E315" s="97">
        <v>0.32192400333299998</v>
      </c>
      <c r="F315" s="97">
        <v>0.61203167548000004</v>
      </c>
      <c r="G315" s="97">
        <v>0.74577453140899996</v>
      </c>
      <c r="H315" s="97">
        <v>0.71905570286499998</v>
      </c>
      <c r="I315" s="97">
        <v>0.63543824898800005</v>
      </c>
      <c r="J315" s="97">
        <v>0.55953047151299995</v>
      </c>
      <c r="K315" s="97">
        <v>0.49642758379399998</v>
      </c>
      <c r="L315" s="97">
        <v>0.44477981439600001</v>
      </c>
      <c r="M315" s="97">
        <v>0.401732906587</v>
      </c>
      <c r="N315" s="97">
        <v>0.179023229028</v>
      </c>
      <c r="O315" s="97">
        <v>7.8998184883800004E-2</v>
      </c>
      <c r="P315" s="97">
        <v>4.5823576950100003E-2</v>
      </c>
      <c r="Q315" s="97">
        <v>3.1965965110200001E-2</v>
      </c>
      <c r="R315" s="11">
        <f>SQRT((C315-Input!$R$8)^2+(Input!$Q$8-D315)^2)</f>
        <v>3.3420230754142821</v>
      </c>
    </row>
    <row r="316" spans="3:18">
      <c r="C316" s="97">
        <v>46.6</v>
      </c>
      <c r="D316" s="97">
        <v>7.0999999999999988</v>
      </c>
      <c r="E316" s="97">
        <v>0.34357699986899998</v>
      </c>
      <c r="F316" s="97">
        <v>0.66550345342200001</v>
      </c>
      <c r="G316" s="97">
        <v>0.79990203525900005</v>
      </c>
      <c r="H316" s="97">
        <v>0.76883030180300005</v>
      </c>
      <c r="I316" s="97">
        <v>0.67827062525000004</v>
      </c>
      <c r="J316" s="97">
        <v>0.59661040001400001</v>
      </c>
      <c r="K316" s="97">
        <v>0.531473329828</v>
      </c>
      <c r="L316" s="97">
        <v>0.47526972264900003</v>
      </c>
      <c r="M316" s="97">
        <v>0.42812692360100002</v>
      </c>
      <c r="N316" s="97">
        <v>0.189181421953</v>
      </c>
      <c r="O316" s="97">
        <v>8.2804656835999996E-2</v>
      </c>
      <c r="P316" s="97">
        <v>4.77444640987E-2</v>
      </c>
      <c r="Q316" s="97">
        <v>3.3170528656099998E-2</v>
      </c>
      <c r="R316" s="11">
        <f>SQRT((C316-Input!$R$8)^2+(Input!$Q$8-D316)^2)</f>
        <v>3.2422163041513623</v>
      </c>
    </row>
    <row r="317" spans="3:18">
      <c r="C317" s="97">
        <v>46.6</v>
      </c>
      <c r="D317" s="97">
        <v>7.2</v>
      </c>
      <c r="E317" s="97">
        <v>0.35781547121099999</v>
      </c>
      <c r="F317" s="97">
        <v>0.69894827039499996</v>
      </c>
      <c r="G317" s="97">
        <v>0.83447487851299995</v>
      </c>
      <c r="H317" s="97">
        <v>0.80115427410499995</v>
      </c>
      <c r="I317" s="97">
        <v>0.70811076827399999</v>
      </c>
      <c r="J317" s="97">
        <v>0.62279405415699995</v>
      </c>
      <c r="K317" s="97">
        <v>0.55667578446599997</v>
      </c>
      <c r="L317" s="97">
        <v>0.49753419493500001</v>
      </c>
      <c r="M317" s="97">
        <v>0.44768584616599999</v>
      </c>
      <c r="N317" s="97">
        <v>0.19756627816899999</v>
      </c>
      <c r="O317" s="97">
        <v>8.6107095923199997E-2</v>
      </c>
      <c r="P317" s="97">
        <v>4.94621255153E-2</v>
      </c>
      <c r="Q317" s="97">
        <v>3.4262568897299998E-2</v>
      </c>
      <c r="R317" s="11">
        <f>SQRT((C317-Input!$R$8)^2+(Input!$Q$8-D317)^2)</f>
        <v>3.1424218191083595</v>
      </c>
    </row>
    <row r="318" spans="3:18">
      <c r="C318" s="97">
        <v>46.6</v>
      </c>
      <c r="D318" s="97">
        <v>7.3000000000000007</v>
      </c>
      <c r="E318" s="97">
        <v>0.36686244936599999</v>
      </c>
      <c r="F318" s="97">
        <v>0.71910189189399998</v>
      </c>
      <c r="G318" s="97">
        <v>0.85635061760200004</v>
      </c>
      <c r="H318" s="97">
        <v>0.82143923509600003</v>
      </c>
      <c r="I318" s="97">
        <v>0.72735846035399998</v>
      </c>
      <c r="J318" s="97">
        <v>0.63968015106099996</v>
      </c>
      <c r="K318" s="97">
        <v>0.57184262442800005</v>
      </c>
      <c r="L318" s="97">
        <v>0.512096263035</v>
      </c>
      <c r="M318" s="97">
        <v>0.46055324078400001</v>
      </c>
      <c r="N318" s="97">
        <v>0.203515090211</v>
      </c>
      <c r="O318" s="97">
        <v>8.8594617540999995E-2</v>
      </c>
      <c r="P318" s="97">
        <v>5.0795246483800002E-2</v>
      </c>
      <c r="Q318" s="97">
        <v>3.5122480118299999E-2</v>
      </c>
      <c r="R318" s="11">
        <f>SQRT((C318-Input!$R$8)^2+(Input!$Q$8-D318)^2)</f>
        <v>3.0426408291994744</v>
      </c>
    </row>
    <row r="319" spans="3:18">
      <c r="C319" s="97">
        <v>46.6</v>
      </c>
      <c r="D319" s="97">
        <v>7.3999999999999986</v>
      </c>
      <c r="E319" s="97">
        <v>0.37013040566200001</v>
      </c>
      <c r="F319" s="97">
        <v>0.72592886482800001</v>
      </c>
      <c r="G319" s="97">
        <v>0.86457384699600004</v>
      </c>
      <c r="H319" s="97">
        <v>0.82929098389699996</v>
      </c>
      <c r="I319" s="97">
        <v>0.73490816750599997</v>
      </c>
      <c r="J319" s="97">
        <v>0.64636662884399998</v>
      </c>
      <c r="K319" s="97">
        <v>0.57794992908999998</v>
      </c>
      <c r="L319" s="97">
        <v>0.518082376314</v>
      </c>
      <c r="M319" s="97">
        <v>0.46591830373300003</v>
      </c>
      <c r="N319" s="97">
        <v>0.206275775115</v>
      </c>
      <c r="O319" s="97">
        <v>8.9958215828799995E-2</v>
      </c>
      <c r="P319" s="97">
        <v>5.1560705166800003E-2</v>
      </c>
      <c r="Q319" s="97">
        <v>3.5625908010999997E-2</v>
      </c>
      <c r="R319" s="11">
        <f>SQRT((C319-Input!$R$8)^2+(Input!$Q$8-D319)^2)</f>
        <v>2.9428747071214332</v>
      </c>
    </row>
    <row r="320" spans="3:18">
      <c r="C320" s="97">
        <v>46.6</v>
      </c>
      <c r="D320" s="97">
        <v>7.4999999999999991</v>
      </c>
      <c r="E320" s="97">
        <v>0.36860384896699999</v>
      </c>
      <c r="F320" s="97">
        <v>0.72214105718900001</v>
      </c>
      <c r="G320" s="97">
        <v>0.86153835240300003</v>
      </c>
      <c r="H320" s="97">
        <v>0.82684676087099995</v>
      </c>
      <c r="I320" s="97">
        <v>0.73287242348899995</v>
      </c>
      <c r="J320" s="97">
        <v>0.64476306268000005</v>
      </c>
      <c r="K320" s="97">
        <v>0.57675106228799999</v>
      </c>
      <c r="L320" s="97">
        <v>0.517126730019</v>
      </c>
      <c r="M320" s="97">
        <v>0.46519812719600001</v>
      </c>
      <c r="N320" s="97">
        <v>0.20654914148</v>
      </c>
      <c r="O320" s="97">
        <v>9.0278723707999997E-2</v>
      </c>
      <c r="P320" s="97">
        <v>5.1782299768000001E-2</v>
      </c>
      <c r="Q320" s="97">
        <v>3.5786000700499997E-2</v>
      </c>
      <c r="R320" s="11">
        <f>SQRT((C320-Input!$R$8)^2+(Input!$Q$8-D320)^2)</f>
        <v>2.8431250180247853</v>
      </c>
    </row>
    <row r="321" spans="3:18">
      <c r="C321" s="97">
        <v>46.6</v>
      </c>
      <c r="D321" s="97">
        <v>7.5999999999999979</v>
      </c>
      <c r="E321" s="97">
        <v>0.36582377014799999</v>
      </c>
      <c r="F321" s="97">
        <v>0.71593422934899997</v>
      </c>
      <c r="G321" s="97">
        <v>0.85544249359799995</v>
      </c>
      <c r="H321" s="97">
        <v>0.82141761575899996</v>
      </c>
      <c r="I321" s="97">
        <v>0.72813359063100003</v>
      </c>
      <c r="J321" s="97">
        <v>0.64098422260099996</v>
      </c>
      <c r="K321" s="97">
        <v>0.57368746863300002</v>
      </c>
      <c r="L321" s="97">
        <v>0.51447857098100003</v>
      </c>
      <c r="M321" s="97">
        <v>0.46305959949699999</v>
      </c>
      <c r="N321" s="97">
        <v>0.20622230109699999</v>
      </c>
      <c r="O321" s="97">
        <v>9.0279363292799994E-2</v>
      </c>
      <c r="P321" s="97">
        <v>5.1800306694099997E-2</v>
      </c>
      <c r="Q321" s="97">
        <v>3.5788572404300001E-2</v>
      </c>
      <c r="R321" s="11">
        <f>SQRT((C321-Input!$R$8)^2+(Input!$Q$8-D321)^2)</f>
        <v>2.743393554417926</v>
      </c>
    </row>
    <row r="322" spans="3:18">
      <c r="C322" s="97">
        <v>46.6</v>
      </c>
      <c r="D322" s="97">
        <v>7.6999999999999993</v>
      </c>
      <c r="E322" s="97">
        <v>0.36206675752900003</v>
      </c>
      <c r="F322" s="97">
        <v>0.70860764519800001</v>
      </c>
      <c r="G322" s="97">
        <v>0.84731120923400005</v>
      </c>
      <c r="H322" s="97">
        <v>0.81387680641899995</v>
      </c>
      <c r="I322" s="97">
        <v>0.72140597177700005</v>
      </c>
      <c r="J322" s="97">
        <v>0.63541761007800002</v>
      </c>
      <c r="K322" s="97">
        <v>0.56898611797499998</v>
      </c>
      <c r="L322" s="97">
        <v>0.51017631964099996</v>
      </c>
      <c r="M322" s="97">
        <v>0.45936830802599998</v>
      </c>
      <c r="N322" s="97">
        <v>0.20482901198799999</v>
      </c>
      <c r="O322" s="97">
        <v>8.96677897083E-2</v>
      </c>
      <c r="P322" s="97">
        <v>5.1446179368799999E-2</v>
      </c>
      <c r="Q322" s="97">
        <v>3.5528639443399998E-2</v>
      </c>
      <c r="R322" s="11">
        <f>SQRT((C322-Input!$R$8)^2+(Input!$Q$8-D322)^2)</f>
        <v>2.6436823789413877</v>
      </c>
    </row>
    <row r="323" spans="3:18">
      <c r="C323" s="97">
        <v>46.6</v>
      </c>
      <c r="D323" s="97">
        <v>7.8</v>
      </c>
      <c r="E323" s="97">
        <v>0.35703602769999998</v>
      </c>
      <c r="F323" s="97">
        <v>0.69941342853800004</v>
      </c>
      <c r="G323" s="97">
        <v>0.83632020906299998</v>
      </c>
      <c r="H323" s="97">
        <v>0.80357685271500001</v>
      </c>
      <c r="I323" s="97">
        <v>0.71218707121199998</v>
      </c>
      <c r="J323" s="97">
        <v>0.62772564819300003</v>
      </c>
      <c r="K323" s="97">
        <v>0.56239555232399996</v>
      </c>
      <c r="L323" s="97">
        <v>0.50406794644700004</v>
      </c>
      <c r="M323" s="97">
        <v>0.45406515936300001</v>
      </c>
      <c r="N323" s="97">
        <v>0.20251526602799999</v>
      </c>
      <c r="O323" s="97">
        <v>8.8651468818100002E-2</v>
      </c>
      <c r="P323" s="97">
        <v>5.0874084224599998E-2</v>
      </c>
      <c r="Q323" s="97">
        <v>3.5132081596200002E-2</v>
      </c>
      <c r="R323" s="11">
        <f>SQRT((C323-Input!$R$8)^2+(Input!$Q$8-D323)^2)</f>
        <v>2.5439938771601969</v>
      </c>
    </row>
    <row r="324" spans="3:18">
      <c r="C324" s="97">
        <v>46.6</v>
      </c>
      <c r="D324" s="97">
        <v>7.9</v>
      </c>
      <c r="E324" s="97">
        <v>0.34703521604199999</v>
      </c>
      <c r="F324" s="97">
        <v>0.67892621988599999</v>
      </c>
      <c r="G324" s="97">
        <v>0.81444403520200004</v>
      </c>
      <c r="H324" s="97">
        <v>0.78319258331800001</v>
      </c>
      <c r="I324" s="97">
        <v>0.69351926399700004</v>
      </c>
      <c r="J324" s="97">
        <v>0.61174150561100005</v>
      </c>
      <c r="K324" s="97">
        <v>0.54779993735200005</v>
      </c>
      <c r="L324" s="97">
        <v>0.49100142579599998</v>
      </c>
      <c r="M324" s="97">
        <v>0.442675452064</v>
      </c>
      <c r="N324" s="97">
        <v>0.19749567721899999</v>
      </c>
      <c r="O324" s="97">
        <v>8.66411839494E-2</v>
      </c>
      <c r="P324" s="97">
        <v>4.9776600662499997E-2</v>
      </c>
      <c r="Q324" s="97">
        <v>3.4397724338000001E-2</v>
      </c>
      <c r="R324" s="11">
        <f>SQRT((C324-Input!$R$8)^2+(Input!$Q$8-D324)^2)</f>
        <v>2.444330823217665</v>
      </c>
    </row>
    <row r="325" spans="3:18">
      <c r="C325" s="97">
        <v>46.6</v>
      </c>
      <c r="D325" s="97">
        <v>7.9999999999999982</v>
      </c>
      <c r="E325" s="97">
        <v>0.32712056268400003</v>
      </c>
      <c r="F325" s="97">
        <v>0.63616969505099996</v>
      </c>
      <c r="G325" s="97">
        <v>0.77076483521200001</v>
      </c>
      <c r="H325" s="97">
        <v>0.74063858050999998</v>
      </c>
      <c r="I325" s="97">
        <v>0.65697506231799996</v>
      </c>
      <c r="J325" s="97">
        <v>0.58019196444999999</v>
      </c>
      <c r="K325" s="97">
        <v>0.51803553086599996</v>
      </c>
      <c r="L325" s="97">
        <v>0.46514607180099998</v>
      </c>
      <c r="M325" s="97">
        <v>0.42014144764900002</v>
      </c>
      <c r="N325" s="97">
        <v>0.18804010597199999</v>
      </c>
      <c r="O325" s="97">
        <v>8.3009829969500001E-2</v>
      </c>
      <c r="P325" s="97">
        <v>4.78442576014E-2</v>
      </c>
      <c r="Q325" s="97">
        <v>3.3145147525800001E-2</v>
      </c>
      <c r="R325" s="11">
        <f>SQRT((C325-Input!$R$8)^2+(Input!$Q$8-D325)^2)</f>
        <v>2.3446964621535424</v>
      </c>
    </row>
    <row r="326" spans="3:18">
      <c r="C326" s="97">
        <v>46.6</v>
      </c>
      <c r="D326" s="97">
        <v>8.1</v>
      </c>
      <c r="E326" s="97">
        <v>0.302610842702</v>
      </c>
      <c r="F326" s="97">
        <v>0.58317849749399997</v>
      </c>
      <c r="G326" s="97">
        <v>0.71328035450399996</v>
      </c>
      <c r="H326" s="97">
        <v>0.68796829734499998</v>
      </c>
      <c r="I326" s="97">
        <v>0.61230433237399995</v>
      </c>
      <c r="J326" s="97">
        <v>0.54062788162499997</v>
      </c>
      <c r="K326" s="97">
        <v>0.48193389897200001</v>
      </c>
      <c r="L326" s="97">
        <v>0.43382563876500002</v>
      </c>
      <c r="M326" s="97">
        <v>0.39259080659500001</v>
      </c>
      <c r="N326" s="97">
        <v>0.17665957819799999</v>
      </c>
      <c r="O326" s="97">
        <v>7.86330539977E-2</v>
      </c>
      <c r="P326" s="97">
        <v>4.5541622702200003E-2</v>
      </c>
      <c r="Q326" s="97">
        <v>3.16758987344E-2</v>
      </c>
      <c r="R326" s="11">
        <f>SQRT((C326-Input!$R$8)^2+(Input!$Q$8-D326)^2)</f>
        <v>2.2450946140282624</v>
      </c>
    </row>
    <row r="327" spans="3:18">
      <c r="C327" s="97">
        <v>46.6</v>
      </c>
      <c r="D327" s="97">
        <v>8.1999999999999975</v>
      </c>
      <c r="E327" s="97">
        <v>0.28531467283</v>
      </c>
      <c r="F327" s="97">
        <v>0.54710004832900005</v>
      </c>
      <c r="G327" s="97">
        <v>0.67146193346000005</v>
      </c>
      <c r="H327" s="97">
        <v>0.64899309591800003</v>
      </c>
      <c r="I327" s="97">
        <v>0.57903925897899999</v>
      </c>
      <c r="J327" s="97">
        <v>0.50961744489899996</v>
      </c>
      <c r="K327" s="97">
        <v>0.45481248627199999</v>
      </c>
      <c r="L327" s="97">
        <v>0.41007492917600002</v>
      </c>
      <c r="M327" s="97">
        <v>0.37014362353300001</v>
      </c>
      <c r="N327" s="97">
        <v>0.167260511365</v>
      </c>
      <c r="O327" s="97">
        <v>7.4766909153800007E-2</v>
      </c>
      <c r="P327" s="97">
        <v>4.3474957087700002E-2</v>
      </c>
      <c r="Q327" s="97">
        <v>3.0335812159100001E-2</v>
      </c>
      <c r="R327" s="11">
        <f>SQRT((C327-Input!$R$8)^2+(Input!$Q$8-D327)^2)</f>
        <v>2.1455298068873572</v>
      </c>
    </row>
    <row r="328" spans="3:18">
      <c r="C328" s="97">
        <v>46.6</v>
      </c>
      <c r="D328" s="97">
        <v>8.3000000000000007</v>
      </c>
      <c r="E328" s="97">
        <v>0.26901692019099999</v>
      </c>
      <c r="F328" s="97">
        <v>0.51507110420000002</v>
      </c>
      <c r="G328" s="97">
        <v>0.63357826511500004</v>
      </c>
      <c r="H328" s="97">
        <v>0.61344219572199998</v>
      </c>
      <c r="I328" s="97">
        <v>0.54795941971399997</v>
      </c>
      <c r="J328" s="97">
        <v>0.48153281130699999</v>
      </c>
      <c r="K328" s="97">
        <v>0.430080943539</v>
      </c>
      <c r="L328" s="97">
        <v>0.38760547066399997</v>
      </c>
      <c r="M328" s="97">
        <v>0.34964230045400002</v>
      </c>
      <c r="N328" s="97">
        <v>0.15827369190500001</v>
      </c>
      <c r="O328" s="97">
        <v>7.0700212903899995E-2</v>
      </c>
      <c r="P328" s="97">
        <v>4.1353395435800001E-2</v>
      </c>
      <c r="Q328" s="97">
        <v>2.8941555171299999E-2</v>
      </c>
      <c r="R328" s="11">
        <f>SQRT((C328-Input!$R$8)^2+(Input!$Q$8-D328)^2)</f>
        <v>2.0460074483113369</v>
      </c>
    </row>
    <row r="329" spans="3:18">
      <c r="C329" s="97">
        <v>46.6</v>
      </c>
      <c r="D329" s="97">
        <v>8.3999999999999986</v>
      </c>
      <c r="E329" s="97">
        <v>0.25085188498599997</v>
      </c>
      <c r="F329" s="97">
        <v>0.48016233498999999</v>
      </c>
      <c r="G329" s="97">
        <v>0.59125404367000001</v>
      </c>
      <c r="H329" s="97">
        <v>0.57344932543299998</v>
      </c>
      <c r="I329" s="97">
        <v>0.51115639721899997</v>
      </c>
      <c r="J329" s="97">
        <v>0.44977937881899999</v>
      </c>
      <c r="K329" s="97">
        <v>0.40192420445900001</v>
      </c>
      <c r="L329" s="97">
        <v>0.36116765121200001</v>
      </c>
      <c r="M329" s="97">
        <v>0.32631221057799997</v>
      </c>
      <c r="N329" s="97">
        <v>0.14800557475699999</v>
      </c>
      <c r="O329" s="97">
        <v>6.6077101686800005E-2</v>
      </c>
      <c r="P329" s="97">
        <v>3.8975790669300001E-2</v>
      </c>
      <c r="Q329" s="97">
        <v>2.73907977986E-2</v>
      </c>
      <c r="R329" s="11">
        <f>SQRT((C329-Input!$R$8)^2+(Input!$Q$8-D329)^2)</f>
        <v>1.9465340492395338</v>
      </c>
    </row>
    <row r="330" spans="3:18">
      <c r="C330" s="97">
        <v>46.6</v>
      </c>
      <c r="D330" s="97">
        <v>8.5</v>
      </c>
      <c r="E330" s="97">
        <v>0.237053238276</v>
      </c>
      <c r="F330" s="97">
        <v>0.45430744304100001</v>
      </c>
      <c r="G330" s="97">
        <v>0.55879727075499996</v>
      </c>
      <c r="H330" s="97">
        <v>0.54148676929499995</v>
      </c>
      <c r="I330" s="97">
        <v>0.48266445723000001</v>
      </c>
      <c r="J330" s="97">
        <v>0.42490429938199997</v>
      </c>
      <c r="K330" s="97">
        <v>0.37875284507099999</v>
      </c>
      <c r="L330" s="97">
        <v>0.340468918018</v>
      </c>
      <c r="M330" s="97">
        <v>0.30784645254300003</v>
      </c>
      <c r="N330" s="97">
        <v>0.139436515462</v>
      </c>
      <c r="O330" s="97">
        <v>6.2286699489299997E-2</v>
      </c>
      <c r="P330" s="97">
        <v>3.6967126633099999E-2</v>
      </c>
      <c r="Q330" s="97">
        <v>2.6052928557400001E-2</v>
      </c>
      <c r="R330" s="11">
        <f>SQRT((C330-Input!$R$8)^2+(Input!$Q$8-D330)^2)</f>
        <v>1.8471175195834808</v>
      </c>
    </row>
    <row r="331" spans="3:18">
      <c r="C331" s="97">
        <v>46.6</v>
      </c>
      <c r="D331" s="97">
        <v>8.5999999999999979</v>
      </c>
      <c r="E331" s="97">
        <v>0.227724054329</v>
      </c>
      <c r="F331" s="97">
        <v>0.43747739622600001</v>
      </c>
      <c r="G331" s="97">
        <v>0.53571965673800004</v>
      </c>
      <c r="H331" s="97">
        <v>0.51901147787599999</v>
      </c>
      <c r="I331" s="97">
        <v>0.463151247677</v>
      </c>
      <c r="J331" s="97">
        <v>0.40765554319699998</v>
      </c>
      <c r="K331" s="97">
        <v>0.362698724714</v>
      </c>
      <c r="L331" s="97">
        <v>0.32615811334599998</v>
      </c>
      <c r="M331" s="97">
        <v>0.29490952728699998</v>
      </c>
      <c r="N331" s="97">
        <v>0.13322526232699999</v>
      </c>
      <c r="O331" s="97">
        <v>5.9510570514299997E-2</v>
      </c>
      <c r="P331" s="97">
        <v>3.5427904635900002E-2</v>
      </c>
      <c r="Q331" s="97">
        <v>2.5038580907899999E-2</v>
      </c>
      <c r="R331" s="11">
        <f>SQRT((C331-Input!$R$8)^2+(Input!$Q$8-D331)^2)</f>
        <v>1.7477675639099204</v>
      </c>
    </row>
    <row r="332" spans="3:18">
      <c r="C332" s="97">
        <v>46.6</v>
      </c>
      <c r="D332" s="97">
        <v>8.6999999999999993</v>
      </c>
      <c r="E332" s="97">
        <v>0.221953696004</v>
      </c>
      <c r="F332" s="97">
        <v>0.42749928383500002</v>
      </c>
      <c r="G332" s="97">
        <v>0.52148832614999996</v>
      </c>
      <c r="H332" s="97">
        <v>0.50511202975400005</v>
      </c>
      <c r="I332" s="97">
        <v>0.45107409689099998</v>
      </c>
      <c r="J332" s="97">
        <v>0.39689495494900001</v>
      </c>
      <c r="K332" s="97">
        <v>0.352789269849</v>
      </c>
      <c r="L332" s="97">
        <v>0.31726643119199999</v>
      </c>
      <c r="M332" s="97">
        <v>0.28679661343599999</v>
      </c>
      <c r="N332" s="97">
        <v>0.12926573584500001</v>
      </c>
      <c r="O332" s="97">
        <v>5.7677328685900003E-2</v>
      </c>
      <c r="P332" s="97">
        <v>3.4400238923099999E-2</v>
      </c>
      <c r="Q332" s="97">
        <v>2.4354595170699999E-2</v>
      </c>
      <c r="R332" s="11">
        <f>SQRT((C332-Input!$R$8)^2+(Input!$Q$8-D332)^2)</f>
        <v>1.6484962189095227</v>
      </c>
    </row>
    <row r="333" spans="3:18">
      <c r="C333" s="97">
        <v>46.6</v>
      </c>
      <c r="D333" s="97">
        <v>8.7999999999999989</v>
      </c>
      <c r="E333" s="97">
        <v>0.21969155514499999</v>
      </c>
      <c r="F333" s="97">
        <v>0.424173427228</v>
      </c>
      <c r="G333" s="97">
        <v>0.51583279104799995</v>
      </c>
      <c r="H333" s="97">
        <v>0.49943309005499997</v>
      </c>
      <c r="I333" s="97">
        <v>0.44627142663199998</v>
      </c>
      <c r="J333" s="97">
        <v>0.39238486599400002</v>
      </c>
      <c r="K333" s="97">
        <v>0.34882406500200003</v>
      </c>
      <c r="L333" s="97">
        <v>0.31371632117999998</v>
      </c>
      <c r="M333" s="97">
        <v>0.28348795187499998</v>
      </c>
      <c r="N333" s="97">
        <v>0.12754733038900001</v>
      </c>
      <c r="O333" s="97">
        <v>5.6779313901400001E-2</v>
      </c>
      <c r="P333" s="97">
        <v>3.3870187134000002E-2</v>
      </c>
      <c r="Q333" s="97">
        <v>2.39912781629E-2</v>
      </c>
      <c r="R333" s="11">
        <f>SQRT((C333-Input!$R$8)^2+(Input!$Q$8-D333)^2)</f>
        <v>1.5493185954032738</v>
      </c>
    </row>
    <row r="334" spans="3:18">
      <c r="C334" s="97">
        <v>46.6</v>
      </c>
      <c r="D334" s="97">
        <v>8.9</v>
      </c>
      <c r="E334" s="97">
        <v>0.22114724516199999</v>
      </c>
      <c r="F334" s="97">
        <v>0.427760669348</v>
      </c>
      <c r="G334" s="97">
        <v>0.51906284604999997</v>
      </c>
      <c r="H334" s="97">
        <v>0.50232132415300002</v>
      </c>
      <c r="I334" s="97">
        <v>0.449058560193</v>
      </c>
      <c r="J334" s="97">
        <v>0.39472092400100001</v>
      </c>
      <c r="K334" s="97">
        <v>0.350976571568</v>
      </c>
      <c r="L334" s="97">
        <v>0.31568010111700001</v>
      </c>
      <c r="M334" s="97">
        <v>0.28514708864499999</v>
      </c>
      <c r="N334" s="97">
        <v>0.128159659594</v>
      </c>
      <c r="O334" s="97">
        <v>5.6869558278500001E-2</v>
      </c>
      <c r="P334" s="97">
        <v>3.38649080102E-2</v>
      </c>
      <c r="Q334" s="97">
        <v>2.39656684086E-2</v>
      </c>
      <c r="R334" s="11">
        <f>SQRT((C334-Input!$R$8)^2+(Input!$Q$8-D334)^2)</f>
        <v>1.4502539213412764</v>
      </c>
    </row>
    <row r="335" spans="3:18">
      <c r="C335" s="97">
        <v>46.6</v>
      </c>
      <c r="D335" s="97">
        <v>8.9999999999999982</v>
      </c>
      <c r="E335" s="97">
        <v>0.22362844144899999</v>
      </c>
      <c r="F335" s="97">
        <v>0.43306678536999998</v>
      </c>
      <c r="G335" s="97">
        <v>0.52515462388199996</v>
      </c>
      <c r="H335" s="97">
        <v>0.50808620831399998</v>
      </c>
      <c r="I335" s="97">
        <v>0.45443170870299998</v>
      </c>
      <c r="J335" s="97">
        <v>0.39938501510800001</v>
      </c>
      <c r="K335" s="97">
        <v>0.35518254530600002</v>
      </c>
      <c r="L335" s="97">
        <v>0.31953447244299998</v>
      </c>
      <c r="M335" s="97">
        <v>0.288598726094</v>
      </c>
      <c r="N335" s="97">
        <v>0.129621135</v>
      </c>
      <c r="O335" s="97">
        <v>5.7366203424900002E-2</v>
      </c>
      <c r="P335" s="97">
        <v>3.40752016879E-2</v>
      </c>
      <c r="Q335" s="97">
        <v>2.40844777551E-2</v>
      </c>
      <c r="R335" s="11">
        <f>SQRT((C335-Input!$R$8)^2+(Input!$Q$8-D335)^2)</f>
        <v>1.3513270376445279</v>
      </c>
    </row>
    <row r="336" spans="3:18">
      <c r="C336" s="97">
        <v>46.6</v>
      </c>
      <c r="D336" s="97">
        <v>9.1</v>
      </c>
      <c r="E336" s="97">
        <v>0.23047392452599999</v>
      </c>
      <c r="F336" s="97">
        <v>0.44660207806500002</v>
      </c>
      <c r="G336" s="97">
        <v>0.54209915964499999</v>
      </c>
      <c r="H336" s="97">
        <v>0.52433367638100004</v>
      </c>
      <c r="I336" s="97">
        <v>0.46903182110300001</v>
      </c>
      <c r="J336" s="97">
        <v>0.41192978696799998</v>
      </c>
      <c r="K336" s="97">
        <v>0.366792660223</v>
      </c>
      <c r="L336" s="97">
        <v>0.32999774776200003</v>
      </c>
      <c r="M336" s="97">
        <v>0.29792925723899999</v>
      </c>
      <c r="N336" s="97">
        <v>0.133710279411</v>
      </c>
      <c r="O336" s="97">
        <v>5.8934966422800002E-2</v>
      </c>
      <c r="P336" s="97">
        <v>3.4839491057299998E-2</v>
      </c>
      <c r="Q336" s="97">
        <v>2.4555964183899999E-2</v>
      </c>
      <c r="R336" s="11">
        <f>SQRT((C336-Input!$R$8)^2+(Input!$Q$8-D336)^2)</f>
        <v>1.2525705924108672</v>
      </c>
    </row>
    <row r="337" spans="3:18">
      <c r="C337" s="97">
        <v>46.6</v>
      </c>
      <c r="D337" s="97">
        <v>9.2000000000000011</v>
      </c>
      <c r="E337" s="97">
        <v>0.24551927400500001</v>
      </c>
      <c r="F337" s="97">
        <v>0.47696949163399999</v>
      </c>
      <c r="G337" s="97">
        <v>0.57804511481700005</v>
      </c>
      <c r="H337" s="97">
        <v>0.55941023890899999</v>
      </c>
      <c r="I337" s="97">
        <v>0.49991256249100002</v>
      </c>
      <c r="J337" s="97">
        <v>0.43838475323199999</v>
      </c>
      <c r="K337" s="97">
        <v>0.39135969199600001</v>
      </c>
      <c r="L337" s="97">
        <v>0.35175828712399998</v>
      </c>
      <c r="M337" s="97">
        <v>0.317137493933</v>
      </c>
      <c r="N337" s="97">
        <v>0.141781619261</v>
      </c>
      <c r="O337" s="97">
        <v>6.2018525536300002E-2</v>
      </c>
      <c r="P337" s="97">
        <v>3.6370750410700002E-2</v>
      </c>
      <c r="Q337" s="97">
        <v>2.55076960664E-2</v>
      </c>
      <c r="R337" s="11">
        <f>SQRT((C337-Input!$R$8)^2+(Input!$Q$8-D337)^2)</f>
        <v>1.1540283424924569</v>
      </c>
    </row>
    <row r="338" spans="3:18">
      <c r="C338" s="97">
        <v>46.6</v>
      </c>
      <c r="D338" s="97">
        <v>9.3000000000000007</v>
      </c>
      <c r="E338" s="97">
        <v>0.27695410613100002</v>
      </c>
      <c r="F338" s="97">
        <v>0.542983296028</v>
      </c>
      <c r="G338" s="97">
        <v>0.64939748291999999</v>
      </c>
      <c r="H338" s="97">
        <v>0.62594751251299996</v>
      </c>
      <c r="I338" s="97">
        <v>0.56111333326099999</v>
      </c>
      <c r="J338" s="97">
        <v>0.49074289942799998</v>
      </c>
      <c r="K338" s="97">
        <v>0.43767910735100002</v>
      </c>
      <c r="L338" s="97">
        <v>0.394629478935</v>
      </c>
      <c r="M338" s="97">
        <v>0.35448517505100002</v>
      </c>
      <c r="N338" s="97">
        <v>0.156294534672</v>
      </c>
      <c r="O338" s="97">
        <v>6.75268618697E-2</v>
      </c>
      <c r="P338" s="97">
        <v>3.9033327095299997E-2</v>
      </c>
      <c r="Q338" s="97">
        <v>2.7167701627099999E-2</v>
      </c>
      <c r="R338" s="11">
        <f>SQRT((C338-Input!$R$8)^2+(Input!$Q$8-D338)^2)</f>
        <v>1.0557602670963084</v>
      </c>
    </row>
    <row r="339" spans="3:18">
      <c r="C339" s="97">
        <v>46.6</v>
      </c>
      <c r="D339" s="97">
        <v>9.3999999999999986</v>
      </c>
      <c r="E339" s="97">
        <v>0.32728630047000001</v>
      </c>
      <c r="F339" s="97">
        <v>0.65126681306500001</v>
      </c>
      <c r="G339" s="97">
        <v>0.768405135505</v>
      </c>
      <c r="H339" s="97">
        <v>0.73537891504300001</v>
      </c>
      <c r="I339" s="97">
        <v>0.65475210022200003</v>
      </c>
      <c r="J339" s="97">
        <v>0.57526329892600003</v>
      </c>
      <c r="K339" s="97">
        <v>0.51252277402000002</v>
      </c>
      <c r="L339" s="97">
        <v>0.46012213379700001</v>
      </c>
      <c r="M339" s="97">
        <v>0.41402430549699998</v>
      </c>
      <c r="N339" s="97">
        <v>0.17895585576100001</v>
      </c>
      <c r="O339" s="97">
        <v>7.6021071392299994E-2</v>
      </c>
      <c r="P339" s="97">
        <v>4.3106656272500002E-2</v>
      </c>
      <c r="Q339" s="97">
        <v>2.96442802808E-2</v>
      </c>
      <c r="R339" s="11">
        <f>SQRT((C339-Input!$R$8)^2+(Input!$Q$8-D339)^2)</f>
        <v>0.95785075449291812</v>
      </c>
    </row>
    <row r="340" spans="3:18">
      <c r="C340" s="97">
        <v>46.6</v>
      </c>
      <c r="D340" s="97">
        <v>9.5</v>
      </c>
      <c r="E340" s="97">
        <v>0.36022088428900001</v>
      </c>
      <c r="F340" s="97">
        <v>0.720067872883</v>
      </c>
      <c r="G340" s="97">
        <v>0.84298323831199995</v>
      </c>
      <c r="H340" s="97">
        <v>0.80770879410499996</v>
      </c>
      <c r="I340" s="97">
        <v>0.71902249732900003</v>
      </c>
      <c r="J340" s="97">
        <v>0.62994240455999995</v>
      </c>
      <c r="K340" s="97">
        <v>0.56376378532799998</v>
      </c>
      <c r="L340" s="97">
        <v>0.50551886375699995</v>
      </c>
      <c r="M340" s="97">
        <v>0.45363276771900002</v>
      </c>
      <c r="N340" s="97">
        <v>0.195919276083</v>
      </c>
      <c r="O340" s="97">
        <v>8.2384826425199995E-2</v>
      </c>
      <c r="P340" s="97">
        <v>4.63018044376E-2</v>
      </c>
      <c r="Q340" s="97">
        <v>3.1605412115099998E-2</v>
      </c>
      <c r="R340" s="11">
        <f>SQRT((C340-Input!$R$8)^2+(Input!$Q$8-D340)^2)</f>
        <v>0.86042221855669776</v>
      </c>
    </row>
    <row r="341" spans="3:18">
      <c r="C341" s="97">
        <v>46.6</v>
      </c>
      <c r="D341" s="97">
        <v>9.5999999999999979</v>
      </c>
      <c r="E341" s="97">
        <v>0.37786953937000001</v>
      </c>
      <c r="F341" s="97">
        <v>0.75493767017500002</v>
      </c>
      <c r="G341" s="97">
        <v>0.88303326634199997</v>
      </c>
      <c r="H341" s="97">
        <v>0.84569518354200002</v>
      </c>
      <c r="I341" s="97">
        <v>0.75507161715100002</v>
      </c>
      <c r="J341" s="97">
        <v>0.66052141977000001</v>
      </c>
      <c r="K341" s="97">
        <v>0.59061125430999994</v>
      </c>
      <c r="L341" s="97">
        <v>0.53148077978800001</v>
      </c>
      <c r="M341" s="97">
        <v>0.47645250123900001</v>
      </c>
      <c r="N341" s="97">
        <v>0.20659867397100001</v>
      </c>
      <c r="O341" s="97">
        <v>8.6765816941200002E-2</v>
      </c>
      <c r="P341" s="97">
        <v>4.8583400545800001E-2</v>
      </c>
      <c r="Q341" s="97">
        <v>3.3041999761000002E-2</v>
      </c>
      <c r="R341" s="11">
        <f>SQRT((C341-Input!$R$8)^2+(Input!$Q$8-D341)^2)</f>
        <v>0.76365877228603407</v>
      </c>
    </row>
    <row r="342" spans="3:18">
      <c r="C342" s="97">
        <v>46.6</v>
      </c>
      <c r="D342" s="97">
        <v>9.6999999999999993</v>
      </c>
      <c r="E342" s="97">
        <v>0.38977303767100002</v>
      </c>
      <c r="F342" s="97">
        <v>0.77910005151299999</v>
      </c>
      <c r="G342" s="97">
        <v>0.90952336398699996</v>
      </c>
      <c r="H342" s="97">
        <v>0.87067406381400003</v>
      </c>
      <c r="I342" s="97">
        <v>0.77875598737899998</v>
      </c>
      <c r="J342" s="97">
        <v>0.68065848007899998</v>
      </c>
      <c r="K342" s="97">
        <v>0.60821241414799998</v>
      </c>
      <c r="L342" s="97">
        <v>0.54853191518900002</v>
      </c>
      <c r="M342" s="97">
        <v>0.49142469038800002</v>
      </c>
      <c r="N342" s="97">
        <v>0.213302924699</v>
      </c>
      <c r="O342" s="97">
        <v>8.9694297618099994E-2</v>
      </c>
      <c r="P342" s="97">
        <v>5.0135166100699999E-2</v>
      </c>
      <c r="Q342" s="97">
        <v>3.4031033457499998E-2</v>
      </c>
      <c r="R342" s="11">
        <f>SQRT((C342-Input!$R$8)^2+(Input!$Q$8-D342)^2)</f>
        <v>0.6678495689845062</v>
      </c>
    </row>
    <row r="343" spans="3:18">
      <c r="C343" s="97">
        <v>46.6</v>
      </c>
      <c r="D343" s="97">
        <v>9.8000000000000007</v>
      </c>
      <c r="E343" s="97">
        <v>0.39688606923000003</v>
      </c>
      <c r="F343" s="97">
        <v>0.79287279316299997</v>
      </c>
      <c r="G343" s="97">
        <v>0.92517545128400003</v>
      </c>
      <c r="H343" s="97">
        <v>0.88530361494200005</v>
      </c>
      <c r="I343" s="97">
        <v>0.79133848635399995</v>
      </c>
      <c r="J343" s="97">
        <v>0.69232627611499997</v>
      </c>
      <c r="K343" s="97">
        <v>0.61834078563299999</v>
      </c>
      <c r="L343" s="97">
        <v>0.55807142296699996</v>
      </c>
      <c r="M343" s="97">
        <v>0.49993984085999998</v>
      </c>
      <c r="N343" s="97">
        <v>0.21703055492100001</v>
      </c>
      <c r="O343" s="97">
        <v>9.1312705537200001E-2</v>
      </c>
      <c r="P343" s="97">
        <v>5.1001450046500002E-2</v>
      </c>
      <c r="Q343" s="97">
        <v>3.45919665542E-2</v>
      </c>
      <c r="R343" s="11">
        <f>SQRT((C343-Input!$R$8)^2+(Input!$Q$8-D343)^2)</f>
        <v>0.57347307966125916</v>
      </c>
    </row>
    <row r="344" spans="3:18">
      <c r="C344" s="97">
        <v>46.6</v>
      </c>
      <c r="D344" s="97">
        <v>9.9</v>
      </c>
      <c r="E344" s="97">
        <v>0.39759417159900001</v>
      </c>
      <c r="F344" s="97">
        <v>0.79437163893499996</v>
      </c>
      <c r="G344" s="97">
        <v>0.92696010566300002</v>
      </c>
      <c r="H344" s="97">
        <v>0.88703554382700001</v>
      </c>
      <c r="I344" s="97">
        <v>0.792821282874</v>
      </c>
      <c r="J344" s="97">
        <v>0.69361645793100002</v>
      </c>
      <c r="K344" s="97">
        <v>0.61942901569300002</v>
      </c>
      <c r="L344" s="97">
        <v>0.55899483418899998</v>
      </c>
      <c r="M344" s="97">
        <v>0.50083757144700003</v>
      </c>
      <c r="N344" s="97">
        <v>0.21757796621600001</v>
      </c>
      <c r="O344" s="97">
        <v>9.1589760030099998E-2</v>
      </c>
      <c r="P344" s="97">
        <v>5.1166613217299997E-2</v>
      </c>
      <c r="Q344" s="97">
        <v>3.4717465673500002E-2</v>
      </c>
      <c r="R344" s="11">
        <f>SQRT((C344-Input!$R$8)^2+(Input!$Q$8-D344)^2)</f>
        <v>0.48137272398791908</v>
      </c>
    </row>
    <row r="345" spans="3:18">
      <c r="C345" s="97">
        <v>46.6</v>
      </c>
      <c r="D345" s="97">
        <v>10</v>
      </c>
      <c r="E345" s="97">
        <v>0.394181771653</v>
      </c>
      <c r="F345" s="97">
        <v>0.78760586814099998</v>
      </c>
      <c r="G345" s="97">
        <v>0.91938686759300003</v>
      </c>
      <c r="H345" s="97">
        <v>0.88005475490399998</v>
      </c>
      <c r="I345" s="97">
        <v>0.78684346714200004</v>
      </c>
      <c r="J345" s="97">
        <v>0.68800773277500005</v>
      </c>
      <c r="K345" s="97">
        <v>0.61453696453700002</v>
      </c>
      <c r="L345" s="97">
        <v>0.55456519695299999</v>
      </c>
      <c r="M345" s="97">
        <v>0.49675131548200002</v>
      </c>
      <c r="N345" s="97">
        <v>0.21604538181499999</v>
      </c>
      <c r="O345" s="97">
        <v>9.0983281725999995E-2</v>
      </c>
      <c r="P345" s="97">
        <v>5.0866256968700001E-2</v>
      </c>
      <c r="Q345" s="97">
        <v>3.4550458421100001E-2</v>
      </c>
      <c r="R345" s="11">
        <f>SQRT((C345-Input!$R$8)^2+(Input!$Q$8-D345)^2)</f>
        <v>0.39315140302805685</v>
      </c>
    </row>
    <row r="346" spans="3:18">
      <c r="C346" s="97">
        <v>46.6</v>
      </c>
      <c r="D346" s="97">
        <v>10.1</v>
      </c>
      <c r="E346" s="97">
        <v>0.38944477576199998</v>
      </c>
      <c r="F346" s="97">
        <v>0.77870966754600002</v>
      </c>
      <c r="G346" s="97">
        <v>0.90886660249499995</v>
      </c>
      <c r="H346" s="97">
        <v>0.87019262152800003</v>
      </c>
      <c r="I346" s="97">
        <v>0.77833504431300005</v>
      </c>
      <c r="J346" s="97">
        <v>0.68007146461800005</v>
      </c>
      <c r="K346" s="97">
        <v>0.60759612935700003</v>
      </c>
      <c r="L346" s="97">
        <v>0.54784838491400001</v>
      </c>
      <c r="M346" s="97">
        <v>0.49088314715800002</v>
      </c>
      <c r="N346" s="97">
        <v>0.21357495433900001</v>
      </c>
      <c r="O346" s="97">
        <v>8.99253732414E-2</v>
      </c>
      <c r="P346" s="97">
        <v>5.0315067117999997E-2</v>
      </c>
      <c r="Q346" s="97">
        <v>3.4216600662000003E-2</v>
      </c>
      <c r="R346" s="11">
        <f>SQRT((C346-Input!$R$8)^2+(Input!$Q$8-D346)^2)</f>
        <v>0.31211592719101933</v>
      </c>
    </row>
    <row r="347" spans="3:18">
      <c r="C347" s="97">
        <v>46.6</v>
      </c>
      <c r="D347" s="97">
        <v>10.199999999999999</v>
      </c>
      <c r="E347" s="97">
        <v>0.38491825653700001</v>
      </c>
      <c r="F347" s="97">
        <v>0.76997667516599999</v>
      </c>
      <c r="G347" s="97">
        <v>0.89858268211600001</v>
      </c>
      <c r="H347" s="97">
        <v>0.86037122388800003</v>
      </c>
      <c r="I347" s="97">
        <v>0.76898224909900004</v>
      </c>
      <c r="J347" s="97">
        <v>0.67207380482500001</v>
      </c>
      <c r="K347" s="97">
        <v>0.60055075722999995</v>
      </c>
      <c r="L347" s="97">
        <v>0.54097499294899998</v>
      </c>
      <c r="M347" s="97">
        <v>0.484802690935</v>
      </c>
      <c r="N347" s="97">
        <v>0.21072454715799999</v>
      </c>
      <c r="O347" s="97">
        <v>8.8621898879199995E-2</v>
      </c>
      <c r="P347" s="97">
        <v>4.9614004483100001E-2</v>
      </c>
      <c r="Q347" s="97">
        <v>3.3774055940999997E-2</v>
      </c>
      <c r="R347" s="11">
        <f>SQRT((C347-Input!$R$8)^2+(Input!$Q$8-D347)^2)</f>
        <v>0.24548865209962287</v>
      </c>
    </row>
    <row r="348" spans="3:18">
      <c r="C348" s="97">
        <v>46.6</v>
      </c>
      <c r="D348" s="97">
        <v>10.3</v>
      </c>
      <c r="E348" s="97">
        <v>0.379200856122</v>
      </c>
      <c r="F348" s="97">
        <v>0.75903286590399999</v>
      </c>
      <c r="G348" s="97">
        <v>0.885520909317</v>
      </c>
      <c r="H348" s="97">
        <v>0.84784288136499997</v>
      </c>
      <c r="I348" s="97">
        <v>0.75696500770399999</v>
      </c>
      <c r="J348" s="97">
        <v>0.66177992922200002</v>
      </c>
      <c r="K348" s="97">
        <v>0.59144237014800005</v>
      </c>
      <c r="L348" s="97">
        <v>0.53206465040899997</v>
      </c>
      <c r="M348" s="97">
        <v>0.47687093572700001</v>
      </c>
      <c r="N348" s="97">
        <v>0.20688989104800001</v>
      </c>
      <c r="O348" s="97">
        <v>8.6857861992099994E-2</v>
      </c>
      <c r="P348" s="97">
        <v>4.8661432721500003E-2</v>
      </c>
      <c r="Q348" s="97">
        <v>3.3164152975700002E-2</v>
      </c>
      <c r="R348" s="11">
        <f>SQRT((C348-Input!$R$8)^2+(Input!$Q$8-D348)^2)</f>
        <v>0.20763671306652243</v>
      </c>
    </row>
    <row r="349" spans="3:18">
      <c r="C349" s="97">
        <v>46.6</v>
      </c>
      <c r="D349" s="97">
        <v>10.4</v>
      </c>
      <c r="E349" s="97">
        <v>0.36949341080199999</v>
      </c>
      <c r="F349" s="97">
        <v>0.73975986182999998</v>
      </c>
      <c r="G349" s="97">
        <v>0.86354924169299996</v>
      </c>
      <c r="H349" s="97">
        <v>0.82701310638699999</v>
      </c>
      <c r="I349" s="97">
        <v>0.73714958437800004</v>
      </c>
      <c r="J349" s="97">
        <v>0.64481799206299995</v>
      </c>
      <c r="K349" s="97">
        <v>0.57648230838000003</v>
      </c>
      <c r="L349" s="97">
        <v>0.51755619022800003</v>
      </c>
      <c r="M349" s="97">
        <v>0.46403152788199997</v>
      </c>
      <c r="N349" s="97">
        <v>0.20088771789599999</v>
      </c>
      <c r="O349" s="97">
        <v>8.4281012136700001E-2</v>
      </c>
      <c r="P349" s="97">
        <v>4.72957927125E-2</v>
      </c>
      <c r="Q349" s="97">
        <v>3.2293871173999997E-2</v>
      </c>
      <c r="R349" s="11">
        <f>SQRT((C349-Input!$R$8)^2+(Input!$Q$8-D349)^2)</f>
        <v>0.21438593917617221</v>
      </c>
    </row>
    <row r="350" spans="3:18">
      <c r="C350" s="97">
        <v>46.6</v>
      </c>
      <c r="D350" s="97">
        <v>10.5</v>
      </c>
      <c r="E350" s="97">
        <v>0.35331793347399998</v>
      </c>
      <c r="F350" s="97">
        <v>0.70695724460599996</v>
      </c>
      <c r="G350" s="97">
        <v>0.82681194677299996</v>
      </c>
      <c r="H350" s="97">
        <v>0.79247223497700003</v>
      </c>
      <c r="I350" s="97">
        <v>0.70462381324500001</v>
      </c>
      <c r="J350" s="97">
        <v>0.61704239568599994</v>
      </c>
      <c r="K350" s="97">
        <v>0.55167466439299995</v>
      </c>
      <c r="L350" s="97">
        <v>0.494087828678</v>
      </c>
      <c r="M350" s="97">
        <v>0.44339510344799998</v>
      </c>
      <c r="N350" s="97">
        <v>0.19143554149799999</v>
      </c>
      <c r="O350" s="97">
        <v>8.0588276280200002E-2</v>
      </c>
      <c r="P350" s="97">
        <v>4.53853913301E-2</v>
      </c>
      <c r="Q350" s="97">
        <v>3.1087612381099999E-2</v>
      </c>
      <c r="R350" s="11">
        <f>SQRT((C350-Input!$R$8)^2+(Input!$Q$8-D350)^2)</f>
        <v>0.26231594922884371</v>
      </c>
    </row>
    <row r="351" spans="3:18">
      <c r="C351" s="97">
        <v>46.6</v>
      </c>
      <c r="D351" s="97">
        <v>10.6</v>
      </c>
      <c r="E351" s="97">
        <v>0.32422287898699997</v>
      </c>
      <c r="F351" s="97">
        <v>0.645377303189</v>
      </c>
      <c r="G351" s="97">
        <v>0.76061687413199996</v>
      </c>
      <c r="H351" s="97">
        <v>0.72841116808399997</v>
      </c>
      <c r="I351" s="97">
        <v>0.64866158565300003</v>
      </c>
      <c r="J351" s="97">
        <v>0.56924709660499995</v>
      </c>
      <c r="K351" s="97">
        <v>0.50650422680499996</v>
      </c>
      <c r="L351" s="97">
        <v>0.45459826864000002</v>
      </c>
      <c r="M351" s="97">
        <v>0.40892865357000002</v>
      </c>
      <c r="N351" s="97">
        <v>0.17713118652900001</v>
      </c>
      <c r="O351" s="97">
        <v>7.5340818866500001E-2</v>
      </c>
      <c r="P351" s="97">
        <v>4.2758737481099998E-2</v>
      </c>
      <c r="Q351" s="97">
        <v>2.9462976643700001E-2</v>
      </c>
      <c r="R351" s="11">
        <f>SQRT((C351-Input!$R$8)^2+(Input!$Q$8-D351)^2)</f>
        <v>0.33415263506848047</v>
      </c>
    </row>
    <row r="352" spans="3:18">
      <c r="C352" s="97">
        <v>46.7</v>
      </c>
      <c r="D352" s="97">
        <v>6</v>
      </c>
      <c r="E352" s="97">
        <v>0.218451073887</v>
      </c>
      <c r="F352" s="97">
        <v>0.40227316601500002</v>
      </c>
      <c r="G352" s="97">
        <v>0.497273492687</v>
      </c>
      <c r="H352" s="97">
        <v>0.48369297822399998</v>
      </c>
      <c r="I352" s="97">
        <v>0.42821683486599998</v>
      </c>
      <c r="J352" s="97">
        <v>0.374139212</v>
      </c>
      <c r="K352" s="97">
        <v>0.33015123520200002</v>
      </c>
      <c r="L352" s="97">
        <v>0.295713076267</v>
      </c>
      <c r="M352" s="97">
        <v>0.26644640629400002</v>
      </c>
      <c r="N352" s="97">
        <v>0.118143374275</v>
      </c>
      <c r="O352" s="97">
        <v>5.2186308926300003E-2</v>
      </c>
      <c r="P352" s="97">
        <v>3.1054949679899999E-2</v>
      </c>
      <c r="Q352" s="97">
        <v>2.18543325455E-2</v>
      </c>
      <c r="R352" s="11">
        <f>SQRT((C352-Input!$R$8)^2+(Input!$Q$8-D352)^2)</f>
        <v>4.3370183401001601</v>
      </c>
    </row>
    <row r="353" spans="3:18">
      <c r="C353" s="97">
        <v>46.7</v>
      </c>
      <c r="D353" s="97">
        <v>6.0999999999999988</v>
      </c>
      <c r="E353" s="97">
        <v>0.22731002851099999</v>
      </c>
      <c r="F353" s="97">
        <v>0.41801590430300001</v>
      </c>
      <c r="G353" s="97">
        <v>0.51816252911100003</v>
      </c>
      <c r="H353" s="97">
        <v>0.50379729749000002</v>
      </c>
      <c r="I353" s="97">
        <v>0.44542819691199997</v>
      </c>
      <c r="J353" s="97">
        <v>0.38980471780800002</v>
      </c>
      <c r="K353" s="97">
        <v>0.34387892887100002</v>
      </c>
      <c r="L353" s="97">
        <v>0.30782804264000002</v>
      </c>
      <c r="M353" s="97">
        <v>0.27771144304700002</v>
      </c>
      <c r="N353" s="97">
        <v>0.123365382792</v>
      </c>
      <c r="O353" s="97">
        <v>5.4534780124499999E-2</v>
      </c>
      <c r="P353" s="97">
        <v>3.2386432795499999E-2</v>
      </c>
      <c r="Q353" s="97">
        <v>2.2783511104800001E-2</v>
      </c>
      <c r="R353" s="11">
        <f>SQRT((C353-Input!$R$8)^2+(Input!$Q$8-D353)^2)</f>
        <v>4.2370480772193906</v>
      </c>
    </row>
    <row r="354" spans="3:18">
      <c r="C354" s="97">
        <v>46.7</v>
      </c>
      <c r="D354" s="97">
        <v>6.1999999999999993</v>
      </c>
      <c r="E354" s="97">
        <v>0.23818579020700001</v>
      </c>
      <c r="F354" s="97">
        <v>0.43760300753499998</v>
      </c>
      <c r="G354" s="97">
        <v>0.54381074267700003</v>
      </c>
      <c r="H354" s="97">
        <v>0.52830053623899997</v>
      </c>
      <c r="I354" s="97">
        <v>0.46614260322399997</v>
      </c>
      <c r="J354" s="97">
        <v>0.40793207512399998</v>
      </c>
      <c r="K354" s="97">
        <v>0.36013085490300001</v>
      </c>
      <c r="L354" s="97">
        <v>0.32205610580900002</v>
      </c>
      <c r="M354" s="97">
        <v>0.29059433101799997</v>
      </c>
      <c r="N354" s="97">
        <v>0.12906399984799999</v>
      </c>
      <c r="O354" s="97">
        <v>5.7019448524899999E-2</v>
      </c>
      <c r="P354" s="97">
        <v>3.3770121139700002E-2</v>
      </c>
      <c r="Q354" s="97">
        <v>2.3738267589800001E-2</v>
      </c>
      <c r="R354" s="11">
        <f>SQRT((C354-Input!$R$8)^2+(Input!$Q$8-D354)^2)</f>
        <v>4.1370792517151411</v>
      </c>
    </row>
    <row r="355" spans="3:18">
      <c r="C355" s="97">
        <v>46.7</v>
      </c>
      <c r="D355" s="97">
        <v>6.3</v>
      </c>
      <c r="E355" s="97">
        <v>0.25503988687599999</v>
      </c>
      <c r="F355" s="97">
        <v>0.47036211839800002</v>
      </c>
      <c r="G355" s="97">
        <v>0.58102180337499998</v>
      </c>
      <c r="H355" s="97">
        <v>0.564304460131</v>
      </c>
      <c r="I355" s="97">
        <v>0.49683518077200001</v>
      </c>
      <c r="J355" s="97">
        <v>0.43405920905599998</v>
      </c>
      <c r="K355" s="97">
        <v>0.38402030917899999</v>
      </c>
      <c r="L355" s="97">
        <v>0.34279784065899999</v>
      </c>
      <c r="M355" s="97">
        <v>0.30879137396700002</v>
      </c>
      <c r="N355" s="97">
        <v>0.13660018053699999</v>
      </c>
      <c r="O355" s="97">
        <v>6.0110750187499999E-2</v>
      </c>
      <c r="P355" s="97">
        <v>3.5442699021200001E-2</v>
      </c>
      <c r="Q355" s="97">
        <v>2.4863318726600001E-2</v>
      </c>
      <c r="R355" s="11">
        <f>SQRT((C355-Input!$R$8)^2+(Input!$Q$8-D355)^2)</f>
        <v>4.0371119703663521</v>
      </c>
    </row>
    <row r="356" spans="3:18">
      <c r="C356" s="97">
        <v>46.7</v>
      </c>
      <c r="D356" s="97">
        <v>6.4</v>
      </c>
      <c r="E356" s="97">
        <v>0.26994344779700002</v>
      </c>
      <c r="F356" s="97">
        <v>0.49904655568700002</v>
      </c>
      <c r="G356" s="97">
        <v>0.61306645784699998</v>
      </c>
      <c r="H356" s="97">
        <v>0.594531806311</v>
      </c>
      <c r="I356" s="97">
        <v>0.52415929210099999</v>
      </c>
      <c r="J356" s="97">
        <v>0.457314314399</v>
      </c>
      <c r="K356" s="97">
        <v>0.40492160557599999</v>
      </c>
      <c r="L356" s="97">
        <v>0.36135938016199998</v>
      </c>
      <c r="M356" s="97">
        <v>0.32509715753599999</v>
      </c>
      <c r="N356" s="97">
        <v>0.14350166221300001</v>
      </c>
      <c r="O356" s="97">
        <v>6.2958317697399999E-2</v>
      </c>
      <c r="P356" s="97">
        <v>3.6997430337800001E-2</v>
      </c>
      <c r="Q356" s="97">
        <v>2.5913648852599998E-2</v>
      </c>
      <c r="R356" s="11">
        <f>SQRT((C356-Input!$R$8)^2+(Input!$Q$8-D356)^2)</f>
        <v>3.9371463507950359</v>
      </c>
    </row>
    <row r="357" spans="3:18">
      <c r="C357" s="97">
        <v>46.7</v>
      </c>
      <c r="D357" s="97">
        <v>6.5</v>
      </c>
      <c r="E357" s="97">
        <v>0.27920753471199999</v>
      </c>
      <c r="F357" s="97">
        <v>0.515708408821</v>
      </c>
      <c r="G357" s="97">
        <v>0.63334868696500002</v>
      </c>
      <c r="H357" s="97">
        <v>0.61399149291699995</v>
      </c>
      <c r="I357" s="97">
        <v>0.541979971053</v>
      </c>
      <c r="J357" s="97">
        <v>0.47255783598700002</v>
      </c>
      <c r="K357" s="97">
        <v>0.41823904265</v>
      </c>
      <c r="L357" s="97">
        <v>0.37376103130299998</v>
      </c>
      <c r="M357" s="97">
        <v>0.336127015104</v>
      </c>
      <c r="N357" s="97">
        <v>0.148636339783</v>
      </c>
      <c r="O357" s="97">
        <v>6.5271863490799997E-2</v>
      </c>
      <c r="P357" s="97">
        <v>3.8292414156899997E-2</v>
      </c>
      <c r="Q357" s="97">
        <v>2.6819469988499999E-2</v>
      </c>
      <c r="R357" s="11">
        <f>SQRT((C357-Input!$R$8)^2+(Input!$Q$8-D357)^2)</f>
        <v>3.8371825228782188</v>
      </c>
    </row>
    <row r="358" spans="3:18">
      <c r="C358" s="97">
        <v>46.7</v>
      </c>
      <c r="D358" s="97">
        <v>6.5999999999999988</v>
      </c>
      <c r="E358" s="97">
        <v>0.28612626084199999</v>
      </c>
      <c r="F358" s="97">
        <v>0.52853355498599996</v>
      </c>
      <c r="G358" s="97">
        <v>0.64900226783600001</v>
      </c>
      <c r="H358" s="97">
        <v>0.62906950257299998</v>
      </c>
      <c r="I358" s="97">
        <v>0.55591209301400002</v>
      </c>
      <c r="J358" s="97">
        <v>0.484592782093</v>
      </c>
      <c r="K358" s="97">
        <v>0.42881933004599998</v>
      </c>
      <c r="L358" s="97">
        <v>0.38369289502800003</v>
      </c>
      <c r="M358" s="97">
        <v>0.34503643452400001</v>
      </c>
      <c r="N358" s="97">
        <v>0.152982880214</v>
      </c>
      <c r="O358" s="97">
        <v>6.7308165853400007E-2</v>
      </c>
      <c r="P358" s="97">
        <v>3.9435579896299998E-2</v>
      </c>
      <c r="Q358" s="97">
        <v>2.7617181638200001E-2</v>
      </c>
      <c r="R358" s="11">
        <f>SQRT((C358-Input!$R$8)^2+(Input!$Q$8-D358)^2)</f>
        <v>3.7372206303863624</v>
      </c>
    </row>
    <row r="359" spans="3:18">
      <c r="C359" s="97">
        <v>46.7</v>
      </c>
      <c r="D359" s="97">
        <v>6.6999999999999993</v>
      </c>
      <c r="E359" s="97">
        <v>0.29143582466399998</v>
      </c>
      <c r="F359" s="97">
        <v>0.53914346239599997</v>
      </c>
      <c r="G359" s="97">
        <v>0.66191445414899996</v>
      </c>
      <c r="H359" s="97">
        <v>0.64152920456200002</v>
      </c>
      <c r="I359" s="97">
        <v>0.56669561683699998</v>
      </c>
      <c r="J359" s="97">
        <v>0.494715304257</v>
      </c>
      <c r="K359" s="97">
        <v>0.43779850995199998</v>
      </c>
      <c r="L359" s="97">
        <v>0.39217036717100001</v>
      </c>
      <c r="M359" s="97">
        <v>0.35268362637599998</v>
      </c>
      <c r="N359" s="97">
        <v>0.156828352113</v>
      </c>
      <c r="O359" s="97">
        <v>6.9138487464199996E-2</v>
      </c>
      <c r="P359" s="97">
        <v>4.0465413458100001E-2</v>
      </c>
      <c r="Q359" s="97">
        <v>2.8337306153500001E-2</v>
      </c>
      <c r="R359" s="11">
        <f>SQRT((C359-Input!$R$8)^2+(Input!$Q$8-D359)^2)</f>
        <v>3.6372608328918088</v>
      </c>
    </row>
    <row r="360" spans="3:18">
      <c r="C360" s="97">
        <v>46.7</v>
      </c>
      <c r="D360" s="97">
        <v>6.8</v>
      </c>
      <c r="E360" s="97">
        <v>0.295176716196</v>
      </c>
      <c r="F360" s="97">
        <v>0.546807790357</v>
      </c>
      <c r="G360" s="97">
        <v>0.67159314627900002</v>
      </c>
      <c r="H360" s="97">
        <v>0.65090526782799996</v>
      </c>
      <c r="I360" s="97">
        <v>0.57496041366700001</v>
      </c>
      <c r="J360" s="97">
        <v>0.50258997368199998</v>
      </c>
      <c r="K360" s="97">
        <v>0.44491705125800002</v>
      </c>
      <c r="L360" s="97">
        <v>0.39885655960400002</v>
      </c>
      <c r="M360" s="97">
        <v>0.35886048425599998</v>
      </c>
      <c r="N360" s="97">
        <v>0.16010035641699999</v>
      </c>
      <c r="O360" s="97">
        <v>7.0738377818099996E-2</v>
      </c>
      <c r="P360" s="97">
        <v>4.1366704483199998E-2</v>
      </c>
      <c r="Q360" s="97">
        <v>2.8971316788700002E-2</v>
      </c>
      <c r="R360" s="11">
        <f>SQRT((C360-Input!$R$8)^2+(Input!$Q$8-D360)^2)</f>
        <v>3.5373033080006286</v>
      </c>
    </row>
    <row r="361" spans="3:18">
      <c r="C361" s="97">
        <v>46.7</v>
      </c>
      <c r="D361" s="97">
        <v>6.9</v>
      </c>
      <c r="E361" s="97">
        <v>0.29805177413299999</v>
      </c>
      <c r="F361" s="97">
        <v>0.55348395447800003</v>
      </c>
      <c r="G361" s="97">
        <v>0.68005289282900006</v>
      </c>
      <c r="H361" s="97">
        <v>0.65900132576399995</v>
      </c>
      <c r="I361" s="97">
        <v>0.58230512871399998</v>
      </c>
      <c r="J361" s="97">
        <v>0.50972670825099997</v>
      </c>
      <c r="K361" s="97">
        <v>0.45152754623899999</v>
      </c>
      <c r="L361" s="97">
        <v>0.40488802533000001</v>
      </c>
      <c r="M361" s="97">
        <v>0.36466631927400001</v>
      </c>
      <c r="N361" s="97">
        <v>0.163189076027</v>
      </c>
      <c r="O361" s="97">
        <v>7.2254956195200004E-2</v>
      </c>
      <c r="P361" s="97">
        <v>4.2209564455099997E-2</v>
      </c>
      <c r="Q361" s="97">
        <v>2.95620212185E-2</v>
      </c>
      <c r="R361" s="11">
        <f>SQRT((C361-Input!$R$8)^2+(Input!$Q$8-D361)^2)</f>
        <v>3.4373482539736306</v>
      </c>
    </row>
    <row r="362" spans="3:18">
      <c r="C362" s="97">
        <v>46.7</v>
      </c>
      <c r="D362" s="97">
        <v>6.9999999999999991</v>
      </c>
      <c r="E362" s="97">
        <v>0.30231071777399998</v>
      </c>
      <c r="F362" s="97">
        <v>0.56413570066600005</v>
      </c>
      <c r="G362" s="97">
        <v>0.69264222651200003</v>
      </c>
      <c r="H362" s="97">
        <v>0.67064582499900005</v>
      </c>
      <c r="I362" s="97">
        <v>0.59281283625299996</v>
      </c>
      <c r="J362" s="97">
        <v>0.51986840040000004</v>
      </c>
      <c r="K362" s="97">
        <v>0.46083958041500001</v>
      </c>
      <c r="L362" s="97">
        <v>0.41329163062399998</v>
      </c>
      <c r="M362" s="97">
        <v>0.372618688393</v>
      </c>
      <c r="N362" s="97">
        <v>0.166874674753</v>
      </c>
      <c r="O362" s="97">
        <v>7.3935903343100004E-2</v>
      </c>
      <c r="P362" s="97">
        <v>4.3105375401100002E-2</v>
      </c>
      <c r="Q362" s="97">
        <v>3.0171940603600001E-2</v>
      </c>
      <c r="R362" s="11">
        <f>SQRT((C362-Input!$R$8)^2+(Input!$Q$8-D362)^2)</f>
        <v>3.3373958928180749</v>
      </c>
    </row>
    <row r="363" spans="3:18">
      <c r="C363" s="97">
        <v>46.7</v>
      </c>
      <c r="D363" s="97">
        <v>7.0999999999999988</v>
      </c>
      <c r="E363" s="97">
        <v>0.30937177038000002</v>
      </c>
      <c r="F363" s="97">
        <v>0.58211736151299998</v>
      </c>
      <c r="G363" s="97">
        <v>0.71237823901200004</v>
      </c>
      <c r="H363" s="97">
        <v>0.68852119359899999</v>
      </c>
      <c r="I363" s="97">
        <v>0.60866425782</v>
      </c>
      <c r="J363" s="97">
        <v>0.53499775052599996</v>
      </c>
      <c r="K363" s="97">
        <v>0.474467759785</v>
      </c>
      <c r="L363" s="97">
        <v>0.42541410375900002</v>
      </c>
      <c r="M363" s="97">
        <v>0.38396266710799998</v>
      </c>
      <c r="N363" s="97">
        <v>0.17146702366899999</v>
      </c>
      <c r="O363" s="97">
        <v>7.5813834642599998E-2</v>
      </c>
      <c r="P363" s="97">
        <v>4.4089645468499999E-2</v>
      </c>
      <c r="Q363" s="97">
        <v>3.08189613104E-2</v>
      </c>
      <c r="R363" s="11">
        <f>SQRT((C363-Input!$R$8)^2+(Input!$Q$8-D363)^2)</f>
        <v>3.2374464739517066</v>
      </c>
    </row>
    <row r="364" spans="3:18">
      <c r="C364" s="97">
        <v>46.7</v>
      </c>
      <c r="D364" s="97">
        <v>7.2</v>
      </c>
      <c r="E364" s="97">
        <v>0.31991040637200002</v>
      </c>
      <c r="F364" s="97">
        <v>0.60865255136700003</v>
      </c>
      <c r="G364" s="97">
        <v>0.74010520455499995</v>
      </c>
      <c r="H364" s="97">
        <v>0.71322373982300002</v>
      </c>
      <c r="I364" s="97">
        <v>0.63007798432499995</v>
      </c>
      <c r="J364" s="97">
        <v>0.55508965979400005</v>
      </c>
      <c r="K364" s="97">
        <v>0.49224067852300002</v>
      </c>
      <c r="L364" s="97">
        <v>0.44094230353000002</v>
      </c>
      <c r="M364" s="97">
        <v>0.39825468027599997</v>
      </c>
      <c r="N364" s="97">
        <v>0.176749060412</v>
      </c>
      <c r="O364" s="97">
        <v>7.7848483219300005E-2</v>
      </c>
      <c r="P364" s="97">
        <v>4.5133782792300001E-2</v>
      </c>
      <c r="Q364" s="97">
        <v>3.14871288852E-2</v>
      </c>
      <c r="R364" s="11">
        <f>SQRT((C364-Input!$R$8)^2+(Input!$Q$8-D364)^2)</f>
        <v>3.1375002785666344</v>
      </c>
    </row>
    <row r="365" spans="3:18">
      <c r="C365" s="97">
        <v>46.7</v>
      </c>
      <c r="D365" s="97">
        <v>7.3000000000000007</v>
      </c>
      <c r="E365" s="97">
        <v>0.328567475356</v>
      </c>
      <c r="F365" s="97">
        <v>0.63032119107399998</v>
      </c>
      <c r="G365" s="97">
        <v>0.76255884449900002</v>
      </c>
      <c r="H365" s="97">
        <v>0.73319889605699995</v>
      </c>
      <c r="I365" s="97">
        <v>0.64738182911999997</v>
      </c>
      <c r="J365" s="97">
        <v>0.57020395023199999</v>
      </c>
      <c r="K365" s="97">
        <v>0.50661088281400002</v>
      </c>
      <c r="L365" s="97">
        <v>0.45350306737899998</v>
      </c>
      <c r="M365" s="97">
        <v>0.40913320785899998</v>
      </c>
      <c r="N365" s="97">
        <v>0.18104239527900001</v>
      </c>
      <c r="O365" s="97">
        <v>7.94974634874E-2</v>
      </c>
      <c r="P365" s="97">
        <v>4.5979225463100001E-2</v>
      </c>
      <c r="Q365" s="97">
        <v>3.2026081598699997E-2</v>
      </c>
      <c r="R365" s="11">
        <f>SQRT((C365-Input!$R$8)^2+(Input!$Q$8-D365)^2)</f>
        <v>3.0375576248540677</v>
      </c>
    </row>
    <row r="366" spans="3:18">
      <c r="C366" s="97">
        <v>46.7</v>
      </c>
      <c r="D366" s="97">
        <v>7.3999999999999986</v>
      </c>
      <c r="E366" s="97">
        <v>0.330197838819</v>
      </c>
      <c r="F366" s="97">
        <v>0.634663264846</v>
      </c>
      <c r="G366" s="97">
        <v>0.76730380666499998</v>
      </c>
      <c r="H366" s="97">
        <v>0.73758942204900002</v>
      </c>
      <c r="I366" s="97">
        <v>0.65147738681</v>
      </c>
      <c r="J366" s="97">
        <v>0.57401377158</v>
      </c>
      <c r="K366" s="97">
        <v>0.510494575108</v>
      </c>
      <c r="L366" s="97">
        <v>0.45707568338999999</v>
      </c>
      <c r="M366" s="97">
        <v>0.41233641586699998</v>
      </c>
      <c r="N366" s="97">
        <v>0.18266717760599999</v>
      </c>
      <c r="O366" s="97">
        <v>8.0209234280200006E-2</v>
      </c>
      <c r="P366" s="97">
        <v>4.6359743571500002E-2</v>
      </c>
      <c r="Q366" s="97">
        <v>3.2275103260900002E-2</v>
      </c>
      <c r="R366" s="11">
        <f>SQRT((C366-Input!$R$8)^2+(Input!$Q$8-D366)^2)</f>
        <v>2.9376188742947029</v>
      </c>
    </row>
    <row r="367" spans="3:18">
      <c r="C367" s="97">
        <v>46.7</v>
      </c>
      <c r="D367" s="97">
        <v>7.4999999999999991</v>
      </c>
      <c r="E367" s="97">
        <v>0.327345384914</v>
      </c>
      <c r="F367" s="97">
        <v>0.62892163439100002</v>
      </c>
      <c r="G367" s="97">
        <v>0.760738182772</v>
      </c>
      <c r="H367" s="97">
        <v>0.73171530999099998</v>
      </c>
      <c r="I367" s="97">
        <v>0.64674652361600005</v>
      </c>
      <c r="J367" s="97">
        <v>0.570158252669</v>
      </c>
      <c r="K367" s="97">
        <v>0.50713061154000005</v>
      </c>
      <c r="L367" s="97">
        <v>0.454320319034</v>
      </c>
      <c r="M367" s="97">
        <v>0.410005325867</v>
      </c>
      <c r="N367" s="97">
        <v>0.182105452536</v>
      </c>
      <c r="O367" s="97">
        <v>8.0119546920199999E-2</v>
      </c>
      <c r="P367" s="97">
        <v>4.6331268279199998E-2</v>
      </c>
      <c r="Q367" s="97">
        <v>3.2264311705599999E-2</v>
      </c>
      <c r="R367" s="11">
        <f>SQRT((C367-Input!$R$8)^2+(Input!$Q$8-D367)^2)</f>
        <v>2.8376844392771816</v>
      </c>
    </row>
    <row r="368" spans="3:18">
      <c r="C368" s="97">
        <v>46.7</v>
      </c>
      <c r="D368" s="97">
        <v>7.5999999999999979</v>
      </c>
      <c r="E368" s="97">
        <v>0.32282901496400002</v>
      </c>
      <c r="F368" s="97">
        <v>0.61981506193900004</v>
      </c>
      <c r="G368" s="97">
        <v>0.75073599018199999</v>
      </c>
      <c r="H368" s="97">
        <v>0.72282524231</v>
      </c>
      <c r="I368" s="97">
        <v>0.63960559617799995</v>
      </c>
      <c r="J368" s="97">
        <v>0.56446521456099996</v>
      </c>
      <c r="K368" s="97">
        <v>0.50217358158900005</v>
      </c>
      <c r="L368" s="97">
        <v>0.45026517620200002</v>
      </c>
      <c r="M368" s="97">
        <v>0.40661523503500002</v>
      </c>
      <c r="N368" s="97">
        <v>0.181171755411</v>
      </c>
      <c r="O368" s="97">
        <v>7.9879554440799999E-2</v>
      </c>
      <c r="P368" s="97">
        <v>4.6219266806500001E-2</v>
      </c>
      <c r="Q368" s="97">
        <v>3.2198847340899998E-2</v>
      </c>
      <c r="R368" s="11">
        <f>SQRT((C368-Input!$R$8)^2+(Input!$Q$8-D368)^2)</f>
        <v>2.7377547923835768</v>
      </c>
    </row>
    <row r="369" spans="3:18">
      <c r="C369" s="97">
        <v>46.7</v>
      </c>
      <c r="D369" s="97">
        <v>7.6999999999999993</v>
      </c>
      <c r="E369" s="97">
        <v>0.32927556372299999</v>
      </c>
      <c r="F369" s="97">
        <v>0.63740735144500005</v>
      </c>
      <c r="G369" s="97">
        <v>0.76744860462599995</v>
      </c>
      <c r="H369" s="97">
        <v>0.73716000949899996</v>
      </c>
      <c r="I369" s="97">
        <v>0.65183631181599999</v>
      </c>
      <c r="J369" s="97">
        <v>0.57501171379399996</v>
      </c>
      <c r="K369" s="97">
        <v>0.51210341501099998</v>
      </c>
      <c r="L369" s="97">
        <v>0.45877100624599998</v>
      </c>
      <c r="M369" s="97">
        <v>0.41380662532000001</v>
      </c>
      <c r="N369" s="97">
        <v>0.18332310999500001</v>
      </c>
      <c r="O369" s="97">
        <v>8.0526888321499998E-2</v>
      </c>
      <c r="P369" s="97">
        <v>4.6490903752800003E-2</v>
      </c>
      <c r="Q369" s="97">
        <v>3.2332093736699999E-2</v>
      </c>
      <c r="R369" s="11">
        <f>SQRT((C369-Input!$R$8)^2+(Input!$Q$8-D369)^2)</f>
        <v>2.6378304777833264</v>
      </c>
    </row>
    <row r="370" spans="3:18">
      <c r="C370" s="97">
        <v>46.7</v>
      </c>
      <c r="D370" s="97">
        <v>7.8</v>
      </c>
      <c r="E370" s="97">
        <v>0.34063613868699999</v>
      </c>
      <c r="F370" s="97">
        <v>0.66660901514000004</v>
      </c>
      <c r="G370" s="97">
        <v>0.79501974941200004</v>
      </c>
      <c r="H370" s="97">
        <v>0.76261417728400005</v>
      </c>
      <c r="I370" s="97">
        <v>0.67362651498299997</v>
      </c>
      <c r="J370" s="97">
        <v>0.59389761667700003</v>
      </c>
      <c r="K370" s="97">
        <v>0.53001886453000002</v>
      </c>
      <c r="L370" s="97">
        <v>0.47423550106899998</v>
      </c>
      <c r="M370" s="97">
        <v>0.42705978595100003</v>
      </c>
      <c r="N370" s="97">
        <v>0.187640933939</v>
      </c>
      <c r="O370" s="97">
        <v>8.1812716416000006E-2</v>
      </c>
      <c r="P370" s="97">
        <v>4.7025421193000003E-2</v>
      </c>
      <c r="Q370" s="97">
        <v>3.25951140729E-2</v>
      </c>
      <c r="R370" s="11">
        <f>SQRT((C370-Input!$R$8)^2+(Input!$Q$8-D370)^2)</f>
        <v>2.5379121253160024</v>
      </c>
    </row>
    <row r="371" spans="3:18">
      <c r="C371" s="97">
        <v>46.7</v>
      </c>
      <c r="D371" s="97">
        <v>7.9</v>
      </c>
      <c r="E371" s="97">
        <v>0.34846614367399997</v>
      </c>
      <c r="F371" s="97">
        <v>0.68700980661</v>
      </c>
      <c r="G371" s="97">
        <v>0.81359852056100002</v>
      </c>
      <c r="H371" s="97">
        <v>0.78041794909600004</v>
      </c>
      <c r="I371" s="97">
        <v>0.68907602941699997</v>
      </c>
      <c r="J371" s="97">
        <v>0.60727220264199999</v>
      </c>
      <c r="K371" s="97">
        <v>0.542812529657</v>
      </c>
      <c r="L371" s="97">
        <v>0.48527243516200003</v>
      </c>
      <c r="M371" s="97">
        <v>0.436494468799</v>
      </c>
      <c r="N371" s="97">
        <v>0.19047686249000001</v>
      </c>
      <c r="O371" s="97">
        <v>8.2541889630199997E-2</v>
      </c>
      <c r="P371" s="97">
        <v>4.7285770917400001E-2</v>
      </c>
      <c r="Q371" s="97">
        <v>3.2688095182300002E-2</v>
      </c>
      <c r="R371" s="11">
        <f>SQRT((C371-Input!$R$8)^2+(Input!$Q$8-D371)^2)</f>
        <v>2.4380004680330494</v>
      </c>
    </row>
    <row r="372" spans="3:18">
      <c r="C372" s="97">
        <v>46.7</v>
      </c>
      <c r="D372" s="97">
        <v>7.9999999999999982</v>
      </c>
      <c r="E372" s="97">
        <v>0.352258280594</v>
      </c>
      <c r="F372" s="97">
        <v>0.69818816816499996</v>
      </c>
      <c r="G372" s="97">
        <v>0.82243099588599999</v>
      </c>
      <c r="H372" s="97">
        <v>0.787914939235</v>
      </c>
      <c r="I372" s="97">
        <v>0.696003565559</v>
      </c>
      <c r="J372" s="97">
        <v>0.61306626237499995</v>
      </c>
      <c r="K372" s="97">
        <v>0.548195834519</v>
      </c>
      <c r="L372" s="97">
        <v>0.48981502120800002</v>
      </c>
      <c r="M372" s="97">
        <v>0.44022569536599998</v>
      </c>
      <c r="N372" s="97">
        <v>0.190885503166</v>
      </c>
      <c r="O372" s="97">
        <v>8.2351108716500004E-2</v>
      </c>
      <c r="P372" s="97">
        <v>4.7082413435999997E-2</v>
      </c>
      <c r="Q372" s="97">
        <v>3.2488746723700002E-2</v>
      </c>
      <c r="R372" s="11">
        <f>SQRT((C372-Input!$R$8)^2+(Input!$Q$8-D372)^2)</f>
        <v>2.3380963642315424</v>
      </c>
    </row>
    <row r="373" spans="3:18">
      <c r="C373" s="97">
        <v>46.7</v>
      </c>
      <c r="D373" s="97">
        <v>8.1</v>
      </c>
      <c r="E373" s="97">
        <v>0.34319529423200001</v>
      </c>
      <c r="F373" s="97">
        <v>0.67974512378499996</v>
      </c>
      <c r="G373" s="97">
        <v>0.80331584124900002</v>
      </c>
      <c r="H373" s="97">
        <v>0.76918593390699996</v>
      </c>
      <c r="I373" s="97">
        <v>0.67934147566400005</v>
      </c>
      <c r="J373" s="97">
        <v>0.59854913779200003</v>
      </c>
      <c r="K373" s="97">
        <v>0.53424159046800002</v>
      </c>
      <c r="L373" s="97">
        <v>0.47771920754000002</v>
      </c>
      <c r="M373" s="97">
        <v>0.42964024892500002</v>
      </c>
      <c r="N373" s="97">
        <v>0.186101418455</v>
      </c>
      <c r="O373" s="97">
        <v>8.0405396420399997E-2</v>
      </c>
      <c r="P373" s="97">
        <v>4.6029673816600003E-2</v>
      </c>
      <c r="Q373" s="97">
        <v>3.1783715111799997E-2</v>
      </c>
      <c r="R373" s="11">
        <f>SQRT((C373-Input!$R$8)^2+(Input!$Q$8-D373)^2)</f>
        <v>2.2382008253809866</v>
      </c>
    </row>
    <row r="374" spans="3:18">
      <c r="C374" s="97">
        <v>46.7</v>
      </c>
      <c r="D374" s="97">
        <v>8.1999999999999975</v>
      </c>
      <c r="E374" s="97">
        <v>0.31921983577899998</v>
      </c>
      <c r="F374" s="97">
        <v>0.62735347846</v>
      </c>
      <c r="G374" s="97">
        <v>0.74932840857799998</v>
      </c>
      <c r="H374" s="97">
        <v>0.71800717640400002</v>
      </c>
      <c r="I374" s="97">
        <v>0.63628240372900002</v>
      </c>
      <c r="J374" s="97">
        <v>0.56156043446500004</v>
      </c>
      <c r="K374" s="97">
        <v>0.49941109424699998</v>
      </c>
      <c r="L374" s="97">
        <v>0.44768034973600002</v>
      </c>
      <c r="M374" s="97">
        <v>0.40368247373900001</v>
      </c>
      <c r="N374" s="97">
        <v>0.17600271226899999</v>
      </c>
      <c r="O374" s="97">
        <v>7.6705026656299996E-2</v>
      </c>
      <c r="P374" s="97">
        <v>4.4146566024400001E-2</v>
      </c>
      <c r="Q374" s="97">
        <v>3.0600736739399999E-2</v>
      </c>
      <c r="R374" s="11">
        <f>SQRT((C374-Input!$R$8)^2+(Input!$Q$8-D374)^2)</f>
        <v>2.1383150518666603</v>
      </c>
    </row>
    <row r="375" spans="3:18">
      <c r="C375" s="97">
        <v>46.7</v>
      </c>
      <c r="D375" s="97">
        <v>8.3000000000000007</v>
      </c>
      <c r="E375" s="97">
        <v>0.29298718767100002</v>
      </c>
      <c r="F375" s="97">
        <v>0.56972314933699997</v>
      </c>
      <c r="G375" s="97">
        <v>0.68733406088799998</v>
      </c>
      <c r="H375" s="97">
        <v>0.66177818910899999</v>
      </c>
      <c r="I375" s="97">
        <v>0.58887349980000003</v>
      </c>
      <c r="J375" s="97">
        <v>0.518127375073</v>
      </c>
      <c r="K375" s="97">
        <v>0.46136715163699998</v>
      </c>
      <c r="L375" s="97">
        <v>0.41477058345099999</v>
      </c>
      <c r="M375" s="97">
        <v>0.37366621504600001</v>
      </c>
      <c r="N375" s="97">
        <v>0.164956250024</v>
      </c>
      <c r="O375" s="97">
        <v>7.2517793504199998E-2</v>
      </c>
      <c r="P375" s="97">
        <v>4.20480178323E-2</v>
      </c>
      <c r="Q375" s="97">
        <v>2.9289447275800001E-2</v>
      </c>
      <c r="R375" s="11">
        <f>SQRT((C375-Input!$R$8)^2+(Input!$Q$8-D375)^2)</f>
        <v>2.0384404792249602</v>
      </c>
    </row>
    <row r="376" spans="3:18">
      <c r="C376" s="97">
        <v>46.7</v>
      </c>
      <c r="D376" s="97">
        <v>8.3999999999999986</v>
      </c>
      <c r="E376" s="97">
        <v>0.27042954915099998</v>
      </c>
      <c r="F376" s="97">
        <v>0.52210302324000002</v>
      </c>
      <c r="G376" s="97">
        <v>0.63568977680000005</v>
      </c>
      <c r="H376" s="97">
        <v>0.61401499142899996</v>
      </c>
      <c r="I376" s="97">
        <v>0.54739772172599999</v>
      </c>
      <c r="J376" s="97">
        <v>0.48012129757999999</v>
      </c>
      <c r="K376" s="97">
        <v>0.42801124024300002</v>
      </c>
      <c r="L376" s="97">
        <v>0.38480261656199999</v>
      </c>
      <c r="M376" s="97">
        <v>0.34639708568299998</v>
      </c>
      <c r="N376" s="97">
        <v>0.154204150229</v>
      </c>
      <c r="O376" s="97">
        <v>6.8131391623399998E-2</v>
      </c>
      <c r="P376" s="97">
        <v>3.9860085010399997E-2</v>
      </c>
      <c r="Q376" s="97">
        <v>2.78972230732E-2</v>
      </c>
      <c r="R376" s="11">
        <f>SQRT((C376-Input!$R$8)^2+(Input!$Q$8-D376)^2)</f>
        <v>1.9385788386460516</v>
      </c>
    </row>
    <row r="377" spans="3:18">
      <c r="C377" s="97">
        <v>46.7</v>
      </c>
      <c r="D377" s="97">
        <v>8.5</v>
      </c>
      <c r="E377" s="97">
        <v>0.257169546538</v>
      </c>
      <c r="F377" s="97">
        <v>0.49548723200099998</v>
      </c>
      <c r="G377" s="97">
        <v>0.60553584574999997</v>
      </c>
      <c r="H377" s="97">
        <v>0.58565925373299998</v>
      </c>
      <c r="I377" s="97">
        <v>0.52131164346500003</v>
      </c>
      <c r="J377" s="97">
        <v>0.457596190934</v>
      </c>
      <c r="K377" s="97">
        <v>0.40806644416600002</v>
      </c>
      <c r="L377" s="97">
        <v>0.36617985507200002</v>
      </c>
      <c r="M377" s="97">
        <v>0.330034768541</v>
      </c>
      <c r="N377" s="97">
        <v>0.14732409927699999</v>
      </c>
      <c r="O377" s="97">
        <v>6.5152827271300007E-2</v>
      </c>
      <c r="P377" s="97">
        <v>3.83328728166E-2</v>
      </c>
      <c r="Q377" s="97">
        <v>2.6906007794699999E-2</v>
      </c>
      <c r="R377" s="11">
        <f>SQRT((C377-Input!$R$8)^2+(Input!$Q$8-D377)^2)</f>
        <v>1.8387322371540802</v>
      </c>
    </row>
    <row r="378" spans="3:18">
      <c r="C378" s="97">
        <v>46.7</v>
      </c>
      <c r="D378" s="97">
        <v>8.5999999999999979</v>
      </c>
      <c r="E378" s="97">
        <v>0.24854740233700001</v>
      </c>
      <c r="F378" s="97">
        <v>0.478906081102</v>
      </c>
      <c r="G378" s="97">
        <v>0.58556630001300003</v>
      </c>
      <c r="H378" s="97">
        <v>0.56666355776499999</v>
      </c>
      <c r="I378" s="97">
        <v>0.50399653592899996</v>
      </c>
      <c r="J378" s="97">
        <v>0.44257167237400002</v>
      </c>
      <c r="K378" s="97">
        <v>0.39458448345899999</v>
      </c>
      <c r="L378" s="97">
        <v>0.35380043390900001</v>
      </c>
      <c r="M378" s="97">
        <v>0.31906307165699999</v>
      </c>
      <c r="N378" s="97">
        <v>0.142412158525</v>
      </c>
      <c r="O378" s="97">
        <v>6.2999275497099994E-2</v>
      </c>
      <c r="P378" s="97">
        <v>3.7188889773999999E-2</v>
      </c>
      <c r="Q378" s="97">
        <v>2.6135290959799998E-2</v>
      </c>
      <c r="R378" s="11">
        <f>SQRT((C378-Input!$R$8)^2+(Input!$Q$8-D378)^2)</f>
        <v>1.7389032653523415</v>
      </c>
    </row>
    <row r="379" spans="3:18">
      <c r="C379" s="97">
        <v>46.7</v>
      </c>
      <c r="D379" s="97">
        <v>8.6999999999999993</v>
      </c>
      <c r="E379" s="97">
        <v>0.242412860226</v>
      </c>
      <c r="F379" s="97">
        <v>0.46729292900899999</v>
      </c>
      <c r="G379" s="97">
        <v>0.57127597051400003</v>
      </c>
      <c r="H379" s="97">
        <v>0.55289334283799996</v>
      </c>
      <c r="I379" s="97">
        <v>0.49174660212999999</v>
      </c>
      <c r="J379" s="97">
        <v>0.43194211250600001</v>
      </c>
      <c r="K379" s="97">
        <v>0.38472034777699998</v>
      </c>
      <c r="L379" s="97">
        <v>0.34515454961699998</v>
      </c>
      <c r="M379" s="97">
        <v>0.31139374498400002</v>
      </c>
      <c r="N379" s="97">
        <v>0.13896736671900001</v>
      </c>
      <c r="O379" s="97">
        <v>6.1494155775499999E-2</v>
      </c>
      <c r="P379" s="97">
        <v>3.6362434791900003E-2</v>
      </c>
      <c r="Q379" s="97">
        <v>2.5587654900899998E-2</v>
      </c>
      <c r="R379" s="11">
        <f>SQRT((C379-Input!$R$8)^2+(Input!$Q$8-D379)^2)</f>
        <v>1.6390951444490374</v>
      </c>
    </row>
    <row r="380" spans="3:18">
      <c r="C380" s="97">
        <v>46.7</v>
      </c>
      <c r="D380" s="97">
        <v>8.7999999999999989</v>
      </c>
      <c r="E380" s="97">
        <v>0.239951413226</v>
      </c>
      <c r="F380" s="97">
        <v>0.46313407302499998</v>
      </c>
      <c r="G380" s="97">
        <v>0.56535248813200001</v>
      </c>
      <c r="H380" s="97">
        <v>0.546811371893</v>
      </c>
      <c r="I380" s="97">
        <v>0.48677878473699998</v>
      </c>
      <c r="J380" s="97">
        <v>0.42760852722999998</v>
      </c>
      <c r="K380" s="97">
        <v>0.380753940362</v>
      </c>
      <c r="L380" s="97">
        <v>0.34175058643299999</v>
      </c>
      <c r="M380" s="97">
        <v>0.30836617292099999</v>
      </c>
      <c r="N380" s="97">
        <v>0.13761136242700001</v>
      </c>
      <c r="O380" s="97">
        <v>6.0835809668700003E-2</v>
      </c>
      <c r="P380" s="97">
        <v>3.5980880791600001E-2</v>
      </c>
      <c r="Q380" s="97">
        <v>2.5327236584999999E-2</v>
      </c>
      <c r="R380" s="11">
        <f>SQRT((C380-Input!$R$8)^2+(Input!$Q$8-D380)^2)</f>
        <v>1.5393119303311436</v>
      </c>
    </row>
    <row r="381" spans="3:18">
      <c r="C381" s="97">
        <v>46.7</v>
      </c>
      <c r="D381" s="97">
        <v>8.9</v>
      </c>
      <c r="E381" s="97">
        <v>0.24065292009299999</v>
      </c>
      <c r="F381" s="97">
        <v>0.46502379303000002</v>
      </c>
      <c r="G381" s="97">
        <v>0.56660743457100005</v>
      </c>
      <c r="H381" s="97">
        <v>0.54799027096099995</v>
      </c>
      <c r="I381" s="97">
        <v>0.488177358959</v>
      </c>
      <c r="J381" s="97">
        <v>0.42874183767700003</v>
      </c>
      <c r="K381" s="97">
        <v>0.38185129722599997</v>
      </c>
      <c r="L381" s="97">
        <v>0.34287716774100002</v>
      </c>
      <c r="M381" s="97">
        <v>0.30936719642499999</v>
      </c>
      <c r="N381" s="97">
        <v>0.13814032013700001</v>
      </c>
      <c r="O381" s="97">
        <v>6.0978025956599999E-2</v>
      </c>
      <c r="P381" s="97">
        <v>3.60239749412E-2</v>
      </c>
      <c r="Q381" s="97">
        <v>2.5338703401100001E-2</v>
      </c>
      <c r="R381" s="11">
        <f>SQRT((C381-Input!$R$8)^2+(Input!$Q$8-D381)^2)</f>
        <v>1.4395588022596255</v>
      </c>
    </row>
    <row r="382" spans="3:18">
      <c r="C382" s="97">
        <v>46.7</v>
      </c>
      <c r="D382" s="97">
        <v>8.9999999999999982</v>
      </c>
      <c r="E382" s="97">
        <v>0.241300545649</v>
      </c>
      <c r="F382" s="97">
        <v>0.46644436925400001</v>
      </c>
      <c r="G382" s="97">
        <v>0.56828925878799996</v>
      </c>
      <c r="H382" s="97">
        <v>0.54985635616600004</v>
      </c>
      <c r="I382" s="97">
        <v>0.4901491858</v>
      </c>
      <c r="J382" s="97">
        <v>0.43033022926199999</v>
      </c>
      <c r="K382" s="97">
        <v>0.383444369467</v>
      </c>
      <c r="L382" s="97">
        <v>0.34441807856000001</v>
      </c>
      <c r="M382" s="97">
        <v>0.31078318747299999</v>
      </c>
      <c r="N382" s="97">
        <v>0.13900573836499999</v>
      </c>
      <c r="O382" s="97">
        <v>6.1306059696899999E-2</v>
      </c>
      <c r="P382" s="97">
        <v>3.6173119249399997E-2</v>
      </c>
      <c r="Q382" s="97">
        <v>2.5423500722799999E-2</v>
      </c>
      <c r="R382" s="11">
        <f>SQRT((C382-Input!$R$8)^2+(Input!$Q$8-D382)^2)</f>
        <v>1.3398424800947881</v>
      </c>
    </row>
    <row r="383" spans="3:18">
      <c r="C383" s="97">
        <v>46.7</v>
      </c>
      <c r="D383" s="97">
        <v>9.1</v>
      </c>
      <c r="E383" s="97">
        <v>0.24613604688900001</v>
      </c>
      <c r="F383" s="97">
        <v>0.47563918848300002</v>
      </c>
      <c r="G383" s="97">
        <v>0.57972891735599996</v>
      </c>
      <c r="H383" s="97">
        <v>0.56147843355100002</v>
      </c>
      <c r="I383" s="97">
        <v>0.50108352206600004</v>
      </c>
      <c r="J383" s="97">
        <v>0.439690242733</v>
      </c>
      <c r="K383" s="97">
        <v>0.39234798472400001</v>
      </c>
      <c r="L383" s="97">
        <v>0.35251026743500002</v>
      </c>
      <c r="M383" s="97">
        <v>0.31804557434300001</v>
      </c>
      <c r="N383" s="97">
        <v>0.14257222677799999</v>
      </c>
      <c r="O383" s="97">
        <v>6.2732325684000001E-2</v>
      </c>
      <c r="P383" s="97">
        <v>3.6893535061499998E-2</v>
      </c>
      <c r="Q383" s="97">
        <v>2.5872620763700001E-2</v>
      </c>
      <c r="R383" s="11">
        <f>SQRT((C383-Input!$R$8)^2+(Input!$Q$8-D383)^2)</f>
        <v>1.2401718420323569</v>
      </c>
    </row>
    <row r="384" spans="3:18">
      <c r="C384" s="97">
        <v>46.7</v>
      </c>
      <c r="D384" s="97">
        <v>9.2000000000000011</v>
      </c>
      <c r="E384" s="97">
        <v>0.26064416093800002</v>
      </c>
      <c r="F384" s="97">
        <v>0.50507461004200005</v>
      </c>
      <c r="G384" s="97">
        <v>0.61349058704100001</v>
      </c>
      <c r="H384" s="97">
        <v>0.59345810710299995</v>
      </c>
      <c r="I384" s="97">
        <v>0.53102409872300005</v>
      </c>
      <c r="J384" s="97">
        <v>0.46515741136099997</v>
      </c>
      <c r="K384" s="97">
        <v>0.41523072541700001</v>
      </c>
      <c r="L384" s="97">
        <v>0.373716462877</v>
      </c>
      <c r="M384" s="97">
        <v>0.33668263276799998</v>
      </c>
      <c r="N384" s="97">
        <v>0.15043447648200001</v>
      </c>
      <c r="O384" s="97">
        <v>6.5840975410000002E-2</v>
      </c>
      <c r="P384" s="97">
        <v>3.8424034692800001E-2</v>
      </c>
      <c r="Q384" s="97">
        <v>2.68484495213E-2</v>
      </c>
      <c r="R384" s="11">
        <f>SQRT((C384-Input!$R$8)^2+(Input!$Q$8-D384)^2)</f>
        <v>1.1405588647997549</v>
      </c>
    </row>
    <row r="385" spans="3:18">
      <c r="C385" s="97">
        <v>46.7</v>
      </c>
      <c r="D385" s="97">
        <v>9.3000000000000007</v>
      </c>
      <c r="E385" s="97">
        <v>0.29555027936</v>
      </c>
      <c r="F385" s="97">
        <v>0.57943363672500003</v>
      </c>
      <c r="G385" s="97">
        <v>0.69376221284299999</v>
      </c>
      <c r="H385" s="97">
        <v>0.66787851383499997</v>
      </c>
      <c r="I385" s="97">
        <v>0.59711371042200001</v>
      </c>
      <c r="J385" s="97">
        <v>0.52404820019300002</v>
      </c>
      <c r="K385" s="97">
        <v>0.466761458189</v>
      </c>
      <c r="L385" s="97">
        <v>0.42043857788400002</v>
      </c>
      <c r="M385" s="97">
        <v>0.37874038773399998</v>
      </c>
      <c r="N385" s="97">
        <v>0.166536613848</v>
      </c>
      <c r="O385" s="97">
        <v>7.2010852915199999E-2</v>
      </c>
      <c r="P385" s="97">
        <v>4.1348695561899997E-2</v>
      </c>
      <c r="Q385" s="97">
        <v>2.86411584888E-2</v>
      </c>
      <c r="R385" s="11">
        <f>SQRT((C385-Input!$R$8)^2+(Input!$Q$8-D385)^2)</f>
        <v>1.0410201008514133</v>
      </c>
    </row>
    <row r="386" spans="3:18">
      <c r="C386" s="97">
        <v>46.7</v>
      </c>
      <c r="D386" s="97">
        <v>9.3999999999999986</v>
      </c>
      <c r="E386" s="97">
        <v>0.34544776087099999</v>
      </c>
      <c r="F386" s="97">
        <v>0.68840187323799995</v>
      </c>
      <c r="G386" s="97">
        <v>0.810057871825</v>
      </c>
      <c r="H386" s="97">
        <v>0.77693192663699995</v>
      </c>
      <c r="I386" s="97">
        <v>0.69009507792299996</v>
      </c>
      <c r="J386" s="97">
        <v>0.60551629115799999</v>
      </c>
      <c r="K386" s="97">
        <v>0.541026255678</v>
      </c>
      <c r="L386" s="97">
        <v>0.48504716286100003</v>
      </c>
      <c r="M386" s="97">
        <v>0.43596106699199999</v>
      </c>
      <c r="N386" s="97">
        <v>0.188671942451</v>
      </c>
      <c r="O386" s="97">
        <v>8.00397504994E-2</v>
      </c>
      <c r="P386" s="97">
        <v>4.5282246884699999E-2</v>
      </c>
      <c r="Q386" s="97">
        <v>3.1024640477500001E-2</v>
      </c>
      <c r="R386" s="11">
        <f>SQRT((C386-Input!$R$8)^2+(Input!$Q$8-D386)^2)</f>
        <v>0.94157908678988333</v>
      </c>
    </row>
    <row r="387" spans="3:18">
      <c r="C387" s="97">
        <v>46.7</v>
      </c>
      <c r="D387" s="97">
        <v>9.5</v>
      </c>
      <c r="E387" s="97">
        <v>0.37278340284900002</v>
      </c>
      <c r="F387" s="97">
        <v>0.74490267511499997</v>
      </c>
      <c r="G387" s="97">
        <v>0.87137522351399999</v>
      </c>
      <c r="H387" s="97">
        <v>0.83461273541100001</v>
      </c>
      <c r="I387" s="97">
        <v>0.74423830287100001</v>
      </c>
      <c r="J387" s="97">
        <v>0.65150055834999998</v>
      </c>
      <c r="K387" s="97">
        <v>0.58257062246299995</v>
      </c>
      <c r="L387" s="97">
        <v>0.52359280476600001</v>
      </c>
      <c r="M387" s="97">
        <v>0.46959105528599998</v>
      </c>
      <c r="N387" s="97">
        <v>0.20347698326499999</v>
      </c>
      <c r="O387" s="97">
        <v>8.5620554576900001E-2</v>
      </c>
      <c r="P387" s="97">
        <v>4.8106027766600001E-2</v>
      </c>
      <c r="Q387" s="97">
        <v>3.2763700271900002E-2</v>
      </c>
      <c r="R387" s="11">
        <f>SQRT((C387-Input!$R$8)^2+(Input!$Q$8-D387)^2)</f>
        <v>0.84227044527482264</v>
      </c>
    </row>
    <row r="388" spans="3:18">
      <c r="C388" s="97">
        <v>46.7</v>
      </c>
      <c r="D388" s="97">
        <v>9.5999999999999979</v>
      </c>
      <c r="E388" s="97">
        <v>0.38764940280299998</v>
      </c>
      <c r="F388" s="97">
        <v>0.77440030705999996</v>
      </c>
      <c r="G388" s="97">
        <v>0.90494394744700002</v>
      </c>
      <c r="H388" s="97">
        <v>0.86641181314799998</v>
      </c>
      <c r="I388" s="97">
        <v>0.77457461849499998</v>
      </c>
      <c r="J388" s="97">
        <v>0.67718945016499998</v>
      </c>
      <c r="K388" s="97">
        <v>0.60512859141700004</v>
      </c>
      <c r="L388" s="97">
        <v>0.54550160365199996</v>
      </c>
      <c r="M388" s="97">
        <v>0.48882402056699997</v>
      </c>
      <c r="N388" s="97">
        <v>0.21212417450000001</v>
      </c>
      <c r="O388" s="97">
        <v>8.9343405137099999E-2</v>
      </c>
      <c r="P388" s="97">
        <v>5.0046004247400001E-2</v>
      </c>
      <c r="Q388" s="97">
        <v>3.3984792494999999E-2</v>
      </c>
      <c r="R388" s="11">
        <f>SQRT((C388-Input!$R$8)^2+(Input!$Q$8-D388)^2)</f>
        <v>0.74314724603326832</v>
      </c>
    </row>
    <row r="389" spans="3:18">
      <c r="C389" s="97">
        <v>46.7</v>
      </c>
      <c r="D389" s="97">
        <v>9.6999999999999993</v>
      </c>
      <c r="E389" s="97">
        <v>0.39723232170700001</v>
      </c>
      <c r="F389" s="97">
        <v>0.79263870271199999</v>
      </c>
      <c r="G389" s="97">
        <v>0.92617476933099996</v>
      </c>
      <c r="H389" s="97">
        <v>0.88643601103400005</v>
      </c>
      <c r="I389" s="97">
        <v>0.79230674907200005</v>
      </c>
      <c r="J389" s="97">
        <v>0.69345951318499999</v>
      </c>
      <c r="K389" s="97">
        <v>0.61938150495400002</v>
      </c>
      <c r="L389" s="97">
        <v>0.55906337163800002</v>
      </c>
      <c r="M389" s="97">
        <v>0.50100581973500002</v>
      </c>
      <c r="N389" s="97">
        <v>0.217607555851</v>
      </c>
      <c r="O389" s="97">
        <v>9.1715972779200003E-2</v>
      </c>
      <c r="P389" s="97">
        <v>5.1294747874900001E-2</v>
      </c>
      <c r="Q389" s="97">
        <v>3.4776747655200002E-2</v>
      </c>
      <c r="R389" s="11">
        <f>SQRT((C389-Input!$R$8)^2+(Input!$Q$8-D389)^2)</f>
        <v>0.64429508425115944</v>
      </c>
    </row>
    <row r="390" spans="3:18">
      <c r="C390" s="97">
        <v>46.7</v>
      </c>
      <c r="D390" s="97">
        <v>9.8000000000000007</v>
      </c>
      <c r="E390" s="97">
        <v>0.401385892774</v>
      </c>
      <c r="F390" s="97">
        <v>0.80150810467599998</v>
      </c>
      <c r="G390" s="97">
        <v>0.93623104420199998</v>
      </c>
      <c r="H390" s="97">
        <v>0.89585950809000003</v>
      </c>
      <c r="I390" s="97">
        <v>0.80046279499299999</v>
      </c>
      <c r="J390" s="97">
        <v>0.70101623710200001</v>
      </c>
      <c r="K390" s="97">
        <v>0.625957824371</v>
      </c>
      <c r="L390" s="97">
        <v>0.56483085382999998</v>
      </c>
      <c r="M390" s="97">
        <v>0.50655437079400001</v>
      </c>
      <c r="N390" s="97">
        <v>0.22007810903700001</v>
      </c>
      <c r="O390" s="97">
        <v>9.2769181560600003E-2</v>
      </c>
      <c r="P390" s="97">
        <v>5.18469023481E-2</v>
      </c>
      <c r="Q390" s="97">
        <v>3.5132340240800003E-2</v>
      </c>
      <c r="R390" s="11">
        <f>SQRT((C390-Input!$R$8)^2+(Input!$Q$8-D390)^2)</f>
        <v>0.54586122952045879</v>
      </c>
    </row>
    <row r="391" spans="3:18">
      <c r="C391" s="97">
        <v>46.7</v>
      </c>
      <c r="D391" s="97">
        <v>9.9</v>
      </c>
      <c r="E391" s="97">
        <v>0.40054519460499999</v>
      </c>
      <c r="F391" s="97">
        <v>0.80001215268600001</v>
      </c>
      <c r="G391" s="97">
        <v>0.93424402387500005</v>
      </c>
      <c r="H391" s="97">
        <v>0.89400973582099996</v>
      </c>
      <c r="I391" s="97">
        <v>0.79886306928600004</v>
      </c>
      <c r="J391" s="97">
        <v>0.69938828637399997</v>
      </c>
      <c r="K391" s="97">
        <v>0.62449827910400002</v>
      </c>
      <c r="L391" s="97">
        <v>0.56350525304700005</v>
      </c>
      <c r="M391" s="97">
        <v>0.50525780477299997</v>
      </c>
      <c r="N391" s="97">
        <v>0.21963509772500001</v>
      </c>
      <c r="O391" s="97">
        <v>9.2594543397800003E-2</v>
      </c>
      <c r="P391" s="97">
        <v>5.1754159291099999E-2</v>
      </c>
      <c r="Q391" s="97">
        <v>3.5086369806000002E-2</v>
      </c>
      <c r="R391" s="11">
        <f>SQRT((C391-Input!$R$8)^2+(Input!$Q$8-D391)^2)</f>
        <v>0.44812142126545057</v>
      </c>
    </row>
    <row r="392" spans="3:18">
      <c r="C392" s="97">
        <v>46.7</v>
      </c>
      <c r="D392" s="97">
        <v>10</v>
      </c>
      <c r="E392" s="97">
        <v>0.39691883590900001</v>
      </c>
      <c r="F392" s="97">
        <v>0.79261992509199997</v>
      </c>
      <c r="G392" s="97">
        <v>0.92545500801199998</v>
      </c>
      <c r="H392" s="97">
        <v>0.88579306683299996</v>
      </c>
      <c r="I392" s="97">
        <v>0.79178897348400001</v>
      </c>
      <c r="J392" s="97">
        <v>0.69271766258199996</v>
      </c>
      <c r="K392" s="97">
        <v>0.61866081259299999</v>
      </c>
      <c r="L392" s="97">
        <v>0.55834295955000002</v>
      </c>
      <c r="M392" s="97">
        <v>0.50029899019099999</v>
      </c>
      <c r="N392" s="97">
        <v>0.21759517668200001</v>
      </c>
      <c r="O392" s="97">
        <v>9.1718003165899994E-2</v>
      </c>
      <c r="P392" s="97">
        <v>5.1284241321100002E-2</v>
      </c>
      <c r="Q392" s="97">
        <v>3.4797813002899997E-2</v>
      </c>
      <c r="R392" s="11">
        <f>SQRT((C392-Input!$R$8)^2+(Input!$Q$8-D392)^2)</f>
        <v>0.35165485138178831</v>
      </c>
    </row>
    <row r="393" spans="3:18">
      <c r="C393" s="97">
        <v>46.7</v>
      </c>
      <c r="D393" s="97">
        <v>10.1</v>
      </c>
      <c r="E393" s="97">
        <v>0.39190172654200001</v>
      </c>
      <c r="F393" s="97">
        <v>0.78345761412699999</v>
      </c>
      <c r="G393" s="97">
        <v>0.91423229409600004</v>
      </c>
      <c r="H393" s="97">
        <v>0.87518431325099999</v>
      </c>
      <c r="I393" s="97">
        <v>0.78259601273299995</v>
      </c>
      <c r="J393" s="97">
        <v>0.684104667635</v>
      </c>
      <c r="K393" s="97">
        <v>0.61110479231799997</v>
      </c>
      <c r="L393" s="97">
        <v>0.55121947942000005</v>
      </c>
      <c r="M393" s="97">
        <v>0.49384047699400002</v>
      </c>
      <c r="N393" s="97">
        <v>0.21474062701400001</v>
      </c>
      <c r="O393" s="97">
        <v>9.0444106895199994E-2</v>
      </c>
      <c r="P393" s="97">
        <v>5.0591302328500003E-2</v>
      </c>
      <c r="Q393" s="97">
        <v>3.4358801665700003E-2</v>
      </c>
      <c r="R393" s="11">
        <f>SQRT((C393-Input!$R$8)^2+(Input!$Q$8-D393)^2)</f>
        <v>0.25789428222379762</v>
      </c>
    </row>
    <row r="394" spans="3:18">
      <c r="C394" s="97">
        <v>46.7</v>
      </c>
      <c r="D394" s="97">
        <v>10.199999999999999</v>
      </c>
      <c r="E394" s="97">
        <v>0.38509379505000002</v>
      </c>
      <c r="F394" s="97">
        <v>0.77016955656800001</v>
      </c>
      <c r="G394" s="97">
        <v>0.899093445386</v>
      </c>
      <c r="H394" s="97">
        <v>0.86091272467400004</v>
      </c>
      <c r="I394" s="97">
        <v>0.76948695867200001</v>
      </c>
      <c r="J394" s="97">
        <v>0.67253480404300003</v>
      </c>
      <c r="K394" s="97">
        <v>0.60096235527800002</v>
      </c>
      <c r="L394" s="97">
        <v>0.54138991563899996</v>
      </c>
      <c r="M394" s="97">
        <v>0.48519057827599998</v>
      </c>
      <c r="N394" s="97">
        <v>0.210895236657</v>
      </c>
      <c r="O394" s="97">
        <v>8.8732878714699995E-2</v>
      </c>
      <c r="P394" s="97">
        <v>4.9660729498800002E-2</v>
      </c>
      <c r="Q394" s="97">
        <v>3.37637000218E-2</v>
      </c>
      <c r="R394" s="11">
        <f>SQRT((C394-Input!$R$8)^2+(Input!$Q$8-D394)^2)</f>
        <v>0.17134114248220636</v>
      </c>
    </row>
    <row r="395" spans="3:18">
      <c r="C395" s="97">
        <v>46.7</v>
      </c>
      <c r="D395" s="97">
        <v>10.3</v>
      </c>
      <c r="E395" s="97">
        <v>0.376737136995</v>
      </c>
      <c r="F395" s="97">
        <v>0.75322092406899999</v>
      </c>
      <c r="G395" s="97">
        <v>0.88047973139699998</v>
      </c>
      <c r="H395" s="97">
        <v>0.84334940188100005</v>
      </c>
      <c r="I395" s="97">
        <v>0.75281474467499998</v>
      </c>
      <c r="J395" s="97">
        <v>0.658275728246</v>
      </c>
      <c r="K395" s="97">
        <v>0.58844432098499999</v>
      </c>
      <c r="L395" s="97">
        <v>0.52927343701499996</v>
      </c>
      <c r="M395" s="97">
        <v>0.47450407310300002</v>
      </c>
      <c r="N395" s="97">
        <v>0.20609150075499999</v>
      </c>
      <c r="O395" s="97">
        <v>8.6595710041599994E-2</v>
      </c>
      <c r="P395" s="97">
        <v>4.8499359297500003E-2</v>
      </c>
      <c r="Q395" s="97">
        <v>3.3015514759800003E-2</v>
      </c>
      <c r="R395" s="11">
        <f>SQRT((C395-Input!$R$8)^2+(Input!$Q$8-D395)^2)</f>
        <v>0.11048128081483961</v>
      </c>
    </row>
    <row r="396" spans="3:18">
      <c r="C396" s="97">
        <v>46.7</v>
      </c>
      <c r="D396" s="97">
        <v>10.4</v>
      </c>
      <c r="E396" s="97">
        <v>0.36694666806699999</v>
      </c>
      <c r="F396" s="97">
        <v>0.73358990318100004</v>
      </c>
      <c r="G396" s="97">
        <v>0.85848172561199998</v>
      </c>
      <c r="H396" s="97">
        <v>0.82251910866300004</v>
      </c>
      <c r="I396" s="97">
        <v>0.73303335753499999</v>
      </c>
      <c r="J396" s="97">
        <v>0.64133843658</v>
      </c>
      <c r="K396" s="97">
        <v>0.57354091709999999</v>
      </c>
      <c r="L396" s="97">
        <v>0.514847834216</v>
      </c>
      <c r="M396" s="97">
        <v>0.46174156718100001</v>
      </c>
      <c r="N396" s="97">
        <v>0.20005775481599999</v>
      </c>
      <c r="O396" s="97">
        <v>8.3998405661500006E-2</v>
      </c>
      <c r="P396" s="97">
        <v>4.7093308037000001E-2</v>
      </c>
      <c r="Q396" s="97">
        <v>3.2106013092000001E-2</v>
      </c>
      <c r="R396" s="11">
        <f>SQRT((C396-Input!$R$8)^2+(Input!$Q$8-D396)^2)</f>
        <v>0.12269653505241088</v>
      </c>
    </row>
    <row r="397" spans="3:18">
      <c r="C397" s="97">
        <v>46.7</v>
      </c>
      <c r="D397" s="97">
        <v>10.5</v>
      </c>
      <c r="E397" s="97">
        <v>0.354828511387</v>
      </c>
      <c r="F397" s="97">
        <v>0.70969077553399995</v>
      </c>
      <c r="G397" s="97">
        <v>0.83066575583799995</v>
      </c>
      <c r="H397" s="97">
        <v>0.79615817299199998</v>
      </c>
      <c r="I397" s="97">
        <v>0.70807909033200001</v>
      </c>
      <c r="J397" s="97">
        <v>0.62004795845500005</v>
      </c>
      <c r="K397" s="97">
        <v>0.55467909909299995</v>
      </c>
      <c r="L397" s="97">
        <v>0.49674035473299999</v>
      </c>
      <c r="M397" s="97">
        <v>0.44572639382099999</v>
      </c>
      <c r="N397" s="97">
        <v>0.19223650080900001</v>
      </c>
      <c r="O397" s="97">
        <v>8.0776930929799998E-2</v>
      </c>
      <c r="P397" s="97">
        <v>4.5370014580100003E-2</v>
      </c>
      <c r="Q397" s="97">
        <v>3.09925371466E-2</v>
      </c>
      <c r="R397" s="11">
        <f>SQRT((C397-Input!$R$8)^2+(Input!$Q$8-D397)^2)</f>
        <v>0.19468632724782547</v>
      </c>
    </row>
    <row r="398" spans="3:18">
      <c r="C398" s="97">
        <v>46.7</v>
      </c>
      <c r="D398" s="97">
        <v>10.6</v>
      </c>
      <c r="E398" s="97">
        <v>0.33505931010000001</v>
      </c>
      <c r="F398" s="97">
        <v>0.66955912590099997</v>
      </c>
      <c r="G398" s="97">
        <v>0.78550797263799998</v>
      </c>
      <c r="H398" s="97">
        <v>0.75143565571199999</v>
      </c>
      <c r="I398" s="97">
        <v>0.668045267316</v>
      </c>
      <c r="J398" s="97">
        <v>0.58571104840400001</v>
      </c>
      <c r="K398" s="97">
        <v>0.521848419382</v>
      </c>
      <c r="L398" s="97">
        <v>0.46782556050000002</v>
      </c>
      <c r="M398" s="97">
        <v>0.42024140079799999</v>
      </c>
      <c r="N398" s="97">
        <v>0.18076474663600001</v>
      </c>
      <c r="O398" s="97">
        <v>7.6342229016999996E-2</v>
      </c>
      <c r="P398" s="97">
        <v>4.3080147757699999E-2</v>
      </c>
      <c r="Q398" s="97">
        <v>2.95408307821E-2</v>
      </c>
      <c r="R398" s="11">
        <f>SQRT((C398-Input!$R$8)^2+(Input!$Q$8-D398)^2)</f>
        <v>0.28416736674119908</v>
      </c>
    </row>
    <row r="399" spans="3:18">
      <c r="C399" s="97">
        <v>46.767000000000003</v>
      </c>
      <c r="D399" s="97">
        <v>7.6329999999999991</v>
      </c>
      <c r="E399" s="97">
        <v>0.28985522411199999</v>
      </c>
      <c r="F399" s="97">
        <v>0.546556039188</v>
      </c>
      <c r="G399" s="97">
        <v>0.66751424554399996</v>
      </c>
      <c r="H399" s="97">
        <v>0.64622716622900001</v>
      </c>
      <c r="I399" s="97">
        <v>0.57360882229099996</v>
      </c>
      <c r="J399" s="97">
        <v>0.50387039429299996</v>
      </c>
      <c r="K399" s="97">
        <v>0.44837819522700001</v>
      </c>
      <c r="L399" s="97">
        <v>0.40310313256199998</v>
      </c>
      <c r="M399" s="97">
        <v>0.363329519426</v>
      </c>
      <c r="N399" s="97">
        <v>0.16388269410799999</v>
      </c>
      <c r="O399" s="97">
        <v>7.2945182264699995E-2</v>
      </c>
      <c r="P399" s="97">
        <v>4.25853485943E-2</v>
      </c>
      <c r="Q399" s="97">
        <v>2.9858192476500001E-2</v>
      </c>
      <c r="R399" s="11">
        <f>SQRT((C399-Input!$R$8)^2+(Input!$Q$8-D399)^2)</f>
        <v>2.7030189850967785</v>
      </c>
    </row>
    <row r="400" spans="3:18">
      <c r="C400" s="97">
        <v>46.8</v>
      </c>
      <c r="D400" s="97">
        <v>6.0999999999999988</v>
      </c>
      <c r="E400" s="97">
        <v>0.21463398473699999</v>
      </c>
      <c r="F400" s="97">
        <v>0.39523044882500002</v>
      </c>
      <c r="G400" s="97">
        <v>0.48811222813499999</v>
      </c>
      <c r="H400" s="97">
        <v>0.47488780732000002</v>
      </c>
      <c r="I400" s="97">
        <v>0.42054107790700002</v>
      </c>
      <c r="J400" s="97">
        <v>0.36721415704600002</v>
      </c>
      <c r="K400" s="97">
        <v>0.32417521424399998</v>
      </c>
      <c r="L400" s="97">
        <v>0.29037774927600002</v>
      </c>
      <c r="M400" s="97">
        <v>0.26153318707899997</v>
      </c>
      <c r="N400" s="97">
        <v>0.116228316405</v>
      </c>
      <c r="O400" s="97">
        <v>5.1432498462099997E-2</v>
      </c>
      <c r="P400" s="97">
        <v>3.0662559729900001E-2</v>
      </c>
      <c r="Q400" s="97">
        <v>2.1609888840200001E-2</v>
      </c>
      <c r="R400" s="11">
        <f>SQRT((C400-Input!$R$8)^2+(Input!$Q$8-D400)^2)</f>
        <v>4.2357607955910304</v>
      </c>
    </row>
    <row r="401" spans="3:18">
      <c r="C401" s="97">
        <v>46.8</v>
      </c>
      <c r="D401" s="97">
        <v>6.1999999999999993</v>
      </c>
      <c r="E401" s="97">
        <v>0.231052920174</v>
      </c>
      <c r="F401" s="97">
        <v>0.42599512811399998</v>
      </c>
      <c r="G401" s="97">
        <v>0.52658463444699999</v>
      </c>
      <c r="H401" s="97">
        <v>0.51133525018399995</v>
      </c>
      <c r="I401" s="97">
        <v>0.45138728544700002</v>
      </c>
      <c r="J401" s="97">
        <v>0.394984543327</v>
      </c>
      <c r="K401" s="97">
        <v>0.34824516389400001</v>
      </c>
      <c r="L401" s="97">
        <v>0.31142299188</v>
      </c>
      <c r="M401" s="97">
        <v>0.28077667577999998</v>
      </c>
      <c r="N401" s="97">
        <v>0.12403815819199999</v>
      </c>
      <c r="O401" s="97">
        <v>5.4669903147899997E-2</v>
      </c>
      <c r="P401" s="97">
        <v>3.2411669321299998E-2</v>
      </c>
      <c r="Q401" s="97">
        <v>2.2787582708499999E-2</v>
      </c>
      <c r="R401" s="11">
        <f>SQRT((C401-Input!$R$8)^2+(Input!$Q$8-D401)^2)</f>
        <v>4.1357608542769171</v>
      </c>
    </row>
    <row r="402" spans="3:18">
      <c r="C402" s="97">
        <v>46.8</v>
      </c>
      <c r="D402" s="97">
        <v>6.3</v>
      </c>
      <c r="E402" s="97">
        <v>0.25124754471900002</v>
      </c>
      <c r="F402" s="97">
        <v>0.46525034940600002</v>
      </c>
      <c r="G402" s="97">
        <v>0.57230501966299996</v>
      </c>
      <c r="H402" s="97">
        <v>0.55523354335899999</v>
      </c>
      <c r="I402" s="97">
        <v>0.48815177825099998</v>
      </c>
      <c r="J402" s="97">
        <v>0.42640033725199999</v>
      </c>
      <c r="K402" s="97">
        <v>0.37679229877999998</v>
      </c>
      <c r="L402" s="97">
        <v>0.33619070996599998</v>
      </c>
      <c r="M402" s="97">
        <v>0.302600030618</v>
      </c>
      <c r="N402" s="97">
        <v>0.13278167192599999</v>
      </c>
      <c r="O402" s="97">
        <v>5.8191424608600002E-2</v>
      </c>
      <c r="P402" s="97">
        <v>3.4284452279600003E-2</v>
      </c>
      <c r="Q402" s="97">
        <v>2.4030897887999999E-2</v>
      </c>
      <c r="R402" s="11">
        <f>SQRT((C402-Input!$R$8)^2+(Input!$Q$8-D402)^2)</f>
        <v>4.0357609158710961</v>
      </c>
    </row>
    <row r="403" spans="3:18">
      <c r="C403" s="97">
        <v>46.8</v>
      </c>
      <c r="D403" s="97">
        <v>6.4</v>
      </c>
      <c r="E403" s="97">
        <v>0.26606701716699999</v>
      </c>
      <c r="F403" s="97">
        <v>0.49290449033900002</v>
      </c>
      <c r="G403" s="97">
        <v>0.60438066928400003</v>
      </c>
      <c r="H403" s="97">
        <v>0.585726459817</v>
      </c>
      <c r="I403" s="97">
        <v>0.51566819130599995</v>
      </c>
      <c r="J403" s="97">
        <v>0.44985846378400002</v>
      </c>
      <c r="K403" s="97">
        <v>0.39831249126500001</v>
      </c>
      <c r="L403" s="97">
        <v>0.35496243170399999</v>
      </c>
      <c r="M403" s="97">
        <v>0.31913293539499998</v>
      </c>
      <c r="N403" s="97">
        <v>0.139872619975</v>
      </c>
      <c r="O403" s="97">
        <v>6.1156305510299998E-2</v>
      </c>
      <c r="P403" s="97">
        <v>3.5896324226600003E-2</v>
      </c>
      <c r="Q403" s="97">
        <v>2.51203597355E-2</v>
      </c>
      <c r="R403" s="11">
        <f>SQRT((C403-Input!$R$8)^2+(Input!$Q$8-D403)^2)</f>
        <v>3.93576098059525</v>
      </c>
    </row>
    <row r="404" spans="3:18">
      <c r="C404" s="97">
        <v>46.8</v>
      </c>
      <c r="D404" s="97">
        <v>6.5</v>
      </c>
      <c r="E404" s="97">
        <v>0.27614452763000003</v>
      </c>
      <c r="F404" s="97">
        <v>0.51089167341700004</v>
      </c>
      <c r="G404" s="97">
        <v>0.62635579869900004</v>
      </c>
      <c r="H404" s="97">
        <v>0.60679305564099995</v>
      </c>
      <c r="I404" s="97">
        <v>0.53490652715999998</v>
      </c>
      <c r="J404" s="97">
        <v>0.46633631913099999</v>
      </c>
      <c r="K404" s="97">
        <v>0.41270255931299998</v>
      </c>
      <c r="L404" s="97">
        <v>0.36833892628100001</v>
      </c>
      <c r="M404" s="97">
        <v>0.331014901611</v>
      </c>
      <c r="N404" s="97">
        <v>0.14543570838</v>
      </c>
      <c r="O404" s="97">
        <v>6.3605906685800004E-2</v>
      </c>
      <c r="P404" s="97">
        <v>3.7263197058999997E-2</v>
      </c>
      <c r="Q404" s="97">
        <v>2.6060531435800002E-2</v>
      </c>
      <c r="R404" s="11">
        <f>SQRT((C404-Input!$R$8)^2+(Input!$Q$8-D404)^2)</f>
        <v>3.8357610486941791</v>
      </c>
    </row>
    <row r="405" spans="3:18">
      <c r="C405" s="97">
        <v>46.8</v>
      </c>
      <c r="D405" s="97">
        <v>6.5999999999999988</v>
      </c>
      <c r="E405" s="97">
        <v>0.28454209322399998</v>
      </c>
      <c r="F405" s="97">
        <v>0.52627217075999999</v>
      </c>
      <c r="G405" s="97">
        <v>0.64464394131400005</v>
      </c>
      <c r="H405" s="97">
        <v>0.62432047906599997</v>
      </c>
      <c r="I405" s="97">
        <v>0.55101979864200001</v>
      </c>
      <c r="J405" s="97">
        <v>0.48021079437300002</v>
      </c>
      <c r="K405" s="97">
        <v>0.42484341204100001</v>
      </c>
      <c r="L405" s="97">
        <v>0.37968608571099999</v>
      </c>
      <c r="M405" s="97">
        <v>0.34113262786199999</v>
      </c>
      <c r="N405" s="97">
        <v>0.15016596296000001</v>
      </c>
      <c r="O405" s="97">
        <v>6.5764371258399998E-2</v>
      </c>
      <c r="P405" s="97">
        <v>3.8468159276099999E-2</v>
      </c>
      <c r="Q405" s="97">
        <v>2.6904408254599999E-2</v>
      </c>
      <c r="R405" s="11">
        <f>SQRT((C405-Input!$R$8)^2+(Input!$Q$8-D405)^2)</f>
        <v>3.7357611204388936</v>
      </c>
    </row>
    <row r="406" spans="3:18">
      <c r="C406" s="97">
        <v>46.8</v>
      </c>
      <c r="D406" s="97">
        <v>6.6999999999999993</v>
      </c>
      <c r="E406" s="97">
        <v>0.29128180116399999</v>
      </c>
      <c r="F406" s="97">
        <v>0.54000050134699995</v>
      </c>
      <c r="G406" s="97">
        <v>0.660527103851</v>
      </c>
      <c r="H406" s="97">
        <v>0.63948455826399997</v>
      </c>
      <c r="I406" s="97">
        <v>0.56434193424599999</v>
      </c>
      <c r="J406" s="97">
        <v>0.49229815005900002</v>
      </c>
      <c r="K406" s="97">
        <v>0.43544477516000002</v>
      </c>
      <c r="L406" s="97">
        <v>0.38961700978399999</v>
      </c>
      <c r="M406" s="97">
        <v>0.34999974251400001</v>
      </c>
      <c r="N406" s="97">
        <v>0.15433044671599999</v>
      </c>
      <c r="O406" s="97">
        <v>6.7671362395199997E-2</v>
      </c>
      <c r="P406" s="97">
        <v>3.9531294990599999E-2</v>
      </c>
      <c r="Q406" s="97">
        <v>2.76407978144E-2</v>
      </c>
      <c r="R406" s="11">
        <f>SQRT((C406-Input!$R$8)^2+(Input!$Q$8-D406)^2)</f>
        <v>3.6357611961302179</v>
      </c>
    </row>
    <row r="407" spans="3:18">
      <c r="C407" s="97">
        <v>46.8</v>
      </c>
      <c r="D407" s="97">
        <v>6.8</v>
      </c>
      <c r="E407" s="97">
        <v>0.29562055332699999</v>
      </c>
      <c r="F407" s="97">
        <v>0.54875831488100002</v>
      </c>
      <c r="G407" s="97">
        <v>0.67098820432499995</v>
      </c>
      <c r="H407" s="97">
        <v>0.64955254268999996</v>
      </c>
      <c r="I407" s="97">
        <v>0.57304130254399999</v>
      </c>
      <c r="J407" s="97">
        <v>0.50048930125900004</v>
      </c>
      <c r="K407" s="97">
        <v>0.442709536525</v>
      </c>
      <c r="L407" s="97">
        <v>0.39647369120800002</v>
      </c>
      <c r="M407" s="97">
        <v>0.35618274917499998</v>
      </c>
      <c r="N407" s="97">
        <v>0.15745592782000001</v>
      </c>
      <c r="O407" s="97">
        <v>6.9163882576999999E-2</v>
      </c>
      <c r="P407" s="97">
        <v>4.0379540430799998E-2</v>
      </c>
      <c r="Q407" s="97">
        <v>2.8240093722299998E-2</v>
      </c>
      <c r="R407" s="11">
        <f>SQRT((C407-Input!$R$8)^2+(Input!$Q$8-D407)^2)</f>
        <v>3.5357612761030133</v>
      </c>
    </row>
    <row r="408" spans="3:18">
      <c r="C408" s="97">
        <v>46.8</v>
      </c>
      <c r="D408" s="97">
        <v>6.9</v>
      </c>
      <c r="E408" s="97">
        <v>0.29726589330100001</v>
      </c>
      <c r="F408" s="97">
        <v>0.551880876518</v>
      </c>
      <c r="G408" s="97">
        <v>0.67545836549799998</v>
      </c>
      <c r="H408" s="97">
        <v>0.654007878067</v>
      </c>
      <c r="I408" s="97">
        <v>0.57707247181200005</v>
      </c>
      <c r="J408" s="97">
        <v>0.50442374076700003</v>
      </c>
      <c r="K408" s="97">
        <v>0.44634411005399999</v>
      </c>
      <c r="L408" s="97">
        <v>0.399826370652</v>
      </c>
      <c r="M408" s="97">
        <v>0.35946698339700001</v>
      </c>
      <c r="N408" s="97">
        <v>0.15949065565699999</v>
      </c>
      <c r="O408" s="97">
        <v>7.0229315055300001E-2</v>
      </c>
      <c r="P408" s="97">
        <v>4.1006243952399997E-2</v>
      </c>
      <c r="Q408" s="97">
        <v>2.8696753717499999E-2</v>
      </c>
      <c r="R408" s="11">
        <f>SQRT((C408-Input!$R$8)^2+(Input!$Q$8-D408)^2)</f>
        <v>3.4357613607311239</v>
      </c>
    </row>
    <row r="409" spans="3:18">
      <c r="C409" s="97">
        <v>46.8</v>
      </c>
      <c r="D409" s="97">
        <v>6.9999999999999991</v>
      </c>
      <c r="E409" s="97">
        <v>0.29733023422900001</v>
      </c>
      <c r="F409" s="97">
        <v>0.55202158679900004</v>
      </c>
      <c r="G409" s="97">
        <v>0.67652800281199998</v>
      </c>
      <c r="H409" s="97">
        <v>0.65522119111300003</v>
      </c>
      <c r="I409" s="97">
        <v>0.57843207002999997</v>
      </c>
      <c r="J409" s="97">
        <v>0.50594719327600002</v>
      </c>
      <c r="K409" s="97">
        <v>0.447941364294</v>
      </c>
      <c r="L409" s="97">
        <v>0.40140293288599999</v>
      </c>
      <c r="M409" s="97">
        <v>0.36112100513500001</v>
      </c>
      <c r="N409" s="97">
        <v>0.16084484023500001</v>
      </c>
      <c r="O409" s="97">
        <v>7.1004884931500006E-2</v>
      </c>
      <c r="P409" s="97">
        <v>4.1473781757599998E-2</v>
      </c>
      <c r="Q409" s="97">
        <v>2.9045493020999999E-2</v>
      </c>
      <c r="R409" s="11">
        <f>SQRT((C409-Input!$R$8)^2+(Input!$Q$8-D409)^2)</f>
        <v>3.3357614504332251</v>
      </c>
    </row>
    <row r="410" spans="3:18">
      <c r="C410" s="97">
        <v>46.8</v>
      </c>
      <c r="D410" s="97">
        <v>7.0999999999999988</v>
      </c>
      <c r="E410" s="97">
        <v>0.29710003685899999</v>
      </c>
      <c r="F410" s="97">
        <v>0.55216944837600002</v>
      </c>
      <c r="G410" s="97">
        <v>0.67712998462999996</v>
      </c>
      <c r="H410" s="97">
        <v>0.65587484575800004</v>
      </c>
      <c r="I410" s="97">
        <v>0.57936316330600002</v>
      </c>
      <c r="J410" s="97">
        <v>0.50711528024800001</v>
      </c>
      <c r="K410" s="97">
        <v>0.44926623116699999</v>
      </c>
      <c r="L410" s="97">
        <v>0.40275436744600002</v>
      </c>
      <c r="M410" s="97">
        <v>0.36253226352200002</v>
      </c>
      <c r="N410" s="97">
        <v>0.16196117424299999</v>
      </c>
      <c r="O410" s="97">
        <v>7.1637818982500004E-2</v>
      </c>
      <c r="P410" s="97">
        <v>4.1850860236299997E-2</v>
      </c>
      <c r="Q410" s="97">
        <v>2.93261461733E-2</v>
      </c>
      <c r="R410" s="11">
        <f>SQRT((C410-Input!$R$8)^2+(Input!$Q$8-D410)^2)</f>
        <v>3.2357615456797424</v>
      </c>
    </row>
    <row r="411" spans="3:18">
      <c r="C411" s="97">
        <v>46.8</v>
      </c>
      <c r="D411" s="97">
        <v>7.1499999999999986</v>
      </c>
      <c r="E411" s="97">
        <v>0.29699536856499997</v>
      </c>
      <c r="F411" s="97">
        <v>0.55249069278100005</v>
      </c>
      <c r="G411" s="97">
        <v>0.67748659029400005</v>
      </c>
      <c r="H411" s="97">
        <v>0.65619586475400005</v>
      </c>
      <c r="I411" s="97">
        <v>0.57981810897300001</v>
      </c>
      <c r="J411" s="97">
        <v>0.50769061563200002</v>
      </c>
      <c r="K411" s="97">
        <v>0.44992149760299999</v>
      </c>
      <c r="L411" s="97">
        <v>0.40341450128900003</v>
      </c>
      <c r="M411" s="97">
        <v>0.36320503458199999</v>
      </c>
      <c r="N411" s="97">
        <v>0.16243784970299999</v>
      </c>
      <c r="O411" s="97">
        <v>7.1898266167299996E-2</v>
      </c>
      <c r="P411" s="97">
        <v>4.2003478953899998E-2</v>
      </c>
      <c r="Q411" s="97">
        <v>2.9439265537599998E-2</v>
      </c>
      <c r="R411" s="11">
        <f>SQRT((C411-Input!$R$8)^2+(Input!$Q$8-D411)^2)</f>
        <v>3.1857615955453173</v>
      </c>
    </row>
    <row r="412" spans="3:18">
      <c r="C412" s="97">
        <v>46.8</v>
      </c>
      <c r="D412" s="97">
        <v>7.2</v>
      </c>
      <c r="E412" s="97">
        <v>0.29666506974599999</v>
      </c>
      <c r="F412" s="97">
        <v>0.55239626029900002</v>
      </c>
      <c r="G412" s="97">
        <v>0.67731418423400003</v>
      </c>
      <c r="H412" s="97">
        <v>0.65599757650900004</v>
      </c>
      <c r="I412" s="97">
        <v>0.579823277182</v>
      </c>
      <c r="J412" s="97">
        <v>0.50784696485400005</v>
      </c>
      <c r="K412" s="97">
        <v>0.45020847043599999</v>
      </c>
      <c r="L412" s="97">
        <v>0.40374499661800001</v>
      </c>
      <c r="M412" s="97">
        <v>0.36356101481999997</v>
      </c>
      <c r="N412" s="97">
        <v>0.16275734874799999</v>
      </c>
      <c r="O412" s="97">
        <v>7.2084849386199995E-2</v>
      </c>
      <c r="P412" s="97">
        <v>4.2115745211799997E-2</v>
      </c>
      <c r="Q412" s="97">
        <v>2.9524834972100001E-2</v>
      </c>
      <c r="R412" s="11">
        <f>SQRT((C412-Input!$R$8)^2+(Input!$Q$8-D412)^2)</f>
        <v>3.1357616470011118</v>
      </c>
    </row>
    <row r="413" spans="3:18">
      <c r="C413" s="97">
        <v>46.8</v>
      </c>
      <c r="D413" s="97">
        <v>7.3000000000000007</v>
      </c>
      <c r="E413" s="97">
        <v>0.29438725608799998</v>
      </c>
      <c r="F413" s="97">
        <v>0.54872991934100002</v>
      </c>
      <c r="G413" s="97">
        <v>0.67307876775300002</v>
      </c>
      <c r="H413" s="97">
        <v>0.65197194708399997</v>
      </c>
      <c r="I413" s="97">
        <v>0.57675306607300003</v>
      </c>
      <c r="J413" s="97">
        <v>0.50533931765999995</v>
      </c>
      <c r="K413" s="97">
        <v>0.44833238071499998</v>
      </c>
      <c r="L413" s="97">
        <v>0.40227104186700002</v>
      </c>
      <c r="M413" s="97">
        <v>0.362287439564</v>
      </c>
      <c r="N413" s="97">
        <v>0.16259371130399999</v>
      </c>
      <c r="O413" s="97">
        <v>7.2125888560099993E-2</v>
      </c>
      <c r="P413" s="97">
        <v>4.21686738617E-2</v>
      </c>
      <c r="Q413" s="97">
        <v>2.9583067827000001E-2</v>
      </c>
      <c r="R413" s="11">
        <f>SQRT((C413-Input!$R$8)^2+(Input!$Q$8-D413)^2)</f>
        <v>3.0357617549976648</v>
      </c>
    </row>
    <row r="414" spans="3:18">
      <c r="C414" s="97">
        <v>46.8</v>
      </c>
      <c r="D414" s="97">
        <v>7.3999999999999986</v>
      </c>
      <c r="E414" s="97">
        <v>0.28958888468299998</v>
      </c>
      <c r="F414" s="97">
        <v>0.53962800409699996</v>
      </c>
      <c r="G414" s="97">
        <v>0.66244970012799997</v>
      </c>
      <c r="H414" s="97">
        <v>0.64203591968600005</v>
      </c>
      <c r="I414" s="97">
        <v>0.56866787669399999</v>
      </c>
      <c r="J414" s="97">
        <v>0.49829389677399999</v>
      </c>
      <c r="K414" s="97">
        <v>0.44250513183899998</v>
      </c>
      <c r="L414" s="97">
        <v>0.39734769052699997</v>
      </c>
      <c r="M414" s="97">
        <v>0.35785275120900001</v>
      </c>
      <c r="N414" s="97">
        <v>0.16119173624399999</v>
      </c>
      <c r="O414" s="97">
        <v>7.1654591664299994E-2</v>
      </c>
      <c r="P414" s="97">
        <v>4.1954083423500002E-2</v>
      </c>
      <c r="Q414" s="97">
        <v>2.9462842470599999E-2</v>
      </c>
      <c r="R414" s="11">
        <f>SQRT((C414-Input!$R$8)^2+(Input!$Q$8-D414)^2)</f>
        <v>2.9357618703515271</v>
      </c>
    </row>
    <row r="415" spans="3:18">
      <c r="C415" s="97">
        <v>46.8</v>
      </c>
      <c r="D415" s="97">
        <v>7.4999999999999991</v>
      </c>
      <c r="E415" s="97">
        <v>0.28138478237800002</v>
      </c>
      <c r="F415" s="97">
        <v>0.52341662944599998</v>
      </c>
      <c r="G415" s="97">
        <v>0.64439494300300004</v>
      </c>
      <c r="H415" s="97">
        <v>0.62518304571600003</v>
      </c>
      <c r="I415" s="97">
        <v>0.554569224661</v>
      </c>
      <c r="J415" s="97">
        <v>0.48587607825700002</v>
      </c>
      <c r="K415" s="97">
        <v>0.431995942769</v>
      </c>
      <c r="L415" s="97">
        <v>0.38785151922099997</v>
      </c>
      <c r="M415" s="97">
        <v>0.34966815660200001</v>
      </c>
      <c r="N415" s="97">
        <v>0.158427521455</v>
      </c>
      <c r="O415" s="97">
        <v>7.0664402024299994E-2</v>
      </c>
      <c r="P415" s="97">
        <v>4.1474102478599999E-2</v>
      </c>
      <c r="Q415" s="97">
        <v>2.9168312459299999E-2</v>
      </c>
      <c r="R415" s="11">
        <f>SQRT((C415-Input!$R$8)^2+(Input!$Q$8-D415)^2)</f>
        <v>2.8357619938410332</v>
      </c>
    </row>
    <row r="416" spans="3:18">
      <c r="C416" s="97">
        <v>46.8</v>
      </c>
      <c r="D416" s="97">
        <v>7.5999999999999979</v>
      </c>
      <c r="E416" s="97">
        <v>0.27039763536700001</v>
      </c>
      <c r="F416" s="97">
        <v>0.50200728745900003</v>
      </c>
      <c r="G416" s="97">
        <v>0.62173068780600005</v>
      </c>
      <c r="H416" s="97">
        <v>0.60434696139999999</v>
      </c>
      <c r="I416" s="97">
        <v>0.53631720622699997</v>
      </c>
      <c r="J416" s="97">
        <v>0.47057914067399997</v>
      </c>
      <c r="K416" s="97">
        <v>0.41909943093000002</v>
      </c>
      <c r="L416" s="97">
        <v>0.37624997738100002</v>
      </c>
      <c r="M416" s="97">
        <v>0.339601956845</v>
      </c>
      <c r="N416" s="97">
        <v>0.15487522416499999</v>
      </c>
      <c r="O416" s="97">
        <v>6.9350236034999999E-2</v>
      </c>
      <c r="P416" s="97">
        <v>4.0825027431700002E-2</v>
      </c>
      <c r="Q416" s="97">
        <v>2.8761203252699999E-2</v>
      </c>
      <c r="R416" s="11">
        <f>SQRT((C416-Input!$R$8)^2+(Input!$Q$8-D416)^2)</f>
        <v>2.7357621263583316</v>
      </c>
    </row>
    <row r="417" spans="3:18">
      <c r="C417" s="97">
        <v>46.8</v>
      </c>
      <c r="D417" s="97">
        <v>7.6999999999999993</v>
      </c>
      <c r="E417" s="97">
        <v>0.27895189471699999</v>
      </c>
      <c r="F417" s="97">
        <v>0.52432393969799995</v>
      </c>
      <c r="G417" s="97">
        <v>0.64201374560900004</v>
      </c>
      <c r="H417" s="97">
        <v>0.622129053456</v>
      </c>
      <c r="I417" s="97">
        <v>0.552642801771</v>
      </c>
      <c r="J417" s="97">
        <v>0.48502385453300001</v>
      </c>
      <c r="K417" s="97">
        <v>0.43191352481299999</v>
      </c>
      <c r="L417" s="97">
        <v>0.38804124082899999</v>
      </c>
      <c r="M417" s="97">
        <v>0.34983819311199998</v>
      </c>
      <c r="N417" s="97">
        <v>0.158296835986</v>
      </c>
      <c r="O417" s="97">
        <v>7.05418631489E-2</v>
      </c>
      <c r="P417" s="97">
        <v>4.1348549951500002E-2</v>
      </c>
      <c r="Q417" s="97">
        <v>2.9052012662300002E-2</v>
      </c>
      <c r="R417" s="11">
        <f>SQRT((C417-Input!$R$8)^2+(Input!$Q$8-D417)^2)</f>
        <v>2.6357622689309501</v>
      </c>
    </row>
    <row r="418" spans="3:18">
      <c r="C418" s="97">
        <v>46.8</v>
      </c>
      <c r="D418" s="97">
        <v>7.8</v>
      </c>
      <c r="E418" s="97">
        <v>0.294833665415</v>
      </c>
      <c r="F418" s="97">
        <v>0.56461519357500001</v>
      </c>
      <c r="G418" s="97">
        <v>0.68086814150700004</v>
      </c>
      <c r="H418" s="97">
        <v>0.65668889906700001</v>
      </c>
      <c r="I418" s="97">
        <v>0.58246559740299997</v>
      </c>
      <c r="J418" s="97">
        <v>0.51210968256900002</v>
      </c>
      <c r="K418" s="97">
        <v>0.45556723872299998</v>
      </c>
      <c r="L418" s="97">
        <v>0.40903539403799999</v>
      </c>
      <c r="M418" s="97">
        <v>0.368292372333</v>
      </c>
      <c r="N418" s="97">
        <v>0.163835191549</v>
      </c>
      <c r="O418" s="97">
        <v>7.2341339050300005E-2</v>
      </c>
      <c r="P418" s="97">
        <v>4.2127794502900003E-2</v>
      </c>
      <c r="Q418" s="97">
        <v>2.9488831799200001E-2</v>
      </c>
      <c r="R418" s="11">
        <f>SQRT((C418-Input!$R$8)^2+(Input!$Q$8-D418)^2)</f>
        <v>2.5357624227485127</v>
      </c>
    </row>
    <row r="419" spans="3:18">
      <c r="C419" s="97">
        <v>46.8</v>
      </c>
      <c r="D419" s="97">
        <v>7.9</v>
      </c>
      <c r="E419" s="97">
        <v>0.31993475937900001</v>
      </c>
      <c r="F419" s="97">
        <v>0.62220397942399996</v>
      </c>
      <c r="G419" s="97">
        <v>0.74296114076899999</v>
      </c>
      <c r="H419" s="97">
        <v>0.71263541625000004</v>
      </c>
      <c r="I419" s="97">
        <v>0.62987696011799998</v>
      </c>
      <c r="J419" s="97">
        <v>0.555860100601</v>
      </c>
      <c r="K419" s="97">
        <v>0.49351683676800001</v>
      </c>
      <c r="L419" s="97">
        <v>0.44180987478700001</v>
      </c>
      <c r="M419" s="97">
        <v>0.39819562127000002</v>
      </c>
      <c r="N419" s="97">
        <v>0.17340133725699999</v>
      </c>
      <c r="O419" s="97">
        <v>7.5524476532599999E-2</v>
      </c>
      <c r="P419" s="97">
        <v>4.3580562431699998E-2</v>
      </c>
      <c r="Q419" s="97">
        <v>3.0320995787299999E-2</v>
      </c>
      <c r="R419" s="11">
        <f>SQRT((C419-Input!$R$8)^2+(Input!$Q$8-D419)^2)</f>
        <v>2.4357625891959964</v>
      </c>
    </row>
    <row r="420" spans="3:18">
      <c r="C420" s="97">
        <v>46.8</v>
      </c>
      <c r="D420" s="97">
        <v>7.9999999999999982</v>
      </c>
      <c r="E420" s="97">
        <v>0.34486957202200003</v>
      </c>
      <c r="F420" s="97">
        <v>0.67979665201700001</v>
      </c>
      <c r="G420" s="97">
        <v>0.80283615443099998</v>
      </c>
      <c r="H420" s="97">
        <v>0.76847344381899996</v>
      </c>
      <c r="I420" s="97">
        <v>0.67696044865100002</v>
      </c>
      <c r="J420" s="97">
        <v>0.59597270328100005</v>
      </c>
      <c r="K420" s="97">
        <v>0.53118033718799995</v>
      </c>
      <c r="L420" s="97">
        <v>0.47422817177900001</v>
      </c>
      <c r="M420" s="97">
        <v>0.426021603912</v>
      </c>
      <c r="N420" s="97">
        <v>0.182854701797</v>
      </c>
      <c r="O420" s="97">
        <v>7.8585665287599998E-2</v>
      </c>
      <c r="P420" s="97">
        <v>4.49698601731E-2</v>
      </c>
      <c r="Q420" s="97">
        <v>3.1092523593999999E-2</v>
      </c>
      <c r="R420" s="11">
        <f>SQRT((C420-Input!$R$8)^2+(Input!$Q$8-D420)^2)</f>
        <v>2.3357627698955592</v>
      </c>
    </row>
    <row r="421" spans="3:18">
      <c r="C421" s="97">
        <v>46.8</v>
      </c>
      <c r="D421" s="97">
        <v>8.1</v>
      </c>
      <c r="E421" s="97">
        <v>0.35565716750600002</v>
      </c>
      <c r="F421" s="97">
        <v>0.70541768004700001</v>
      </c>
      <c r="G421" s="97">
        <v>0.82896256779800004</v>
      </c>
      <c r="H421" s="97">
        <v>0.79294838068399998</v>
      </c>
      <c r="I421" s="97">
        <v>0.69897609291499996</v>
      </c>
      <c r="J421" s="97">
        <v>0.61454788474099997</v>
      </c>
      <c r="K421" s="97">
        <v>0.54879951611900002</v>
      </c>
      <c r="L421" s="97">
        <v>0.489387525845</v>
      </c>
      <c r="M421" s="97">
        <v>0.43903308389599999</v>
      </c>
      <c r="N421" s="97">
        <v>0.18718142713700001</v>
      </c>
      <c r="O421" s="97">
        <v>7.9895484843099995E-2</v>
      </c>
      <c r="P421" s="97">
        <v>4.5511654416800003E-2</v>
      </c>
      <c r="Q421" s="97">
        <v>3.13496014448E-2</v>
      </c>
      <c r="R421" s="11">
        <f>SQRT((C421-Input!$R$8)^2+(Input!$Q$8-D421)^2)</f>
        <v>2.2357629667595686</v>
      </c>
    </row>
    <row r="422" spans="3:18">
      <c r="C422" s="97">
        <v>46.8</v>
      </c>
      <c r="D422" s="97">
        <v>8.1999999999999975</v>
      </c>
      <c r="E422" s="97">
        <v>0.35963990730000001</v>
      </c>
      <c r="F422" s="97">
        <v>0.71565812145300001</v>
      </c>
      <c r="G422" s="97">
        <v>0.83895089212399998</v>
      </c>
      <c r="H422" s="97">
        <v>0.80206132652999995</v>
      </c>
      <c r="I422" s="97">
        <v>0.70787776478099995</v>
      </c>
      <c r="J422" s="97">
        <v>0.62209656484599996</v>
      </c>
      <c r="K422" s="97">
        <v>0.55600714326800005</v>
      </c>
      <c r="L422" s="97">
        <v>0.49571815326399998</v>
      </c>
      <c r="M422" s="97">
        <v>0.44456338522900002</v>
      </c>
      <c r="N422" s="97">
        <v>0.18900325121600001</v>
      </c>
      <c r="O422" s="97">
        <v>8.0422005767899998E-2</v>
      </c>
      <c r="P422" s="97">
        <v>4.5730891303299999E-2</v>
      </c>
      <c r="Q422" s="97">
        <v>3.1441822148800001E-2</v>
      </c>
      <c r="R422" s="11">
        <f>SQRT((C422-Input!$R$8)^2+(Input!$Q$8-D422)^2)</f>
        <v>2.1357631820585672</v>
      </c>
    </row>
    <row r="423" spans="3:18">
      <c r="C423" s="97">
        <v>46.8</v>
      </c>
      <c r="D423" s="97">
        <v>8.3000000000000007</v>
      </c>
      <c r="E423" s="97">
        <v>0.35322165058900001</v>
      </c>
      <c r="F423" s="97">
        <v>0.70210259901299998</v>
      </c>
      <c r="G423" s="97">
        <v>0.82605743293699996</v>
      </c>
      <c r="H423" s="97">
        <v>0.79023265598100001</v>
      </c>
      <c r="I423" s="97">
        <v>0.69705072991999995</v>
      </c>
      <c r="J423" s="97">
        <v>0.612591939616</v>
      </c>
      <c r="K423" s="97">
        <v>0.54669006826400002</v>
      </c>
      <c r="L423" s="97">
        <v>0.48777428908499998</v>
      </c>
      <c r="M423" s="97">
        <v>0.43769025772800002</v>
      </c>
      <c r="N423" s="97">
        <v>0.18613203329899999</v>
      </c>
      <c r="O423" s="97">
        <v>7.9294299805600002E-2</v>
      </c>
      <c r="P423" s="97">
        <v>4.5128461614199998E-2</v>
      </c>
      <c r="Q423" s="97">
        <v>3.10345470449E-2</v>
      </c>
      <c r="R423" s="11">
        <f>SQRT((C423-Input!$R$8)^2+(Input!$Q$8-D423)^2)</f>
        <v>2.0357634185092097</v>
      </c>
    </row>
    <row r="424" spans="3:18">
      <c r="C424" s="97">
        <v>46.8</v>
      </c>
      <c r="D424" s="97">
        <v>8.3999999999999986</v>
      </c>
      <c r="E424" s="97">
        <v>0.33140791409699999</v>
      </c>
      <c r="F424" s="97">
        <v>0.65478477966899995</v>
      </c>
      <c r="G424" s="97">
        <v>0.77977110683499995</v>
      </c>
      <c r="H424" s="97">
        <v>0.74525228656599996</v>
      </c>
      <c r="I424" s="97">
        <v>0.65816544909999997</v>
      </c>
      <c r="J424" s="97">
        <v>0.57902359149899996</v>
      </c>
      <c r="K424" s="97">
        <v>0.51468506222300003</v>
      </c>
      <c r="L424" s="97">
        <v>0.46013329100900002</v>
      </c>
      <c r="M424" s="97">
        <v>0.41374768468500001</v>
      </c>
      <c r="N424" s="97">
        <v>0.17668620260699999</v>
      </c>
      <c r="O424" s="97">
        <v>7.5875585061999998E-2</v>
      </c>
      <c r="P424" s="97">
        <v>4.34196106044E-2</v>
      </c>
      <c r="Q424" s="97">
        <v>2.9983205968500001E-2</v>
      </c>
      <c r="R424" s="11">
        <f>SQRT((C424-Input!$R$8)^2+(Input!$Q$8-D424)^2)</f>
        <v>1.9357636793895303</v>
      </c>
    </row>
    <row r="425" spans="3:18">
      <c r="C425" s="97">
        <v>46.8</v>
      </c>
      <c r="D425" s="97">
        <v>8.5</v>
      </c>
      <c r="E425" s="97">
        <v>0.31822868037500002</v>
      </c>
      <c r="F425" s="97">
        <v>0.62728133971800004</v>
      </c>
      <c r="G425" s="97">
        <v>0.74844255923199998</v>
      </c>
      <c r="H425" s="97">
        <v>0.71612229592400001</v>
      </c>
      <c r="I425" s="97">
        <v>0.633428069659</v>
      </c>
      <c r="J425" s="97">
        <v>0.55753748987600005</v>
      </c>
      <c r="K425" s="97">
        <v>0.49421821842800001</v>
      </c>
      <c r="L425" s="97">
        <v>0.44232065642599999</v>
      </c>
      <c r="M425" s="97">
        <v>0.39817143954099998</v>
      </c>
      <c r="N425" s="97">
        <v>0.17014342930099999</v>
      </c>
      <c r="O425" s="97">
        <v>7.3324895251600006E-2</v>
      </c>
      <c r="P425" s="97">
        <v>4.2109061192099999E-2</v>
      </c>
      <c r="Q425" s="97">
        <v>2.9148328634299999E-2</v>
      </c>
      <c r="R425" s="11">
        <f>SQRT((C425-Input!$R$8)^2+(Input!$Q$8-D425)^2)</f>
        <v>1.8357639686917999</v>
      </c>
    </row>
    <row r="426" spans="3:18">
      <c r="C426" s="97">
        <v>46.8</v>
      </c>
      <c r="D426" s="97">
        <v>8.5999999999999979</v>
      </c>
      <c r="E426" s="97">
        <v>0.30771015810699998</v>
      </c>
      <c r="F426" s="97">
        <v>0.60518522517600004</v>
      </c>
      <c r="G426" s="97">
        <v>0.72306073158100004</v>
      </c>
      <c r="H426" s="97">
        <v>0.69267623587500005</v>
      </c>
      <c r="I426" s="97">
        <v>0.61354901374500004</v>
      </c>
      <c r="J426" s="97">
        <v>0.53904107980500005</v>
      </c>
      <c r="K426" s="97">
        <v>0.47803360666</v>
      </c>
      <c r="L426" s="97">
        <v>0.428246908702</v>
      </c>
      <c r="M426" s="97">
        <v>0.38504150250300001</v>
      </c>
      <c r="N426" s="97">
        <v>0.16513521701200001</v>
      </c>
      <c r="O426" s="97">
        <v>7.1320433680100007E-2</v>
      </c>
      <c r="P426" s="97">
        <v>4.1118825225000002E-2</v>
      </c>
      <c r="Q426" s="97">
        <v>2.85169963767E-2</v>
      </c>
      <c r="R426" s="11">
        <f>SQRT((C426-Input!$R$8)^2+(Input!$Q$8-D426)^2)</f>
        <v>1.7357642913283056</v>
      </c>
    </row>
    <row r="427" spans="3:18">
      <c r="C427" s="97">
        <v>46.8</v>
      </c>
      <c r="D427" s="97">
        <v>8.6999999999999993</v>
      </c>
      <c r="E427" s="97">
        <v>0.29161036286199998</v>
      </c>
      <c r="F427" s="97">
        <v>0.56931387816000001</v>
      </c>
      <c r="G427" s="97">
        <v>0.68517629726999996</v>
      </c>
      <c r="H427" s="97">
        <v>0.65855956396899995</v>
      </c>
      <c r="I427" s="97">
        <v>0.58503397115400002</v>
      </c>
      <c r="J427" s="97">
        <v>0.51289954758900003</v>
      </c>
      <c r="K427" s="97">
        <v>0.45561131284900003</v>
      </c>
      <c r="L427" s="97">
        <v>0.40903348641800003</v>
      </c>
      <c r="M427" s="97">
        <v>0.367383924064</v>
      </c>
      <c r="N427" s="97">
        <v>0.15926098537300001</v>
      </c>
      <c r="O427" s="97">
        <v>6.9175842896200004E-2</v>
      </c>
      <c r="P427" s="97">
        <v>4.0101541611599997E-2</v>
      </c>
      <c r="Q427" s="97">
        <v>2.7892392700100001E-2</v>
      </c>
      <c r="R427" s="11">
        <f>SQRT((C427-Input!$R$8)^2+(Input!$Q$8-D427)^2)</f>
        <v>1.6357646534125345</v>
      </c>
    </row>
    <row r="428" spans="3:18">
      <c r="C428" s="97">
        <v>46.8</v>
      </c>
      <c r="D428" s="97">
        <v>8.7999999999999989</v>
      </c>
      <c r="E428" s="97">
        <v>0.28466134201499999</v>
      </c>
      <c r="F428" s="97">
        <v>0.55406048086299997</v>
      </c>
      <c r="G428" s="97">
        <v>0.66868005384399998</v>
      </c>
      <c r="H428" s="97">
        <v>0.64352463531199999</v>
      </c>
      <c r="I428" s="97">
        <v>0.57248509052100005</v>
      </c>
      <c r="J428" s="97">
        <v>0.50144340355000006</v>
      </c>
      <c r="K428" s="97">
        <v>0.44579227942600003</v>
      </c>
      <c r="L428" s="97">
        <v>0.40061303977500001</v>
      </c>
      <c r="M428" s="97">
        <v>0.35969463370799998</v>
      </c>
      <c r="N428" s="97">
        <v>0.156754364694</v>
      </c>
      <c r="O428" s="97">
        <v>6.8258087057700007E-2</v>
      </c>
      <c r="P428" s="97">
        <v>3.9670642085199999E-2</v>
      </c>
      <c r="Q428" s="97">
        <v>2.7625204561E-2</v>
      </c>
      <c r="R428" s="11">
        <f>SQRT((C428-Input!$R$8)^2+(Input!$Q$8-D428)^2)</f>
        <v>1.5357650626502772</v>
      </c>
    </row>
    <row r="429" spans="3:18">
      <c r="C429" s="97">
        <v>46.8</v>
      </c>
      <c r="D429" s="97">
        <v>8.9</v>
      </c>
      <c r="E429" s="97">
        <v>0.28331227619999999</v>
      </c>
      <c r="F429" s="97">
        <v>0.55145114464199996</v>
      </c>
      <c r="G429" s="97">
        <v>0.66535391451100001</v>
      </c>
      <c r="H429" s="97">
        <v>0.64047380680800003</v>
      </c>
      <c r="I429" s="97">
        <v>0.57017639773700002</v>
      </c>
      <c r="J429" s="97">
        <v>0.49942418655800003</v>
      </c>
      <c r="K429" s="97">
        <v>0.44412861248500002</v>
      </c>
      <c r="L429" s="97">
        <v>0.39928693516300001</v>
      </c>
      <c r="M429" s="97">
        <v>0.358590027157</v>
      </c>
      <c r="N429" s="97">
        <v>0.15659938796</v>
      </c>
      <c r="O429" s="97">
        <v>6.8216737951100004E-2</v>
      </c>
      <c r="P429" s="97">
        <v>3.9657782874900002E-2</v>
      </c>
      <c r="Q429" s="97">
        <v>2.7613148072699999E-2</v>
      </c>
      <c r="R429" s="11">
        <f>SQRT((C429-Input!$R$8)^2+(Input!$Q$8-D429)^2)</f>
        <v>1.4357655288941109</v>
      </c>
    </row>
    <row r="430" spans="3:18">
      <c r="C430" s="97">
        <v>46.8</v>
      </c>
      <c r="D430" s="97">
        <v>8.9999999999999982</v>
      </c>
      <c r="E430" s="97">
        <v>0.28169610528</v>
      </c>
      <c r="F430" s="97">
        <v>0.54788406992200001</v>
      </c>
      <c r="G430" s="97">
        <v>0.66172292219600004</v>
      </c>
      <c r="H430" s="97">
        <v>0.63739550357499997</v>
      </c>
      <c r="I430" s="97">
        <v>0.56801902334800003</v>
      </c>
      <c r="J430" s="97">
        <v>0.497507385463</v>
      </c>
      <c r="K430" s="97">
        <v>0.44262372086099999</v>
      </c>
      <c r="L430" s="97">
        <v>0.39821246586499998</v>
      </c>
      <c r="M430" s="97">
        <v>0.35777435065199997</v>
      </c>
      <c r="N430" s="97">
        <v>0.15688055006000001</v>
      </c>
      <c r="O430" s="97">
        <v>6.8442565242100004E-2</v>
      </c>
      <c r="P430" s="97">
        <v>3.9791162998799999E-2</v>
      </c>
      <c r="Q430" s="97">
        <v>2.7702715760499999E-2</v>
      </c>
      <c r="R430" s="11">
        <f>SQRT((C430-Input!$R$8)^2+(Input!$Q$8-D430)^2)</f>
        <v>1.335766064946992</v>
      </c>
    </row>
    <row r="431" spans="3:18">
      <c r="C431" s="97">
        <v>46.8</v>
      </c>
      <c r="D431" s="97">
        <v>9.1</v>
      </c>
      <c r="E431" s="97">
        <v>0.27958224865300002</v>
      </c>
      <c r="F431" s="97">
        <v>0.54199755717499998</v>
      </c>
      <c r="G431" s="97">
        <v>0.65750266820000003</v>
      </c>
      <c r="H431" s="97">
        <v>0.63418524014199995</v>
      </c>
      <c r="I431" s="97">
        <v>0.56601033916099996</v>
      </c>
      <c r="J431" s="97">
        <v>0.49569027725800002</v>
      </c>
      <c r="K431" s="97">
        <v>0.44134654722700001</v>
      </c>
      <c r="L431" s="97">
        <v>0.39751078734599998</v>
      </c>
      <c r="M431" s="97">
        <v>0.35739555216899999</v>
      </c>
      <c r="N431" s="97">
        <v>0.15783242685900001</v>
      </c>
      <c r="O431" s="97">
        <v>6.9077242607299999E-2</v>
      </c>
      <c r="P431" s="97">
        <v>4.0146304258800003E-2</v>
      </c>
      <c r="Q431" s="97">
        <v>2.7944804065700001E-2</v>
      </c>
      <c r="R431" s="11">
        <f>SQRT((C431-Input!$R$8)^2+(Input!$Q$8-D431)^2)</f>
        <v>1.2357666877559648</v>
      </c>
    </row>
    <row r="432" spans="3:18">
      <c r="C432" s="97">
        <v>46.8</v>
      </c>
      <c r="D432" s="97">
        <v>9.2000000000000011</v>
      </c>
      <c r="E432" s="97">
        <v>0.286583980189</v>
      </c>
      <c r="F432" s="97">
        <v>0.55596668688899997</v>
      </c>
      <c r="G432" s="97">
        <v>0.67444554361700004</v>
      </c>
      <c r="H432" s="97">
        <v>0.65050967824100003</v>
      </c>
      <c r="I432" s="97">
        <v>0.58080919722699997</v>
      </c>
      <c r="J432" s="97">
        <v>0.50915419523899996</v>
      </c>
      <c r="K432" s="97">
        <v>0.45336735970699998</v>
      </c>
      <c r="L432" s="97">
        <v>0.40847768119799999</v>
      </c>
      <c r="M432" s="97">
        <v>0.36778253725900001</v>
      </c>
      <c r="N432" s="97">
        <v>0.162766910269</v>
      </c>
      <c r="O432" s="97">
        <v>7.1227009863799998E-2</v>
      </c>
      <c r="P432" s="97">
        <v>4.1208309172000003E-2</v>
      </c>
      <c r="Q432" s="97">
        <v>2.86191731422E-2</v>
      </c>
      <c r="R432" s="11">
        <f>SQRT((C432-Input!$R$8)^2+(Input!$Q$8-D432)^2)</f>
        <v>1.135767420236522</v>
      </c>
    </row>
    <row r="433" spans="3:18">
      <c r="C433" s="97">
        <v>46.8</v>
      </c>
      <c r="D433" s="97">
        <v>9.3000000000000007</v>
      </c>
      <c r="E433" s="97">
        <v>0.31921216853200002</v>
      </c>
      <c r="F433" s="97">
        <v>0.62703240515799996</v>
      </c>
      <c r="G433" s="97">
        <v>0.75235861550299998</v>
      </c>
      <c r="H433" s="97">
        <v>0.72214661678000003</v>
      </c>
      <c r="I433" s="97">
        <v>0.64245667149100005</v>
      </c>
      <c r="J433" s="97">
        <v>0.56528280880399995</v>
      </c>
      <c r="K433" s="97">
        <v>0.50291815170999998</v>
      </c>
      <c r="L433" s="97">
        <v>0.451847151813</v>
      </c>
      <c r="M433" s="97">
        <v>0.40756512470799999</v>
      </c>
      <c r="N433" s="97">
        <v>0.17816618100199999</v>
      </c>
      <c r="O433" s="97">
        <v>7.6960008620700002E-2</v>
      </c>
      <c r="P433" s="97">
        <v>4.4013365630099999E-2</v>
      </c>
      <c r="Q433" s="97">
        <v>3.0334646553499999E-2</v>
      </c>
      <c r="R433" s="11">
        <f>SQRT((C433-Input!$R$8)^2+(Input!$Q$8-D433)^2)</f>
        <v>1.0357682941537192</v>
      </c>
    </row>
    <row r="434" spans="3:18">
      <c r="C434" s="97">
        <v>46.8</v>
      </c>
      <c r="D434" s="97">
        <v>9.3999999999999986</v>
      </c>
      <c r="E434" s="97">
        <v>0.35977308374</v>
      </c>
      <c r="F434" s="97">
        <v>0.71639054498099997</v>
      </c>
      <c r="G434" s="97">
        <v>0.84346456068599995</v>
      </c>
      <c r="H434" s="97">
        <v>0.80820335932200005</v>
      </c>
      <c r="I434" s="97">
        <v>0.71809868504300001</v>
      </c>
      <c r="J434" s="97">
        <v>0.62949458324300001</v>
      </c>
      <c r="K434" s="97">
        <v>0.56289297728400001</v>
      </c>
      <c r="L434" s="97">
        <v>0.504438164079</v>
      </c>
      <c r="M434" s="97">
        <v>0.453038884345</v>
      </c>
      <c r="N434" s="97">
        <v>0.19619689845800001</v>
      </c>
      <c r="O434" s="97">
        <v>8.3323962947300004E-2</v>
      </c>
      <c r="P434" s="97">
        <v>4.7159973299599998E-2</v>
      </c>
      <c r="Q434" s="97">
        <v>3.2231896833500001E-2</v>
      </c>
      <c r="R434" s="11">
        <f>SQRT((C434-Input!$R$8)^2+(Input!$Q$8-D434)^2)</f>
        <v>0.93576935485058998</v>
      </c>
    </row>
    <row r="435" spans="3:18">
      <c r="C435" s="97">
        <v>46.8</v>
      </c>
      <c r="D435" s="97">
        <v>9.5</v>
      </c>
      <c r="E435" s="97">
        <v>0.38131130792099999</v>
      </c>
      <c r="F435" s="97">
        <v>0.76122415234999996</v>
      </c>
      <c r="G435" s="97">
        <v>0.89142391884799999</v>
      </c>
      <c r="H435" s="97">
        <v>0.85321986344300005</v>
      </c>
      <c r="I435" s="97">
        <v>0.76077476773499997</v>
      </c>
      <c r="J435" s="97">
        <v>0.66563675315199999</v>
      </c>
      <c r="K435" s="97">
        <v>0.59459361582799997</v>
      </c>
      <c r="L435" s="97">
        <v>0.53489965366100001</v>
      </c>
      <c r="M435" s="97">
        <v>0.47956386636499998</v>
      </c>
      <c r="N435" s="97">
        <v>0.20763009475200001</v>
      </c>
      <c r="O435" s="97">
        <v>8.7705303255899994E-2</v>
      </c>
      <c r="P435" s="97">
        <v>4.93726046382E-2</v>
      </c>
      <c r="Q435" s="97">
        <v>3.3592402661999997E-2</v>
      </c>
      <c r="R435" s="11">
        <f>SQRT((C435-Input!$R$8)^2+(Input!$Q$8-D435)^2)</f>
        <v>0.8357706693710103</v>
      </c>
    </row>
    <row r="436" spans="3:18">
      <c r="C436" s="97">
        <v>46.8</v>
      </c>
      <c r="D436" s="97">
        <v>9.5999999999999979</v>
      </c>
      <c r="E436" s="97">
        <v>0.391428567482</v>
      </c>
      <c r="F436" s="97">
        <v>0.78122709581799998</v>
      </c>
      <c r="G436" s="97">
        <v>0.913998993501</v>
      </c>
      <c r="H436" s="97">
        <v>0.87470111204900003</v>
      </c>
      <c r="I436" s="97">
        <v>0.78127466787099997</v>
      </c>
      <c r="J436" s="97">
        <v>0.68327890262699997</v>
      </c>
      <c r="K436" s="97">
        <v>0.61017743434100002</v>
      </c>
      <c r="L436" s="97">
        <v>0.55014405188799997</v>
      </c>
      <c r="M436" s="97">
        <v>0.492959213023</v>
      </c>
      <c r="N436" s="97">
        <v>0.21376863769000001</v>
      </c>
      <c r="O436" s="97">
        <v>9.0320760544500001E-2</v>
      </c>
      <c r="P436" s="97">
        <v>5.0725620617300002E-2</v>
      </c>
      <c r="Q436" s="97">
        <v>3.4445217216699998E-2</v>
      </c>
      <c r="R436" s="11">
        <f>SQRT((C436-Input!$R$8)^2+(Input!$Q$8-D436)^2)</f>
        <v>0.73577234120633384</v>
      </c>
    </row>
    <row r="437" spans="3:18">
      <c r="C437" s="97">
        <v>46.8</v>
      </c>
      <c r="D437" s="97">
        <v>9.6999999999999993</v>
      </c>
      <c r="E437" s="97">
        <v>0.39655117733900003</v>
      </c>
      <c r="F437" s="97">
        <v>0.79087674770899996</v>
      </c>
      <c r="G437" s="97">
        <v>0.925108789343</v>
      </c>
      <c r="H437" s="97">
        <v>0.88530365204700001</v>
      </c>
      <c r="I437" s="97">
        <v>0.79075142865299997</v>
      </c>
      <c r="J437" s="97">
        <v>0.69213216764600005</v>
      </c>
      <c r="K437" s="97">
        <v>0.61801795643000002</v>
      </c>
      <c r="L437" s="97">
        <v>0.55768172130600002</v>
      </c>
      <c r="M437" s="97">
        <v>0.49975469440999998</v>
      </c>
      <c r="N437" s="97">
        <v>0.21699166051300001</v>
      </c>
      <c r="O437" s="97">
        <v>9.1690968256600003E-2</v>
      </c>
      <c r="P437" s="97">
        <v>5.1429712923100002E-2</v>
      </c>
      <c r="Q437" s="97">
        <v>3.4892764599099999E-2</v>
      </c>
      <c r="R437" s="11">
        <f>SQRT((C437-Input!$R$8)^2+(Input!$Q$8-D437)^2)</f>
        <v>0.63577453895829095</v>
      </c>
    </row>
    <row r="438" spans="3:18">
      <c r="C438" s="97">
        <v>46.8</v>
      </c>
      <c r="D438" s="97">
        <v>9.8000000000000007</v>
      </c>
      <c r="E438" s="97">
        <v>0.397392105429</v>
      </c>
      <c r="F438" s="97">
        <v>0.792751243888</v>
      </c>
      <c r="G438" s="97">
        <v>0.92677465366699996</v>
      </c>
      <c r="H438" s="97">
        <v>0.88697272892699996</v>
      </c>
      <c r="I438" s="97">
        <v>0.79239754147300001</v>
      </c>
      <c r="J438" s="97">
        <v>0.69361870764199995</v>
      </c>
      <c r="K438" s="97">
        <v>0.61935701565199996</v>
      </c>
      <c r="L438" s="97">
        <v>0.55889740142900002</v>
      </c>
      <c r="M438" s="97">
        <v>0.50093571963200001</v>
      </c>
      <c r="N438" s="97">
        <v>0.217667864455</v>
      </c>
      <c r="O438" s="97">
        <v>9.1947741193999996E-2</v>
      </c>
      <c r="P438" s="97">
        <v>5.1541152995500002E-2</v>
      </c>
      <c r="Q438" s="97">
        <v>3.4965579930199997E-2</v>
      </c>
      <c r="R438" s="11">
        <f>SQRT((C438-Input!$R$8)^2+(Input!$Q$8-D438)^2)</f>
        <v>0.5357775570990313</v>
      </c>
    </row>
    <row r="439" spans="3:18">
      <c r="C439" s="97">
        <v>46.8</v>
      </c>
      <c r="D439" s="97">
        <v>9.9</v>
      </c>
      <c r="E439" s="97">
        <v>0.393198780207</v>
      </c>
      <c r="F439" s="97">
        <v>0.78462704432399999</v>
      </c>
      <c r="G439" s="97">
        <v>0.91746375338499997</v>
      </c>
      <c r="H439" s="97">
        <v>0.87843525015599999</v>
      </c>
      <c r="I439" s="97">
        <v>0.78522548773099998</v>
      </c>
      <c r="J439" s="97">
        <v>0.68685796799200005</v>
      </c>
      <c r="K439" s="97">
        <v>0.61350843857699999</v>
      </c>
      <c r="L439" s="97">
        <v>0.55358446343000001</v>
      </c>
      <c r="M439" s="97">
        <v>0.496076967777</v>
      </c>
      <c r="N439" s="97">
        <v>0.215866384045</v>
      </c>
      <c r="O439" s="97">
        <v>9.1189136722700001E-2</v>
      </c>
      <c r="P439" s="97">
        <v>5.1124211141199999E-2</v>
      </c>
      <c r="Q439" s="97">
        <v>3.4710266919100001E-2</v>
      </c>
      <c r="R439" s="11">
        <f>SQRT((C439-Input!$R$8)^2+(Input!$Q$8-D439)^2)</f>
        <v>0.43578196038200812</v>
      </c>
    </row>
    <row r="440" spans="3:18">
      <c r="C440" s="97">
        <v>46.8</v>
      </c>
      <c r="D440" s="97">
        <v>10</v>
      </c>
      <c r="E440" s="97">
        <v>0.38733442135099999</v>
      </c>
      <c r="F440" s="97">
        <v>0.77320770342</v>
      </c>
      <c r="G440" s="97">
        <v>0.90449271448400004</v>
      </c>
      <c r="H440" s="97">
        <v>0.86635800508299998</v>
      </c>
      <c r="I440" s="97">
        <v>0.77461461449900004</v>
      </c>
      <c r="J440" s="97">
        <v>0.67718104321000006</v>
      </c>
      <c r="K440" s="97">
        <v>0.60507659209700004</v>
      </c>
      <c r="L440" s="97">
        <v>0.54546517748699996</v>
      </c>
      <c r="M440" s="97">
        <v>0.48898684651899998</v>
      </c>
      <c r="N440" s="97">
        <v>0.21298242165</v>
      </c>
      <c r="O440" s="97">
        <v>8.9946235387000001E-2</v>
      </c>
      <c r="P440" s="97">
        <v>5.0444500816500003E-2</v>
      </c>
      <c r="Q440" s="97">
        <v>3.4282094589000001E-2</v>
      </c>
      <c r="R440" s="11">
        <f>SQRT((C440-Input!$R$8)^2+(Input!$Q$8-D440)^2)</f>
        <v>0.33578898626632525</v>
      </c>
    </row>
    <row r="441" spans="3:18">
      <c r="C441" s="97">
        <v>46.8</v>
      </c>
      <c r="D441" s="97">
        <v>10.1</v>
      </c>
      <c r="E441" s="97">
        <v>0.38201409276100001</v>
      </c>
      <c r="F441" s="97">
        <v>0.763066660949</v>
      </c>
      <c r="G441" s="97">
        <v>0.89244957179499995</v>
      </c>
      <c r="H441" s="97">
        <v>0.85488746520500003</v>
      </c>
      <c r="I441" s="97">
        <v>0.76371127110000003</v>
      </c>
      <c r="J441" s="97">
        <v>0.66778273388599996</v>
      </c>
      <c r="K441" s="97">
        <v>0.596785351144</v>
      </c>
      <c r="L441" s="97">
        <v>0.53739225042600003</v>
      </c>
      <c r="M441" s="97">
        <v>0.48183561971099997</v>
      </c>
      <c r="N441" s="97">
        <v>0.20974068575400001</v>
      </c>
      <c r="O441" s="97">
        <v>8.8480232286099997E-2</v>
      </c>
      <c r="P441" s="97">
        <v>4.9629699121699997E-2</v>
      </c>
      <c r="Q441" s="97">
        <v>3.3755069520599999E-2</v>
      </c>
      <c r="R441" s="11">
        <f>SQRT((C441-Input!$R$8)^2+(Input!$Q$8-D441)^2)</f>
        <v>0.23580197115619386</v>
      </c>
    </row>
    <row r="442" spans="3:18">
      <c r="C442" s="97">
        <v>46.8</v>
      </c>
      <c r="D442" s="97">
        <v>10.199999999999999</v>
      </c>
      <c r="E442" s="97">
        <v>0.37490061482199999</v>
      </c>
      <c r="F442" s="97">
        <v>0.74877308303199996</v>
      </c>
      <c r="G442" s="97">
        <v>0.87656005852700003</v>
      </c>
      <c r="H442" s="97">
        <v>0.83991699256399999</v>
      </c>
      <c r="I442" s="97">
        <v>0.74956644438099995</v>
      </c>
      <c r="J442" s="97">
        <v>0.655647392381</v>
      </c>
      <c r="K442" s="97">
        <v>0.58613024007199999</v>
      </c>
      <c r="L442" s="97">
        <v>0.52710185483399996</v>
      </c>
      <c r="M442" s="97">
        <v>0.47275451313599998</v>
      </c>
      <c r="N442" s="97">
        <v>0.205699202937</v>
      </c>
      <c r="O442" s="97">
        <v>8.6675185857199993E-2</v>
      </c>
      <c r="P442" s="97">
        <v>4.8632763020899999E-2</v>
      </c>
      <c r="Q442" s="97">
        <v>3.3107502703200002E-2</v>
      </c>
      <c r="R442" s="11">
        <f>SQRT((C442-Input!$R$8)^2+(Input!$Q$8-D442)^2)</f>
        <v>0.13583407490216312</v>
      </c>
    </row>
    <row r="443" spans="3:18">
      <c r="C443" s="97">
        <v>46.8</v>
      </c>
      <c r="D443" s="97">
        <v>10.3</v>
      </c>
      <c r="E443" s="97">
        <v>0.36659729002000002</v>
      </c>
      <c r="F443" s="97">
        <v>0.73187047556399998</v>
      </c>
      <c r="G443" s="97">
        <v>0.85803735555100002</v>
      </c>
      <c r="H443" s="97">
        <v>0.82247955956200003</v>
      </c>
      <c r="I443" s="97">
        <v>0.73311522523200001</v>
      </c>
      <c r="J443" s="97">
        <v>0.64155163739700005</v>
      </c>
      <c r="K443" s="97">
        <v>0.57376402771500001</v>
      </c>
      <c r="L443" s="97">
        <v>0.51519779219999995</v>
      </c>
      <c r="M443" s="97">
        <v>0.46225372415799998</v>
      </c>
      <c r="N443" s="97">
        <v>0.20088170302200001</v>
      </c>
      <c r="O443" s="97">
        <v>8.4600266733100005E-2</v>
      </c>
      <c r="P443" s="97">
        <v>4.7490316804600002E-2</v>
      </c>
      <c r="Q443" s="97">
        <v>3.23618567244E-2</v>
      </c>
      <c r="R443" s="11">
        <f>SQRT((C443-Input!$R$8)^2+(Input!$Q$8-D443)^2)</f>
        <v>3.6044725105154621E-2</v>
      </c>
    </row>
    <row r="444" spans="3:18">
      <c r="C444" s="97">
        <v>46.8</v>
      </c>
      <c r="D444" s="97">
        <v>10.4</v>
      </c>
      <c r="E444" s="97">
        <v>0.35807569431300001</v>
      </c>
      <c r="F444" s="97">
        <v>0.71480795036099998</v>
      </c>
      <c r="G444" s="97">
        <v>0.838844039343</v>
      </c>
      <c r="H444" s="97">
        <v>0.80429554447200002</v>
      </c>
      <c r="I444" s="97">
        <v>0.71590849134699996</v>
      </c>
      <c r="J444" s="97">
        <v>0.62680333172699998</v>
      </c>
      <c r="K444" s="97">
        <v>0.56079451604099995</v>
      </c>
      <c r="L444" s="97">
        <v>0.50268606454200004</v>
      </c>
      <c r="M444" s="97">
        <v>0.45116721782300001</v>
      </c>
      <c r="N444" s="97">
        <v>0.195413265851</v>
      </c>
      <c r="O444" s="97">
        <v>8.2300081645300005E-2</v>
      </c>
      <c r="P444" s="97">
        <v>4.6221029496400001E-2</v>
      </c>
      <c r="Q444" s="97">
        <v>3.1527043423900003E-2</v>
      </c>
      <c r="R444" s="11">
        <f>SQRT((C444-Input!$R$8)^2+(Input!$Q$8-D444)^2)</f>
        <v>6.4401463580311666E-2</v>
      </c>
    </row>
    <row r="445" spans="3:18">
      <c r="C445" s="97">
        <v>46.8</v>
      </c>
      <c r="D445" s="97">
        <v>10.5</v>
      </c>
      <c r="E445" s="97">
        <v>0.34867861657600002</v>
      </c>
      <c r="F445" s="97">
        <v>0.69653642725099996</v>
      </c>
      <c r="G445" s="97">
        <v>0.817150805634</v>
      </c>
      <c r="H445" s="97">
        <v>0.78364082941299995</v>
      </c>
      <c r="I445" s="97">
        <v>0.696334790009</v>
      </c>
      <c r="J445" s="97">
        <v>0.61008145135400005</v>
      </c>
      <c r="K445" s="97">
        <v>0.54518381286600004</v>
      </c>
      <c r="L445" s="97">
        <v>0.48844044517500002</v>
      </c>
      <c r="M445" s="97">
        <v>0.43851257148799999</v>
      </c>
      <c r="N445" s="97">
        <v>0.18903970797799999</v>
      </c>
      <c r="O445" s="97">
        <v>7.9597069600199993E-2</v>
      </c>
      <c r="P445" s="97">
        <v>4.4739760581600001E-2</v>
      </c>
      <c r="Q445" s="97">
        <v>3.05515308325E-2</v>
      </c>
      <c r="R445" s="11">
        <f>SQRT((C445-Input!$R$8)^2+(Input!$Q$8-D445)^2)</f>
        <v>0.16430421423282518</v>
      </c>
    </row>
    <row r="446" spans="3:18">
      <c r="C446" s="97">
        <v>46.8</v>
      </c>
      <c r="D446" s="97">
        <v>10.6</v>
      </c>
      <c r="E446" s="97">
        <v>0.33293335924900003</v>
      </c>
      <c r="F446" s="97">
        <v>0.66491826468799997</v>
      </c>
      <c r="G446" s="97">
        <v>0.780973370296</v>
      </c>
      <c r="H446" s="97">
        <v>0.74685217274100002</v>
      </c>
      <c r="I446" s="97">
        <v>0.66399128494199999</v>
      </c>
      <c r="J446" s="97">
        <v>0.58225336386600002</v>
      </c>
      <c r="K446" s="97">
        <v>0.51855217770200002</v>
      </c>
      <c r="L446" s="97">
        <v>0.46490746996100002</v>
      </c>
      <c r="M446" s="97">
        <v>0.41767792226900002</v>
      </c>
      <c r="N446" s="97">
        <v>0.179413523563</v>
      </c>
      <c r="O446" s="97">
        <v>7.5795894922300003E-2</v>
      </c>
      <c r="P446" s="97">
        <v>4.2740777079800001E-2</v>
      </c>
      <c r="Q446" s="97">
        <v>2.9265612514600001E-2</v>
      </c>
      <c r="R446" s="11">
        <f>SQRT((C446-Input!$R$8)^2+(Input!$Q$8-D446)^2)</f>
        <v>0.26428053488300246</v>
      </c>
    </row>
    <row r="447" spans="3:18">
      <c r="C447" s="97">
        <v>46.85</v>
      </c>
      <c r="D447" s="97">
        <v>9.5329999999999995</v>
      </c>
      <c r="E447" s="97">
        <v>0.38603598227000002</v>
      </c>
      <c r="F447" s="97">
        <v>0.76977819517000001</v>
      </c>
      <c r="G447" s="97">
        <v>0.90278625782800004</v>
      </c>
      <c r="H447" s="97">
        <v>0.86376327267300002</v>
      </c>
      <c r="I447" s="97">
        <v>0.770148815963</v>
      </c>
      <c r="J447" s="97">
        <v>0.67373254203699995</v>
      </c>
      <c r="K447" s="97">
        <v>0.60152916653400001</v>
      </c>
      <c r="L447" s="97">
        <v>0.541464450215</v>
      </c>
      <c r="M447" s="97">
        <v>0.48540030087899999</v>
      </c>
      <c r="N447" s="97">
        <v>0.21014734429699999</v>
      </c>
      <c r="O447" s="97">
        <v>8.9007353459500005E-2</v>
      </c>
      <c r="P447" s="97">
        <v>5.0170631576300001E-2</v>
      </c>
      <c r="Q447" s="97">
        <v>3.4121479325699998E-2</v>
      </c>
      <c r="R447" s="11">
        <f>SQRT((C447-Input!$R$8)^2+(Input!$Q$8-D447)^2)</f>
        <v>0.80404484567696344</v>
      </c>
    </row>
    <row r="448" spans="3:18">
      <c r="C448" s="97">
        <v>46.900000000000013</v>
      </c>
      <c r="D448" s="97">
        <v>6.3</v>
      </c>
      <c r="E448" s="97">
        <v>0.239575850713</v>
      </c>
      <c r="F448" s="97">
        <v>0.44539169285899999</v>
      </c>
      <c r="G448" s="97">
        <v>0.54550326650000003</v>
      </c>
      <c r="H448" s="97">
        <v>0.52804904646700002</v>
      </c>
      <c r="I448" s="97">
        <v>0.464857708516</v>
      </c>
      <c r="J448" s="97">
        <v>0.40630161742199999</v>
      </c>
      <c r="K448" s="97">
        <v>0.35823994887900001</v>
      </c>
      <c r="L448" s="97">
        <v>0.31978264083899999</v>
      </c>
      <c r="M448" s="97">
        <v>0.28785401362899998</v>
      </c>
      <c r="N448" s="97">
        <v>0.125837975898</v>
      </c>
      <c r="O448" s="97">
        <v>5.5134798416399997E-2</v>
      </c>
      <c r="P448" s="97">
        <v>3.2576795431599997E-2</v>
      </c>
      <c r="Q448" s="97">
        <v>2.2863725556200001E-2</v>
      </c>
      <c r="R448" s="11">
        <f>SQRT((C448-Input!$R$8)^2+(Input!$Q$8-D448)^2)</f>
        <v>4.0368873255108486</v>
      </c>
    </row>
    <row r="449" spans="3:18">
      <c r="C449" s="97">
        <v>46.900000000000013</v>
      </c>
      <c r="D449" s="97">
        <v>6.4</v>
      </c>
      <c r="E449" s="97">
        <v>0.25687934140899998</v>
      </c>
      <c r="F449" s="97">
        <v>0.47743837341599998</v>
      </c>
      <c r="G449" s="97">
        <v>0.58398617427499999</v>
      </c>
      <c r="H449" s="97">
        <v>0.56583310820499999</v>
      </c>
      <c r="I449" s="97">
        <v>0.49730988984899999</v>
      </c>
      <c r="J449" s="97">
        <v>0.43409145535299998</v>
      </c>
      <c r="K449" s="97">
        <v>0.38376118960700001</v>
      </c>
      <c r="L449" s="97">
        <v>0.34203791432399999</v>
      </c>
      <c r="M449" s="97">
        <v>0.30749170409799997</v>
      </c>
      <c r="N449" s="97">
        <v>0.134087619021</v>
      </c>
      <c r="O449" s="97">
        <v>5.8530717691000003E-2</v>
      </c>
      <c r="P449" s="97">
        <v>3.4397084710300001E-2</v>
      </c>
      <c r="Q449" s="97">
        <v>2.4081296962099999E-2</v>
      </c>
      <c r="R449" s="11">
        <f>SQRT((C449-Input!$R$8)^2+(Input!$Q$8-D449)^2)</f>
        <v>3.936916001792965</v>
      </c>
    </row>
    <row r="450" spans="3:18">
      <c r="C450" s="97">
        <v>46.900000000000013</v>
      </c>
      <c r="D450" s="97">
        <v>6.5</v>
      </c>
      <c r="E450" s="97">
        <v>0.26879235405599999</v>
      </c>
      <c r="F450" s="97">
        <v>0.49856309287</v>
      </c>
      <c r="G450" s="97">
        <v>0.61015504431699996</v>
      </c>
      <c r="H450" s="97">
        <v>0.59087768077900005</v>
      </c>
      <c r="I450" s="97">
        <v>0.52004725965900001</v>
      </c>
      <c r="J450" s="97">
        <v>0.453569401426</v>
      </c>
      <c r="K450" s="97">
        <v>0.40152248295999998</v>
      </c>
      <c r="L450" s="97">
        <v>0.357788781941</v>
      </c>
      <c r="M450" s="97">
        <v>0.321453499935</v>
      </c>
      <c r="N450" s="97">
        <v>0.14045279187500001</v>
      </c>
      <c r="O450" s="97">
        <v>6.1297111403899998E-2</v>
      </c>
      <c r="P450" s="97">
        <v>3.5916661200700001E-2</v>
      </c>
      <c r="Q450" s="97">
        <v>2.5118037281E-2</v>
      </c>
      <c r="R450" s="11">
        <f>SQRT((C450-Input!$R$8)^2+(Input!$Q$8-D450)^2)</f>
        <v>3.8369461726061376</v>
      </c>
    </row>
    <row r="451" spans="3:18">
      <c r="C451" s="97">
        <v>46.900000000000013</v>
      </c>
      <c r="D451" s="97">
        <v>6.5999999999999988</v>
      </c>
      <c r="E451" s="97">
        <v>0.27838275786099997</v>
      </c>
      <c r="F451" s="97">
        <v>0.51571815157199996</v>
      </c>
      <c r="G451" s="97">
        <v>0.63088705759499997</v>
      </c>
      <c r="H451" s="97">
        <v>0.61076941525600004</v>
      </c>
      <c r="I451" s="97">
        <v>0.53824237137999997</v>
      </c>
      <c r="J451" s="97">
        <v>0.46922282815999999</v>
      </c>
      <c r="K451" s="97">
        <v>0.41523270240900001</v>
      </c>
      <c r="L451" s="97">
        <v>0.37054421591199999</v>
      </c>
      <c r="M451" s="97">
        <v>0.33280265798699998</v>
      </c>
      <c r="N451" s="97">
        <v>0.145784384273</v>
      </c>
      <c r="O451" s="97">
        <v>6.3651855888500003E-2</v>
      </c>
      <c r="P451" s="97">
        <v>3.7224573833399999E-2</v>
      </c>
      <c r="Q451" s="97">
        <v>2.6014109294099998E-2</v>
      </c>
      <c r="R451" s="11">
        <f>SQRT((C451-Input!$R$8)^2+(Input!$Q$8-D451)^2)</f>
        <v>3.7369779578932865</v>
      </c>
    </row>
    <row r="452" spans="3:18">
      <c r="C452" s="97">
        <v>46.900000000000013</v>
      </c>
      <c r="D452" s="97">
        <v>6.6999999999999993</v>
      </c>
      <c r="E452" s="97">
        <v>0.28638823009800002</v>
      </c>
      <c r="F452" s="97">
        <v>0.53079316468299997</v>
      </c>
      <c r="G452" s="97">
        <v>0.64855601395100004</v>
      </c>
      <c r="H452" s="97">
        <v>0.62767543952399996</v>
      </c>
      <c r="I452" s="97">
        <v>0.55379943554099997</v>
      </c>
      <c r="J452" s="97">
        <v>0.48265015933299998</v>
      </c>
      <c r="K452" s="97">
        <v>0.42699612440099999</v>
      </c>
      <c r="L452" s="97">
        <v>0.381545601949</v>
      </c>
      <c r="M452" s="97">
        <v>0.34260200649099998</v>
      </c>
      <c r="N452" s="97">
        <v>0.15033478636200001</v>
      </c>
      <c r="O452" s="97">
        <v>6.5719839049000001E-2</v>
      </c>
      <c r="P452" s="97">
        <v>3.8376290245999999E-2</v>
      </c>
      <c r="Q452" s="97">
        <v>2.6817778926199999E-2</v>
      </c>
      <c r="R452" s="11">
        <f>SQRT((C452-Input!$R$8)^2+(Input!$Q$8-D452)^2)</f>
        <v>3.6370114907824602</v>
      </c>
    </row>
    <row r="453" spans="3:18">
      <c r="C453" s="97">
        <v>46.900000000000013</v>
      </c>
      <c r="D453" s="97">
        <v>6.8</v>
      </c>
      <c r="E453" s="97">
        <v>0.291695238272</v>
      </c>
      <c r="F453" s="97">
        <v>0.54142666228900005</v>
      </c>
      <c r="G453" s="97">
        <v>0.66102563349400001</v>
      </c>
      <c r="H453" s="97">
        <v>0.639638737781</v>
      </c>
      <c r="I453" s="97">
        <v>0.56420977735400002</v>
      </c>
      <c r="J453" s="97">
        <v>0.49225695221499999</v>
      </c>
      <c r="K453" s="97">
        <v>0.43544561477299998</v>
      </c>
      <c r="L453" s="97">
        <v>0.38948364731200003</v>
      </c>
      <c r="M453" s="97">
        <v>0.34971279495800001</v>
      </c>
      <c r="N453" s="97">
        <v>0.15378721284899999</v>
      </c>
      <c r="O453" s="97">
        <v>6.7332709244000005E-2</v>
      </c>
      <c r="P453" s="97">
        <v>3.9286548859900003E-2</v>
      </c>
      <c r="Q453" s="97">
        <v>2.74572963878E-2</v>
      </c>
      <c r="R453" s="11">
        <f>SQRT((C453-Input!$R$8)^2+(Input!$Q$8-D453)^2)</f>
        <v>3.5370469194494762</v>
      </c>
    </row>
    <row r="454" spans="3:18">
      <c r="C454" s="97">
        <v>46.900000000000013</v>
      </c>
      <c r="D454" s="97">
        <v>6.9</v>
      </c>
      <c r="E454" s="97">
        <v>0.29378101132099999</v>
      </c>
      <c r="F454" s="97">
        <v>0.54528521698599997</v>
      </c>
      <c r="G454" s="97">
        <v>0.66608708159700003</v>
      </c>
      <c r="H454" s="97">
        <v>0.64464609434599995</v>
      </c>
      <c r="I454" s="97">
        <v>0.56860660892299997</v>
      </c>
      <c r="J454" s="97">
        <v>0.49647315671100001</v>
      </c>
      <c r="K454" s="97">
        <v>0.43923747710400002</v>
      </c>
      <c r="L454" s="97">
        <v>0.39310861526500002</v>
      </c>
      <c r="M454" s="97">
        <v>0.35305554590999999</v>
      </c>
      <c r="N454" s="97">
        <v>0.15577171968199999</v>
      </c>
      <c r="O454" s="97">
        <v>6.8356845187200005E-2</v>
      </c>
      <c r="P454" s="97">
        <v>3.9894569028800002E-2</v>
      </c>
      <c r="Q454" s="97">
        <v>2.79026176041E-2</v>
      </c>
      <c r="R454" s="11">
        <f>SQRT((C454-Input!$R$8)^2+(Input!$Q$8-D454)^2)</f>
        <v>3.4370844093054225</v>
      </c>
    </row>
    <row r="455" spans="3:18">
      <c r="C455" s="97">
        <v>46.900000000000013</v>
      </c>
      <c r="D455" s="97">
        <v>6.9999999999999991</v>
      </c>
      <c r="E455" s="97">
        <v>0.29321315640500001</v>
      </c>
      <c r="F455" s="97">
        <v>0.54368002153899997</v>
      </c>
      <c r="G455" s="97">
        <v>0.66503919093200003</v>
      </c>
      <c r="H455" s="97">
        <v>0.64388648853499997</v>
      </c>
      <c r="I455" s="97">
        <v>0.56814893414099998</v>
      </c>
      <c r="J455" s="97">
        <v>0.49622659847700001</v>
      </c>
      <c r="K455" s="97">
        <v>0.43917664200500001</v>
      </c>
      <c r="L455" s="97">
        <v>0.39316535081800003</v>
      </c>
      <c r="M455" s="97">
        <v>0.35327434872500002</v>
      </c>
      <c r="N455" s="97">
        <v>0.15650438556400001</v>
      </c>
      <c r="O455" s="97">
        <v>6.8864868780400004E-2</v>
      </c>
      <c r="P455" s="97">
        <v>4.0233233830300003E-2</v>
      </c>
      <c r="Q455" s="97">
        <v>2.8172856753400002E-2</v>
      </c>
      <c r="R455" s="11">
        <f>SQRT((C455-Input!$R$8)^2+(Input!$Q$8-D455)^2)</f>
        <v>3.3371241455771159</v>
      </c>
    </row>
    <row r="456" spans="3:18">
      <c r="C456" s="97">
        <v>46.900000000000013</v>
      </c>
      <c r="D456" s="97">
        <v>7.0999999999999988</v>
      </c>
      <c r="E456" s="97">
        <v>0.29113359819500001</v>
      </c>
      <c r="F456" s="97">
        <v>0.53924664768200004</v>
      </c>
      <c r="G456" s="97">
        <v>0.66046285236799995</v>
      </c>
      <c r="H456" s="97">
        <v>0.63973176095399997</v>
      </c>
      <c r="I456" s="97">
        <v>0.56482052149999995</v>
      </c>
      <c r="J456" s="97">
        <v>0.493357483125</v>
      </c>
      <c r="K456" s="97">
        <v>0.43684764037700002</v>
      </c>
      <c r="L456" s="97">
        <v>0.391119404906</v>
      </c>
      <c r="M456" s="97">
        <v>0.35163018942500002</v>
      </c>
      <c r="N456" s="97">
        <v>0.15639757385799999</v>
      </c>
      <c r="O456" s="97">
        <v>6.8995000651199997E-2</v>
      </c>
      <c r="P456" s="97">
        <v>4.0366539764000002E-2</v>
      </c>
      <c r="Q456" s="97">
        <v>2.8304431416E-2</v>
      </c>
      <c r="R456" s="11">
        <f>SQRT((C456-Input!$R$8)^2+(Input!$Q$8-D456)^2)</f>
        <v>3.2371663363653678</v>
      </c>
    </row>
    <row r="457" spans="3:18">
      <c r="C457" s="97">
        <v>46.900000000000013</v>
      </c>
      <c r="D457" s="97">
        <v>7.2</v>
      </c>
      <c r="E457" s="97">
        <v>0.28769638868000003</v>
      </c>
      <c r="F457" s="97">
        <v>0.53236706313799997</v>
      </c>
      <c r="G457" s="97">
        <v>0.65265204717299996</v>
      </c>
      <c r="H457" s="97">
        <v>0.63244377080199998</v>
      </c>
      <c r="I457" s="97">
        <v>0.55881950624800003</v>
      </c>
      <c r="J457" s="97">
        <v>0.48804499946699997</v>
      </c>
      <c r="K457" s="97">
        <v>0.43239271085499997</v>
      </c>
      <c r="L457" s="97">
        <v>0.38710182748299998</v>
      </c>
      <c r="M457" s="97">
        <v>0.34822024729500001</v>
      </c>
      <c r="N457" s="97">
        <v>0.155455010048</v>
      </c>
      <c r="O457" s="97">
        <v>6.8738452427399996E-2</v>
      </c>
      <c r="P457" s="97">
        <v>4.02878024822E-2</v>
      </c>
      <c r="Q457" s="97">
        <v>2.8291310155099999E-2</v>
      </c>
      <c r="R457" s="11">
        <f>SQRT((C457-Input!$R$8)^2+(Input!$Q$8-D457)^2)</f>
        <v>3.137211216287572</v>
      </c>
    </row>
    <row r="458" spans="3:18">
      <c r="C458" s="97">
        <v>46.900000000000013</v>
      </c>
      <c r="D458" s="97">
        <v>7.3000000000000007</v>
      </c>
      <c r="E458" s="97">
        <v>0.28166180174</v>
      </c>
      <c r="F458" s="97">
        <v>0.52084687491000004</v>
      </c>
      <c r="G458" s="97">
        <v>0.63910631918799998</v>
      </c>
      <c r="H458" s="97">
        <v>0.61971559569500001</v>
      </c>
      <c r="I458" s="97">
        <v>0.54766391511900003</v>
      </c>
      <c r="J458" s="97">
        <v>0.47857819706499999</v>
      </c>
      <c r="K458" s="97">
        <v>0.42433695975199998</v>
      </c>
      <c r="L458" s="97">
        <v>0.37978589078800001</v>
      </c>
      <c r="M458" s="97">
        <v>0.341904458395</v>
      </c>
      <c r="N458" s="97">
        <v>0.15330288411599999</v>
      </c>
      <c r="O458" s="97">
        <v>6.7962916737199994E-2</v>
      </c>
      <c r="P458" s="97">
        <v>3.9935712208100001E-2</v>
      </c>
      <c r="Q458" s="97">
        <v>2.8096818221500001E-2</v>
      </c>
      <c r="R458" s="11">
        <f>SQRT((C458-Input!$R$8)^2+(Input!$Q$8-D458)^2)</f>
        <v>3.0372590508390824</v>
      </c>
    </row>
    <row r="459" spans="3:18">
      <c r="C459" s="97">
        <v>46.900000000000013</v>
      </c>
      <c r="D459" s="97">
        <v>7.3999999999999986</v>
      </c>
      <c r="E459" s="97">
        <v>0.27091965835699999</v>
      </c>
      <c r="F459" s="97">
        <v>0.50128320549899996</v>
      </c>
      <c r="G459" s="97">
        <v>0.61573942279899996</v>
      </c>
      <c r="H459" s="97">
        <v>0.59777887794399998</v>
      </c>
      <c r="I459" s="97">
        <v>0.528144024479</v>
      </c>
      <c r="J459" s="97">
        <v>0.46228068110600001</v>
      </c>
      <c r="K459" s="97">
        <v>0.410361699681</v>
      </c>
      <c r="L459" s="97">
        <v>0.36714178155999999</v>
      </c>
      <c r="M459" s="97">
        <v>0.33098083212599999</v>
      </c>
      <c r="N459" s="97">
        <v>0.14945094676699999</v>
      </c>
      <c r="O459" s="97">
        <v>6.6529304068199999E-2</v>
      </c>
      <c r="P459" s="97">
        <v>3.9255112530400003E-2</v>
      </c>
      <c r="Q459" s="97">
        <v>2.7691789805300002E-2</v>
      </c>
      <c r="R459" s="11">
        <f>SQRT((C459-Input!$R$8)^2+(Input!$Q$8-D459)^2)</f>
        <v>2.937310141644446</v>
      </c>
    </row>
    <row r="460" spans="3:18">
      <c r="C460" s="97">
        <v>46.900000000000013</v>
      </c>
      <c r="D460" s="97">
        <v>7.4999999999999991</v>
      </c>
      <c r="E460" s="97">
        <v>0.252224002211</v>
      </c>
      <c r="F460" s="97">
        <v>0.46450850431500001</v>
      </c>
      <c r="G460" s="97">
        <v>0.57556489540599998</v>
      </c>
      <c r="H460" s="97">
        <v>0.56036429089799999</v>
      </c>
      <c r="I460" s="97">
        <v>0.49513167068000002</v>
      </c>
      <c r="J460" s="97">
        <v>0.434459048387</v>
      </c>
      <c r="K460" s="97">
        <v>0.38591982438099998</v>
      </c>
      <c r="L460" s="97">
        <v>0.345656723896</v>
      </c>
      <c r="M460" s="97">
        <v>0.312416658801</v>
      </c>
      <c r="N460" s="97">
        <v>0.14315726434699999</v>
      </c>
      <c r="O460" s="97">
        <v>6.4301629716399994E-2</v>
      </c>
      <c r="P460" s="97">
        <v>3.8195529060899999E-2</v>
      </c>
      <c r="Q460" s="97">
        <v>2.7047664635899998E-2</v>
      </c>
      <c r="R460" s="11">
        <f>SQRT((C460-Input!$R$8)^2+(Input!$Q$8-D460)^2)</f>
        <v>2.8373648328177139</v>
      </c>
    </row>
    <row r="461" spans="3:18">
      <c r="C461" s="97">
        <v>46.900000000000013</v>
      </c>
      <c r="D461" s="97">
        <v>7.5999999999999979</v>
      </c>
      <c r="E461" s="97">
        <v>0.22505342728800001</v>
      </c>
      <c r="F461" s="97">
        <v>0.40792165956499998</v>
      </c>
      <c r="G461" s="97">
        <v>0.51534486906400001</v>
      </c>
      <c r="H461" s="97">
        <v>0.50483691748399995</v>
      </c>
      <c r="I461" s="97">
        <v>0.44904150930699999</v>
      </c>
      <c r="J461" s="97">
        <v>0.395640443191</v>
      </c>
      <c r="K461" s="97">
        <v>0.35143109245999998</v>
      </c>
      <c r="L461" s="97">
        <v>0.31612107174600002</v>
      </c>
      <c r="M461" s="97">
        <v>0.28705470956000001</v>
      </c>
      <c r="N461" s="97">
        <v>0.134527196037</v>
      </c>
      <c r="O461" s="97">
        <v>6.1308687143099998E-2</v>
      </c>
      <c r="P461" s="97">
        <v>3.6740391228199998E-2</v>
      </c>
      <c r="Q461" s="97">
        <v>2.6146614717399999E-2</v>
      </c>
      <c r="R461" s="11">
        <f>SQRT((C461-Input!$R$8)^2+(Input!$Q$8-D461)^2)</f>
        <v>2.7374235187150124</v>
      </c>
    </row>
    <row r="462" spans="3:18">
      <c r="C462" s="97">
        <v>46.900000000000013</v>
      </c>
      <c r="D462" s="97">
        <v>7.6999999999999993</v>
      </c>
      <c r="E462" s="97">
        <v>0.21712568830100001</v>
      </c>
      <c r="F462" s="97">
        <v>0.39304462163699999</v>
      </c>
      <c r="G462" s="97">
        <v>0.49836232860200003</v>
      </c>
      <c r="H462" s="97">
        <v>0.48908889625800001</v>
      </c>
      <c r="I462" s="97">
        <v>0.43626979330600002</v>
      </c>
      <c r="J462" s="97">
        <v>0.384626555102</v>
      </c>
      <c r="K462" s="97">
        <v>0.34224055059399999</v>
      </c>
      <c r="L462" s="97">
        <v>0.308363674772</v>
      </c>
      <c r="M462" s="97">
        <v>0.28025049701499999</v>
      </c>
      <c r="N462" s="97">
        <v>0.13210038242399999</v>
      </c>
      <c r="O462" s="97">
        <v>6.0408800048100002E-2</v>
      </c>
      <c r="P462" s="97">
        <v>3.62673842951E-2</v>
      </c>
      <c r="Q462" s="97">
        <v>2.5838123351200001E-2</v>
      </c>
      <c r="R462" s="11">
        <f>SQRT((C462-Input!$R$8)^2+(Input!$Q$8-D462)^2)</f>
        <v>2.6374866534482124</v>
      </c>
    </row>
    <row r="463" spans="3:18">
      <c r="C463" s="97">
        <v>46.900000000000013</v>
      </c>
      <c r="D463" s="97">
        <v>7.8</v>
      </c>
      <c r="E463" s="97">
        <v>0.226227862458</v>
      </c>
      <c r="F463" s="97">
        <v>0.41430774688900002</v>
      </c>
      <c r="G463" s="97">
        <v>0.52159708410899996</v>
      </c>
      <c r="H463" s="97">
        <v>0.51002506548600002</v>
      </c>
      <c r="I463" s="97">
        <v>0.45402192839200001</v>
      </c>
      <c r="J463" s="97">
        <v>0.400409270205</v>
      </c>
      <c r="K463" s="97">
        <v>0.356187966533</v>
      </c>
      <c r="L463" s="97">
        <v>0.32045292454099999</v>
      </c>
      <c r="M463" s="97">
        <v>0.29075935046000001</v>
      </c>
      <c r="N463" s="97">
        <v>0.13550627468699999</v>
      </c>
      <c r="O463" s="97">
        <v>6.1546186728699999E-2</v>
      </c>
      <c r="P463" s="97">
        <v>3.6799588376699999E-2</v>
      </c>
      <c r="Q463" s="97">
        <v>2.6149406285099999E-2</v>
      </c>
      <c r="R463" s="11">
        <f>SQRT((C463-Input!$R$8)^2+(Input!$Q$8-D463)^2)</f>
        <v>2.5375547626447057</v>
      </c>
    </row>
    <row r="464" spans="3:18">
      <c r="C464" s="97">
        <v>46.900000000000013</v>
      </c>
      <c r="D464" s="97">
        <v>7.9</v>
      </c>
      <c r="E464" s="97">
        <v>0.25274972582499999</v>
      </c>
      <c r="F464" s="97">
        <v>0.47304078861100002</v>
      </c>
      <c r="G464" s="97">
        <v>0.58391460697099995</v>
      </c>
      <c r="H464" s="97">
        <v>0.567204340576</v>
      </c>
      <c r="I464" s="97">
        <v>0.502435707585</v>
      </c>
      <c r="J464" s="97">
        <v>0.44154670638600002</v>
      </c>
      <c r="K464" s="97">
        <v>0.39353932967299998</v>
      </c>
      <c r="L464" s="97">
        <v>0.35261314304699998</v>
      </c>
      <c r="M464" s="97">
        <v>0.31835790093400002</v>
      </c>
      <c r="N464" s="97">
        <v>0.144599957981</v>
      </c>
      <c r="O464" s="97">
        <v>6.4579984085200007E-2</v>
      </c>
      <c r="P464" s="97">
        <v>3.8202396677199997E-2</v>
      </c>
      <c r="Q464" s="97">
        <v>2.6978956210300001E-2</v>
      </c>
      <c r="R464" s="11">
        <f>SQRT((C464-Input!$R$8)^2+(Input!$Q$8-D464)^2)</f>
        <v>2.4376284580969689</v>
      </c>
    </row>
    <row r="465" spans="3:18">
      <c r="C465" s="97">
        <v>46.900000000000013</v>
      </c>
      <c r="D465" s="97">
        <v>7.9999999999999982</v>
      </c>
      <c r="E465" s="97">
        <v>0.28847975458500003</v>
      </c>
      <c r="F465" s="97">
        <v>0.552273282478</v>
      </c>
      <c r="G465" s="97">
        <v>0.66471457222999997</v>
      </c>
      <c r="H465" s="97">
        <v>0.64075273851600001</v>
      </c>
      <c r="I465" s="97">
        <v>0.56795411977200005</v>
      </c>
      <c r="J465" s="97">
        <v>0.49788573455099999</v>
      </c>
      <c r="K465" s="97">
        <v>0.442555187071</v>
      </c>
      <c r="L465" s="97">
        <v>0.39725087079400001</v>
      </c>
      <c r="M465" s="97">
        <v>0.356673379244</v>
      </c>
      <c r="N465" s="97">
        <v>0.15702874523999999</v>
      </c>
      <c r="O465" s="97">
        <v>6.8817150692700002E-2</v>
      </c>
      <c r="P465" s="97">
        <v>4.01150149974E-2</v>
      </c>
      <c r="Q465" s="97">
        <v>2.8076780305E-2</v>
      </c>
      <c r="R465" s="11">
        <f>SQRT((C465-Input!$R$8)^2+(Input!$Q$8-D465)^2)</f>
        <v>2.3377084561654811</v>
      </c>
    </row>
    <row r="466" spans="3:18">
      <c r="C466" s="97">
        <v>46.900000000000013</v>
      </c>
      <c r="D466" s="97">
        <v>8.1</v>
      </c>
      <c r="E466" s="97">
        <v>0.32058428907600001</v>
      </c>
      <c r="F466" s="97">
        <v>0.62357326394599999</v>
      </c>
      <c r="G466" s="97">
        <v>0.74412589696599996</v>
      </c>
      <c r="H466" s="97">
        <v>0.71289652172999995</v>
      </c>
      <c r="I466" s="97">
        <v>0.62904322485399999</v>
      </c>
      <c r="J466" s="97">
        <v>0.55423984146299998</v>
      </c>
      <c r="K466" s="97">
        <v>0.49117002519000003</v>
      </c>
      <c r="L466" s="97">
        <v>0.439345983532</v>
      </c>
      <c r="M466" s="97">
        <v>0.39554720937100002</v>
      </c>
      <c r="N466" s="97">
        <v>0.16986387714199999</v>
      </c>
      <c r="O466" s="97">
        <v>7.3399746959000006E-2</v>
      </c>
      <c r="P466" s="97">
        <v>4.2264155872799997E-2</v>
      </c>
      <c r="Q466" s="97">
        <v>2.9350579408499999E-2</v>
      </c>
      <c r="R466" s="11">
        <f>SQRT((C466-Input!$R$8)^2+(Input!$Q$8-D466)^2)</f>
        <v>2.2377956011063587</v>
      </c>
    </row>
    <row r="467" spans="3:18">
      <c r="C467" s="97">
        <v>46.900000000000013</v>
      </c>
      <c r="D467" s="97">
        <v>8.1999999999999975</v>
      </c>
      <c r="E467" s="97">
        <v>0.35314839159099998</v>
      </c>
      <c r="F467" s="97">
        <v>0.695046084106</v>
      </c>
      <c r="G467" s="97">
        <v>0.82093778669700002</v>
      </c>
      <c r="H467" s="97">
        <v>0.786019147877</v>
      </c>
      <c r="I467" s="97">
        <v>0.69200556144799996</v>
      </c>
      <c r="J467" s="97">
        <v>0.60824243306699999</v>
      </c>
      <c r="K467" s="97">
        <v>0.542389065409</v>
      </c>
      <c r="L467" s="97">
        <v>0.483856628397</v>
      </c>
      <c r="M467" s="97">
        <v>0.43428554435200001</v>
      </c>
      <c r="N467" s="97">
        <v>0.184750710432</v>
      </c>
      <c r="O467" s="97">
        <v>7.8698865362300002E-2</v>
      </c>
      <c r="P467" s="97">
        <v>4.4828709617699997E-2</v>
      </c>
      <c r="Q467" s="97">
        <v>3.0858413987E-2</v>
      </c>
      <c r="R467" s="11">
        <f>SQRT((C467-Input!$R$8)^2+(Input!$Q$8-D467)^2)</f>
        <v>2.137890894932283</v>
      </c>
    </row>
    <row r="468" spans="3:18">
      <c r="C468" s="97">
        <v>46.900000000000013</v>
      </c>
      <c r="D468" s="97">
        <v>8.3000000000000007</v>
      </c>
      <c r="E468" s="97">
        <v>0.37155885629699997</v>
      </c>
      <c r="F468" s="97">
        <v>0.73721911646299998</v>
      </c>
      <c r="G468" s="97">
        <v>0.86377207761599994</v>
      </c>
      <c r="H468" s="97">
        <v>0.82502831079700001</v>
      </c>
      <c r="I468" s="97">
        <v>0.72873067776599998</v>
      </c>
      <c r="J468" s="97">
        <v>0.63935127689100002</v>
      </c>
      <c r="K468" s="97">
        <v>0.57053186752399998</v>
      </c>
      <c r="L468" s="97">
        <v>0.50944700846400004</v>
      </c>
      <c r="M468" s="97">
        <v>0.456379771283</v>
      </c>
      <c r="N468" s="97">
        <v>0.193012898795</v>
      </c>
      <c r="O468" s="97">
        <v>8.15332725053E-2</v>
      </c>
      <c r="P468" s="97">
        <v>4.6180837623699997E-2</v>
      </c>
      <c r="Q468" s="97">
        <v>3.1635120944199999E-2</v>
      </c>
      <c r="R468" s="11">
        <f>SQRT((C468-Input!$R$8)^2+(Input!$Q$8-D468)^2)</f>
        <v>2.037995536044602</v>
      </c>
    </row>
    <row r="469" spans="3:18">
      <c r="C469" s="97">
        <v>46.900000000000013</v>
      </c>
      <c r="D469" s="97">
        <v>8.3999999999999986</v>
      </c>
      <c r="E469" s="97">
        <v>0.376193981595</v>
      </c>
      <c r="F469" s="97">
        <v>0.74832103493799995</v>
      </c>
      <c r="G469" s="97">
        <v>0.87595871307499995</v>
      </c>
      <c r="H469" s="97">
        <v>0.83625515753299995</v>
      </c>
      <c r="I469" s="97">
        <v>0.73957134438500005</v>
      </c>
      <c r="J469" s="97">
        <v>0.64844192643999998</v>
      </c>
      <c r="K469" s="97">
        <v>0.57838745221400001</v>
      </c>
      <c r="L469" s="97">
        <v>0.51705595805899995</v>
      </c>
      <c r="M469" s="97">
        <v>0.46300253888600001</v>
      </c>
      <c r="N469" s="97">
        <v>0.195592488107</v>
      </c>
      <c r="O469" s="97">
        <v>8.2435826348999999E-2</v>
      </c>
      <c r="P469" s="97">
        <v>4.6612439349299997E-2</v>
      </c>
      <c r="Q469" s="97">
        <v>3.1864714312599997E-2</v>
      </c>
      <c r="R469" s="11">
        <f>SQRT((C469-Input!$R$8)^2+(Input!$Q$8-D469)^2)</f>
        <v>1.9381109697953605</v>
      </c>
    </row>
    <row r="470" spans="3:18">
      <c r="C470" s="97">
        <v>46.900000000000013</v>
      </c>
      <c r="D470" s="97">
        <v>8.5</v>
      </c>
      <c r="E470" s="97">
        <v>0.374123883878</v>
      </c>
      <c r="F470" s="97">
        <v>0.74437350827299997</v>
      </c>
      <c r="G470" s="97">
        <v>0.87274639700199996</v>
      </c>
      <c r="H470" s="97">
        <v>0.83336830185400002</v>
      </c>
      <c r="I470" s="97">
        <v>0.73696038996699997</v>
      </c>
      <c r="J470" s="97">
        <v>0.64605013296500002</v>
      </c>
      <c r="K470" s="97">
        <v>0.57620531687099996</v>
      </c>
      <c r="L470" s="97">
        <v>0.51501539138800001</v>
      </c>
      <c r="M470" s="97">
        <v>0.46125928262100002</v>
      </c>
      <c r="N470" s="97">
        <v>0.19482983453899999</v>
      </c>
      <c r="O470" s="97">
        <v>8.2140063493900003E-2</v>
      </c>
      <c r="P470" s="97">
        <v>4.6452207865199997E-2</v>
      </c>
      <c r="Q470" s="97">
        <v>3.1740397748799998E-2</v>
      </c>
      <c r="R470" s="11">
        <f>SQRT((C470-Input!$R$8)^2+(Input!$Q$8-D470)^2)</f>
        <v>1.8382389555072778</v>
      </c>
    </row>
    <row r="471" spans="3:18">
      <c r="C471" s="97">
        <v>46.900000000000013</v>
      </c>
      <c r="D471" s="97">
        <v>8.5999999999999979</v>
      </c>
      <c r="E471" s="97">
        <v>0.36999983163700001</v>
      </c>
      <c r="F471" s="97">
        <v>0.73589273813800005</v>
      </c>
      <c r="G471" s="97">
        <v>0.86455015075300001</v>
      </c>
      <c r="H471" s="97">
        <v>0.82582654153099999</v>
      </c>
      <c r="I471" s="97">
        <v>0.72994080140999995</v>
      </c>
      <c r="J471" s="97">
        <v>0.63997546159899998</v>
      </c>
      <c r="K471" s="97">
        <v>0.57081970746199995</v>
      </c>
      <c r="L471" s="97">
        <v>0.50991835331699997</v>
      </c>
      <c r="M471" s="97">
        <v>0.45687183327999997</v>
      </c>
      <c r="N471" s="97">
        <v>0.19305835633999999</v>
      </c>
      <c r="O471" s="97">
        <v>8.1517571270400005E-2</v>
      </c>
      <c r="P471" s="97">
        <v>4.6146918447299998E-2</v>
      </c>
      <c r="Q471" s="97">
        <v>3.1539299843000003E-2</v>
      </c>
      <c r="R471" s="11">
        <f>SQRT((C471-Input!$R$8)^2+(Input!$Q$8-D471)^2)</f>
        <v>1.7383816565552788</v>
      </c>
    </row>
    <row r="472" spans="3:18">
      <c r="C472" s="97">
        <v>46.900000000000013</v>
      </c>
      <c r="D472" s="97">
        <v>8.6999999999999993</v>
      </c>
      <c r="E472" s="97">
        <v>0.36404390817600002</v>
      </c>
      <c r="F472" s="97">
        <v>0.72328342720899996</v>
      </c>
      <c r="G472" s="97">
        <v>0.85219508826699997</v>
      </c>
      <c r="H472" s="97">
        <v>0.81439840127600005</v>
      </c>
      <c r="I472" s="97">
        <v>0.71919446576199997</v>
      </c>
      <c r="J472" s="97">
        <v>0.63068202550899999</v>
      </c>
      <c r="K472" s="97">
        <v>0.56258964952599999</v>
      </c>
      <c r="L472" s="97">
        <v>0.50210230050000004</v>
      </c>
      <c r="M472" s="97">
        <v>0.450117743603</v>
      </c>
      <c r="N472" s="97">
        <v>0.19038189831899999</v>
      </c>
      <c r="O472" s="97">
        <v>8.0608833973499994E-2</v>
      </c>
      <c r="P472" s="97">
        <v>4.5712567739699998E-2</v>
      </c>
      <c r="Q472" s="97">
        <v>3.1269401919499999E-2</v>
      </c>
      <c r="R472" s="11">
        <f>SQRT((C472-Input!$R$8)^2+(Input!$Q$8-D472)^2)</f>
        <v>1.6385417633222688</v>
      </c>
    </row>
    <row r="473" spans="3:18">
      <c r="C473" s="97">
        <v>46.900000000000013</v>
      </c>
      <c r="D473" s="97">
        <v>8.7999999999999989</v>
      </c>
      <c r="E473" s="97">
        <v>0.36045448961299997</v>
      </c>
      <c r="F473" s="97">
        <v>0.71563538476999999</v>
      </c>
      <c r="G473" s="97">
        <v>0.84470870733299996</v>
      </c>
      <c r="H473" s="97">
        <v>0.80753008795400005</v>
      </c>
      <c r="I473" s="97">
        <v>0.71281119035999996</v>
      </c>
      <c r="J473" s="97">
        <v>0.62523058248800001</v>
      </c>
      <c r="K473" s="97">
        <v>0.55774456430499997</v>
      </c>
      <c r="L473" s="97">
        <v>0.497554676232</v>
      </c>
      <c r="M473" s="97">
        <v>0.446193406284</v>
      </c>
      <c r="N473" s="97">
        <v>0.18886910223299999</v>
      </c>
      <c r="O473" s="97">
        <v>8.01268761168E-2</v>
      </c>
      <c r="P473" s="97">
        <v>4.5511398754600002E-2</v>
      </c>
      <c r="Q473" s="97">
        <v>3.1154345649899998E-2</v>
      </c>
      <c r="R473" s="11">
        <f>SQRT((C473-Input!$R$8)^2+(Input!$Q$8-D473)^2)</f>
        <v>1.5387226639179103</v>
      </c>
    </row>
    <row r="474" spans="3:18">
      <c r="C474" s="97">
        <v>46.900000000000013</v>
      </c>
      <c r="D474" s="97">
        <v>8.9</v>
      </c>
      <c r="E474" s="97">
        <v>0.359155194761</v>
      </c>
      <c r="F474" s="97">
        <v>0.71351896455800001</v>
      </c>
      <c r="G474" s="97">
        <v>0.84206640039699998</v>
      </c>
      <c r="H474" s="97">
        <v>0.80506779374399995</v>
      </c>
      <c r="I474" s="97">
        <v>0.71065688098199997</v>
      </c>
      <c r="J474" s="97">
        <v>0.62345603998599997</v>
      </c>
      <c r="K474" s="97">
        <v>0.556218394123</v>
      </c>
      <c r="L474" s="97">
        <v>0.49615379183500002</v>
      </c>
      <c r="M474" s="97">
        <v>0.44503444060399999</v>
      </c>
      <c r="N474" s="97">
        <v>0.188450196412</v>
      </c>
      <c r="O474" s="97">
        <v>8.0021126580599997E-2</v>
      </c>
      <c r="P474" s="97">
        <v>4.5495982062E-2</v>
      </c>
      <c r="Q474" s="97">
        <v>3.1154694273300001E-2</v>
      </c>
      <c r="R474" s="11">
        <f>SQRT((C474-Input!$R$8)^2+(Input!$Q$8-D474)^2)</f>
        <v>1.4389286857791135</v>
      </c>
    </row>
    <row r="475" spans="3:18">
      <c r="C475" s="97">
        <v>46.900000000000013</v>
      </c>
      <c r="D475" s="97">
        <v>8.9999999999999982</v>
      </c>
      <c r="E475" s="97">
        <v>0.35849119035799998</v>
      </c>
      <c r="F475" s="97">
        <v>0.71215648785899999</v>
      </c>
      <c r="G475" s="97">
        <v>0.84059717739999995</v>
      </c>
      <c r="H475" s="97">
        <v>0.80386707311799999</v>
      </c>
      <c r="I475" s="97">
        <v>0.70986807405499996</v>
      </c>
      <c r="J475" s="97">
        <v>0.62291925906099999</v>
      </c>
      <c r="K475" s="97">
        <v>0.55586246956999996</v>
      </c>
      <c r="L475" s="97">
        <v>0.495993819143</v>
      </c>
      <c r="M475" s="97">
        <v>0.44506869949299999</v>
      </c>
      <c r="N475" s="97">
        <v>0.188907218475</v>
      </c>
      <c r="O475" s="97">
        <v>8.0302888254599997E-2</v>
      </c>
      <c r="P475" s="97">
        <v>4.5680179886600003E-2</v>
      </c>
      <c r="Q475" s="97">
        <v>3.1279543131099999E-2</v>
      </c>
      <c r="R475" s="11">
        <f>SQRT((C475-Input!$R$8)^2+(Input!$Q$8-D475)^2)</f>
        <v>1.3391654449922878</v>
      </c>
    </row>
    <row r="476" spans="3:18">
      <c r="C476" s="97">
        <v>46.900000000000013</v>
      </c>
      <c r="D476" s="97">
        <v>9.1</v>
      </c>
      <c r="E476" s="97">
        <v>0.34775018974100003</v>
      </c>
      <c r="F476" s="97">
        <v>0.68753461939500005</v>
      </c>
      <c r="G476" s="97">
        <v>0.81824159355199999</v>
      </c>
      <c r="H476" s="97">
        <v>0.78400171669600005</v>
      </c>
      <c r="I476" s="97">
        <v>0.69201400264099999</v>
      </c>
      <c r="J476" s="97">
        <v>0.60773128345600003</v>
      </c>
      <c r="K476" s="97">
        <v>0.54170229094599998</v>
      </c>
      <c r="L476" s="97">
        <v>0.484124420326</v>
      </c>
      <c r="M476" s="97">
        <v>0.43512059054199997</v>
      </c>
      <c r="N476" s="97">
        <v>0.18629193993199999</v>
      </c>
      <c r="O476" s="97">
        <v>7.9753836345799994E-2</v>
      </c>
      <c r="P476" s="97">
        <v>4.5497363501399997E-2</v>
      </c>
      <c r="Q476" s="97">
        <v>3.12133299421E-2</v>
      </c>
      <c r="R476" s="11">
        <f>SQRT((C476-Input!$R$8)^2+(Input!$Q$8-D476)^2)</f>
        <v>1.2394403637790599</v>
      </c>
    </row>
    <row r="477" spans="3:18">
      <c r="C477" s="97">
        <v>46.900000000000013</v>
      </c>
      <c r="D477" s="97">
        <v>9.2000000000000011</v>
      </c>
      <c r="E477" s="97">
        <v>0.33713187234800002</v>
      </c>
      <c r="F477" s="97">
        <v>0.66205159159100002</v>
      </c>
      <c r="G477" s="97">
        <v>0.79677404847300004</v>
      </c>
      <c r="H477" s="97">
        <v>0.76440811413499998</v>
      </c>
      <c r="I477" s="97">
        <v>0.67588536387099996</v>
      </c>
      <c r="J477" s="97">
        <v>0.59414440541500002</v>
      </c>
      <c r="K477" s="97">
        <v>0.52935559222799999</v>
      </c>
      <c r="L477" s="97">
        <v>0.47399345957200001</v>
      </c>
      <c r="M477" s="97">
        <v>0.42682441699399998</v>
      </c>
      <c r="N477" s="97">
        <v>0.18478051886399999</v>
      </c>
      <c r="O477" s="97">
        <v>7.9676723322299997E-2</v>
      </c>
      <c r="P477" s="97">
        <v>4.55625585024E-2</v>
      </c>
      <c r="Q477" s="97">
        <v>3.1312381801200002E-2</v>
      </c>
      <c r="R477" s="11">
        <f>SQRT((C477-Input!$R$8)^2+(Input!$Q$8-D477)^2)</f>
        <v>1.1397634586475147</v>
      </c>
    </row>
    <row r="478" spans="3:18">
      <c r="C478" s="97">
        <v>46.900000000000013</v>
      </c>
      <c r="D478" s="97">
        <v>9.3000000000000007</v>
      </c>
      <c r="E478" s="97">
        <v>0.35672590044000002</v>
      </c>
      <c r="F478" s="97">
        <v>0.70429778111200003</v>
      </c>
      <c r="G478" s="97">
        <v>0.839308023535</v>
      </c>
      <c r="H478" s="97">
        <v>0.80465176738599997</v>
      </c>
      <c r="I478" s="97">
        <v>0.71282691396300002</v>
      </c>
      <c r="J478" s="97">
        <v>0.62566576244200001</v>
      </c>
      <c r="K478" s="97">
        <v>0.55912799053999995</v>
      </c>
      <c r="L478" s="97">
        <v>0.50043294591999998</v>
      </c>
      <c r="M478" s="97">
        <v>0.449895226817</v>
      </c>
      <c r="N478" s="97">
        <v>0.19481964266999999</v>
      </c>
      <c r="O478" s="97">
        <v>8.3420038879500003E-2</v>
      </c>
      <c r="P478" s="97">
        <v>4.74832865044E-2</v>
      </c>
      <c r="Q478" s="97">
        <v>3.2490791379099999E-2</v>
      </c>
      <c r="R478" s="11">
        <f>SQRT((C478-Input!$R$8)^2+(Input!$Q$8-D478)^2)</f>
        <v>1.040148579757491</v>
      </c>
    </row>
    <row r="479" spans="3:18">
      <c r="C479" s="97">
        <v>46.900000000000013</v>
      </c>
      <c r="D479" s="97">
        <v>9.3999999999999986</v>
      </c>
      <c r="E479" s="97">
        <v>0.37544595159499999</v>
      </c>
      <c r="F479" s="97">
        <v>0.74563433971399995</v>
      </c>
      <c r="G479" s="97">
        <v>0.88005809984399996</v>
      </c>
      <c r="H479" s="97">
        <v>0.84227444792100004</v>
      </c>
      <c r="I479" s="97">
        <v>0.74837574345900004</v>
      </c>
      <c r="J479" s="97">
        <v>0.65573086853600004</v>
      </c>
      <c r="K479" s="97">
        <v>0.58538636691599999</v>
      </c>
      <c r="L479" s="97">
        <v>0.52548780821300001</v>
      </c>
      <c r="M479" s="97">
        <v>0.47157127520300002</v>
      </c>
      <c r="N479" s="97">
        <v>0.20381259794199999</v>
      </c>
      <c r="O479" s="97">
        <v>8.66552350188E-2</v>
      </c>
      <c r="P479" s="97">
        <v>4.9111393514199998E-2</v>
      </c>
      <c r="Q479" s="97">
        <v>3.3485316188500001E-2</v>
      </c>
      <c r="R479" s="11">
        <f>SQRT((C479-Input!$R$8)^2+(Input!$Q$8-D479)^2)</f>
        <v>0.94061543378519463</v>
      </c>
    </row>
    <row r="480" spans="3:18">
      <c r="C480" s="97">
        <v>46.900000000000013</v>
      </c>
      <c r="D480" s="97">
        <v>9.5</v>
      </c>
      <c r="E480" s="97">
        <v>0.38508143227500002</v>
      </c>
      <c r="F480" s="97">
        <v>0.76578664920100004</v>
      </c>
      <c r="G480" s="97">
        <v>0.90148164235100003</v>
      </c>
      <c r="H480" s="97">
        <v>0.86241143471000004</v>
      </c>
      <c r="I480" s="97">
        <v>0.76790774395299999</v>
      </c>
      <c r="J480" s="97">
        <v>0.67227329396900004</v>
      </c>
      <c r="K480" s="97">
        <v>0.60000739338999998</v>
      </c>
      <c r="L480" s="97">
        <v>0.53974542837700001</v>
      </c>
      <c r="M480" s="97">
        <v>0.48405913759000002</v>
      </c>
      <c r="N480" s="97">
        <v>0.20932211292899999</v>
      </c>
      <c r="O480" s="97">
        <v>8.8904343580500006E-2</v>
      </c>
      <c r="P480" s="97">
        <v>5.0254264621699997E-2</v>
      </c>
      <c r="Q480" s="97">
        <v>3.41981736449E-2</v>
      </c>
      <c r="R480" s="11">
        <f>SQRT((C480-Input!$R$8)^2+(Input!$Q$8-D480)^2)</f>
        <v>0.84119303407617863</v>
      </c>
    </row>
    <row r="481" spans="3:18">
      <c r="C481" s="97">
        <v>46.900000000000013</v>
      </c>
      <c r="D481" s="97">
        <v>9.5999999999999979</v>
      </c>
      <c r="E481" s="97">
        <v>0.38500566906299999</v>
      </c>
      <c r="F481" s="97">
        <v>0.76562135211399995</v>
      </c>
      <c r="G481" s="97">
        <v>0.90144117646699995</v>
      </c>
      <c r="H481" s="97">
        <v>0.862705611516</v>
      </c>
      <c r="I481" s="97">
        <v>0.76875537988700005</v>
      </c>
      <c r="J481" s="97">
        <v>0.67286807165700002</v>
      </c>
      <c r="K481" s="97">
        <v>0.60072952246199995</v>
      </c>
      <c r="L481" s="97">
        <v>0.54067530709900002</v>
      </c>
      <c r="M481" s="97">
        <v>0.48499341851099997</v>
      </c>
      <c r="N481" s="97">
        <v>0.210446861969</v>
      </c>
      <c r="O481" s="97">
        <v>8.9475560351100006E-2</v>
      </c>
      <c r="P481" s="97">
        <v>5.0547261308400003E-2</v>
      </c>
      <c r="Q481" s="97">
        <v>3.43974242358E-2</v>
      </c>
      <c r="R481" s="11">
        <f>SQRT((C481-Input!$R$8)^2+(Input!$Q$8-D481)^2)</f>
        <v>0.74192590390258661</v>
      </c>
    </row>
    <row r="482" spans="3:18">
      <c r="C482" s="97">
        <v>46.900000000000013</v>
      </c>
      <c r="D482" s="97">
        <v>9.6999999999999993</v>
      </c>
      <c r="E482" s="97">
        <v>0.38140028003400001</v>
      </c>
      <c r="F482" s="97">
        <v>0.75825959358499995</v>
      </c>
      <c r="G482" s="97">
        <v>0.89345040622799998</v>
      </c>
      <c r="H482" s="97">
        <v>0.85558516911100002</v>
      </c>
      <c r="I482" s="97">
        <v>0.762521429305</v>
      </c>
      <c r="J482" s="97">
        <v>0.66736182197399996</v>
      </c>
      <c r="K482" s="97">
        <v>0.59602461288700004</v>
      </c>
      <c r="L482" s="97">
        <v>0.536303071104</v>
      </c>
      <c r="M482" s="97">
        <v>0.48119420006399999</v>
      </c>
      <c r="N482" s="97">
        <v>0.20937989187600001</v>
      </c>
      <c r="O482" s="97">
        <v>8.9040636832699999E-2</v>
      </c>
      <c r="P482" s="97">
        <v>5.0289083999900001E-2</v>
      </c>
      <c r="Q482" s="97">
        <v>3.4243844944300002E-2</v>
      </c>
      <c r="R482" s="11">
        <f>SQRT((C482-Input!$R$8)^2+(Input!$Q$8-D482)^2)</f>
        <v>0.64288597214828691</v>
      </c>
    </row>
    <row r="483" spans="3:18">
      <c r="C483" s="97">
        <v>46.900000000000013</v>
      </c>
      <c r="D483" s="97">
        <v>9.8000000000000007</v>
      </c>
      <c r="E483" s="97">
        <v>0.37750075796999999</v>
      </c>
      <c r="F483" s="97">
        <v>0.75047999919499997</v>
      </c>
      <c r="G483" s="97">
        <v>0.88437375234000004</v>
      </c>
      <c r="H483" s="97">
        <v>0.847298260862</v>
      </c>
      <c r="I483" s="97">
        <v>0.75519042002400005</v>
      </c>
      <c r="J483" s="97">
        <v>0.66103687925700005</v>
      </c>
      <c r="K483" s="97">
        <v>0.59060251984300005</v>
      </c>
      <c r="L483" s="97">
        <v>0.531235942889</v>
      </c>
      <c r="M483" s="97">
        <v>0.47678903178600002</v>
      </c>
      <c r="N483" s="97">
        <v>0.207850624594</v>
      </c>
      <c r="O483" s="97">
        <v>8.8346579420000002E-2</v>
      </c>
      <c r="P483" s="97">
        <v>4.98807446892E-2</v>
      </c>
      <c r="Q483" s="97">
        <v>3.3984404597700003E-2</v>
      </c>
      <c r="R483" s="11">
        <f>SQRT((C483-Input!$R$8)^2+(Input!$Q$8-D483)^2)</f>
        <v>0.54419729831048058</v>
      </c>
    </row>
    <row r="484" spans="3:18">
      <c r="C484" s="97">
        <v>46.900000000000013</v>
      </c>
      <c r="D484" s="97">
        <v>9.9</v>
      </c>
      <c r="E484" s="97">
        <v>0.37133939065600002</v>
      </c>
      <c r="F484" s="97">
        <v>0.73784782501799995</v>
      </c>
      <c r="G484" s="97">
        <v>0.87053547202699999</v>
      </c>
      <c r="H484" s="97">
        <v>0.83454356383100003</v>
      </c>
      <c r="I484" s="97">
        <v>0.74356268640599998</v>
      </c>
      <c r="J484" s="97">
        <v>0.65102878276200005</v>
      </c>
      <c r="K484" s="97">
        <v>0.58192518099699997</v>
      </c>
      <c r="L484" s="97">
        <v>0.52303461179099997</v>
      </c>
      <c r="M484" s="97">
        <v>0.469622722622</v>
      </c>
      <c r="N484" s="97">
        <v>0.20511447605399999</v>
      </c>
      <c r="O484" s="97">
        <v>8.71559117705E-2</v>
      </c>
      <c r="P484" s="97">
        <v>4.9211580766800003E-2</v>
      </c>
      <c r="Q484" s="97">
        <v>3.3559954961799997E-2</v>
      </c>
      <c r="R484" s="11">
        <f>SQRT((C484-Input!$R$8)^2+(Input!$Q$8-D484)^2)</f>
        <v>0.44609306853145186</v>
      </c>
    </row>
    <row r="485" spans="3:18">
      <c r="C485" s="97">
        <v>46.900000000000013</v>
      </c>
      <c r="D485" s="97">
        <v>10</v>
      </c>
      <c r="E485" s="97">
        <v>0.36547652979</v>
      </c>
      <c r="F485" s="97">
        <v>0.72589355053899995</v>
      </c>
      <c r="G485" s="97">
        <v>0.85723344418199998</v>
      </c>
      <c r="H485" s="97">
        <v>0.82223897825600001</v>
      </c>
      <c r="I485" s="97">
        <v>0.73232425920199995</v>
      </c>
      <c r="J485" s="97">
        <v>0.64135200532100001</v>
      </c>
      <c r="K485" s="97">
        <v>0.57350815719199999</v>
      </c>
      <c r="L485" s="97">
        <v>0.51506622032399996</v>
      </c>
      <c r="M485" s="97">
        <v>0.46262631189300002</v>
      </c>
      <c r="N485" s="97">
        <v>0.202207508201</v>
      </c>
      <c r="O485" s="97">
        <v>8.5865099142700005E-2</v>
      </c>
      <c r="P485" s="97">
        <v>4.8474548949299999E-2</v>
      </c>
      <c r="Q485" s="97">
        <v>3.3080941051900001E-2</v>
      </c>
      <c r="R485" s="11">
        <f>SQRT((C485-Input!$R$8)^2+(Input!$Q$8-D485)^2)</f>
        <v>0.3490664006964676</v>
      </c>
    </row>
    <row r="486" spans="3:18">
      <c r="C486" s="97">
        <v>46.900000000000013</v>
      </c>
      <c r="D486" s="97">
        <v>10.1</v>
      </c>
      <c r="E486" s="97">
        <v>0.36064620187899998</v>
      </c>
      <c r="F486" s="97">
        <v>0.71650631809200005</v>
      </c>
      <c r="G486" s="97">
        <v>0.84610004925899995</v>
      </c>
      <c r="H486" s="97">
        <v>0.81177722036199995</v>
      </c>
      <c r="I486" s="97">
        <v>0.72269382198099996</v>
      </c>
      <c r="J486" s="97">
        <v>0.63303790242400004</v>
      </c>
      <c r="K486" s="97">
        <v>0.56623568171899996</v>
      </c>
      <c r="L486" s="97">
        <v>0.50813295954299997</v>
      </c>
      <c r="M486" s="97">
        <v>0.45647695972899999</v>
      </c>
      <c r="N486" s="97">
        <v>0.19927034763699999</v>
      </c>
      <c r="O486" s="97">
        <v>8.4575010551000002E-2</v>
      </c>
      <c r="P486" s="97">
        <v>4.7728573887399997E-2</v>
      </c>
      <c r="Q486" s="97">
        <v>3.2585359690000003E-2</v>
      </c>
      <c r="R486" s="11">
        <f>SQRT((C486-Input!$R$8)^2+(Input!$Q$8-D486)^2)</f>
        <v>0.25435345171349061</v>
      </c>
    </row>
    <row r="487" spans="3:18">
      <c r="C487" s="97">
        <v>46.900000000000013</v>
      </c>
      <c r="D487" s="97">
        <v>10.199999999999999</v>
      </c>
      <c r="E487" s="97">
        <v>0.35568737498699998</v>
      </c>
      <c r="F487" s="97">
        <v>0.70717881335300004</v>
      </c>
      <c r="G487" s="97">
        <v>0.83467781109399997</v>
      </c>
      <c r="H487" s="97">
        <v>0.80090944691199994</v>
      </c>
      <c r="I487" s="97">
        <v>0.71255107087900005</v>
      </c>
      <c r="J487" s="97">
        <v>0.62422504149199998</v>
      </c>
      <c r="K487" s="97">
        <v>0.55846083346399999</v>
      </c>
      <c r="L487" s="97">
        <v>0.50066144549199998</v>
      </c>
      <c r="M487" s="97">
        <v>0.449798547336</v>
      </c>
      <c r="N487" s="97">
        <v>0.19593574003100001</v>
      </c>
      <c r="O487" s="97">
        <v>8.3115004441199999E-2</v>
      </c>
      <c r="P487" s="97">
        <v>4.6889107058100003E-2</v>
      </c>
      <c r="Q487" s="97">
        <v>3.20244612956E-2</v>
      </c>
      <c r="R487" s="11">
        <f>SQRT((C487-Input!$R$8)^2+(Input!$Q$8-D487)^2)</f>
        <v>0.16596386565137297</v>
      </c>
    </row>
    <row r="488" spans="3:18">
      <c r="C488" s="97">
        <v>46.900000000000013</v>
      </c>
      <c r="D488" s="97">
        <v>10.3</v>
      </c>
      <c r="E488" s="97">
        <v>0.34959653483800002</v>
      </c>
      <c r="F488" s="97">
        <v>0.69505365189900004</v>
      </c>
      <c r="G488" s="97">
        <v>0.82081134456000004</v>
      </c>
      <c r="H488" s="97">
        <v>0.78787149249599997</v>
      </c>
      <c r="I488" s="97">
        <v>0.70042570806899995</v>
      </c>
      <c r="J488" s="97">
        <v>0.61379455643400005</v>
      </c>
      <c r="K488" s="97">
        <v>0.548756846706</v>
      </c>
      <c r="L488" s="97">
        <v>0.49192958287600003</v>
      </c>
      <c r="M488" s="97">
        <v>0.44205348987400001</v>
      </c>
      <c r="N488" s="97">
        <v>0.19217593229400001</v>
      </c>
      <c r="O488" s="97">
        <v>8.1491216354400001E-2</v>
      </c>
      <c r="P488" s="97">
        <v>4.5962272378599997E-2</v>
      </c>
      <c r="Q488" s="97">
        <v>3.1402506220000001E-2</v>
      </c>
      <c r="R488" s="11">
        <f>SQRT((C488-Input!$R$8)^2+(Input!$Q$8-D488)^2)</f>
        <v>0.10194278299775163</v>
      </c>
    </row>
    <row r="489" spans="3:18">
      <c r="C489" s="97">
        <v>46.900000000000013</v>
      </c>
      <c r="D489" s="97">
        <v>10.4</v>
      </c>
      <c r="E489" s="97">
        <v>0.34355029301700002</v>
      </c>
      <c r="F489" s="97">
        <v>0.68319429774600005</v>
      </c>
      <c r="G489" s="97">
        <v>0.80699659696399995</v>
      </c>
      <c r="H489" s="97">
        <v>0.77448041482800001</v>
      </c>
      <c r="I489" s="97">
        <v>0.68813394144600004</v>
      </c>
      <c r="J489" s="97">
        <v>0.60322383219300002</v>
      </c>
      <c r="K489" s="97">
        <v>0.53870033214699997</v>
      </c>
      <c r="L489" s="97">
        <v>0.48301623058900001</v>
      </c>
      <c r="M489" s="97">
        <v>0.43410860027499998</v>
      </c>
      <c r="N489" s="97">
        <v>0.188171753484</v>
      </c>
      <c r="O489" s="97">
        <v>7.9739116829099996E-2</v>
      </c>
      <c r="P489" s="97">
        <v>4.4963177424400001E-2</v>
      </c>
      <c r="Q489" s="97">
        <v>3.0728043731499999E-2</v>
      </c>
      <c r="R489" s="11">
        <f>SQRT((C489-Input!$R$8)^2+(Input!$Q$8-D489)^2)</f>
        <v>0.1150680551182939</v>
      </c>
    </row>
    <row r="490" spans="3:18">
      <c r="C490" s="97">
        <v>46.900000000000013</v>
      </c>
      <c r="D490" s="97">
        <v>10.5</v>
      </c>
      <c r="E490" s="97">
        <v>0.33745433808600001</v>
      </c>
      <c r="F490" s="97">
        <v>0.67172467068700004</v>
      </c>
      <c r="G490" s="97">
        <v>0.79274294848600002</v>
      </c>
      <c r="H490" s="97">
        <v>0.75964043313899998</v>
      </c>
      <c r="I490" s="97">
        <v>0.67518673263100004</v>
      </c>
      <c r="J490" s="97">
        <v>0.59212093453900005</v>
      </c>
      <c r="K490" s="97">
        <v>0.52809925957299997</v>
      </c>
      <c r="L490" s="97">
        <v>0.47354049728600001</v>
      </c>
      <c r="M490" s="97">
        <v>0.42561615309</v>
      </c>
      <c r="N490" s="97">
        <v>0.18367811409000001</v>
      </c>
      <c r="O490" s="97">
        <v>7.7737932936899998E-2</v>
      </c>
      <c r="P490" s="97">
        <v>4.3826410030900001E-2</v>
      </c>
      <c r="Q490" s="97">
        <v>2.9958286551E-2</v>
      </c>
      <c r="R490" s="11">
        <f>SQRT((C490-Input!$R$8)^2+(Input!$Q$8-D490)^2)</f>
        <v>0.18997100729344629</v>
      </c>
    </row>
    <row r="491" spans="3:18">
      <c r="C491" s="97">
        <v>46.900000000000013</v>
      </c>
      <c r="D491" s="97">
        <v>10.6</v>
      </c>
      <c r="E491" s="97">
        <v>0.32819172991000001</v>
      </c>
      <c r="F491" s="97">
        <v>0.65434559477700005</v>
      </c>
      <c r="G491" s="97">
        <v>0.77009334619299996</v>
      </c>
      <c r="H491" s="97">
        <v>0.73664378081699999</v>
      </c>
      <c r="I491" s="97">
        <v>0.65503305974699999</v>
      </c>
      <c r="J491" s="97">
        <v>0.574713433582</v>
      </c>
      <c r="K491" s="97">
        <v>0.51140184849500003</v>
      </c>
      <c r="L491" s="97">
        <v>0.45861884357499999</v>
      </c>
      <c r="M491" s="97">
        <v>0.412250862346</v>
      </c>
      <c r="N491" s="97">
        <v>0.17699674571900001</v>
      </c>
      <c r="O491" s="97">
        <v>7.4946648332000002E-2</v>
      </c>
      <c r="P491" s="97">
        <v>4.2303473562699999E-2</v>
      </c>
      <c r="Q491" s="97">
        <v>2.8949004863900001E-2</v>
      </c>
      <c r="R491" s="11">
        <f>SQRT((C491-Input!$R$8)^2+(Input!$Q$8-D491)^2)</f>
        <v>0.28095784366247256</v>
      </c>
    </row>
    <row r="492" spans="3:18">
      <c r="C492" s="97">
        <v>46.933</v>
      </c>
      <c r="D492" s="97">
        <v>7.3999999999999986</v>
      </c>
      <c r="E492" s="97">
        <v>0.26855110112699998</v>
      </c>
      <c r="F492" s="97">
        <v>0.49754799240300002</v>
      </c>
      <c r="G492" s="97">
        <v>0.60968215466200004</v>
      </c>
      <c r="H492" s="97">
        <v>0.59161399855399999</v>
      </c>
      <c r="I492" s="97">
        <v>0.52230281890499997</v>
      </c>
      <c r="J492" s="97">
        <v>0.45728503817799998</v>
      </c>
      <c r="K492" s="97">
        <v>0.40582334571200002</v>
      </c>
      <c r="L492" s="97">
        <v>0.36290463455400002</v>
      </c>
      <c r="M492" s="97">
        <v>0.32718933217099999</v>
      </c>
      <c r="N492" s="97">
        <v>0.147699485751</v>
      </c>
      <c r="O492" s="97">
        <v>6.5770249091699998E-2</v>
      </c>
      <c r="P492" s="97">
        <v>3.8836002868700002E-2</v>
      </c>
      <c r="Q492" s="97">
        <v>2.7407561894299999E-2</v>
      </c>
      <c r="R492" s="11">
        <f>SQRT((C492-Input!$R$8)^2+(Input!$Q$8-D492)^2)</f>
        <v>2.9385677793970419</v>
      </c>
    </row>
    <row r="493" spans="3:18">
      <c r="C493" s="97">
        <v>46.95</v>
      </c>
      <c r="D493" s="97">
        <v>7.4500000000000011</v>
      </c>
      <c r="E493" s="97">
        <v>0.257083650213</v>
      </c>
      <c r="F493" s="97">
        <v>0.47503245008200001</v>
      </c>
      <c r="G493" s="97">
        <v>0.58445326566300004</v>
      </c>
      <c r="H493" s="97">
        <v>0.56804543911299998</v>
      </c>
      <c r="I493" s="97">
        <v>0.50141844614099995</v>
      </c>
      <c r="J493" s="97">
        <v>0.439565582229</v>
      </c>
      <c r="K493" s="97">
        <v>0.39014057381799999</v>
      </c>
      <c r="L493" s="97">
        <v>0.34905257824199998</v>
      </c>
      <c r="M493" s="97">
        <v>0.31511600511299998</v>
      </c>
      <c r="N493" s="97">
        <v>0.14332138304799999</v>
      </c>
      <c r="O493" s="97">
        <v>6.4124035865200005E-2</v>
      </c>
      <c r="P493" s="97">
        <v>3.8020722152200002E-2</v>
      </c>
      <c r="Q493" s="97">
        <v>2.68979693996E-2</v>
      </c>
      <c r="R493" s="11">
        <f>SQRT((C493-Input!$R$8)^2+(Input!$Q$8-D493)^2)</f>
        <v>2.8894223619536308</v>
      </c>
    </row>
    <row r="494" spans="3:18">
      <c r="C494" s="97">
        <v>46.967000000000013</v>
      </c>
      <c r="D494" s="97">
        <v>7.2670000000000012</v>
      </c>
      <c r="E494" s="97">
        <v>0.28117333366899999</v>
      </c>
      <c r="F494" s="97">
        <v>0.52064924799000001</v>
      </c>
      <c r="G494" s="97">
        <v>0.63691517612199999</v>
      </c>
      <c r="H494" s="97">
        <v>0.61708919023200004</v>
      </c>
      <c r="I494" s="97">
        <v>0.54471244623399995</v>
      </c>
      <c r="J494" s="97">
        <v>0.47603723102599999</v>
      </c>
      <c r="K494" s="97">
        <v>0.42192196733499998</v>
      </c>
      <c r="L494" s="97">
        <v>0.37728813881500001</v>
      </c>
      <c r="M494" s="97">
        <v>0.33954465368100001</v>
      </c>
      <c r="N494" s="97">
        <v>0.15173109865100001</v>
      </c>
      <c r="O494" s="97">
        <v>6.7149386213299994E-2</v>
      </c>
      <c r="P494" s="97">
        <v>3.94322753075E-2</v>
      </c>
      <c r="Q494" s="97">
        <v>2.7726231705899999E-2</v>
      </c>
      <c r="R494" s="11">
        <f>SQRT((C494-Input!$R$8)^2+(Input!$Q$8-D494)^2)</f>
        <v>3.0730559671307773</v>
      </c>
    </row>
    <row r="495" spans="3:18">
      <c r="C495" s="97">
        <v>47</v>
      </c>
      <c r="D495" s="97">
        <v>6.3</v>
      </c>
      <c r="E495" s="97">
        <v>0.20674738550399999</v>
      </c>
      <c r="F495" s="97">
        <v>0.37924246358500002</v>
      </c>
      <c r="G495" s="97">
        <v>0.46912597312999998</v>
      </c>
      <c r="H495" s="97">
        <v>0.45690348063000003</v>
      </c>
      <c r="I495" s="97">
        <v>0.404887924959</v>
      </c>
      <c r="J495" s="97">
        <v>0.35298721011</v>
      </c>
      <c r="K495" s="97">
        <v>0.31182837648400002</v>
      </c>
      <c r="L495" s="97">
        <v>0.279241965353</v>
      </c>
      <c r="M495" s="97">
        <v>0.251375481909</v>
      </c>
      <c r="N495" s="97">
        <v>0.112174072268</v>
      </c>
      <c r="O495" s="97">
        <v>4.9837789842199998E-2</v>
      </c>
      <c r="P495" s="97">
        <v>2.98208601497E-2</v>
      </c>
      <c r="Q495" s="97">
        <v>2.10786617537E-2</v>
      </c>
      <c r="R495" s="11">
        <f>SQRT((C495-Input!$R$8)^2+(Input!$Q$8-D495)^2)</f>
        <v>4.0404891272799563</v>
      </c>
    </row>
    <row r="496" spans="3:18">
      <c r="C496" s="97">
        <v>47</v>
      </c>
      <c r="D496" s="97">
        <v>6.4</v>
      </c>
      <c r="E496" s="97">
        <v>0.230385639148</v>
      </c>
      <c r="F496" s="97">
        <v>0.42718568071000002</v>
      </c>
      <c r="G496" s="97">
        <v>0.52389409530200004</v>
      </c>
      <c r="H496" s="97">
        <v>0.50783225537800003</v>
      </c>
      <c r="I496" s="97">
        <v>0.447572978565</v>
      </c>
      <c r="J496" s="97">
        <v>0.39128609769299999</v>
      </c>
      <c r="K496" s="97">
        <v>0.34479186662700001</v>
      </c>
      <c r="L496" s="97">
        <v>0.30800567118700001</v>
      </c>
      <c r="M496" s="97">
        <v>0.277280202561</v>
      </c>
      <c r="N496" s="97">
        <v>0.121833447983</v>
      </c>
      <c r="O496" s="97">
        <v>5.3637085674000003E-2</v>
      </c>
      <c r="P496" s="97">
        <v>3.1792467212500002E-2</v>
      </c>
      <c r="Q496" s="97">
        <v>2.23667098974E-2</v>
      </c>
      <c r="R496" s="11">
        <f>SQRT((C496-Input!$R$8)^2+(Input!$Q$8-D496)^2)</f>
        <v>3.9406091805672534</v>
      </c>
    </row>
    <row r="497" spans="3:18">
      <c r="C497" s="97">
        <v>47</v>
      </c>
      <c r="D497" s="97">
        <v>6.5</v>
      </c>
      <c r="E497" s="97">
        <v>0.25024104774099998</v>
      </c>
      <c r="F497" s="97">
        <v>0.46503815997699999</v>
      </c>
      <c r="G497" s="97">
        <v>0.56913731698699999</v>
      </c>
      <c r="H497" s="97">
        <v>0.55135031774999999</v>
      </c>
      <c r="I497" s="97">
        <v>0.48421465003500003</v>
      </c>
      <c r="J497" s="97">
        <v>0.42298866234499999</v>
      </c>
      <c r="K497" s="97">
        <v>0.37359568165700002</v>
      </c>
      <c r="L497" s="97">
        <v>0.33309422133900002</v>
      </c>
      <c r="M497" s="97">
        <v>0.29958839135199999</v>
      </c>
      <c r="N497" s="97">
        <v>0.13093174361900001</v>
      </c>
      <c r="O497" s="97">
        <v>5.7330868954399997E-2</v>
      </c>
      <c r="P497" s="97">
        <v>3.37576651773E-2</v>
      </c>
      <c r="Q497" s="97">
        <v>2.3668293571000001E-2</v>
      </c>
      <c r="R497" s="11">
        <f>SQRT((C497-Input!$R$8)^2+(Input!$Q$8-D497)^2)</f>
        <v>3.8407354816850257</v>
      </c>
    </row>
    <row r="498" spans="3:18">
      <c r="C498" s="97">
        <v>47</v>
      </c>
      <c r="D498" s="97">
        <v>6.5999999999999988</v>
      </c>
      <c r="E498" s="97">
        <v>0.26472516320599998</v>
      </c>
      <c r="F498" s="97">
        <v>0.49156350621299999</v>
      </c>
      <c r="G498" s="97">
        <v>0.60073121941800001</v>
      </c>
      <c r="H498" s="97">
        <v>0.58174746195600002</v>
      </c>
      <c r="I498" s="97">
        <v>0.51153158236499996</v>
      </c>
      <c r="J498" s="97">
        <v>0.44652030324699998</v>
      </c>
      <c r="K498" s="97">
        <v>0.395374766529</v>
      </c>
      <c r="L498" s="97">
        <v>0.35214929646900001</v>
      </c>
      <c r="M498" s="97">
        <v>0.316464260118</v>
      </c>
      <c r="N498" s="97">
        <v>0.13836140684500001</v>
      </c>
      <c r="O498" s="97">
        <v>6.0476793852799998E-2</v>
      </c>
      <c r="P498" s="97">
        <v>3.5458701729299998E-2</v>
      </c>
      <c r="Q498" s="97">
        <v>2.48110493684E-2</v>
      </c>
      <c r="R498" s="11">
        <f>SQRT((C498-Input!$R$8)^2+(Input!$Q$8-D498)^2)</f>
        <v>3.7408685310469938</v>
      </c>
    </row>
    <row r="499" spans="3:18">
      <c r="C499" s="97">
        <v>47</v>
      </c>
      <c r="D499" s="97">
        <v>6.6999999999999993</v>
      </c>
      <c r="E499" s="97">
        <v>0.27534754601599998</v>
      </c>
      <c r="F499" s="97">
        <v>0.51073732811299999</v>
      </c>
      <c r="G499" s="97">
        <v>0.62389629476099995</v>
      </c>
      <c r="H499" s="97">
        <v>0.60388046877099999</v>
      </c>
      <c r="I499" s="97">
        <v>0.53172714459899995</v>
      </c>
      <c r="J499" s="97">
        <v>0.46393935098799999</v>
      </c>
      <c r="K499" s="97">
        <v>0.41075778446799999</v>
      </c>
      <c r="L499" s="97">
        <v>0.36634692300100002</v>
      </c>
      <c r="M499" s="97">
        <v>0.32907610102099999</v>
      </c>
      <c r="N499" s="97">
        <v>0.14418372760699999</v>
      </c>
      <c r="O499" s="97">
        <v>6.3014860277100002E-2</v>
      </c>
      <c r="P499" s="97">
        <v>3.6856674138300002E-2</v>
      </c>
      <c r="Q499" s="97">
        <v>2.5765325641300001E-2</v>
      </c>
      <c r="R499" s="11">
        <f>SQRT((C499-Input!$R$8)^2+(Input!$Q$8-D499)^2)</f>
        <v>3.6410088839332797</v>
      </c>
    </row>
    <row r="500" spans="3:18">
      <c r="C500" s="97">
        <v>47</v>
      </c>
      <c r="D500" s="97">
        <v>6.8</v>
      </c>
      <c r="E500" s="97">
        <v>0.28294947349799998</v>
      </c>
      <c r="F500" s="97">
        <v>0.52449123054000002</v>
      </c>
      <c r="G500" s="97">
        <v>0.640309650098</v>
      </c>
      <c r="H500" s="97">
        <v>0.61961186637099996</v>
      </c>
      <c r="I500" s="97">
        <v>0.54618535013500003</v>
      </c>
      <c r="J500" s="97">
        <v>0.47645415062800001</v>
      </c>
      <c r="K500" s="97">
        <v>0.42175769097299998</v>
      </c>
      <c r="L500" s="97">
        <v>0.37661947005000002</v>
      </c>
      <c r="M500" s="97">
        <v>0.33824415193200003</v>
      </c>
      <c r="N500" s="97">
        <v>0.14852030035</v>
      </c>
      <c r="O500" s="97">
        <v>6.49897810533E-2</v>
      </c>
      <c r="P500" s="97">
        <v>3.7961885365499999E-2</v>
      </c>
      <c r="Q500" s="97">
        <v>2.6534066757900002E-2</v>
      </c>
      <c r="R500" s="11">
        <f>SQRT((C500-Input!$R$8)^2+(Input!$Q$8-D500)^2)</f>
        <v>3.541157158216004</v>
      </c>
    </row>
    <row r="501" spans="3:18">
      <c r="C501" s="97">
        <v>47</v>
      </c>
      <c r="D501" s="97">
        <v>6.9</v>
      </c>
      <c r="E501" s="97">
        <v>0.286917528122</v>
      </c>
      <c r="F501" s="97">
        <v>0.53196177401900002</v>
      </c>
      <c r="G501" s="97">
        <v>0.64940787531099997</v>
      </c>
      <c r="H501" s="97">
        <v>0.62843244504600004</v>
      </c>
      <c r="I501" s="97">
        <v>0.55438379011899996</v>
      </c>
      <c r="J501" s="97">
        <v>0.48362441221199998</v>
      </c>
      <c r="K501" s="97">
        <v>0.42810365697699998</v>
      </c>
      <c r="L501" s="97">
        <v>0.38260040894000003</v>
      </c>
      <c r="M501" s="97">
        <v>0.34365393862600002</v>
      </c>
      <c r="N501" s="97">
        <v>0.15133363432800001</v>
      </c>
      <c r="O501" s="97">
        <v>6.6350254791500002E-2</v>
      </c>
      <c r="P501" s="97">
        <v>3.8743017456799998E-2</v>
      </c>
      <c r="Q501" s="97">
        <v>2.70958723587E-2</v>
      </c>
      <c r="R501" s="11">
        <f>SQRT((C501-Input!$R$8)^2+(Input!$Q$8-D501)^2)</f>
        <v>3.4413140434269902</v>
      </c>
    </row>
    <row r="502" spans="3:18">
      <c r="C502" s="97">
        <v>47</v>
      </c>
      <c r="D502" s="97">
        <v>6.9329999999999989</v>
      </c>
      <c r="E502" s="97">
        <v>0.28745224603000002</v>
      </c>
      <c r="F502" s="97">
        <v>0.53272175390300003</v>
      </c>
      <c r="G502" s="97">
        <v>0.65072837165599995</v>
      </c>
      <c r="H502" s="97">
        <v>0.62979029714000001</v>
      </c>
      <c r="I502" s="97">
        <v>0.55568025230100004</v>
      </c>
      <c r="J502" s="97">
        <v>0.48475911703800001</v>
      </c>
      <c r="K502" s="97">
        <v>0.42912305037999998</v>
      </c>
      <c r="L502" s="97">
        <v>0.38357916188500002</v>
      </c>
      <c r="M502" s="97">
        <v>0.344551118888</v>
      </c>
      <c r="N502" s="97">
        <v>0.151882120787</v>
      </c>
      <c r="O502" s="97">
        <v>6.6635292288399997E-2</v>
      </c>
      <c r="P502" s="97">
        <v>3.8916515673699997E-2</v>
      </c>
      <c r="Q502" s="97">
        <v>2.7224384256699999E-2</v>
      </c>
      <c r="R502" s="11">
        <f>SQRT((C502-Input!$R$8)^2+(Input!$Q$8-D502)^2)</f>
        <v>3.4083678341939483</v>
      </c>
    </row>
    <row r="503" spans="3:18">
      <c r="C503" s="97">
        <v>47</v>
      </c>
      <c r="D503" s="97">
        <v>6.9999999999999991</v>
      </c>
      <c r="E503" s="97">
        <v>0.28760467233999998</v>
      </c>
      <c r="F503" s="97">
        <v>0.53283686917799999</v>
      </c>
      <c r="G503" s="97">
        <v>0.65110091449200003</v>
      </c>
      <c r="H503" s="97">
        <v>0.63026910682899995</v>
      </c>
      <c r="I503" s="97">
        <v>0.55621030762500001</v>
      </c>
      <c r="J503" s="97">
        <v>0.48536731093899999</v>
      </c>
      <c r="K503" s="97">
        <v>0.42974022588900002</v>
      </c>
      <c r="L503" s="97">
        <v>0.38422250980700001</v>
      </c>
      <c r="M503" s="97">
        <v>0.34524246010800003</v>
      </c>
      <c r="N503" s="97">
        <v>0.15261416932499999</v>
      </c>
      <c r="O503" s="97">
        <v>6.7081859306600003E-2</v>
      </c>
      <c r="P503" s="97">
        <v>3.9199841423699998E-2</v>
      </c>
      <c r="Q503" s="97">
        <v>2.74429345597E-2</v>
      </c>
      <c r="R503" s="11">
        <f>SQRT((C503-Input!$R$8)^2+(Input!$Q$8-D503)^2)</f>
        <v>3.3414803114474894</v>
      </c>
    </row>
    <row r="504" spans="3:18">
      <c r="C504" s="97">
        <v>47</v>
      </c>
      <c r="D504" s="97">
        <v>7.0999999999999988</v>
      </c>
      <c r="E504" s="97">
        <v>0.28606447588900002</v>
      </c>
      <c r="F504" s="97">
        <v>0.52935783934699998</v>
      </c>
      <c r="G504" s="97">
        <v>0.64759641931099998</v>
      </c>
      <c r="H504" s="97">
        <v>0.62713871284800005</v>
      </c>
      <c r="I504" s="97">
        <v>0.55353696673300001</v>
      </c>
      <c r="J504" s="97">
        <v>0.48323692174600003</v>
      </c>
      <c r="K504" s="97">
        <v>0.428010175115</v>
      </c>
      <c r="L504" s="97">
        <v>0.38272043993499999</v>
      </c>
      <c r="M504" s="97">
        <v>0.34406755982600001</v>
      </c>
      <c r="N504" s="97">
        <v>0.15269986929900001</v>
      </c>
      <c r="O504" s="97">
        <v>6.7293840811899999E-2</v>
      </c>
      <c r="P504" s="97">
        <v>3.9382088146300002E-2</v>
      </c>
      <c r="Q504" s="97">
        <v>2.7610491350300002E-2</v>
      </c>
      <c r="R504" s="11">
        <f>SQRT((C504-Input!$R$8)^2+(Input!$Q$8-D504)^2)</f>
        <v>3.241656829168472</v>
      </c>
    </row>
    <row r="505" spans="3:18">
      <c r="C505" s="97">
        <v>47</v>
      </c>
      <c r="D505" s="97">
        <v>7.2</v>
      </c>
      <c r="E505" s="97">
        <v>0.28294064788099998</v>
      </c>
      <c r="F505" s="97">
        <v>0.52334510447100002</v>
      </c>
      <c r="G505" s="97">
        <v>0.64054469779199996</v>
      </c>
      <c r="H505" s="97">
        <v>0.62052203539899997</v>
      </c>
      <c r="I505" s="97">
        <v>0.54765607162600005</v>
      </c>
      <c r="J505" s="97">
        <v>0.47839808889800001</v>
      </c>
      <c r="K505" s="97">
        <v>0.42391522832599998</v>
      </c>
      <c r="L505" s="97">
        <v>0.37902311256999999</v>
      </c>
      <c r="M505" s="97">
        <v>0.34093254875399998</v>
      </c>
      <c r="N505" s="97">
        <v>0.15185646392800001</v>
      </c>
      <c r="O505" s="97">
        <v>6.70778259308E-2</v>
      </c>
      <c r="P505" s="97">
        <v>3.9333483828199997E-2</v>
      </c>
      <c r="Q505" s="97">
        <v>2.7624064862499999E-2</v>
      </c>
      <c r="R505" s="11">
        <f>SQRT((C505-Input!$R$8)^2+(Input!$Q$8-D505)^2)</f>
        <v>3.1418445735583358</v>
      </c>
    </row>
    <row r="506" spans="3:18">
      <c r="C506" s="97">
        <v>47</v>
      </c>
      <c r="D506" s="97">
        <v>7.3000000000000007</v>
      </c>
      <c r="E506" s="97">
        <v>0.27724029832800001</v>
      </c>
      <c r="F506" s="97">
        <v>0.51335494959000005</v>
      </c>
      <c r="G506" s="97">
        <v>0.62813654796999996</v>
      </c>
      <c r="H506" s="97">
        <v>0.60873776999100004</v>
      </c>
      <c r="I506" s="97">
        <v>0.537110238563</v>
      </c>
      <c r="J506" s="97">
        <v>0.46965485716599997</v>
      </c>
      <c r="K506" s="97">
        <v>0.41639106431700001</v>
      </c>
      <c r="L506" s="97">
        <v>0.37220925304800001</v>
      </c>
      <c r="M506" s="97">
        <v>0.335073404859</v>
      </c>
      <c r="N506" s="97">
        <v>0.149886736145</v>
      </c>
      <c r="O506" s="97">
        <v>6.6398706397500007E-2</v>
      </c>
      <c r="P506" s="97">
        <v>3.9045518620800003E-2</v>
      </c>
      <c r="Q506" s="97">
        <v>2.74801787049E-2</v>
      </c>
      <c r="R506" s="11">
        <f>SQRT((C506-Input!$R$8)^2+(Input!$Q$8-D506)^2)</f>
        <v>3.0420446496889784</v>
      </c>
    </row>
    <row r="507" spans="3:18">
      <c r="C507" s="97">
        <v>47</v>
      </c>
      <c r="D507" s="97">
        <v>7.3999999999999986</v>
      </c>
      <c r="E507" s="97">
        <v>0.26357317935500002</v>
      </c>
      <c r="F507" s="97">
        <v>0.48815293516000002</v>
      </c>
      <c r="G507" s="97">
        <v>0.59792279849100005</v>
      </c>
      <c r="H507" s="97">
        <v>0.580302383915</v>
      </c>
      <c r="I507" s="97">
        <v>0.511843095985</v>
      </c>
      <c r="J507" s="97">
        <v>0.44827683835999999</v>
      </c>
      <c r="K507" s="97">
        <v>0.39783063471300001</v>
      </c>
      <c r="L507" s="97">
        <v>0.35548057065100003</v>
      </c>
      <c r="M507" s="97">
        <v>0.32052029588100001</v>
      </c>
      <c r="N507" s="97">
        <v>0.14463135155699999</v>
      </c>
      <c r="O507" s="97">
        <v>6.4406965686199996E-2</v>
      </c>
      <c r="P507" s="97">
        <v>3.8081121880799998E-2</v>
      </c>
      <c r="Q507" s="97">
        <v>2.6894647491300001E-2</v>
      </c>
      <c r="R507" s="11">
        <f>SQRT((C507-Input!$R$8)^2+(Input!$Q$8-D507)^2)</f>
        <v>2.9422583124200248</v>
      </c>
    </row>
    <row r="508" spans="3:18">
      <c r="C508" s="97">
        <v>47</v>
      </c>
      <c r="D508" s="97">
        <v>7.4999999999999991</v>
      </c>
      <c r="E508" s="97">
        <v>0.23420087632799999</v>
      </c>
      <c r="F508" s="97">
        <v>0.428937367663</v>
      </c>
      <c r="G508" s="97">
        <v>0.53273336861700005</v>
      </c>
      <c r="H508" s="97">
        <v>0.51936728605899996</v>
      </c>
      <c r="I508" s="97">
        <v>0.45994136951300002</v>
      </c>
      <c r="J508" s="97">
        <v>0.40420641103400001</v>
      </c>
      <c r="K508" s="97">
        <v>0.35840075514199998</v>
      </c>
      <c r="L508" s="97">
        <v>0.32145010380799999</v>
      </c>
      <c r="M508" s="97">
        <v>0.29105282007599997</v>
      </c>
      <c r="N508" s="97">
        <v>0.134402843429</v>
      </c>
      <c r="O508" s="97">
        <v>6.0755625627200001E-2</v>
      </c>
      <c r="P508" s="97">
        <v>3.6295190529899997E-2</v>
      </c>
      <c r="Q508" s="97">
        <v>2.5787483315800001E-2</v>
      </c>
      <c r="R508" s="11">
        <f>SQRT((C508-Input!$R$8)^2+(Input!$Q$8-D508)^2)</f>
        <v>2.8424869926365726</v>
      </c>
    </row>
    <row r="509" spans="3:18">
      <c r="C509" s="97">
        <v>47</v>
      </c>
      <c r="D509" s="97">
        <v>7.5999999999999979</v>
      </c>
      <c r="E509" s="97">
        <v>0.203585403966</v>
      </c>
      <c r="F509" s="97">
        <v>0.363914664602</v>
      </c>
      <c r="G509" s="97">
        <v>0.462266350843</v>
      </c>
      <c r="H509" s="97">
        <v>0.455130908798</v>
      </c>
      <c r="I509" s="97">
        <v>0.40682376149400001</v>
      </c>
      <c r="J509" s="97">
        <v>0.357886820547</v>
      </c>
      <c r="K509" s="97">
        <v>0.31862017346100002</v>
      </c>
      <c r="L509" s="97">
        <v>0.28741734770999999</v>
      </c>
      <c r="M509" s="97">
        <v>0.26102388785699998</v>
      </c>
      <c r="N509" s="97">
        <v>0.124382681859</v>
      </c>
      <c r="O509" s="97">
        <v>5.72323964423E-2</v>
      </c>
      <c r="P509" s="97">
        <v>3.4544376643200002E-2</v>
      </c>
      <c r="Q509" s="97">
        <v>2.4704238646699999E-2</v>
      </c>
      <c r="R509" s="11">
        <f>SQRT((C509-Input!$R$8)^2+(Input!$Q$8-D509)^2)</f>
        <v>2.7427323291950119</v>
      </c>
    </row>
    <row r="510" spans="3:18">
      <c r="C510" s="97">
        <v>47</v>
      </c>
      <c r="D510" s="97">
        <v>7.6999999999999993</v>
      </c>
      <c r="E510" s="97">
        <v>0.18955447076000001</v>
      </c>
      <c r="F510" s="97">
        <v>0.33650389380200002</v>
      </c>
      <c r="G510" s="97">
        <v>0.43153437901500002</v>
      </c>
      <c r="H510" s="97">
        <v>0.42681732623099999</v>
      </c>
      <c r="I510" s="97">
        <v>0.38281630472900002</v>
      </c>
      <c r="J510" s="97">
        <v>0.33761463654000001</v>
      </c>
      <c r="K510" s="97">
        <v>0.301497744535</v>
      </c>
      <c r="L510" s="97">
        <v>0.27238099319999998</v>
      </c>
      <c r="M510" s="97">
        <v>0.24800197898099999</v>
      </c>
      <c r="N510" s="97">
        <v>0.119968379938</v>
      </c>
      <c r="O510" s="97">
        <v>5.5621063629200003E-2</v>
      </c>
      <c r="P510" s="97">
        <v>3.37103160959E-2</v>
      </c>
      <c r="Q510" s="97">
        <v>2.41695066674E-2</v>
      </c>
      <c r="R510" s="11">
        <f>SQRT((C510-Input!$R$8)^2+(Input!$Q$8-D510)^2)</f>
        <v>2.6429962080780345</v>
      </c>
    </row>
    <row r="511" spans="3:18">
      <c r="C511" s="97">
        <v>47</v>
      </c>
      <c r="D511" s="97">
        <v>7.8</v>
      </c>
      <c r="E511" s="97">
        <v>0.18830414160299999</v>
      </c>
      <c r="F511" s="97">
        <v>0.33509337260099997</v>
      </c>
      <c r="G511" s="97">
        <v>0.42998506260300001</v>
      </c>
      <c r="H511" s="97">
        <v>0.42521263418999999</v>
      </c>
      <c r="I511" s="97">
        <v>0.38156408658500002</v>
      </c>
      <c r="J511" s="97">
        <v>0.33665169619500002</v>
      </c>
      <c r="K511" s="97">
        <v>0.300801773296</v>
      </c>
      <c r="L511" s="97">
        <v>0.27183301568599999</v>
      </c>
      <c r="M511" s="97">
        <v>0.247505732694</v>
      </c>
      <c r="N511" s="97">
        <v>0.119643502902</v>
      </c>
      <c r="O511" s="97">
        <v>5.5442764388900001E-2</v>
      </c>
      <c r="P511" s="97">
        <v>3.3598556499800002E-2</v>
      </c>
      <c r="Q511" s="97">
        <v>2.40855683685E-2</v>
      </c>
      <c r="R511" s="11">
        <f>SQRT((C511-Input!$R$8)^2+(Input!$Q$8-D511)^2)</f>
        <v>2.543280810728191</v>
      </c>
    </row>
    <row r="512" spans="3:18">
      <c r="C512" s="97">
        <v>47</v>
      </c>
      <c r="D512" s="97">
        <v>7.9</v>
      </c>
      <c r="E512" s="97">
        <v>0.19823955618299999</v>
      </c>
      <c r="F512" s="97">
        <v>0.35628414369799999</v>
      </c>
      <c r="G512" s="97">
        <v>0.454102062295</v>
      </c>
      <c r="H512" s="97">
        <v>0.44712967749999999</v>
      </c>
      <c r="I512" s="97">
        <v>0.400672541291</v>
      </c>
      <c r="J512" s="97">
        <v>0.35269730845199998</v>
      </c>
      <c r="K512" s="97">
        <v>0.31459471421700003</v>
      </c>
      <c r="L512" s="97">
        <v>0.28421036704800001</v>
      </c>
      <c r="M512" s="97">
        <v>0.25805249776599998</v>
      </c>
      <c r="N512" s="97">
        <v>0.12292241849299999</v>
      </c>
      <c r="O512" s="97">
        <v>5.6536904258699998E-2</v>
      </c>
      <c r="P512" s="97">
        <v>3.4125658527499998E-2</v>
      </c>
      <c r="Q512" s="97">
        <v>2.4397767890600001E-2</v>
      </c>
      <c r="R512" s="11">
        <f>SQRT((C512-Input!$R$8)^2+(Input!$Q$8-D512)^2)</f>
        <v>2.4435886741678972</v>
      </c>
    </row>
    <row r="513" spans="3:18">
      <c r="C513" s="97">
        <v>47</v>
      </c>
      <c r="D513" s="97">
        <v>7.9999999999999982</v>
      </c>
      <c r="E513" s="97">
        <v>0.220324755082</v>
      </c>
      <c r="F513" s="97">
        <v>0.40427211343699998</v>
      </c>
      <c r="G513" s="97">
        <v>0.50736994578899997</v>
      </c>
      <c r="H513" s="97">
        <v>0.49583874397400002</v>
      </c>
      <c r="I513" s="97">
        <v>0.44149337294300001</v>
      </c>
      <c r="J513" s="97">
        <v>0.38876562942100001</v>
      </c>
      <c r="K513" s="97">
        <v>0.34563068891499998</v>
      </c>
      <c r="L513" s="97">
        <v>0.31097533105199998</v>
      </c>
      <c r="M513" s="97">
        <v>0.281986570554</v>
      </c>
      <c r="N513" s="97">
        <v>0.13075912065699999</v>
      </c>
      <c r="O513" s="97">
        <v>5.9272278064599997E-2</v>
      </c>
      <c r="P513" s="97">
        <v>3.5471944183400002E-2</v>
      </c>
      <c r="Q513" s="97">
        <v>2.5218382466499999E-2</v>
      </c>
      <c r="R513" s="11">
        <f>SQRT((C513-Input!$R$8)^2+(Input!$Q$8-D513)^2)</f>
        <v>2.3439227663950475</v>
      </c>
    </row>
    <row r="514" spans="3:18">
      <c r="C514" s="97">
        <v>47</v>
      </c>
      <c r="D514" s="97">
        <v>8.1</v>
      </c>
      <c r="E514" s="97">
        <v>0.25577478020700001</v>
      </c>
      <c r="F514" s="97">
        <v>0.47954506839700001</v>
      </c>
      <c r="G514" s="97">
        <v>0.589896890738</v>
      </c>
      <c r="H514" s="97">
        <v>0.572208663384</v>
      </c>
      <c r="I514" s="97">
        <v>0.50647798118499998</v>
      </c>
      <c r="J514" s="97">
        <v>0.44444067947999999</v>
      </c>
      <c r="K514" s="97">
        <v>0.39580121584599998</v>
      </c>
      <c r="L514" s="97">
        <v>0.35435454355700002</v>
      </c>
      <c r="M514" s="97">
        <v>0.31957617477700001</v>
      </c>
      <c r="N514" s="97">
        <v>0.14368013394500001</v>
      </c>
      <c r="O514" s="97">
        <v>6.3753407396499998E-2</v>
      </c>
      <c r="P514" s="97">
        <v>3.7630302869499997E-2</v>
      </c>
      <c r="Q514" s="97">
        <v>2.6510262711300001E-2</v>
      </c>
      <c r="R514" s="11">
        <f>SQRT((C514-Input!$R$8)^2+(Input!$Q$8-D514)^2)</f>
        <v>2.2442865817734563</v>
      </c>
    </row>
    <row r="515" spans="3:18">
      <c r="C515" s="97">
        <v>47</v>
      </c>
      <c r="D515" s="97">
        <v>8.1999999999999975</v>
      </c>
      <c r="E515" s="97">
        <v>0.29584456809100002</v>
      </c>
      <c r="F515" s="97">
        <v>0.56560710655500002</v>
      </c>
      <c r="G515" s="97">
        <v>0.68106645081899997</v>
      </c>
      <c r="H515" s="97">
        <v>0.656153085232</v>
      </c>
      <c r="I515" s="97">
        <v>0.58113701567099996</v>
      </c>
      <c r="J515" s="97">
        <v>0.50983151607300004</v>
      </c>
      <c r="K515" s="97">
        <v>0.452744351539</v>
      </c>
      <c r="L515" s="97">
        <v>0.40631147282699998</v>
      </c>
      <c r="M515" s="97">
        <v>0.36517649458200002</v>
      </c>
      <c r="N515" s="97">
        <v>0.15970863062999999</v>
      </c>
      <c r="O515" s="97">
        <v>6.9542916117400003E-2</v>
      </c>
      <c r="P515" s="97">
        <v>4.0352601710799997E-2</v>
      </c>
      <c r="Q515" s="97">
        <v>2.8129002466800002E-2</v>
      </c>
      <c r="R515" s="11">
        <f>SQRT((C515-Input!$R$8)^2+(Input!$Q$8-D515)^2)</f>
        <v>2.1446842628768863</v>
      </c>
    </row>
    <row r="516" spans="3:18">
      <c r="C516" s="97">
        <v>47</v>
      </c>
      <c r="D516" s="97">
        <v>8.3000000000000007</v>
      </c>
      <c r="E516" s="97">
        <v>0.32791006804900003</v>
      </c>
      <c r="F516" s="97">
        <v>0.63513630242300001</v>
      </c>
      <c r="G516" s="97">
        <v>0.759728513291</v>
      </c>
      <c r="H516" s="97">
        <v>0.72830615799599996</v>
      </c>
      <c r="I516" s="97">
        <v>0.642605485132</v>
      </c>
      <c r="J516" s="97">
        <v>0.56602625114799998</v>
      </c>
      <c r="K516" s="97">
        <v>0.50219081873600002</v>
      </c>
      <c r="L516" s="97">
        <v>0.44936417719900001</v>
      </c>
      <c r="M516" s="97">
        <v>0.404772192453</v>
      </c>
      <c r="N516" s="97">
        <v>0.173947672957</v>
      </c>
      <c r="O516" s="97">
        <v>7.4797986830399996E-2</v>
      </c>
      <c r="P516" s="97">
        <v>4.2869411241000001E-2</v>
      </c>
      <c r="Q516" s="97">
        <v>2.9626280860299999E-2</v>
      </c>
      <c r="R516" s="11">
        <f>SQRT((C516-Input!$R$8)^2+(Input!$Q$8-D516)^2)</f>
        <v>2.0451207577390487</v>
      </c>
    </row>
    <row r="517" spans="3:18">
      <c r="C517" s="97">
        <v>47</v>
      </c>
      <c r="D517" s="97">
        <v>8.3999999999999986</v>
      </c>
      <c r="E517" s="97">
        <v>0.35070279109699998</v>
      </c>
      <c r="F517" s="97">
        <v>0.68448058673599999</v>
      </c>
      <c r="G517" s="97">
        <v>0.81395917193199996</v>
      </c>
      <c r="H517" s="97">
        <v>0.78089517118200003</v>
      </c>
      <c r="I517" s="97">
        <v>0.68765556005399997</v>
      </c>
      <c r="J517" s="97">
        <v>0.60441444558099999</v>
      </c>
      <c r="K517" s="97">
        <v>0.53861692164200003</v>
      </c>
      <c r="L517" s="97">
        <v>0.48105556158599999</v>
      </c>
      <c r="M517" s="97">
        <v>0.43234333872699998</v>
      </c>
      <c r="N517" s="97">
        <v>0.18486905756800001</v>
      </c>
      <c r="O517" s="97">
        <v>7.8841194246900004E-2</v>
      </c>
      <c r="P517" s="97">
        <v>4.4882042378899999E-2</v>
      </c>
      <c r="Q517" s="97">
        <v>3.0822080031900002E-2</v>
      </c>
      <c r="R517" s="11">
        <f>SQRT((C517-Input!$R$8)^2+(Input!$Q$8-D517)^2)</f>
        <v>1.9456020250910844</v>
      </c>
    </row>
    <row r="518" spans="3:18">
      <c r="C518" s="97">
        <v>47</v>
      </c>
      <c r="D518" s="97">
        <v>8.5</v>
      </c>
      <c r="E518" s="97">
        <v>0.36441357705999999</v>
      </c>
      <c r="F518" s="97">
        <v>0.71502184841100003</v>
      </c>
      <c r="G518" s="97">
        <v>0.846922504608</v>
      </c>
      <c r="H518" s="97">
        <v>0.81090811003499996</v>
      </c>
      <c r="I518" s="97">
        <v>0.71567830722400005</v>
      </c>
      <c r="J518" s="97">
        <v>0.62810208109900001</v>
      </c>
      <c r="K518" s="97">
        <v>0.56063794941099998</v>
      </c>
      <c r="L518" s="97">
        <v>0.50050423737000005</v>
      </c>
      <c r="M518" s="97">
        <v>0.44916215262499998</v>
      </c>
      <c r="N518" s="97">
        <v>0.19149202971199999</v>
      </c>
      <c r="O518" s="97">
        <v>8.1320612787499996E-2</v>
      </c>
      <c r="P518" s="97">
        <v>4.6141979444400003E-2</v>
      </c>
      <c r="Q518" s="97">
        <v>3.1576995652500002E-2</v>
      </c>
      <c r="R518" s="11">
        <f>SQRT((C518-Input!$R$8)^2+(Input!$Q$8-D518)^2)</f>
        <v>1.8461353055347551</v>
      </c>
    </row>
    <row r="519" spans="3:18">
      <c r="C519" s="97">
        <v>47</v>
      </c>
      <c r="D519" s="97">
        <v>8.5999999999999979</v>
      </c>
      <c r="E519" s="97">
        <v>0.37137208950299999</v>
      </c>
      <c r="F519" s="97">
        <v>0.73221329741399999</v>
      </c>
      <c r="G519" s="97">
        <v>0.86460317522999997</v>
      </c>
      <c r="H519" s="97">
        <v>0.82674822712499996</v>
      </c>
      <c r="I519" s="97">
        <v>0.73034307672200005</v>
      </c>
      <c r="J519" s="97">
        <v>0.64025080933900003</v>
      </c>
      <c r="K519" s="97">
        <v>0.57102582313799999</v>
      </c>
      <c r="L519" s="97">
        <v>0.51019810686900002</v>
      </c>
      <c r="M519" s="97">
        <v>0.45740993130399998</v>
      </c>
      <c r="N519" s="97">
        <v>0.19441464556400001</v>
      </c>
      <c r="O519" s="97">
        <v>8.2369164448899995E-2</v>
      </c>
      <c r="P519" s="97">
        <v>4.6666892009899999E-2</v>
      </c>
      <c r="Q519" s="97">
        <v>3.1882702523200003E-2</v>
      </c>
      <c r="R519" s="11">
        <f>SQRT((C519-Input!$R$8)^2+(Input!$Q$8-D519)^2)</f>
        <v>1.7467294846785208</v>
      </c>
    </row>
    <row r="520" spans="3:18">
      <c r="C520" s="97">
        <v>47</v>
      </c>
      <c r="D520" s="97">
        <v>8.6999999999999993</v>
      </c>
      <c r="E520" s="97">
        <v>0.37593357677799999</v>
      </c>
      <c r="F520" s="97">
        <v>0.74278793510800001</v>
      </c>
      <c r="G520" s="97">
        <v>0.87647397587599996</v>
      </c>
      <c r="H520" s="97">
        <v>0.83762085745899995</v>
      </c>
      <c r="I520" s="97">
        <v>0.74050153803600005</v>
      </c>
      <c r="J520" s="97">
        <v>0.64884785201200001</v>
      </c>
      <c r="K520" s="97">
        <v>0.578425412626</v>
      </c>
      <c r="L520" s="97">
        <v>0.51725257476399999</v>
      </c>
      <c r="M520" s="97">
        <v>0.46355207381800001</v>
      </c>
      <c r="N520" s="97">
        <v>0.196898425032</v>
      </c>
      <c r="O520" s="97">
        <v>8.3331728888500003E-2</v>
      </c>
      <c r="P520" s="97">
        <v>4.7173350252100003E-2</v>
      </c>
      <c r="Q520" s="97">
        <v>3.21813982284E-2</v>
      </c>
      <c r="R520" s="11">
        <f>SQRT((C520-Input!$R$8)^2+(Input!$Q$8-D520)^2)</f>
        <v>1.6473955866605523</v>
      </c>
    </row>
    <row r="521" spans="3:18">
      <c r="C521" s="97">
        <v>47</v>
      </c>
      <c r="D521" s="97">
        <v>8.7999999999999989</v>
      </c>
      <c r="E521" s="97">
        <v>0.37854300482699998</v>
      </c>
      <c r="F521" s="97">
        <v>0.74875843573800005</v>
      </c>
      <c r="G521" s="97">
        <v>0.883987442332</v>
      </c>
      <c r="H521" s="97">
        <v>0.84454820255800001</v>
      </c>
      <c r="I521" s="97">
        <v>0.74685000974299998</v>
      </c>
      <c r="J521" s="97">
        <v>0.65420294217999997</v>
      </c>
      <c r="K521" s="97">
        <v>0.58296818158599994</v>
      </c>
      <c r="L521" s="97">
        <v>0.52154590758800001</v>
      </c>
      <c r="M521" s="97">
        <v>0.46726802667200001</v>
      </c>
      <c r="N521" s="97">
        <v>0.198374971614</v>
      </c>
      <c r="O521" s="97">
        <v>8.3952574302899999E-2</v>
      </c>
      <c r="P521" s="97">
        <v>4.7534269368699998E-2</v>
      </c>
      <c r="Q521" s="97">
        <v>3.2406230775299999E-2</v>
      </c>
      <c r="R521" s="11">
        <f>SQRT((C521-Input!$R$8)^2+(Input!$Q$8-D521)^2)</f>
        <v>1.548147455913695</v>
      </c>
    </row>
    <row r="522" spans="3:18">
      <c r="C522" s="97">
        <v>47</v>
      </c>
      <c r="D522" s="97">
        <v>8.9</v>
      </c>
      <c r="E522" s="97">
        <v>0.38100469759900002</v>
      </c>
      <c r="F522" s="97">
        <v>0.75455179480699996</v>
      </c>
      <c r="G522" s="97">
        <v>0.89098776710500005</v>
      </c>
      <c r="H522" s="97">
        <v>0.85093172193099997</v>
      </c>
      <c r="I522" s="97">
        <v>0.75274761488499997</v>
      </c>
      <c r="J522" s="97">
        <v>0.65920731874799998</v>
      </c>
      <c r="K522" s="97">
        <v>0.58727233466700002</v>
      </c>
      <c r="L522" s="97">
        <v>0.52565561895099999</v>
      </c>
      <c r="M522" s="97">
        <v>0.47086596031099998</v>
      </c>
      <c r="N522" s="97">
        <v>0.19986585443999999</v>
      </c>
      <c r="O522" s="97">
        <v>8.4602175405300004E-2</v>
      </c>
      <c r="P522" s="97">
        <v>4.79290359607E-2</v>
      </c>
      <c r="Q522" s="97">
        <v>3.26641392803E-2</v>
      </c>
      <c r="R522" s="11">
        <f>SQRT((C522-Input!$R$8)^2+(Input!$Q$8-D522)^2)</f>
        <v>1.4490027162001533</v>
      </c>
    </row>
    <row r="523" spans="3:18">
      <c r="C523" s="97">
        <v>47</v>
      </c>
      <c r="D523" s="97">
        <v>8.9999999999999982</v>
      </c>
      <c r="E523" s="97">
        <v>0.386552811173</v>
      </c>
      <c r="F523" s="97">
        <v>0.766504332111</v>
      </c>
      <c r="G523" s="97">
        <v>0.90395023422999998</v>
      </c>
      <c r="H523" s="97">
        <v>0.86294131020999998</v>
      </c>
      <c r="I523" s="97">
        <v>0.76417688157600006</v>
      </c>
      <c r="J523" s="97">
        <v>0.66906823015299999</v>
      </c>
      <c r="K523" s="97">
        <v>0.59587803430999997</v>
      </c>
      <c r="L523" s="97">
        <v>0.53403359897699998</v>
      </c>
      <c r="M523" s="97">
        <v>0.478252484453</v>
      </c>
      <c r="N523" s="97">
        <v>0.20315283893700001</v>
      </c>
      <c r="O523" s="97">
        <v>8.5931841739499998E-2</v>
      </c>
      <c r="P523" s="97">
        <v>4.8673286684199998E-2</v>
      </c>
      <c r="Q523" s="97">
        <v>3.31361228511E-2</v>
      </c>
      <c r="R523" s="11">
        <f>SQRT((C523-Input!$R$8)^2+(Input!$Q$8-D523)^2)</f>
        <v>1.3499841472620366</v>
      </c>
    </row>
    <row r="524" spans="3:18">
      <c r="C524" s="97">
        <v>47</v>
      </c>
      <c r="D524" s="97">
        <v>9.1</v>
      </c>
      <c r="E524" s="97">
        <v>0.38874792065800001</v>
      </c>
      <c r="F524" s="97">
        <v>0.77124497156600003</v>
      </c>
      <c r="G524" s="97">
        <v>0.90946607761599996</v>
      </c>
      <c r="H524" s="97">
        <v>0.86823029522200001</v>
      </c>
      <c r="I524" s="97">
        <v>0.76934811087199995</v>
      </c>
      <c r="J524" s="97">
        <v>0.67355625328699997</v>
      </c>
      <c r="K524" s="97">
        <v>0.59981992165999998</v>
      </c>
      <c r="L524" s="97">
        <v>0.53796613142799998</v>
      </c>
      <c r="M524" s="97">
        <v>0.48183289196200002</v>
      </c>
      <c r="N524" s="97">
        <v>0.20499020067099999</v>
      </c>
      <c r="O524" s="97">
        <v>8.6867242084299995E-2</v>
      </c>
      <c r="P524" s="97">
        <v>4.9230110797000001E-2</v>
      </c>
      <c r="Q524" s="97">
        <v>3.3503369051499997E-2</v>
      </c>
      <c r="R524" s="11">
        <f>SQRT((C524-Input!$R$8)^2+(Input!$Q$8-D524)^2)</f>
        <v>1.251121706374797</v>
      </c>
    </row>
    <row r="525" spans="3:18">
      <c r="C525" s="97">
        <v>47</v>
      </c>
      <c r="D525" s="97">
        <v>9.2000000000000011</v>
      </c>
      <c r="E525" s="97">
        <v>0.38843187291800002</v>
      </c>
      <c r="F525" s="97">
        <v>0.77017504118500002</v>
      </c>
      <c r="G525" s="97">
        <v>0.90956848830399994</v>
      </c>
      <c r="H525" s="97">
        <v>0.86864805091800001</v>
      </c>
      <c r="I525" s="97">
        <v>0.77005286420800001</v>
      </c>
      <c r="J525" s="97">
        <v>0.67419712074500004</v>
      </c>
      <c r="K525" s="97">
        <v>0.60049026794299998</v>
      </c>
      <c r="L525" s="97">
        <v>0.53881978591400004</v>
      </c>
      <c r="M525" s="97">
        <v>0.48277821829400003</v>
      </c>
      <c r="N525" s="97">
        <v>0.20606913841800001</v>
      </c>
      <c r="O525" s="97">
        <v>8.7543122021200001E-2</v>
      </c>
      <c r="P525" s="97">
        <v>4.96528737336E-2</v>
      </c>
      <c r="Q525" s="97">
        <v>3.37942527923E-2</v>
      </c>
      <c r="R525" s="11">
        <f>SQRT((C525-Input!$R$8)^2+(Input!$Q$8-D525)^2)</f>
        <v>1.15245557418304</v>
      </c>
    </row>
    <row r="526" spans="3:18">
      <c r="C526" s="97">
        <v>47</v>
      </c>
      <c r="D526" s="97">
        <v>9.3000000000000007</v>
      </c>
      <c r="E526" s="97">
        <v>0.38792465161299999</v>
      </c>
      <c r="F526" s="97">
        <v>0.76872403550000001</v>
      </c>
      <c r="G526" s="97">
        <v>0.90925246295999995</v>
      </c>
      <c r="H526" s="97">
        <v>0.86870020181100005</v>
      </c>
      <c r="I526" s="97">
        <v>0.77054588084300002</v>
      </c>
      <c r="J526" s="97">
        <v>0.67460292793200005</v>
      </c>
      <c r="K526" s="97">
        <v>0.60101837780699996</v>
      </c>
      <c r="L526" s="97">
        <v>0.53956806587499995</v>
      </c>
      <c r="M526" s="97">
        <v>0.48359115169200001</v>
      </c>
      <c r="N526" s="97">
        <v>0.20711352965999999</v>
      </c>
      <c r="O526" s="97">
        <v>8.8166729213300002E-2</v>
      </c>
      <c r="P526" s="97">
        <v>5.00324029706E-2</v>
      </c>
      <c r="Q526" s="97">
        <v>3.4059870415199998E-2</v>
      </c>
      <c r="R526" s="11">
        <f>SQRT((C526-Input!$R$8)^2+(Input!$Q$8-D526)^2)</f>
        <v>1.0540408800274026</v>
      </c>
    </row>
    <row r="527" spans="3:18">
      <c r="C527" s="97">
        <v>47</v>
      </c>
      <c r="D527" s="97">
        <v>9.3999999999999986</v>
      </c>
      <c r="E527" s="97">
        <v>0.385765450048</v>
      </c>
      <c r="F527" s="97">
        <v>0.764022048565</v>
      </c>
      <c r="G527" s="97">
        <v>0.905092379936</v>
      </c>
      <c r="H527" s="97">
        <v>0.86527734689500002</v>
      </c>
      <c r="I527" s="97">
        <v>0.76788197258000002</v>
      </c>
      <c r="J527" s="97">
        <v>0.67224103403699997</v>
      </c>
      <c r="K527" s="97">
        <v>0.59915050907699996</v>
      </c>
      <c r="L527" s="97">
        <v>0.53800608364400004</v>
      </c>
      <c r="M527" s="97">
        <v>0.48234850771499999</v>
      </c>
      <c r="N527" s="97">
        <v>0.20729271451</v>
      </c>
      <c r="O527" s="97">
        <v>8.8380687585300002E-2</v>
      </c>
      <c r="P527" s="97">
        <v>5.01744102385E-2</v>
      </c>
      <c r="Q527" s="97">
        <v>3.4174778061E-2</v>
      </c>
      <c r="R527" s="11">
        <f>SQRT((C527-Input!$R$8)^2+(Input!$Q$8-D527)^2)</f>
        <v>0.95595528298782129</v>
      </c>
    </row>
    <row r="528" spans="3:18">
      <c r="C528" s="97">
        <v>47</v>
      </c>
      <c r="D528" s="97">
        <v>9.5</v>
      </c>
      <c r="E528" s="97">
        <v>0.38259445853200003</v>
      </c>
      <c r="F528" s="97">
        <v>0.75763219608099996</v>
      </c>
      <c r="G528" s="97">
        <v>0.89821789049199996</v>
      </c>
      <c r="H528" s="97">
        <v>0.85916137437700002</v>
      </c>
      <c r="I528" s="97">
        <v>0.76271541015199995</v>
      </c>
      <c r="J528" s="97">
        <v>0.66785265374400005</v>
      </c>
      <c r="K528" s="97">
        <v>0.59552207664800005</v>
      </c>
      <c r="L528" s="97">
        <v>0.53474563266300001</v>
      </c>
      <c r="M528" s="97">
        <v>0.47965314923199998</v>
      </c>
      <c r="N528" s="97">
        <v>0.20684050139099999</v>
      </c>
      <c r="O528" s="97">
        <v>8.8286780600199996E-2</v>
      </c>
      <c r="P528" s="97">
        <v>5.01359803403E-2</v>
      </c>
      <c r="Q528" s="97">
        <v>3.4172190630600001E-2</v>
      </c>
      <c r="R528" s="11">
        <f>SQRT((C528-Input!$R$8)^2+(Input!$Q$8-D528)^2)</f>
        <v>0.85831161554280666</v>
      </c>
    </row>
    <row r="529" spans="3:18">
      <c r="C529" s="97">
        <v>47</v>
      </c>
      <c r="D529" s="97">
        <v>9.5999999999999979</v>
      </c>
      <c r="E529" s="97">
        <v>0.37415242032500001</v>
      </c>
      <c r="F529" s="97">
        <v>0.74039489361800004</v>
      </c>
      <c r="G529" s="97">
        <v>0.87946896491500004</v>
      </c>
      <c r="H529" s="97">
        <v>0.84202214038300005</v>
      </c>
      <c r="I529" s="97">
        <v>0.74718611402500001</v>
      </c>
      <c r="J529" s="97">
        <v>0.65450678425700004</v>
      </c>
      <c r="K529" s="97">
        <v>0.58402169564200002</v>
      </c>
      <c r="L529" s="97">
        <v>0.52391544655099997</v>
      </c>
      <c r="M529" s="97">
        <v>0.47028999844300001</v>
      </c>
      <c r="N529" s="97">
        <v>0.20361191895799999</v>
      </c>
      <c r="O529" s="97">
        <v>8.6979009946200003E-2</v>
      </c>
      <c r="P529" s="97">
        <v>4.94297295489E-2</v>
      </c>
      <c r="Q529" s="97">
        <v>3.3737500215000001E-2</v>
      </c>
      <c r="R529" s="11">
        <f>SQRT((C529-Input!$R$8)^2+(Input!$Q$8-D529)^2)</f>
        <v>0.76127994566984747</v>
      </c>
    </row>
    <row r="530" spans="3:18">
      <c r="C530" s="97">
        <v>47</v>
      </c>
      <c r="D530" s="97">
        <v>9.6999999999999993</v>
      </c>
      <c r="E530" s="97">
        <v>0.365187236927</v>
      </c>
      <c r="F530" s="97">
        <v>0.72220821088300002</v>
      </c>
      <c r="G530" s="97">
        <v>0.85914137125000001</v>
      </c>
      <c r="H530" s="97">
        <v>0.82340200863199997</v>
      </c>
      <c r="I530" s="97">
        <v>0.73040709243099999</v>
      </c>
      <c r="J530" s="97">
        <v>0.64015869548799997</v>
      </c>
      <c r="K530" s="97">
        <v>0.57165947112299997</v>
      </c>
      <c r="L530" s="97">
        <v>0.51231550909199997</v>
      </c>
      <c r="M530" s="97">
        <v>0.46023877597599999</v>
      </c>
      <c r="N530" s="97">
        <v>0.199749397202</v>
      </c>
      <c r="O530" s="97">
        <v>8.5451323846100005E-2</v>
      </c>
      <c r="P530" s="97">
        <v>4.8591091423700002E-2</v>
      </c>
      <c r="Q530" s="97">
        <v>3.3214208843700001E-2</v>
      </c>
      <c r="R530" s="11">
        <f>SQRT((C530-Input!$R$8)^2+(Input!$Q$8-D530)^2)</f>
        <v>0.66512816959024035</v>
      </c>
    </row>
    <row r="531" spans="3:18">
      <c r="C531" s="97">
        <v>47</v>
      </c>
      <c r="D531" s="97">
        <v>9.8000000000000007</v>
      </c>
      <c r="E531" s="97">
        <v>0.360254455187</v>
      </c>
      <c r="F531" s="97">
        <v>0.71208234389799996</v>
      </c>
      <c r="G531" s="97">
        <v>0.84736615458800002</v>
      </c>
      <c r="H531" s="97">
        <v>0.81251342047300001</v>
      </c>
      <c r="I531" s="97">
        <v>0.72087022218399999</v>
      </c>
      <c r="J531" s="97">
        <v>0.63213862303900004</v>
      </c>
      <c r="K531" s="97">
        <v>0.56476887063000003</v>
      </c>
      <c r="L531" s="97">
        <v>0.50605632429699998</v>
      </c>
      <c r="M531" s="97">
        <v>0.45488879340900001</v>
      </c>
      <c r="N531" s="97">
        <v>0.19784706138899999</v>
      </c>
      <c r="O531" s="97">
        <v>8.4647380659100005E-2</v>
      </c>
      <c r="P531" s="97">
        <v>4.8114448070400002E-2</v>
      </c>
      <c r="Q531" s="97">
        <v>3.2898090494700001E-2</v>
      </c>
      <c r="R531" s="11">
        <f>SQRT((C531-Input!$R$8)^2+(Input!$Q$8-D531)^2)</f>
        <v>0.57030150647341082</v>
      </c>
    </row>
    <row r="532" spans="3:18">
      <c r="C532" s="97">
        <v>47</v>
      </c>
      <c r="D532" s="97">
        <v>9.9</v>
      </c>
      <c r="E532" s="97">
        <v>0.35263296841800001</v>
      </c>
      <c r="F532" s="97">
        <v>0.69686839631300002</v>
      </c>
      <c r="G532" s="97">
        <v>0.83019030370500002</v>
      </c>
      <c r="H532" s="97">
        <v>0.79662169836999996</v>
      </c>
      <c r="I532" s="97">
        <v>0.70641840168100001</v>
      </c>
      <c r="J532" s="97">
        <v>0.61958693859299996</v>
      </c>
      <c r="K532" s="97">
        <v>0.55366436834199995</v>
      </c>
      <c r="L532" s="97">
        <v>0.495759946442</v>
      </c>
      <c r="M532" s="97">
        <v>0.445816893243</v>
      </c>
      <c r="N532" s="97">
        <v>0.194025682123</v>
      </c>
      <c r="O532" s="97">
        <v>8.3110925217800002E-2</v>
      </c>
      <c r="P532" s="97">
        <v>4.7262195176599998E-2</v>
      </c>
      <c r="Q532" s="97">
        <v>3.2357073494999999E-2</v>
      </c>
      <c r="R532" s="11">
        <f>SQRT((C532-Input!$R$8)^2+(Input!$Q$8-D532)^2)</f>
        <v>0.47758992303986303</v>
      </c>
    </row>
    <row r="533" spans="3:18">
      <c r="C533" s="97">
        <v>47</v>
      </c>
      <c r="D533" s="97">
        <v>10</v>
      </c>
      <c r="E533" s="97">
        <v>0.34927874421400001</v>
      </c>
      <c r="F533" s="97">
        <v>0.69061991168199999</v>
      </c>
      <c r="G533" s="97">
        <v>0.82237871771399995</v>
      </c>
      <c r="H533" s="97">
        <v>0.78923809365200004</v>
      </c>
      <c r="I533" s="97">
        <v>0.69986969478600003</v>
      </c>
      <c r="J533" s="97">
        <v>0.61388827385599998</v>
      </c>
      <c r="K533" s="97">
        <v>0.54833015397100004</v>
      </c>
      <c r="L533" s="97">
        <v>0.49118088106699997</v>
      </c>
      <c r="M533" s="97">
        <v>0.44173838583500002</v>
      </c>
      <c r="N533" s="97">
        <v>0.19218383578000001</v>
      </c>
      <c r="O533" s="97">
        <v>8.2237941091099998E-2</v>
      </c>
      <c r="P533" s="97">
        <v>4.6728071075099999E-2</v>
      </c>
      <c r="Q533" s="97">
        <v>3.1995207012600002E-2</v>
      </c>
      <c r="R533" s="11">
        <f>SQRT((C533-Input!$R$8)^2+(Input!$Q$8-D533)^2)</f>
        <v>0.38851056728563066</v>
      </c>
    </row>
    <row r="534" spans="3:18">
      <c r="C534" s="97">
        <v>47</v>
      </c>
      <c r="D534" s="97">
        <v>10.1</v>
      </c>
      <c r="E534" s="97">
        <v>0.34625267468699999</v>
      </c>
      <c r="F534" s="97">
        <v>0.68554881439799997</v>
      </c>
      <c r="G534" s="97">
        <v>0.81529155666899999</v>
      </c>
      <c r="H534" s="97">
        <v>0.78240982024299999</v>
      </c>
      <c r="I534" s="97">
        <v>0.69362114070600001</v>
      </c>
      <c r="J534" s="97">
        <v>0.60835239798999996</v>
      </c>
      <c r="K534" s="97">
        <v>0.54309555891500005</v>
      </c>
      <c r="L534" s="97">
        <v>0.48656032502699997</v>
      </c>
      <c r="M534" s="97">
        <v>0.437561200461</v>
      </c>
      <c r="N534" s="97">
        <v>0.19007395764400001</v>
      </c>
      <c r="O534" s="97">
        <v>8.1248528131000003E-2</v>
      </c>
      <c r="P534" s="97">
        <v>4.6128160731399998E-2</v>
      </c>
      <c r="Q534" s="97">
        <v>3.1583848008200001E-2</v>
      </c>
      <c r="R534" s="11">
        <f>SQRT((C534-Input!$R$8)^2+(Input!$Q$8-D534)^2)</f>
        <v>0.30624955052372349</v>
      </c>
    </row>
    <row r="535" spans="3:18">
      <c r="C535" s="97">
        <v>47</v>
      </c>
      <c r="D535" s="97">
        <v>10.199999999999999</v>
      </c>
      <c r="E535" s="97">
        <v>0.34249504706900002</v>
      </c>
      <c r="F535" s="97">
        <v>0.67866264195600001</v>
      </c>
      <c r="G535" s="97">
        <v>0.80668999190199997</v>
      </c>
      <c r="H535" s="97">
        <v>0.77393669926700004</v>
      </c>
      <c r="I535" s="97">
        <v>0.68609615811400004</v>
      </c>
      <c r="J535" s="97">
        <v>0.60168952688199995</v>
      </c>
      <c r="K535" s="97">
        <v>0.536752843172</v>
      </c>
      <c r="L535" s="97">
        <v>0.48094621979899999</v>
      </c>
      <c r="M535" s="97">
        <v>0.43248571450200002</v>
      </c>
      <c r="N535" s="97">
        <v>0.18751293475299999</v>
      </c>
      <c r="O535" s="97">
        <v>8.0058775102199997E-2</v>
      </c>
      <c r="P535" s="97">
        <v>4.5410880238000002E-2</v>
      </c>
      <c r="Q535" s="97">
        <v>3.1090901638100001E-2</v>
      </c>
      <c r="R535" s="11">
        <f>SQRT((C535-Input!$R$8)^2+(Input!$Q$8-D535)^2)</f>
        <v>0.23798553212193935</v>
      </c>
    </row>
    <row r="536" spans="3:18">
      <c r="C536" s="97">
        <v>47</v>
      </c>
      <c r="D536" s="97">
        <v>10.3</v>
      </c>
      <c r="E536" s="97">
        <v>0.33786578485899998</v>
      </c>
      <c r="F536" s="97">
        <v>0.66933346381799996</v>
      </c>
      <c r="G536" s="97">
        <v>0.79604363044899995</v>
      </c>
      <c r="H536" s="97">
        <v>0.76320986234800003</v>
      </c>
      <c r="I536" s="97">
        <v>0.67713496866699996</v>
      </c>
      <c r="J536" s="97">
        <v>0.59396994331599995</v>
      </c>
      <c r="K536" s="97">
        <v>0.52952844879399996</v>
      </c>
      <c r="L536" s="97">
        <v>0.47467421229700002</v>
      </c>
      <c r="M536" s="97">
        <v>0.42694106485799999</v>
      </c>
      <c r="N536" s="97">
        <v>0.18495433679699999</v>
      </c>
      <c r="O536" s="97">
        <v>7.8902228903200006E-2</v>
      </c>
      <c r="P536" s="97">
        <v>4.4715921322699997E-2</v>
      </c>
      <c r="Q536" s="97">
        <v>3.0607270363799999E-2</v>
      </c>
      <c r="R536" s="11">
        <f>SQRT((C536-Input!$R$8)^2+(Input!$Q$8-D536)^2)</f>
        <v>0.19870943561578128</v>
      </c>
    </row>
    <row r="537" spans="3:18">
      <c r="C537" s="97">
        <v>47</v>
      </c>
      <c r="D537" s="97">
        <v>10.4</v>
      </c>
      <c r="E537" s="97">
        <v>0.33292795750199999</v>
      </c>
      <c r="F537" s="97">
        <v>0.65959611685700004</v>
      </c>
      <c r="G537" s="97">
        <v>0.78473081280799994</v>
      </c>
      <c r="H537" s="97">
        <v>0.75168198186099999</v>
      </c>
      <c r="I537" s="97">
        <v>0.66735636508999996</v>
      </c>
      <c r="J537" s="97">
        <v>0.58550267663800004</v>
      </c>
      <c r="K537" s="97">
        <v>0.521545059413</v>
      </c>
      <c r="L537" s="97">
        <v>0.46766977506500002</v>
      </c>
      <c r="M537" s="97">
        <v>0.42069521026599999</v>
      </c>
      <c r="N537" s="97">
        <v>0.18194509493300001</v>
      </c>
      <c r="O537" s="97">
        <v>7.7563125338500002E-2</v>
      </c>
      <c r="P537" s="97">
        <v>4.3925516385600001E-2</v>
      </c>
      <c r="Q537" s="97">
        <v>3.0060697222499998E-2</v>
      </c>
      <c r="R537" s="11">
        <f>SQRT((C537-Input!$R$8)^2+(Input!$Q$8-D537)^2)</f>
        <v>0.20575170984981481</v>
      </c>
    </row>
    <row r="538" spans="3:18">
      <c r="C538" s="97">
        <v>47</v>
      </c>
      <c r="D538" s="97">
        <v>10.5</v>
      </c>
      <c r="E538" s="97">
        <v>0.329422860948</v>
      </c>
      <c r="F538" s="97">
        <v>0.65334354277700002</v>
      </c>
      <c r="G538" s="97">
        <v>0.77614105726100002</v>
      </c>
      <c r="H538" s="97">
        <v>0.74289682733200002</v>
      </c>
      <c r="I538" s="97">
        <v>0.65982157944800002</v>
      </c>
      <c r="J538" s="97">
        <v>0.57901602245200001</v>
      </c>
      <c r="K538" s="97">
        <v>0.51539590377400002</v>
      </c>
      <c r="L538" s="97">
        <v>0.46218240955500001</v>
      </c>
      <c r="M538" s="97">
        <v>0.41573063678299998</v>
      </c>
      <c r="N538" s="97">
        <v>0.17916225505700001</v>
      </c>
      <c r="O538" s="97">
        <v>7.6216811870399997E-2</v>
      </c>
      <c r="P538" s="97">
        <v>4.3110883336699997E-2</v>
      </c>
      <c r="Q538" s="97">
        <v>2.9486587183299998E-2</v>
      </c>
      <c r="R538" s="11">
        <f>SQRT((C538-Input!$R$8)^2+(Input!$Q$8-D538)^2)</f>
        <v>0.25530783851950622</v>
      </c>
    </row>
    <row r="539" spans="3:18">
      <c r="C539" s="97">
        <v>47</v>
      </c>
      <c r="D539" s="97">
        <v>10.6</v>
      </c>
      <c r="E539" s="97">
        <v>0.327269829653</v>
      </c>
      <c r="F539" s="97">
        <v>0.65114641596699996</v>
      </c>
      <c r="G539" s="97">
        <v>0.76886025897800003</v>
      </c>
      <c r="H539" s="97">
        <v>0.73541847055700005</v>
      </c>
      <c r="I539" s="97">
        <v>0.65319519297499995</v>
      </c>
      <c r="J539" s="97">
        <v>0.57327663541100005</v>
      </c>
      <c r="K539" s="97">
        <v>0.50983344859400004</v>
      </c>
      <c r="L539" s="97">
        <v>0.45706864442599998</v>
      </c>
      <c r="M539" s="97">
        <v>0.410955763478</v>
      </c>
      <c r="N539" s="97">
        <v>0.17610242595299999</v>
      </c>
      <c r="O539" s="97">
        <v>7.4712779655599998E-2</v>
      </c>
      <c r="P539" s="97">
        <v>4.2216223681600003E-2</v>
      </c>
      <c r="Q539" s="97">
        <v>2.8852642534800001E-2</v>
      </c>
      <c r="R539" s="11">
        <f>SQRT((C539-Input!$R$8)^2+(Input!$Q$8-D539)^2)</f>
        <v>0.32867981184259254</v>
      </c>
    </row>
    <row r="540" spans="3:18">
      <c r="C540" s="97">
        <v>47.05</v>
      </c>
      <c r="D540" s="97">
        <v>8.3000000000000007</v>
      </c>
      <c r="E540" s="97">
        <v>0.28810297680800001</v>
      </c>
      <c r="F540" s="97">
        <v>0.54734511746799996</v>
      </c>
      <c r="G540" s="97">
        <v>0.66229215324500001</v>
      </c>
      <c r="H540" s="97">
        <v>0.63926237982699996</v>
      </c>
      <c r="I540" s="97">
        <v>0.56699701135500002</v>
      </c>
      <c r="J540" s="97">
        <v>0.49645417907299999</v>
      </c>
      <c r="K540" s="97">
        <v>0.441019392437</v>
      </c>
      <c r="L540" s="97">
        <v>0.39616835075099999</v>
      </c>
      <c r="M540" s="97">
        <v>0.35582312836300001</v>
      </c>
      <c r="N540" s="97">
        <v>0.15643479660599999</v>
      </c>
      <c r="O540" s="97">
        <v>6.8335289197800006E-2</v>
      </c>
      <c r="P540" s="97">
        <v>3.9750866066999999E-2</v>
      </c>
      <c r="Q540" s="97">
        <v>2.7738086864400002E-2</v>
      </c>
      <c r="R540" s="11">
        <f>SQRT((C540-Input!$R$8)^2+(Input!$Q$8-D540)^2)</f>
        <v>2.0505037108315234</v>
      </c>
    </row>
    <row r="541" spans="3:18">
      <c r="C541" s="97">
        <v>47.099999999999987</v>
      </c>
      <c r="D541" s="97">
        <v>6.4</v>
      </c>
      <c r="E541" s="97">
        <v>0.192905699495</v>
      </c>
      <c r="F541" s="97">
        <v>0.35067204376299999</v>
      </c>
      <c r="G541" s="97">
        <v>0.43812771858900001</v>
      </c>
      <c r="H541" s="97">
        <v>0.42827945476899998</v>
      </c>
      <c r="I541" s="97">
        <v>0.37995864425800002</v>
      </c>
      <c r="J541" s="97">
        <v>0.331812104414</v>
      </c>
      <c r="K541" s="97">
        <v>0.29377904317699999</v>
      </c>
      <c r="L541" s="97">
        <v>0.263085291341</v>
      </c>
      <c r="M541" s="97">
        <v>0.237419767936</v>
      </c>
      <c r="N541" s="97">
        <v>0.10760757500900001</v>
      </c>
      <c r="O541" s="97">
        <v>4.8259479034900001E-2</v>
      </c>
      <c r="P541" s="97">
        <v>2.9056344877300001E-2</v>
      </c>
      <c r="Q541" s="97">
        <v>2.0618543123400002E-2</v>
      </c>
      <c r="R541" s="11">
        <f>SQRT((C541-Input!$R$8)^2+(Input!$Q$8-D541)^2)</f>
        <v>3.946833391817842</v>
      </c>
    </row>
    <row r="542" spans="3:18">
      <c r="C542" s="97">
        <v>47.099999999999987</v>
      </c>
      <c r="D542" s="97">
        <v>6.5</v>
      </c>
      <c r="E542" s="97">
        <v>0.21365800291100001</v>
      </c>
      <c r="F542" s="97">
        <v>0.39259235163799999</v>
      </c>
      <c r="G542" s="97">
        <v>0.48496892269300002</v>
      </c>
      <c r="H542" s="97">
        <v>0.47198864005800001</v>
      </c>
      <c r="I542" s="97">
        <v>0.41753807701899998</v>
      </c>
      <c r="J542" s="97">
        <v>0.36462606181500001</v>
      </c>
      <c r="K542" s="97">
        <v>0.32212970932599999</v>
      </c>
      <c r="L542" s="97">
        <v>0.28840504400700001</v>
      </c>
      <c r="M542" s="97">
        <v>0.259681977073</v>
      </c>
      <c r="N542" s="97">
        <v>0.1161119384</v>
      </c>
      <c r="O542" s="97">
        <v>5.1688226455999998E-2</v>
      </c>
      <c r="P542" s="97">
        <v>3.0858535997599999E-2</v>
      </c>
      <c r="Q542" s="97">
        <v>2.1810233203799999E-2</v>
      </c>
      <c r="R542" s="11">
        <f>SQRT((C542-Input!$R$8)^2+(Input!$Q$8-D542)^2)</f>
        <v>3.8471212807853763</v>
      </c>
    </row>
    <row r="543" spans="3:18">
      <c r="C543" s="97">
        <v>47.099999999999987</v>
      </c>
      <c r="D543" s="97">
        <v>6.5999999999999988</v>
      </c>
      <c r="E543" s="97">
        <v>0.23684160574599999</v>
      </c>
      <c r="F543" s="97">
        <v>0.43878175029799998</v>
      </c>
      <c r="G543" s="97">
        <v>0.53857615968200001</v>
      </c>
      <c r="H543" s="97">
        <v>0.52185263448499997</v>
      </c>
      <c r="I543" s="97">
        <v>0.45940707542800002</v>
      </c>
      <c r="J543" s="97">
        <v>0.40204780221300002</v>
      </c>
      <c r="K543" s="97">
        <v>0.35473970862999998</v>
      </c>
      <c r="L543" s="97">
        <v>0.31675838418800001</v>
      </c>
      <c r="M543" s="97">
        <v>0.28532021002500002</v>
      </c>
      <c r="N543" s="97">
        <v>0.12593469498500001</v>
      </c>
      <c r="O543" s="97">
        <v>5.5600068975500003E-2</v>
      </c>
      <c r="P543" s="97">
        <v>3.2903538007700003E-2</v>
      </c>
      <c r="Q543" s="97">
        <v>2.3148291370100001E-2</v>
      </c>
      <c r="R543" s="11">
        <f>SQRT((C543-Input!$R$8)^2+(Input!$Q$8-D543)^2)</f>
        <v>3.7474245122984269</v>
      </c>
    </row>
    <row r="544" spans="3:18">
      <c r="C544" s="97">
        <v>47.099999999999987</v>
      </c>
      <c r="D544" s="97">
        <v>6.6999999999999993</v>
      </c>
      <c r="E544" s="97">
        <v>0.25587999946899997</v>
      </c>
      <c r="F544" s="97">
        <v>0.47541630233600002</v>
      </c>
      <c r="G544" s="97">
        <v>0.58102434737700004</v>
      </c>
      <c r="H544" s="97">
        <v>0.56292690517599997</v>
      </c>
      <c r="I544" s="97">
        <v>0.49445478433399997</v>
      </c>
      <c r="J544" s="97">
        <v>0.43226627548500002</v>
      </c>
      <c r="K544" s="97">
        <v>0.38244805529999998</v>
      </c>
      <c r="L544" s="97">
        <v>0.34095488980600003</v>
      </c>
      <c r="M544" s="97">
        <v>0.30665736193100002</v>
      </c>
      <c r="N544" s="97">
        <v>0.134731758516</v>
      </c>
      <c r="O544" s="97">
        <v>5.9178893015599997E-2</v>
      </c>
      <c r="P544" s="97">
        <v>3.4799045976400003E-2</v>
      </c>
      <c r="Q544" s="97">
        <v>2.4401773407000001E-2</v>
      </c>
      <c r="R544" s="11">
        <f>SQRT((C544-Input!$R$8)^2+(Input!$Q$8-D544)^2)</f>
        <v>3.647744344341922</v>
      </c>
    </row>
    <row r="545" spans="3:18">
      <c r="C545" s="97">
        <v>47.099999999999987</v>
      </c>
      <c r="D545" s="97">
        <v>6.8</v>
      </c>
      <c r="E545" s="97">
        <v>0.26811099295599999</v>
      </c>
      <c r="F545" s="97">
        <v>0.49783419888800001</v>
      </c>
      <c r="G545" s="97">
        <v>0.60766208292000001</v>
      </c>
      <c r="H545" s="97">
        <v>0.58835918473899995</v>
      </c>
      <c r="I545" s="97">
        <v>0.51755183450800002</v>
      </c>
      <c r="J545" s="97">
        <v>0.45219920909799999</v>
      </c>
      <c r="K545" s="97">
        <v>0.40072117925599998</v>
      </c>
      <c r="L545" s="97">
        <v>0.35712036416999998</v>
      </c>
      <c r="M545" s="97">
        <v>0.32100433215399998</v>
      </c>
      <c r="N545" s="97">
        <v>0.141095057952</v>
      </c>
      <c r="O545" s="97">
        <v>6.18808323563E-2</v>
      </c>
      <c r="P545" s="97">
        <v>3.6267438428099999E-2</v>
      </c>
      <c r="Q545" s="97">
        <v>2.5392447901800001E-2</v>
      </c>
      <c r="R545" s="11">
        <f>SQRT((C545-Input!$R$8)^2+(Input!$Q$8-D545)^2)</f>
        <v>3.5480821760469214</v>
      </c>
    </row>
    <row r="546" spans="3:18">
      <c r="C546" s="97">
        <v>47.099999999999987</v>
      </c>
      <c r="D546" s="97">
        <v>6.9</v>
      </c>
      <c r="E546" s="97">
        <v>0.27552813393699999</v>
      </c>
      <c r="F546" s="97">
        <v>0.51091472763800005</v>
      </c>
      <c r="G546" s="97">
        <v>0.62386281837099999</v>
      </c>
      <c r="H546" s="97">
        <v>0.60394297694700005</v>
      </c>
      <c r="I546" s="97">
        <v>0.53183879354100005</v>
      </c>
      <c r="J546" s="97">
        <v>0.46454930673900002</v>
      </c>
      <c r="K546" s="97">
        <v>0.41160560318799999</v>
      </c>
      <c r="L546" s="97">
        <v>0.36725644985599998</v>
      </c>
      <c r="M546" s="97">
        <v>0.33006736143400001</v>
      </c>
      <c r="N546" s="97">
        <v>0.14549268764600001</v>
      </c>
      <c r="O546" s="97">
        <v>6.3854689507199996E-2</v>
      </c>
      <c r="P546" s="97">
        <v>3.7375424613899998E-2</v>
      </c>
      <c r="Q546" s="97">
        <v>2.61572504836E-2</v>
      </c>
      <c r="R546" s="11">
        <f>SQRT((C546-Input!$R$8)^2+(Input!$Q$8-D546)^2)</f>
        <v>3.4484395680198938</v>
      </c>
    </row>
    <row r="547" spans="3:18">
      <c r="C547" s="97">
        <v>47.099999999999987</v>
      </c>
      <c r="D547" s="97">
        <v>6.9999999999999991</v>
      </c>
      <c r="E547" s="97">
        <v>0.27912944795299999</v>
      </c>
      <c r="F547" s="97">
        <v>0.51693182665100001</v>
      </c>
      <c r="G547" s="97">
        <v>0.63172085339600004</v>
      </c>
      <c r="H547" s="97">
        <v>0.61165165996399995</v>
      </c>
      <c r="I547" s="97">
        <v>0.53904142458500004</v>
      </c>
      <c r="J547" s="97">
        <v>0.47086045061699999</v>
      </c>
      <c r="K547" s="97">
        <v>0.41722349588399998</v>
      </c>
      <c r="L547" s="97">
        <v>0.37257110565899998</v>
      </c>
      <c r="M547" s="97">
        <v>0.33491102379600002</v>
      </c>
      <c r="N547" s="97">
        <v>0.14814105551100001</v>
      </c>
      <c r="O547" s="97">
        <v>6.5160747253900003E-2</v>
      </c>
      <c r="P547" s="97">
        <v>3.8132717406200001E-2</v>
      </c>
      <c r="Q547" s="97">
        <v>2.6704592853799999E-2</v>
      </c>
      <c r="R547" s="11">
        <f>SQRT((C547-Input!$R$8)^2+(Input!$Q$8-D547)^2)</f>
        <v>3.3488182662826929</v>
      </c>
    </row>
    <row r="548" spans="3:18">
      <c r="C548" s="97">
        <v>47.099999999999987</v>
      </c>
      <c r="D548" s="97">
        <v>7.0999999999999988</v>
      </c>
      <c r="E548" s="97">
        <v>0.28011027242499997</v>
      </c>
      <c r="F548" s="97">
        <v>0.51835295613800003</v>
      </c>
      <c r="G548" s="97">
        <v>0.63386412545299997</v>
      </c>
      <c r="H548" s="97">
        <v>0.613891961662</v>
      </c>
      <c r="I548" s="97">
        <v>0.541281283241</v>
      </c>
      <c r="J548" s="97">
        <v>0.47292838114899999</v>
      </c>
      <c r="K548" s="97">
        <v>0.41913886479500001</v>
      </c>
      <c r="L548" s="97">
        <v>0.37446517606200003</v>
      </c>
      <c r="M548" s="97">
        <v>0.33673309348800001</v>
      </c>
      <c r="N548" s="97">
        <v>0.14948756176799999</v>
      </c>
      <c r="O548" s="97">
        <v>6.5904639165900003E-2</v>
      </c>
      <c r="P548" s="97">
        <v>3.8590711487299999E-2</v>
      </c>
      <c r="Q548" s="97">
        <v>2.70531121359E-2</v>
      </c>
      <c r="R548" s="11">
        <f>SQRT((C548-Input!$R$8)^2+(Input!$Q$8-D548)^2)</f>
        <v>3.2492202305925653</v>
      </c>
    </row>
    <row r="549" spans="3:18">
      <c r="C549" s="97">
        <v>47.099999999999987</v>
      </c>
      <c r="D549" s="97">
        <v>7.2</v>
      </c>
      <c r="E549" s="97">
        <v>0.278813501686</v>
      </c>
      <c r="F549" s="97">
        <v>0.51600712680899996</v>
      </c>
      <c r="G549" s="97">
        <v>0.63099528083400003</v>
      </c>
      <c r="H549" s="97">
        <v>0.61128082648299997</v>
      </c>
      <c r="I549" s="97">
        <v>0.53910017334899996</v>
      </c>
      <c r="J549" s="97">
        <v>0.47121282455000002</v>
      </c>
      <c r="K549" s="97">
        <v>0.41774273687300001</v>
      </c>
      <c r="L549" s="97">
        <v>0.37329098480299999</v>
      </c>
      <c r="M549" s="97">
        <v>0.33582763510000002</v>
      </c>
      <c r="N549" s="97">
        <v>0.149590443362</v>
      </c>
      <c r="O549" s="97">
        <v>6.6088535561100004E-2</v>
      </c>
      <c r="P549" s="97">
        <v>3.87499681805E-2</v>
      </c>
      <c r="Q549" s="97">
        <v>2.71996042304E-2</v>
      </c>
      <c r="R549" s="11">
        <f>SQRT((C549-Input!$R$8)^2+(Input!$Q$8-D549)^2)</f>
        <v>3.1496476681043823</v>
      </c>
    </row>
    <row r="550" spans="3:18">
      <c r="C550" s="97">
        <v>47.099999999999987</v>
      </c>
      <c r="D550" s="97">
        <v>7.3000000000000007</v>
      </c>
      <c r="E550" s="97">
        <v>0.27372410173799999</v>
      </c>
      <c r="F550" s="97">
        <v>0.50704731251299995</v>
      </c>
      <c r="G550" s="97">
        <v>0.61961387699399995</v>
      </c>
      <c r="H550" s="97">
        <v>0.600584982085</v>
      </c>
      <c r="I550" s="97">
        <v>0.52964514517399996</v>
      </c>
      <c r="J550" s="97">
        <v>0.46330289710299999</v>
      </c>
      <c r="K550" s="97">
        <v>0.410940599106</v>
      </c>
      <c r="L550" s="97">
        <v>0.36715622473999998</v>
      </c>
      <c r="M550" s="97">
        <v>0.33055775503599999</v>
      </c>
      <c r="N550" s="97">
        <v>0.147856609296</v>
      </c>
      <c r="O550" s="97">
        <v>6.5479842780700001E-2</v>
      </c>
      <c r="P550" s="97">
        <v>3.8494726010999999E-2</v>
      </c>
      <c r="Q550" s="97">
        <v>2.7073831078099998E-2</v>
      </c>
      <c r="R550" s="11">
        <f>SQRT((C550-Input!$R$8)^2+(Input!$Q$8-D550)^2)</f>
        <v>3.0501030735859977</v>
      </c>
    </row>
    <row r="551" spans="3:18">
      <c r="C551" s="97">
        <v>47.099999999999987</v>
      </c>
      <c r="D551" s="97">
        <v>7.3999999999999986</v>
      </c>
      <c r="E551" s="97">
        <v>0.26121022961599999</v>
      </c>
      <c r="F551" s="97">
        <v>0.48397752074700001</v>
      </c>
      <c r="G551" s="97">
        <v>0.59188150775100001</v>
      </c>
      <c r="H551" s="97">
        <v>0.57453496389199998</v>
      </c>
      <c r="I551" s="97">
        <v>0.50656354305499995</v>
      </c>
      <c r="J551" s="97">
        <v>0.44383532787899999</v>
      </c>
      <c r="K551" s="97">
        <v>0.39392930989300001</v>
      </c>
      <c r="L551" s="97">
        <v>0.351938610584</v>
      </c>
      <c r="M551" s="97">
        <v>0.317383527158</v>
      </c>
      <c r="N551" s="97">
        <v>0.14319467782100001</v>
      </c>
      <c r="O551" s="97">
        <v>6.3755665940200004E-2</v>
      </c>
      <c r="P551" s="97">
        <v>3.76826495703E-2</v>
      </c>
      <c r="Q551" s="97">
        <v>2.6581855905899999E-2</v>
      </c>
      <c r="R551" s="11">
        <f>SQRT((C551-Input!$R$8)^2+(Input!$Q$8-D551)^2)</f>
        <v>2.9505892777210017</v>
      </c>
    </row>
    <row r="552" spans="3:18">
      <c r="C552" s="97">
        <v>47.099999999999987</v>
      </c>
      <c r="D552" s="97">
        <v>7.4999999999999991</v>
      </c>
      <c r="E552" s="97">
        <v>0.23332900558899999</v>
      </c>
      <c r="F552" s="97">
        <v>0.427559959105</v>
      </c>
      <c r="G552" s="97">
        <v>0.52974179691400003</v>
      </c>
      <c r="H552" s="97">
        <v>0.51640821278500004</v>
      </c>
      <c r="I552" s="97">
        <v>0.45740130570300003</v>
      </c>
      <c r="J552" s="97">
        <v>0.40209624324299997</v>
      </c>
      <c r="K552" s="97">
        <v>0.35644756111600001</v>
      </c>
      <c r="L552" s="97">
        <v>0.319711250201</v>
      </c>
      <c r="M552" s="97">
        <v>0.28950527397499998</v>
      </c>
      <c r="N552" s="97">
        <v>0.13364535586199999</v>
      </c>
      <c r="O552" s="97">
        <v>6.0417061613500002E-2</v>
      </c>
      <c r="P552" s="97">
        <v>3.6065180682900003E-2</v>
      </c>
      <c r="Q552" s="97">
        <v>2.5607177756000001E-2</v>
      </c>
      <c r="R552" s="11">
        <f>SQRT((C552-Input!$R$8)^2+(Input!$Q$8-D552)^2)</f>
        <v>2.8511095054566948</v>
      </c>
    </row>
    <row r="553" spans="3:18">
      <c r="C553" s="97">
        <v>47.099999999999987</v>
      </c>
      <c r="D553" s="97">
        <v>7.5999999999999979</v>
      </c>
      <c r="E553" s="97">
        <v>0.203270672741</v>
      </c>
      <c r="F553" s="97">
        <v>0.36391516436799998</v>
      </c>
      <c r="G553" s="97">
        <v>0.46023207038500002</v>
      </c>
      <c r="H553" s="97">
        <v>0.452909659385</v>
      </c>
      <c r="I553" s="97">
        <v>0.40480905152300001</v>
      </c>
      <c r="J553" s="97">
        <v>0.355977508374</v>
      </c>
      <c r="K553" s="97">
        <v>0.31682607860299999</v>
      </c>
      <c r="L553" s="97">
        <v>0.28575704442900002</v>
      </c>
      <c r="M553" s="97">
        <v>0.25942137107699997</v>
      </c>
      <c r="N553" s="97">
        <v>0.12348203222699999</v>
      </c>
      <c r="O553" s="97">
        <v>5.6789434477099998E-2</v>
      </c>
      <c r="P553" s="97">
        <v>3.4257472186100001E-2</v>
      </c>
      <c r="Q553" s="97">
        <v>2.4489316212500001E-2</v>
      </c>
      <c r="R553" s="11">
        <f>SQRT((C553-Input!$R$8)^2+(Input!$Q$8-D553)^2)</f>
        <v>2.7516674469144897</v>
      </c>
    </row>
    <row r="554" spans="3:18">
      <c r="C554" s="97">
        <v>47.099999999999987</v>
      </c>
      <c r="D554" s="97">
        <v>7.6999999999999993</v>
      </c>
      <c r="E554" s="97">
        <v>0.18686193640400001</v>
      </c>
      <c r="F554" s="97">
        <v>0.33174744488000002</v>
      </c>
      <c r="G554" s="97">
        <v>0.42378974955199999</v>
      </c>
      <c r="H554" s="97">
        <v>0.41928063096500001</v>
      </c>
      <c r="I554" s="97">
        <v>0.37593183742500003</v>
      </c>
      <c r="J554" s="97">
        <v>0.33165686284099999</v>
      </c>
      <c r="K554" s="97">
        <v>0.296146096887</v>
      </c>
      <c r="L554" s="97">
        <v>0.267418668636</v>
      </c>
      <c r="M554" s="97">
        <v>0.24360923121</v>
      </c>
      <c r="N554" s="97">
        <v>0.118052727619</v>
      </c>
      <c r="O554" s="97">
        <v>5.4779686744299998E-2</v>
      </c>
      <c r="P554" s="97">
        <v>3.3219917502399998E-2</v>
      </c>
      <c r="Q554" s="97">
        <v>2.38270808567E-2</v>
      </c>
      <c r="R554" s="11">
        <f>SQRT((C554-Input!$R$8)^2+(Input!$Q$8-D554)^2)</f>
        <v>2.6522673441250748</v>
      </c>
    </row>
    <row r="555" spans="3:18">
      <c r="C555" s="97">
        <v>47.099999999999987</v>
      </c>
      <c r="D555" s="97">
        <v>7.8</v>
      </c>
      <c r="E555" s="97">
        <v>0.17906688786700001</v>
      </c>
      <c r="F555" s="97">
        <v>0.31697760271199998</v>
      </c>
      <c r="G555" s="97">
        <v>0.40679964007199998</v>
      </c>
      <c r="H555" s="97">
        <v>0.40348794836500002</v>
      </c>
      <c r="I555" s="97">
        <v>0.36220817124499999</v>
      </c>
      <c r="J555" s="97">
        <v>0.320267749549</v>
      </c>
      <c r="K555" s="97">
        <v>0.28647432562899999</v>
      </c>
      <c r="L555" s="97">
        <v>0.25882259963499998</v>
      </c>
      <c r="M555" s="97">
        <v>0.23620127144399999</v>
      </c>
      <c r="N555" s="97">
        <v>0.11533460125</v>
      </c>
      <c r="O555" s="97">
        <v>5.3712269450299999E-2</v>
      </c>
      <c r="P555" s="97">
        <v>3.26470187174E-2</v>
      </c>
      <c r="Q555" s="97">
        <v>2.3449440771900001E-2</v>
      </c>
      <c r="R555" s="11">
        <f>SQRT((C555-Input!$R$8)^2+(Input!$Q$8-D555)^2)</f>
        <v>2.5529140978528155</v>
      </c>
    </row>
    <row r="556" spans="3:18">
      <c r="C556" s="97">
        <v>47.099999999999987</v>
      </c>
      <c r="D556" s="97">
        <v>7.9</v>
      </c>
      <c r="E556" s="97">
        <v>0.17808107988399999</v>
      </c>
      <c r="F556" s="97">
        <v>0.31559977097899999</v>
      </c>
      <c r="G556" s="97">
        <v>0.40555401852900003</v>
      </c>
      <c r="H556" s="97">
        <v>0.40217949098599998</v>
      </c>
      <c r="I556" s="97">
        <v>0.36107303058099999</v>
      </c>
      <c r="J556" s="97">
        <v>0.31926607161499998</v>
      </c>
      <c r="K556" s="97">
        <v>0.28564017876199999</v>
      </c>
      <c r="L556" s="97">
        <v>0.25808108056399998</v>
      </c>
      <c r="M556" s="97">
        <v>0.23549798586099999</v>
      </c>
      <c r="N556" s="97">
        <v>0.114832488691</v>
      </c>
      <c r="O556" s="97">
        <v>5.34414188515E-2</v>
      </c>
      <c r="P556" s="97">
        <v>3.2480400561299999E-2</v>
      </c>
      <c r="Q556" s="97">
        <v>2.3325417739000001E-2</v>
      </c>
      <c r="R556" s="11">
        <f>SQRT((C556-Input!$R$8)^2+(Input!$Q$8-D556)^2)</f>
        <v>2.4536134001343881</v>
      </c>
    </row>
    <row r="557" spans="3:18">
      <c r="C557" s="97">
        <v>47.099999999999987</v>
      </c>
      <c r="D557" s="97">
        <v>7.9999999999999982</v>
      </c>
      <c r="E557" s="97">
        <v>0.18416745087799999</v>
      </c>
      <c r="F557" s="97">
        <v>0.32822976500700002</v>
      </c>
      <c r="G557" s="97">
        <v>0.42064994368699998</v>
      </c>
      <c r="H557" s="97">
        <v>0.41593668528400002</v>
      </c>
      <c r="I557" s="97">
        <v>0.373110151073</v>
      </c>
      <c r="J557" s="97">
        <v>0.32916892465699998</v>
      </c>
      <c r="K557" s="97">
        <v>0.29411310356600001</v>
      </c>
      <c r="L557" s="97">
        <v>0.265647039473</v>
      </c>
      <c r="M557" s="97">
        <v>0.24190859795799999</v>
      </c>
      <c r="N557" s="97">
        <v>0.11673874315799999</v>
      </c>
      <c r="O557" s="97">
        <v>5.4046037544600002E-2</v>
      </c>
      <c r="P557" s="97">
        <v>3.2765063108400001E-2</v>
      </c>
      <c r="Q557" s="97">
        <v>2.3485536079700001E-2</v>
      </c>
      <c r="R557" s="11">
        <f>SQRT((C557-Input!$R$8)^2+(Input!$Q$8-D557)^2)</f>
        <v>2.354371900023958</v>
      </c>
    </row>
    <row r="558" spans="3:18">
      <c r="C558" s="97">
        <v>47.099999999999987</v>
      </c>
      <c r="D558" s="97">
        <v>8.1</v>
      </c>
      <c r="E558" s="97">
        <v>0.19805910357199999</v>
      </c>
      <c r="F558" s="97">
        <v>0.35660362380900001</v>
      </c>
      <c r="G558" s="97">
        <v>0.45339817818400002</v>
      </c>
      <c r="H558" s="97">
        <v>0.44601879285599999</v>
      </c>
      <c r="I558" s="97">
        <v>0.39951526119399999</v>
      </c>
      <c r="J558" s="97">
        <v>0.35117874488099998</v>
      </c>
      <c r="K558" s="97">
        <v>0.31297264948100001</v>
      </c>
      <c r="L558" s="97">
        <v>0.282588918257</v>
      </c>
      <c r="M558" s="97">
        <v>0.256394433378</v>
      </c>
      <c r="N558" s="97">
        <v>0.121427967175</v>
      </c>
      <c r="O558" s="97">
        <v>5.5666552344200003E-2</v>
      </c>
      <c r="P558" s="97">
        <v>3.3564562208199998E-2</v>
      </c>
      <c r="Q558" s="97">
        <v>2.39679931644E-2</v>
      </c>
      <c r="R558" s="11">
        <f>SQRT((C558-Input!$R$8)^2+(Input!$Q$8-D558)^2)</f>
        <v>2.2551974126283922</v>
      </c>
    </row>
    <row r="559" spans="3:18">
      <c r="C559" s="97">
        <v>47.099999999999987</v>
      </c>
      <c r="D559" s="97">
        <v>8.1999999999999975</v>
      </c>
      <c r="E559" s="97">
        <v>0.21877347630300001</v>
      </c>
      <c r="F559" s="97">
        <v>0.40064238242299999</v>
      </c>
      <c r="G559" s="97">
        <v>0.50313008688100003</v>
      </c>
      <c r="H559" s="97">
        <v>0.49191232272899998</v>
      </c>
      <c r="I559" s="97">
        <v>0.43813712889899997</v>
      </c>
      <c r="J559" s="97">
        <v>0.38540855582099998</v>
      </c>
      <c r="K559" s="97">
        <v>0.342341427561</v>
      </c>
      <c r="L559" s="97">
        <v>0.30806079882999998</v>
      </c>
      <c r="M559" s="97">
        <v>0.27927957817600002</v>
      </c>
      <c r="N559" s="97">
        <v>0.129104200221</v>
      </c>
      <c r="O559" s="97">
        <v>5.8397784079099999E-2</v>
      </c>
      <c r="P559" s="97">
        <v>3.4918670986099999E-2</v>
      </c>
      <c r="Q559" s="97">
        <v>2.47950565044E-2</v>
      </c>
      <c r="R559" s="11">
        <f>SQRT((C559-Input!$R$8)^2+(Input!$Q$8-D559)^2)</f>
        <v>2.1560991851557256</v>
      </c>
    </row>
    <row r="560" spans="3:18">
      <c r="C560" s="97">
        <v>47.099999999999987</v>
      </c>
      <c r="D560" s="97">
        <v>8.3000000000000007</v>
      </c>
      <c r="E560" s="97">
        <v>0.24684203117299999</v>
      </c>
      <c r="F560" s="97">
        <v>0.45837716028800002</v>
      </c>
      <c r="G560" s="97">
        <v>0.56969857797800005</v>
      </c>
      <c r="H560" s="97">
        <v>0.55412762740699995</v>
      </c>
      <c r="I560" s="97">
        <v>0.49035841956300003</v>
      </c>
      <c r="J560" s="97">
        <v>0.43027275832599998</v>
      </c>
      <c r="K560" s="97">
        <v>0.38262631511799999</v>
      </c>
      <c r="L560" s="97">
        <v>0.34291036263300001</v>
      </c>
      <c r="M560" s="97">
        <v>0.30967909319699999</v>
      </c>
      <c r="N560" s="97">
        <v>0.139947875656</v>
      </c>
      <c r="O560" s="97">
        <v>6.2302180194200002E-2</v>
      </c>
      <c r="P560" s="97">
        <v>3.6841011403099998E-2</v>
      </c>
      <c r="Q560" s="97">
        <v>2.59602678447E-2</v>
      </c>
      <c r="R560" s="11">
        <f>SQRT((C560-Input!$R$8)^2+(Input!$Q$8-D560)^2)</f>
        <v>2.0570882388785736</v>
      </c>
    </row>
    <row r="561" spans="3:18">
      <c r="C561" s="97">
        <v>47.099999999999987</v>
      </c>
      <c r="D561" s="97">
        <v>8.3999999999999986</v>
      </c>
      <c r="E561" s="97">
        <v>0.27596968391400001</v>
      </c>
      <c r="F561" s="97">
        <v>0.51810738806900003</v>
      </c>
      <c r="G561" s="97">
        <v>0.63435576365400004</v>
      </c>
      <c r="H561" s="97">
        <v>0.61423867505200003</v>
      </c>
      <c r="I561" s="97">
        <v>0.544950987336</v>
      </c>
      <c r="J561" s="97">
        <v>0.47660900095499997</v>
      </c>
      <c r="K561" s="97">
        <v>0.42368909244699998</v>
      </c>
      <c r="L561" s="97">
        <v>0.38009408653100002</v>
      </c>
      <c r="M561" s="97">
        <v>0.34197119955299998</v>
      </c>
      <c r="N561" s="97">
        <v>0.15173099922899999</v>
      </c>
      <c r="O561" s="97">
        <v>6.6649361443299998E-2</v>
      </c>
      <c r="P561" s="97">
        <v>3.8946115548000003E-2</v>
      </c>
      <c r="Q561" s="97">
        <v>2.7238732696199999E-2</v>
      </c>
      <c r="R561" s="11">
        <f>SQRT((C561-Input!$R$8)^2+(Input!$Q$8-D561)^2)</f>
        <v>1.9581778133856842</v>
      </c>
    </row>
    <row r="562" spans="3:18">
      <c r="C562" s="97">
        <v>47.099999999999987</v>
      </c>
      <c r="D562" s="97">
        <v>8.5</v>
      </c>
      <c r="E562" s="97">
        <v>0.30405164818500002</v>
      </c>
      <c r="F562" s="97">
        <v>0.57816066867899996</v>
      </c>
      <c r="G562" s="97">
        <v>0.70028206551299998</v>
      </c>
      <c r="H562" s="97">
        <v>0.67516962930699997</v>
      </c>
      <c r="I562" s="97">
        <v>0.59749907757700005</v>
      </c>
      <c r="J562" s="97">
        <v>0.52440070817700002</v>
      </c>
      <c r="K562" s="97">
        <v>0.465078193684</v>
      </c>
      <c r="L562" s="97">
        <v>0.41734598927599997</v>
      </c>
      <c r="M562" s="97">
        <v>0.375682904298</v>
      </c>
      <c r="N562" s="97">
        <v>0.164105201343</v>
      </c>
      <c r="O562" s="97">
        <v>7.1367603475900002E-2</v>
      </c>
      <c r="P562" s="97">
        <v>4.1213498065E-2</v>
      </c>
      <c r="Q562" s="97">
        <v>2.8587927069900002E-2</v>
      </c>
      <c r="R562" s="11">
        <f>SQRT((C562-Input!$R$8)^2+(Input!$Q$8-D562)^2)</f>
        <v>1.8593839504360885</v>
      </c>
    </row>
    <row r="563" spans="3:18">
      <c r="C563" s="97">
        <v>47.099999999999987</v>
      </c>
      <c r="D563" s="97">
        <v>8.5999999999999979</v>
      </c>
      <c r="E563" s="97">
        <v>0.322004503567</v>
      </c>
      <c r="F563" s="97">
        <v>0.61563691245800001</v>
      </c>
      <c r="G563" s="97">
        <v>0.74508290864299997</v>
      </c>
      <c r="H563" s="97">
        <v>0.71676571913999998</v>
      </c>
      <c r="I563" s="97">
        <v>0.63293451865399997</v>
      </c>
      <c r="J563" s="97">
        <v>0.55744076300599998</v>
      </c>
      <c r="K563" s="97">
        <v>0.49382278856299999</v>
      </c>
      <c r="L563" s="97">
        <v>0.44247483228899998</v>
      </c>
      <c r="M563" s="97">
        <v>0.39927836321299998</v>
      </c>
      <c r="N563" s="97">
        <v>0.17305060773600001</v>
      </c>
      <c r="O563" s="97">
        <v>7.4870565742500006E-2</v>
      </c>
      <c r="P563" s="97">
        <v>4.29509993455E-2</v>
      </c>
      <c r="Q563" s="97">
        <v>2.9638455037600001E-2</v>
      </c>
      <c r="R563" s="11">
        <f>SQRT((C563-Input!$R$8)^2+(Input!$Q$8-D563)^2)</f>
        <v>1.7607262710150893</v>
      </c>
    </row>
    <row r="564" spans="3:18">
      <c r="C564" s="97">
        <v>47.099999999999987</v>
      </c>
      <c r="D564" s="97">
        <v>8.6999999999999993</v>
      </c>
      <c r="E564" s="97">
        <v>0.33925380150700002</v>
      </c>
      <c r="F564" s="97">
        <v>0.65346936288400004</v>
      </c>
      <c r="G564" s="97">
        <v>0.78776936647200002</v>
      </c>
      <c r="H564" s="97">
        <v>0.75650663042599997</v>
      </c>
      <c r="I564" s="97">
        <v>0.66653020459400003</v>
      </c>
      <c r="J564" s="97">
        <v>0.58601917293200001</v>
      </c>
      <c r="K564" s="97">
        <v>0.520782819221</v>
      </c>
      <c r="L564" s="97">
        <v>0.46581433504199998</v>
      </c>
      <c r="M564" s="97">
        <v>0.41954657508900001</v>
      </c>
      <c r="N564" s="97">
        <v>0.18106650602900001</v>
      </c>
      <c r="O564" s="97">
        <v>7.7905303818700006E-2</v>
      </c>
      <c r="P564" s="97">
        <v>4.4512433735600002E-2</v>
      </c>
      <c r="Q564" s="97">
        <v>3.0582572972799999E-2</v>
      </c>
      <c r="R564" s="11">
        <f>SQRT((C564-Input!$R$8)^2+(Input!$Q$8-D564)^2)</f>
        <v>1.662229023855039</v>
      </c>
    </row>
    <row r="565" spans="3:18">
      <c r="C565" s="97">
        <v>47.099999999999987</v>
      </c>
      <c r="D565" s="97">
        <v>8.7999999999999989</v>
      </c>
      <c r="E565" s="97">
        <v>0.35272614319000001</v>
      </c>
      <c r="F565" s="97">
        <v>0.68322766009900004</v>
      </c>
      <c r="G565" s="97">
        <v>0.82013363351199997</v>
      </c>
      <c r="H565" s="97">
        <v>0.78773003939999997</v>
      </c>
      <c r="I565" s="97">
        <v>0.69354454068799998</v>
      </c>
      <c r="J565" s="97">
        <v>0.60886783696900004</v>
      </c>
      <c r="K565" s="97">
        <v>0.54215227697000001</v>
      </c>
      <c r="L565" s="97">
        <v>0.48419434754200003</v>
      </c>
      <c r="M565" s="97">
        <v>0.43538858493100002</v>
      </c>
      <c r="N565" s="97">
        <v>0.187081574778</v>
      </c>
      <c r="O565" s="97">
        <v>8.0160704921100001E-2</v>
      </c>
      <c r="P565" s="97">
        <v>4.56896790186E-2</v>
      </c>
      <c r="Q565" s="97">
        <v>3.1298579064599999E-2</v>
      </c>
      <c r="R565" s="11">
        <f>SQRT((C565-Input!$R$8)^2+(Input!$Q$8-D565)^2)</f>
        <v>1.5639225217540211</v>
      </c>
    </row>
    <row r="566" spans="3:18">
      <c r="C566" s="97">
        <v>47.099999999999987</v>
      </c>
      <c r="D566" s="97">
        <v>8.9</v>
      </c>
      <c r="E566" s="97">
        <v>0.36386166567700001</v>
      </c>
      <c r="F566" s="97">
        <v>0.709811822674</v>
      </c>
      <c r="G566" s="97">
        <v>0.84803353762099998</v>
      </c>
      <c r="H566" s="97">
        <v>0.81276974960000004</v>
      </c>
      <c r="I566" s="97">
        <v>0.71651502575199999</v>
      </c>
      <c r="J566" s="97">
        <v>0.62826740806900006</v>
      </c>
      <c r="K566" s="97">
        <v>0.56007017624800004</v>
      </c>
      <c r="L566" s="97">
        <v>0.49977098552100002</v>
      </c>
      <c r="M566" s="97">
        <v>0.44872130283700001</v>
      </c>
      <c r="N566" s="97">
        <v>0.19185628374800001</v>
      </c>
      <c r="O566" s="97">
        <v>8.1947046307800003E-2</v>
      </c>
      <c r="P566" s="97">
        <v>4.6656839640299999E-2</v>
      </c>
      <c r="Q566" s="97">
        <v>3.1912642060299999E-2</v>
      </c>
      <c r="R566" s="11">
        <f>SQRT((C566-Input!$R$8)^2+(Input!$Q$8-D566)^2)</f>
        <v>1.4658451420094936</v>
      </c>
    </row>
    <row r="567" spans="3:18">
      <c r="C567" s="97">
        <v>47.099999999999987</v>
      </c>
      <c r="D567" s="97">
        <v>8.9999999999999982</v>
      </c>
      <c r="E567" s="97">
        <v>0.378358946423</v>
      </c>
      <c r="F567" s="97">
        <v>0.74341986331300003</v>
      </c>
      <c r="G567" s="97">
        <v>0.882364355632</v>
      </c>
      <c r="H567" s="97">
        <v>0.84376569289400005</v>
      </c>
      <c r="I567" s="97">
        <v>0.74531815476300001</v>
      </c>
      <c r="J567" s="97">
        <v>0.65267363027500003</v>
      </c>
      <c r="K567" s="97">
        <v>0.58118311324299998</v>
      </c>
      <c r="L567" s="97">
        <v>0.51968345772900004</v>
      </c>
      <c r="M567" s="97">
        <v>0.46586483347300001</v>
      </c>
      <c r="N567" s="97">
        <v>0.19835317568499999</v>
      </c>
      <c r="O567" s="97">
        <v>8.4295072920800004E-2</v>
      </c>
      <c r="P567" s="97">
        <v>4.78708438744E-2</v>
      </c>
      <c r="Q567" s="97">
        <v>3.2652029885600002E-2</v>
      </c>
      <c r="R567" s="11">
        <f>SQRT((C567-Input!$R$8)^2+(Input!$Q$8-D567)^2)</f>
        <v>1.368046163934616</v>
      </c>
    </row>
    <row r="568" spans="3:18">
      <c r="C568" s="97">
        <v>47.099999999999987</v>
      </c>
      <c r="D568" s="97">
        <v>9.1</v>
      </c>
      <c r="E568" s="97">
        <v>0.390396402837</v>
      </c>
      <c r="F568" s="97">
        <v>0.77048986763799998</v>
      </c>
      <c r="G568" s="97">
        <v>0.91088110986000004</v>
      </c>
      <c r="H568" s="97">
        <v>0.86983864023699997</v>
      </c>
      <c r="I568" s="97">
        <v>0.76986907565200002</v>
      </c>
      <c r="J568" s="97">
        <v>0.67359359645600003</v>
      </c>
      <c r="K568" s="97">
        <v>0.59937308108300003</v>
      </c>
      <c r="L568" s="97">
        <v>0.53715827431200003</v>
      </c>
      <c r="M568" s="97">
        <v>0.48104900142399998</v>
      </c>
      <c r="N568" s="97">
        <v>0.20454720535699999</v>
      </c>
      <c r="O568" s="97">
        <v>8.6709438368000005E-2</v>
      </c>
      <c r="P568" s="97">
        <v>4.9153938770499998E-2</v>
      </c>
      <c r="Q568" s="97">
        <v>3.34448221617E-2</v>
      </c>
      <c r="R568" s="11">
        <f>SQRT((C568-Input!$R$8)^2+(Input!$Q$8-D568)^2)</f>
        <v>1.2705898759865808</v>
      </c>
    </row>
    <row r="569" spans="3:18">
      <c r="C569" s="97">
        <v>47.099999999999987</v>
      </c>
      <c r="D569" s="97">
        <v>9.2000000000000011</v>
      </c>
      <c r="E569" s="97">
        <v>0.39867551143300001</v>
      </c>
      <c r="F569" s="97">
        <v>0.78821684792400004</v>
      </c>
      <c r="G569" s="97">
        <v>0.93116215196600005</v>
      </c>
      <c r="H569" s="97">
        <v>0.88852492541200001</v>
      </c>
      <c r="I569" s="97">
        <v>0.786714952611</v>
      </c>
      <c r="J569" s="97">
        <v>0.68878861328399998</v>
      </c>
      <c r="K569" s="97">
        <v>0.61267150384799995</v>
      </c>
      <c r="L569" s="97">
        <v>0.55010527846199997</v>
      </c>
      <c r="M569" s="97">
        <v>0.49235487065299999</v>
      </c>
      <c r="N569" s="97">
        <v>0.209182898428</v>
      </c>
      <c r="O569" s="97">
        <v>8.8718891603300001E-2</v>
      </c>
      <c r="P569" s="97">
        <v>5.0248422142000003E-2</v>
      </c>
      <c r="Q569" s="97">
        <v>3.4133507683800003E-2</v>
      </c>
      <c r="R569" s="11">
        <f>SQRT((C569-Input!$R$8)^2+(Input!$Q$8-D569)^2)</f>
        <v>1.1735616555013082</v>
      </c>
    </row>
    <row r="570" spans="3:18">
      <c r="C570" s="97">
        <v>47.099999999999987</v>
      </c>
      <c r="D570" s="97">
        <v>9.3000000000000007</v>
      </c>
      <c r="E570" s="97">
        <v>0.40361737997699998</v>
      </c>
      <c r="F570" s="97">
        <v>0.79932259820700002</v>
      </c>
      <c r="G570" s="97">
        <v>0.94437497984499996</v>
      </c>
      <c r="H570" s="97">
        <v>0.90074497175299995</v>
      </c>
      <c r="I570" s="97">
        <v>0.79728930730799996</v>
      </c>
      <c r="J570" s="97">
        <v>0.69883888394600002</v>
      </c>
      <c r="K570" s="97">
        <v>0.62150365943499997</v>
      </c>
      <c r="L570" s="97">
        <v>0.55848555326399996</v>
      </c>
      <c r="M570" s="97">
        <v>0.49993907839099999</v>
      </c>
      <c r="N570" s="97">
        <v>0.21240780810000001</v>
      </c>
      <c r="O570" s="97">
        <v>9.0136737069200001E-2</v>
      </c>
      <c r="P570" s="97">
        <v>5.1027101031399999E-2</v>
      </c>
      <c r="Q570" s="97">
        <v>3.4628844755700001E-2</v>
      </c>
      <c r="R570" s="11">
        <f>SQRT((C570-Input!$R$8)^2+(Input!$Q$8-D570)^2)</f>
        <v>1.0770771957322056</v>
      </c>
    </row>
    <row r="571" spans="3:18">
      <c r="C571" s="97">
        <v>47.099999999999987</v>
      </c>
      <c r="D571" s="97">
        <v>9.3999999999999986</v>
      </c>
      <c r="E571" s="97">
        <v>0.40523777801400002</v>
      </c>
      <c r="F571" s="97">
        <v>0.80362141294699996</v>
      </c>
      <c r="G571" s="97">
        <v>0.94887612285900003</v>
      </c>
      <c r="H571" s="97">
        <v>0.90488281349800004</v>
      </c>
      <c r="I571" s="97">
        <v>0.80104089834600001</v>
      </c>
      <c r="J571" s="97">
        <v>0.70243844144699996</v>
      </c>
      <c r="K571" s="97">
        <v>0.62472712914899997</v>
      </c>
      <c r="L571" s="97">
        <v>0.56137775484100005</v>
      </c>
      <c r="M571" s="97">
        <v>0.50277676133000004</v>
      </c>
      <c r="N571" s="97">
        <v>0.213705166664</v>
      </c>
      <c r="O571" s="97">
        <v>9.0714140522600004E-2</v>
      </c>
      <c r="P571" s="97">
        <v>5.1349853371600002E-2</v>
      </c>
      <c r="Q571" s="97">
        <v>3.4839013809299997E-2</v>
      </c>
      <c r="R571" s="11">
        <f>SQRT((C571-Input!$R$8)^2+(Input!$Q$8-D571)^2)</f>
        <v>0.98129690301648054</v>
      </c>
    </row>
    <row r="572" spans="3:18">
      <c r="C572" s="97">
        <v>47.099999999999987</v>
      </c>
      <c r="D572" s="97">
        <v>9.5</v>
      </c>
      <c r="E572" s="97">
        <v>0.39944150141599999</v>
      </c>
      <c r="F572" s="97">
        <v>0.79193089698600005</v>
      </c>
      <c r="G572" s="97">
        <v>0.93510415435700001</v>
      </c>
      <c r="H572" s="97">
        <v>0.89224410247099994</v>
      </c>
      <c r="I572" s="97">
        <v>0.79059554417099998</v>
      </c>
      <c r="J572" s="97">
        <v>0.69262471599499997</v>
      </c>
      <c r="K572" s="97">
        <v>0.616338720422</v>
      </c>
      <c r="L572" s="97">
        <v>0.55397272523399999</v>
      </c>
      <c r="M572" s="97">
        <v>0.49594403846000001</v>
      </c>
      <c r="N572" s="97">
        <v>0.21138219051400001</v>
      </c>
      <c r="O572" s="97">
        <v>8.9832738013299995E-2</v>
      </c>
      <c r="P572" s="97">
        <v>5.0905012216699998E-2</v>
      </c>
      <c r="Q572" s="97">
        <v>3.4578467482899999E-2</v>
      </c>
      <c r="R572" s="11">
        <f>SQRT((C572-Input!$R$8)^2+(Input!$Q$8-D572)^2)</f>
        <v>0.88644906123990752</v>
      </c>
    </row>
    <row r="573" spans="3:18">
      <c r="C573" s="97">
        <v>47.099999999999987</v>
      </c>
      <c r="D573" s="97">
        <v>9.5999999999999979</v>
      </c>
      <c r="E573" s="97">
        <v>0.38320436262500002</v>
      </c>
      <c r="F573" s="97">
        <v>0.75866889235799995</v>
      </c>
      <c r="G573" s="97">
        <v>0.89941074694199996</v>
      </c>
      <c r="H573" s="97">
        <v>0.85957507681199996</v>
      </c>
      <c r="I573" s="97">
        <v>0.76162685050500001</v>
      </c>
      <c r="J573" s="97">
        <v>0.66683419747600003</v>
      </c>
      <c r="K573" s="97">
        <v>0.59408744094400001</v>
      </c>
      <c r="L573" s="97">
        <v>0.53276134284300003</v>
      </c>
      <c r="M573" s="97">
        <v>0.47767155131099998</v>
      </c>
      <c r="N573" s="97">
        <v>0.20487122197400001</v>
      </c>
      <c r="O573" s="97">
        <v>8.7328133468599994E-2</v>
      </c>
      <c r="P573" s="97">
        <v>4.9620525259999999E-2</v>
      </c>
      <c r="Q573" s="97">
        <v>3.3807621448099998E-2</v>
      </c>
      <c r="R573" s="11">
        <f>SQRT((C573-Input!$R$8)^2+(Input!$Q$8-D573)^2)</f>
        <v>0.79286837777559049</v>
      </c>
    </row>
    <row r="574" spans="3:18">
      <c r="C574" s="97">
        <v>47.099999999999987</v>
      </c>
      <c r="D574" s="97">
        <v>9.6999999999999993</v>
      </c>
      <c r="E574" s="97">
        <v>0.36542207733400001</v>
      </c>
      <c r="F574" s="97">
        <v>0.72148904197700003</v>
      </c>
      <c r="G574" s="97">
        <v>0.86028523976399995</v>
      </c>
      <c r="H574" s="97">
        <v>0.82364988265799999</v>
      </c>
      <c r="I574" s="97">
        <v>0.72852603706800001</v>
      </c>
      <c r="J574" s="97">
        <v>0.63858661730400001</v>
      </c>
      <c r="K574" s="97">
        <v>0.56961523491800004</v>
      </c>
      <c r="L574" s="97">
        <v>0.50959057104600003</v>
      </c>
      <c r="M574" s="97">
        <v>0.45762684268699999</v>
      </c>
      <c r="N574" s="97">
        <v>0.197104205798</v>
      </c>
      <c r="O574" s="97">
        <v>8.4433583415500002E-2</v>
      </c>
      <c r="P574" s="97">
        <v>4.81076811056E-2</v>
      </c>
      <c r="Q574" s="97">
        <v>3.2880448734799998E-2</v>
      </c>
      <c r="R574" s="11">
        <f>SQRT((C574-Input!$R$8)^2+(Input!$Q$8-D574)^2)</f>
        <v>0.70106247280814726</v>
      </c>
    </row>
    <row r="575" spans="3:18">
      <c r="C575" s="97">
        <v>47.099999999999987</v>
      </c>
      <c r="D575" s="97">
        <v>9.8000000000000007</v>
      </c>
      <c r="E575" s="97">
        <v>0.35349448214700002</v>
      </c>
      <c r="F575" s="97">
        <v>0.69722488207400002</v>
      </c>
      <c r="G575" s="97">
        <v>0.83337593056799997</v>
      </c>
      <c r="H575" s="97">
        <v>0.79878673352700003</v>
      </c>
      <c r="I575" s="97">
        <v>0.70590700566499998</v>
      </c>
      <c r="J575" s="97">
        <v>0.61926229102200003</v>
      </c>
      <c r="K575" s="97">
        <v>0.55255297207599996</v>
      </c>
      <c r="L575" s="97">
        <v>0.49384386359900001</v>
      </c>
      <c r="M575" s="97">
        <v>0.443930346709</v>
      </c>
      <c r="N575" s="97">
        <v>0.19152263249400001</v>
      </c>
      <c r="O575" s="97">
        <v>8.2270563054800003E-2</v>
      </c>
      <c r="P575" s="97">
        <v>4.6942588328299999E-2</v>
      </c>
      <c r="Q575" s="97">
        <v>3.2149005653499999E-2</v>
      </c>
      <c r="R575" s="11">
        <f>SQRT((C575-Input!$R$8)^2+(Input!$Q$8-D575)^2)</f>
        <v>0.6118307912186608</v>
      </c>
    </row>
    <row r="576" spans="3:18">
      <c r="C576" s="97">
        <v>47.099999999999987</v>
      </c>
      <c r="D576" s="97">
        <v>9.9</v>
      </c>
      <c r="E576" s="97">
        <v>0.34729134987100002</v>
      </c>
      <c r="F576" s="97">
        <v>0.68540975914900004</v>
      </c>
      <c r="G576" s="97">
        <v>0.81913994705100002</v>
      </c>
      <c r="H576" s="97">
        <v>0.78549122693899998</v>
      </c>
      <c r="I576" s="97">
        <v>0.69389116504600001</v>
      </c>
      <c r="J576" s="97">
        <v>0.60888231728800002</v>
      </c>
      <c r="K576" s="97">
        <v>0.54275911586799996</v>
      </c>
      <c r="L576" s="97">
        <v>0.48535663754699998</v>
      </c>
      <c r="M576" s="97">
        <v>0.43643929093599998</v>
      </c>
      <c r="N576" s="97">
        <v>0.18817433643100001</v>
      </c>
      <c r="O576" s="97">
        <v>8.0822233477100006E-2</v>
      </c>
      <c r="P576" s="97">
        <v>4.6113263102500003E-2</v>
      </c>
      <c r="Q576" s="97">
        <v>3.1604747372899998E-2</v>
      </c>
      <c r="R576" s="11">
        <f>SQRT((C576-Input!$R$8)^2+(Input!$Q$8-D576)^2)</f>
        <v>0.52648384912230006</v>
      </c>
    </row>
    <row r="577" spans="3:18">
      <c r="C577" s="97">
        <v>47.099999999999987</v>
      </c>
      <c r="D577" s="97">
        <v>10</v>
      </c>
      <c r="E577" s="97">
        <v>0.34856685734499998</v>
      </c>
      <c r="F577" s="97">
        <v>0.689887858696</v>
      </c>
      <c r="G577" s="97">
        <v>0.82136671532899996</v>
      </c>
      <c r="H577" s="97">
        <v>0.78718271469099999</v>
      </c>
      <c r="I577" s="97">
        <v>0.695610604365</v>
      </c>
      <c r="J577" s="97">
        <v>0.610250124427</v>
      </c>
      <c r="K577" s="97">
        <v>0.54406030616500001</v>
      </c>
      <c r="L577" s="97">
        <v>0.48643339396000002</v>
      </c>
      <c r="M577" s="97">
        <v>0.43719934547400002</v>
      </c>
      <c r="N577" s="97">
        <v>0.187907632006</v>
      </c>
      <c r="O577" s="97">
        <v>8.0430401390900005E-2</v>
      </c>
      <c r="P577" s="97">
        <v>4.5811266869099997E-2</v>
      </c>
      <c r="Q577" s="97">
        <v>3.1374622528299999E-2</v>
      </c>
      <c r="R577" s="11">
        <f>SQRT((C577-Input!$R$8)^2+(Input!$Q$8-D577)^2)</f>
        <v>0.44725112597959221</v>
      </c>
    </row>
    <row r="578" spans="3:18">
      <c r="C578" s="97">
        <v>47.099999999999987</v>
      </c>
      <c r="D578" s="97">
        <v>10.199999999999999</v>
      </c>
      <c r="E578" s="97">
        <v>0.349756015596</v>
      </c>
      <c r="F578" s="97">
        <v>0.69510992961600004</v>
      </c>
      <c r="G578" s="97">
        <v>0.823344119624</v>
      </c>
      <c r="H578" s="97">
        <v>0.788481047085</v>
      </c>
      <c r="I578" s="97">
        <v>0.69692874179700004</v>
      </c>
      <c r="J578" s="97">
        <v>0.611054797697</v>
      </c>
      <c r="K578" s="97">
        <v>0.54481227972599999</v>
      </c>
      <c r="L578" s="97">
        <v>0.48692252724200003</v>
      </c>
      <c r="M578" s="97">
        <v>0.43727951223799999</v>
      </c>
      <c r="N578" s="97">
        <v>0.186837286952</v>
      </c>
      <c r="O578" s="97">
        <v>7.9480284087199995E-2</v>
      </c>
      <c r="P578" s="97">
        <v>4.5095257221400002E-2</v>
      </c>
      <c r="Q578" s="97">
        <v>3.08204389372E-2</v>
      </c>
      <c r="R578" s="11">
        <f>SQRT((C578-Input!$R$8)^2+(Input!$Q$8-D578)^2)</f>
        <v>0.32516184016082383</v>
      </c>
    </row>
    <row r="579" spans="3:18">
      <c r="C579" s="97">
        <v>47.099999999999987</v>
      </c>
      <c r="D579" s="97">
        <v>10.3</v>
      </c>
      <c r="E579" s="97">
        <v>0.34837426003299998</v>
      </c>
      <c r="F579" s="97">
        <v>0.69200949472399997</v>
      </c>
      <c r="G579" s="97">
        <v>0.81985046183200005</v>
      </c>
      <c r="H579" s="97">
        <v>0.78518712151299996</v>
      </c>
      <c r="I579" s="97">
        <v>0.69423274764300003</v>
      </c>
      <c r="J579" s="97">
        <v>0.60878187975599996</v>
      </c>
      <c r="K579" s="97">
        <v>0.542742565786</v>
      </c>
      <c r="L579" s="97">
        <v>0.48531732760700003</v>
      </c>
      <c r="M579" s="97">
        <v>0.43589933776400003</v>
      </c>
      <c r="N579" s="97">
        <v>0.18632977912199999</v>
      </c>
      <c r="O579" s="97">
        <v>7.9154495004600006E-2</v>
      </c>
      <c r="P579" s="97">
        <v>4.48373146562E-2</v>
      </c>
      <c r="Q579" s="97">
        <v>3.0603126698599999E-2</v>
      </c>
      <c r="R579" s="11">
        <f>SQRT((C579-Input!$R$8)^2+(Input!$Q$8-D579)^2)</f>
        <v>0.29762148544779637</v>
      </c>
    </row>
    <row r="580" spans="3:18">
      <c r="C580" s="97">
        <v>47.099999999999987</v>
      </c>
      <c r="D580" s="97">
        <v>10.4</v>
      </c>
      <c r="E580" s="97">
        <v>0.34117425340500002</v>
      </c>
      <c r="F580" s="97">
        <v>0.67689430675499995</v>
      </c>
      <c r="G580" s="97">
        <v>0.80399757050999998</v>
      </c>
      <c r="H580" s="97">
        <v>0.77005212234200004</v>
      </c>
      <c r="I580" s="97">
        <v>0.68099106293400002</v>
      </c>
      <c r="J580" s="97">
        <v>0.59734140098999999</v>
      </c>
      <c r="K580" s="97">
        <v>0.53200737176199997</v>
      </c>
      <c r="L580" s="97">
        <v>0.47600197190100002</v>
      </c>
      <c r="M580" s="97">
        <v>0.42773210712499998</v>
      </c>
      <c r="N580" s="97">
        <v>0.182888779901</v>
      </c>
      <c r="O580" s="97">
        <v>7.7777726319600005E-2</v>
      </c>
      <c r="P580" s="97">
        <v>4.4053643086400002E-2</v>
      </c>
      <c r="Q580" s="97">
        <v>3.00754121828E-2</v>
      </c>
      <c r="R580" s="11">
        <f>SQRT((C580-Input!$R$8)^2+(Input!$Q$8-D580)^2)</f>
        <v>0.30236877302977716</v>
      </c>
    </row>
    <row r="581" spans="3:18">
      <c r="C581" s="97">
        <v>47.099999999999987</v>
      </c>
      <c r="D581" s="97">
        <v>10.5</v>
      </c>
      <c r="E581" s="97">
        <v>0.33787327699300002</v>
      </c>
      <c r="F581" s="97">
        <v>0.67023379309599995</v>
      </c>
      <c r="G581" s="97">
        <v>0.79640576176900002</v>
      </c>
      <c r="H581" s="97">
        <v>0.76236033637300005</v>
      </c>
      <c r="I581" s="97">
        <v>0.67463029546999997</v>
      </c>
      <c r="J581" s="97">
        <v>0.59190002320500001</v>
      </c>
      <c r="K581" s="97">
        <v>0.52697039101999998</v>
      </c>
      <c r="L581" s="97">
        <v>0.471662938679</v>
      </c>
      <c r="M581" s="97">
        <v>0.42389098282100002</v>
      </c>
      <c r="N581" s="97">
        <v>0.181075040573</v>
      </c>
      <c r="O581" s="97">
        <v>7.6911496320499997E-2</v>
      </c>
      <c r="P581" s="97">
        <v>4.35045611518E-2</v>
      </c>
      <c r="Q581" s="97">
        <v>2.9673801475999999E-2</v>
      </c>
      <c r="R581" s="11">
        <f>SQRT((C581-Input!$R$8)^2+(Input!$Q$8-D581)^2)</f>
        <v>0.33804615248056413</v>
      </c>
    </row>
    <row r="582" spans="3:18">
      <c r="C582" s="97">
        <v>47.099999999999987</v>
      </c>
      <c r="D582" s="97">
        <v>10.6</v>
      </c>
      <c r="E582" s="97">
        <v>0.33593306365600001</v>
      </c>
      <c r="F582" s="97">
        <v>0.66790874365399999</v>
      </c>
      <c r="G582" s="97">
        <v>0.79075290353000005</v>
      </c>
      <c r="H582" s="97">
        <v>0.75611054840900005</v>
      </c>
      <c r="I582" s="97">
        <v>0.66919628708900003</v>
      </c>
      <c r="J582" s="97">
        <v>0.58712401265299996</v>
      </c>
      <c r="K582" s="97">
        <v>0.52234435966799997</v>
      </c>
      <c r="L582" s="97">
        <v>0.46748777516099999</v>
      </c>
      <c r="M582" s="97">
        <v>0.42002121491400002</v>
      </c>
      <c r="N582" s="97">
        <v>0.178748732071</v>
      </c>
      <c r="O582" s="97">
        <v>7.5781536820200002E-2</v>
      </c>
      <c r="P582" s="97">
        <v>4.2812523560899998E-2</v>
      </c>
      <c r="Q582" s="97">
        <v>2.91714340207E-2</v>
      </c>
      <c r="R582" s="11">
        <f>SQRT((C582-Input!$R$8)^2+(Input!$Q$8-D582)^2)</f>
        <v>0.39638810213008735</v>
      </c>
    </row>
    <row r="583" spans="3:18">
      <c r="C583" s="97">
        <v>47.100999999999992</v>
      </c>
      <c r="D583" s="97">
        <v>6.8249999999999993</v>
      </c>
      <c r="E583" s="97">
        <v>0.27037350837200003</v>
      </c>
      <c r="F583" s="97">
        <v>0.50178821815499997</v>
      </c>
      <c r="G583" s="97">
        <v>0.61263998055900004</v>
      </c>
      <c r="H583" s="97">
        <v>0.59313164489600001</v>
      </c>
      <c r="I583" s="97">
        <v>0.52189858243599996</v>
      </c>
      <c r="J583" s="97">
        <v>0.45594070862500002</v>
      </c>
      <c r="K583" s="97">
        <v>0.40400496786099999</v>
      </c>
      <c r="L583" s="97">
        <v>0.36016273592800002</v>
      </c>
      <c r="M583" s="97">
        <v>0.32370971270299997</v>
      </c>
      <c r="N583" s="97">
        <v>0.14236205609300001</v>
      </c>
      <c r="O583" s="97">
        <v>6.2437009267900002E-2</v>
      </c>
      <c r="P583" s="97">
        <v>3.6575881581600002E-2</v>
      </c>
      <c r="Q583" s="97">
        <v>2.56022639014E-2</v>
      </c>
      <c r="R583" s="11">
        <f>SQRT((C583-Input!$R$8)^2+(Input!$Q$8-D583)^2)</f>
        <v>3.5232536299059825</v>
      </c>
    </row>
    <row r="584" spans="3:18">
      <c r="C584" s="97">
        <v>47.133000000000003</v>
      </c>
      <c r="D584" s="97">
        <v>7.2500000000000009</v>
      </c>
      <c r="E584" s="97">
        <v>0.27681248071999998</v>
      </c>
      <c r="F584" s="97">
        <v>0.51284145525699998</v>
      </c>
      <c r="G584" s="97">
        <v>0.62633029915100003</v>
      </c>
      <c r="H584" s="97">
        <v>0.60683135832000001</v>
      </c>
      <c r="I584" s="97">
        <v>0.53523491280799995</v>
      </c>
      <c r="J584" s="97">
        <v>0.46807029806400002</v>
      </c>
      <c r="K584" s="97">
        <v>0.41509823276399999</v>
      </c>
      <c r="L584" s="97">
        <v>0.37095107436500002</v>
      </c>
      <c r="M584" s="97">
        <v>0.33385130008899999</v>
      </c>
      <c r="N584" s="97">
        <v>0.149043987445</v>
      </c>
      <c r="O584" s="97">
        <v>6.5929183549199993E-2</v>
      </c>
      <c r="P584" s="97">
        <v>3.8681815252100002E-2</v>
      </c>
      <c r="Q584" s="97">
        <v>2.7162489302699998E-2</v>
      </c>
      <c r="R584" s="11">
        <f>SQRT((C584-Input!$R$8)^2+(Input!$Q$8-D584)^2)</f>
        <v>3.1031909902953472</v>
      </c>
    </row>
    <row r="585" spans="3:18">
      <c r="C585" s="97">
        <v>47.2</v>
      </c>
      <c r="D585" s="97">
        <v>6.5999999999999988</v>
      </c>
      <c r="E585" s="97">
        <v>0.19945636877199999</v>
      </c>
      <c r="F585" s="97">
        <v>0.36265809449500003</v>
      </c>
      <c r="G585" s="97">
        <v>0.45220506456300003</v>
      </c>
      <c r="H585" s="97">
        <v>0.44175999341799999</v>
      </c>
      <c r="I585" s="97">
        <v>0.39204900312699997</v>
      </c>
      <c r="J585" s="97">
        <v>0.34252622893899998</v>
      </c>
      <c r="K585" s="97">
        <v>0.30338879567400001</v>
      </c>
      <c r="L585" s="97">
        <v>0.271885266284</v>
      </c>
      <c r="M585" s="97">
        <v>0.245352248312</v>
      </c>
      <c r="N585" s="97">
        <v>0.111598183755</v>
      </c>
      <c r="O585" s="97">
        <v>5.0171804576199998E-2</v>
      </c>
      <c r="P585" s="97">
        <v>3.01257260017E-2</v>
      </c>
      <c r="Q585" s="97">
        <v>2.1368720914500001E-2</v>
      </c>
      <c r="R585" s="11">
        <f>SQRT((C585-Input!$R$8)^2+(Input!$Q$8-D585)^2)</f>
        <v>3.7566319468604497</v>
      </c>
    </row>
    <row r="586" spans="3:18">
      <c r="C586" s="97">
        <v>47.2</v>
      </c>
      <c r="D586" s="97">
        <v>6.6999999999999993</v>
      </c>
      <c r="E586" s="97">
        <v>0.22143608950999999</v>
      </c>
      <c r="F586" s="97">
        <v>0.40775201435000002</v>
      </c>
      <c r="G586" s="97">
        <v>0.50262086604599998</v>
      </c>
      <c r="H586" s="97">
        <v>0.48870570664000001</v>
      </c>
      <c r="I586" s="97">
        <v>0.43178823156599999</v>
      </c>
      <c r="J586" s="97">
        <v>0.377944704927</v>
      </c>
      <c r="K586" s="97">
        <v>0.334037386125</v>
      </c>
      <c r="L586" s="97">
        <v>0.29893836351600001</v>
      </c>
      <c r="M586" s="97">
        <v>0.26946425614000002</v>
      </c>
      <c r="N586" s="97">
        <v>0.120811519805</v>
      </c>
      <c r="O586" s="97">
        <v>5.3872347964999998E-2</v>
      </c>
      <c r="P586" s="97">
        <v>3.2064858465500001E-2</v>
      </c>
      <c r="Q586" s="97">
        <v>2.26476210799E-2</v>
      </c>
      <c r="R586" s="11">
        <f>SQRT((C586-Input!$R$8)^2+(Input!$Q$8-D586)^2)</f>
        <v>3.657202743966474</v>
      </c>
    </row>
    <row r="587" spans="3:18">
      <c r="C587" s="97">
        <v>47.2</v>
      </c>
      <c r="D587" s="97">
        <v>6.8</v>
      </c>
      <c r="E587" s="97">
        <v>0.24526480722899999</v>
      </c>
      <c r="F587" s="97">
        <v>0.45537633495399998</v>
      </c>
      <c r="G587" s="97">
        <v>0.55744206227299997</v>
      </c>
      <c r="H587" s="97">
        <v>0.539741070032</v>
      </c>
      <c r="I587" s="97">
        <v>0.47473551243099998</v>
      </c>
      <c r="J587" s="97">
        <v>0.41570394591100002</v>
      </c>
      <c r="K587" s="97">
        <v>0.36758075710999999</v>
      </c>
      <c r="L587" s="97">
        <v>0.32814319603600001</v>
      </c>
      <c r="M587" s="97">
        <v>0.29553393882099999</v>
      </c>
      <c r="N587" s="97">
        <v>0.13095679471300001</v>
      </c>
      <c r="O587" s="97">
        <v>5.7886772793200002E-2</v>
      </c>
      <c r="P587" s="97">
        <v>3.4165968661000003E-2</v>
      </c>
      <c r="Q587" s="97">
        <v>2.4018474440899999E-2</v>
      </c>
      <c r="R587" s="11">
        <f>SQRT((C587-Input!$R$8)^2+(Input!$Q$8-D587)^2)</f>
        <v>3.5578055366727512</v>
      </c>
    </row>
    <row r="588" spans="3:18">
      <c r="C588" s="97">
        <v>47.2</v>
      </c>
      <c r="D588" s="97">
        <v>6.9</v>
      </c>
      <c r="E588" s="97">
        <v>0.26011130209299999</v>
      </c>
      <c r="F588" s="97">
        <v>0.483109177384</v>
      </c>
      <c r="G588" s="97">
        <v>0.58980562983899998</v>
      </c>
      <c r="H588" s="97">
        <v>0.57156000081000002</v>
      </c>
      <c r="I588" s="97">
        <v>0.50266168072499995</v>
      </c>
      <c r="J588" s="97">
        <v>0.43983624309199998</v>
      </c>
      <c r="K588" s="97">
        <v>0.38981071298100001</v>
      </c>
      <c r="L588" s="97">
        <v>0.34764236415499999</v>
      </c>
      <c r="M588" s="97">
        <v>0.31283883379400002</v>
      </c>
      <c r="N588" s="97">
        <v>0.138431501156</v>
      </c>
      <c r="O588" s="97">
        <v>6.1001832160500001E-2</v>
      </c>
      <c r="P588" s="97">
        <v>3.58461984962E-2</v>
      </c>
      <c r="Q588" s="97">
        <v>2.51412277989E-2</v>
      </c>
      <c r="R588" s="11">
        <f>SQRT((C588-Input!$R$8)^2+(Input!$Q$8-D588)^2)</f>
        <v>3.4584430836841396</v>
      </c>
    </row>
    <row r="589" spans="3:18">
      <c r="C589" s="97">
        <v>47.2</v>
      </c>
      <c r="D589" s="97">
        <v>6.9999999999999991</v>
      </c>
      <c r="E589" s="97">
        <v>0.26922980903999999</v>
      </c>
      <c r="F589" s="97">
        <v>0.49932074626299999</v>
      </c>
      <c r="G589" s="97">
        <v>0.60984710053400004</v>
      </c>
      <c r="H589" s="97">
        <v>0.59083566232100004</v>
      </c>
      <c r="I589" s="97">
        <v>0.52030642968999996</v>
      </c>
      <c r="J589" s="97">
        <v>0.455070525389</v>
      </c>
      <c r="K589" s="97">
        <v>0.40361694125399999</v>
      </c>
      <c r="L589" s="97">
        <v>0.36011643113699998</v>
      </c>
      <c r="M589" s="97">
        <v>0.32398505701199998</v>
      </c>
      <c r="N589" s="97">
        <v>0.14371053621400001</v>
      </c>
      <c r="O589" s="97">
        <v>6.3318879012599999E-2</v>
      </c>
      <c r="P589" s="97">
        <v>3.7133473111499997E-2</v>
      </c>
      <c r="Q589" s="97">
        <v>2.6018013058899999E-2</v>
      </c>
      <c r="R589" s="11">
        <f>SQRT((C589-Input!$R$8)^2+(Input!$Q$8-D589)^2)</f>
        <v>3.3591184690906704</v>
      </c>
    </row>
    <row r="590" spans="3:18">
      <c r="C590" s="97">
        <v>47.2</v>
      </c>
      <c r="D590" s="97">
        <v>7.0999999999999988</v>
      </c>
      <c r="E590" s="97">
        <v>0.274762323626</v>
      </c>
      <c r="F590" s="97">
        <v>0.50897880684399999</v>
      </c>
      <c r="G590" s="97">
        <v>0.62194542190400004</v>
      </c>
      <c r="H590" s="97">
        <v>0.60258129199599997</v>
      </c>
      <c r="I590" s="97">
        <v>0.53123642751099998</v>
      </c>
      <c r="J590" s="97">
        <v>0.46456844780099998</v>
      </c>
      <c r="K590" s="97">
        <v>0.41203148974300002</v>
      </c>
      <c r="L590" s="97">
        <v>0.36803742863400002</v>
      </c>
      <c r="M590" s="97">
        <v>0.33113997530400002</v>
      </c>
      <c r="N590" s="97">
        <v>0.147359752579</v>
      </c>
      <c r="O590" s="97">
        <v>6.5026348746200002E-2</v>
      </c>
      <c r="P590" s="97">
        <v>3.8098123464899998E-2</v>
      </c>
      <c r="Q590" s="97">
        <v>2.66964396424E-2</v>
      </c>
      <c r="R590" s="11">
        <f>SQRT((C590-Input!$R$8)^2+(Input!$Q$8-D590)^2)</f>
        <v>3.2598351516126445</v>
      </c>
    </row>
    <row r="591" spans="3:18">
      <c r="C591" s="97">
        <v>47.2</v>
      </c>
      <c r="D591" s="97">
        <v>7.2</v>
      </c>
      <c r="E591" s="97">
        <v>0.27668789291899998</v>
      </c>
      <c r="F591" s="97">
        <v>0.51226080442499999</v>
      </c>
      <c r="G591" s="97">
        <v>0.62595856573999997</v>
      </c>
      <c r="H591" s="97">
        <v>0.60669150349800005</v>
      </c>
      <c r="I591" s="97">
        <v>0.53534684950300004</v>
      </c>
      <c r="J591" s="97">
        <v>0.468287196302</v>
      </c>
      <c r="K591" s="97">
        <v>0.41541694764300002</v>
      </c>
      <c r="L591" s="97">
        <v>0.37136408355700001</v>
      </c>
      <c r="M591" s="97">
        <v>0.334274532322</v>
      </c>
      <c r="N591" s="97">
        <v>0.14933788825700001</v>
      </c>
      <c r="O591" s="97">
        <v>6.6050012228799998E-2</v>
      </c>
      <c r="P591" s="97">
        <v>3.8698673011899998E-2</v>
      </c>
      <c r="Q591" s="97">
        <v>2.7135645609499999E-2</v>
      </c>
      <c r="R591" s="11">
        <f>SQRT((C591-Input!$R$8)^2+(Input!$Q$8-D591)^2)</f>
        <v>3.1605970230310603</v>
      </c>
    </row>
    <row r="592" spans="3:18">
      <c r="C592" s="97">
        <v>47.2</v>
      </c>
      <c r="D592" s="97">
        <v>7.3000000000000007</v>
      </c>
      <c r="E592" s="97">
        <v>0.27352003482499998</v>
      </c>
      <c r="F592" s="97">
        <v>0.50612720531800004</v>
      </c>
      <c r="G592" s="97">
        <v>0.618757331706</v>
      </c>
      <c r="H592" s="97">
        <v>0.60024352368199996</v>
      </c>
      <c r="I592" s="97">
        <v>0.52997487411199995</v>
      </c>
      <c r="J592" s="97">
        <v>0.46395869218899999</v>
      </c>
      <c r="K592" s="97">
        <v>0.41180497827700002</v>
      </c>
      <c r="L592" s="97">
        <v>0.36827149874699999</v>
      </c>
      <c r="M592" s="97">
        <v>0.33180036966199999</v>
      </c>
      <c r="N592" s="97">
        <v>0.14910307196100001</v>
      </c>
      <c r="O592" s="97">
        <v>6.6166257787799998E-2</v>
      </c>
      <c r="P592" s="97">
        <v>3.8835640496299999E-2</v>
      </c>
      <c r="Q592" s="97">
        <v>2.7272884812199999E-2</v>
      </c>
      <c r="R592" s="11">
        <f>SQRT((C592-Input!$R$8)^2+(Input!$Q$8-D592)^2)</f>
        <v>3.0614084778572392</v>
      </c>
    </row>
    <row r="593" spans="3:18">
      <c r="C593" s="97">
        <v>47.2</v>
      </c>
      <c r="D593" s="97">
        <v>7.3999999999999986</v>
      </c>
      <c r="E593" s="97">
        <v>0.26156510319999998</v>
      </c>
      <c r="F593" s="97">
        <v>0.482384935445</v>
      </c>
      <c r="G593" s="97">
        <v>0.59264064525600002</v>
      </c>
      <c r="H593" s="97">
        <v>0.57622006164600004</v>
      </c>
      <c r="I593" s="97">
        <v>0.50885589576099999</v>
      </c>
      <c r="J593" s="97">
        <v>0.44615191741499999</v>
      </c>
      <c r="K593" s="97">
        <v>0.39646849359300002</v>
      </c>
      <c r="L593" s="97">
        <v>0.35449250088099998</v>
      </c>
      <c r="M593" s="97">
        <v>0.31999390036399999</v>
      </c>
      <c r="N593" s="97">
        <v>0.14539974135200001</v>
      </c>
      <c r="O593" s="97">
        <v>6.4932686946099993E-2</v>
      </c>
      <c r="P593" s="97">
        <v>3.8302147327999997E-2</v>
      </c>
      <c r="Q593" s="97">
        <v>2.6990304373500001E-2</v>
      </c>
      <c r="R593" s="11">
        <f>SQRT((C593-Input!$R$8)^2+(Input!$Q$8-D593)^2)</f>
        <v>2.9622744968350876</v>
      </c>
    </row>
    <row r="594" spans="3:18">
      <c r="C594" s="97">
        <v>47.2</v>
      </c>
      <c r="D594" s="97">
        <v>7.4999999999999991</v>
      </c>
      <c r="E594" s="97">
        <v>0.242464834071</v>
      </c>
      <c r="F594" s="97">
        <v>0.443871907234</v>
      </c>
      <c r="G594" s="97">
        <v>0.55070067508599996</v>
      </c>
      <c r="H594" s="97">
        <v>0.53676888827799996</v>
      </c>
      <c r="I594" s="97">
        <v>0.47514683193599999</v>
      </c>
      <c r="J594" s="97">
        <v>0.41760559884199999</v>
      </c>
      <c r="K594" s="97">
        <v>0.37065356549</v>
      </c>
      <c r="L594" s="97">
        <v>0.33234427005700001</v>
      </c>
      <c r="M594" s="97">
        <v>0.300895555506</v>
      </c>
      <c r="N594" s="97">
        <v>0.13881675771099999</v>
      </c>
      <c r="O594" s="97">
        <v>6.2636139682800004E-2</v>
      </c>
      <c r="P594" s="97">
        <v>3.7225778982499999E-2</v>
      </c>
      <c r="Q594" s="97">
        <v>2.6347284087699999E-2</v>
      </c>
      <c r="R594" s="11">
        <f>SQRT((C594-Input!$R$8)^2+(Input!$Q$8-D594)^2)</f>
        <v>2.863200747573063</v>
      </c>
    </row>
    <row r="595" spans="3:18">
      <c r="C595" s="97">
        <v>47.2</v>
      </c>
      <c r="D595" s="97">
        <v>7.5999999999999979</v>
      </c>
      <c r="E595" s="97">
        <v>0.224912154483</v>
      </c>
      <c r="F595" s="97">
        <v>0.40920457339400002</v>
      </c>
      <c r="G595" s="97">
        <v>0.50967434552099999</v>
      </c>
      <c r="H595" s="97">
        <v>0.49878982369399999</v>
      </c>
      <c r="I595" s="97">
        <v>0.44364068206500001</v>
      </c>
      <c r="J595" s="97">
        <v>0.390566993779</v>
      </c>
      <c r="K595" s="97">
        <v>0.34658388184799999</v>
      </c>
      <c r="L595" s="97">
        <v>0.31164155367899998</v>
      </c>
      <c r="M595" s="97">
        <v>0.282904947031</v>
      </c>
      <c r="N595" s="97">
        <v>0.13233997138100001</v>
      </c>
      <c r="O595" s="97">
        <v>6.0245998635999998E-2</v>
      </c>
      <c r="P595" s="97">
        <v>3.6027034018400003E-2</v>
      </c>
      <c r="Q595" s="97">
        <v>2.5603463844200001E-2</v>
      </c>
      <c r="R595" s="11">
        <f>SQRT((C595-Input!$R$8)^2+(Input!$Q$8-D595)^2)</f>
        <v>2.7641937065275171</v>
      </c>
    </row>
    <row r="596" spans="3:18">
      <c r="C596" s="97">
        <v>47.2</v>
      </c>
      <c r="D596" s="97">
        <v>7.6999999999999993</v>
      </c>
      <c r="E596" s="97">
        <v>0.20938219701999999</v>
      </c>
      <c r="F596" s="97">
        <v>0.37759563966300003</v>
      </c>
      <c r="G596" s="97">
        <v>0.47358701037700002</v>
      </c>
      <c r="H596" s="97">
        <v>0.46531800150199998</v>
      </c>
      <c r="I596" s="97">
        <v>0.41572315829099998</v>
      </c>
      <c r="J596" s="97">
        <v>0.36579110138699999</v>
      </c>
      <c r="K596" s="97">
        <v>0.325376702337</v>
      </c>
      <c r="L596" s="97">
        <v>0.29334905969500003</v>
      </c>
      <c r="M596" s="97">
        <v>0.26641562487199999</v>
      </c>
      <c r="N596" s="97">
        <v>0.12640371879699999</v>
      </c>
      <c r="O596" s="97">
        <v>5.79691418173E-2</v>
      </c>
      <c r="P596" s="97">
        <v>3.4855522262700001E-2</v>
      </c>
      <c r="Q596" s="97">
        <v>2.4857996484499999E-2</v>
      </c>
      <c r="R596" s="11">
        <f>SQRT((C596-Input!$R$8)^2+(Input!$Q$8-D596)^2)</f>
        <v>2.6652608077840534</v>
      </c>
    </row>
    <row r="597" spans="3:18">
      <c r="C597" s="97">
        <v>47.2</v>
      </c>
      <c r="D597" s="97">
        <v>7.8</v>
      </c>
      <c r="E597" s="97">
        <v>0.194660359142</v>
      </c>
      <c r="F597" s="97">
        <v>0.34764107468099997</v>
      </c>
      <c r="G597" s="97">
        <v>0.44060054175000002</v>
      </c>
      <c r="H597" s="97">
        <v>0.43480402853799999</v>
      </c>
      <c r="I597" s="97">
        <v>0.38984050209100002</v>
      </c>
      <c r="J597" s="97">
        <v>0.34323349116599999</v>
      </c>
      <c r="K597" s="97">
        <v>0.30604263633599998</v>
      </c>
      <c r="L597" s="97">
        <v>0.27638731292800001</v>
      </c>
      <c r="M597" s="97">
        <v>0.251381337521</v>
      </c>
      <c r="N597" s="97">
        <v>0.120827066473</v>
      </c>
      <c r="O597" s="97">
        <v>5.5781702905099997E-2</v>
      </c>
      <c r="P597" s="97">
        <v>3.3703627210899999E-2</v>
      </c>
      <c r="Q597" s="97">
        <v>2.4111248839699999E-2</v>
      </c>
      <c r="R597" s="11">
        <f>SQRT((C597-Input!$R$8)^2+(Input!$Q$8-D597)^2)</f>
        <v>2.5664106257208887</v>
      </c>
    </row>
    <row r="598" spans="3:18">
      <c r="C598" s="97">
        <v>47.2</v>
      </c>
      <c r="D598" s="97">
        <v>7.9</v>
      </c>
      <c r="E598" s="97">
        <v>0.18427153633500001</v>
      </c>
      <c r="F598" s="97">
        <v>0.32749356759699999</v>
      </c>
      <c r="G598" s="97">
        <v>0.41795711594000001</v>
      </c>
      <c r="H598" s="97">
        <v>0.41361969080099997</v>
      </c>
      <c r="I598" s="97">
        <v>0.37107677269799999</v>
      </c>
      <c r="J598" s="97">
        <v>0.327394927005</v>
      </c>
      <c r="K598" s="97">
        <v>0.292417087485</v>
      </c>
      <c r="L598" s="97">
        <v>0.264109509608</v>
      </c>
      <c r="M598" s="97">
        <v>0.24065643645000001</v>
      </c>
      <c r="N598" s="97">
        <v>0.11663724175699999</v>
      </c>
      <c r="O598" s="97">
        <v>5.4085711827399997E-2</v>
      </c>
      <c r="P598" s="97">
        <v>3.2783644346300003E-2</v>
      </c>
      <c r="Q598" s="97">
        <v>2.3499829613600001E-2</v>
      </c>
      <c r="R598" s="11">
        <f>SQRT((C598-Input!$R$8)^2+(Input!$Q$8-D598)^2)</f>
        <v>2.4676531008463205</v>
      </c>
    </row>
    <row r="599" spans="3:18">
      <c r="C599" s="97">
        <v>47.2</v>
      </c>
      <c r="D599" s="97">
        <v>7.9999999999999982</v>
      </c>
      <c r="E599" s="97">
        <v>0.17892003399799999</v>
      </c>
      <c r="F599" s="97">
        <v>0.31733293751399999</v>
      </c>
      <c r="G599" s="97">
        <v>0.40662768136100003</v>
      </c>
      <c r="H599" s="97">
        <v>0.40292878936100002</v>
      </c>
      <c r="I599" s="97">
        <v>0.36154514971500001</v>
      </c>
      <c r="J599" s="97">
        <v>0.31929566638099999</v>
      </c>
      <c r="K599" s="97">
        <v>0.28542344133800002</v>
      </c>
      <c r="L599" s="97">
        <v>0.25776664346599998</v>
      </c>
      <c r="M599" s="97">
        <v>0.23507203962699999</v>
      </c>
      <c r="N599" s="97">
        <v>0.11426679096</v>
      </c>
      <c r="O599" s="97">
        <v>5.3075749411499999E-2</v>
      </c>
      <c r="P599" s="97">
        <v>3.2219066023299998E-2</v>
      </c>
      <c r="Q599" s="97">
        <v>2.31141108852E-2</v>
      </c>
      <c r="R599" s="11">
        <f>SQRT((C599-Input!$R$8)^2+(Input!$Q$8-D599)^2)</f>
        <v>2.3689998211101346</v>
      </c>
    </row>
    <row r="600" spans="3:18">
      <c r="C600" s="97">
        <v>47.2</v>
      </c>
      <c r="D600" s="97">
        <v>8.1</v>
      </c>
      <c r="E600" s="97">
        <v>0.17947881725299999</v>
      </c>
      <c r="F600" s="97">
        <v>0.31883771167000002</v>
      </c>
      <c r="G600" s="97">
        <v>0.40875028812999997</v>
      </c>
      <c r="H600" s="97">
        <v>0.40472288251299998</v>
      </c>
      <c r="I600" s="97">
        <v>0.36299308456099999</v>
      </c>
      <c r="J600" s="97">
        <v>0.320339816083</v>
      </c>
      <c r="K600" s="97">
        <v>0.28626387142699999</v>
      </c>
      <c r="L600" s="97">
        <v>0.25843963132499997</v>
      </c>
      <c r="M600" s="97">
        <v>0.23553906890699999</v>
      </c>
      <c r="N600" s="97">
        <v>0.114036607901</v>
      </c>
      <c r="O600" s="97">
        <v>5.2866381088099997E-2</v>
      </c>
      <c r="P600" s="97">
        <v>3.2074809150400001E-2</v>
      </c>
      <c r="Q600" s="97">
        <v>2.2997696137299999E-2</v>
      </c>
      <c r="R600" s="11">
        <f>SQRT((C600-Input!$R$8)^2+(Input!$Q$8-D600)^2)</f>
        <v>2.2704643751275251</v>
      </c>
    </row>
    <row r="601" spans="3:18">
      <c r="C601" s="97">
        <v>47.2</v>
      </c>
      <c r="D601" s="97">
        <v>8.1999999999999975</v>
      </c>
      <c r="E601" s="97">
        <v>0.186656344339</v>
      </c>
      <c r="F601" s="97">
        <v>0.33324216804599999</v>
      </c>
      <c r="G601" s="97">
        <v>0.42588776470900003</v>
      </c>
      <c r="H601" s="97">
        <v>0.42047086874099998</v>
      </c>
      <c r="I601" s="97">
        <v>0.37675600769099998</v>
      </c>
      <c r="J601" s="97">
        <v>0.33159387493100001</v>
      </c>
      <c r="K601" s="97">
        <v>0.29583963257399998</v>
      </c>
      <c r="L601" s="97">
        <v>0.26695674098200001</v>
      </c>
      <c r="M601" s="97">
        <v>0.24275468016900001</v>
      </c>
      <c r="N601" s="97">
        <v>0.116195373899</v>
      </c>
      <c r="O601" s="97">
        <v>5.3551052895799998E-2</v>
      </c>
      <c r="P601" s="97">
        <v>3.2397282298700002E-2</v>
      </c>
      <c r="Q601" s="97">
        <v>2.3179340594000002E-2</v>
      </c>
      <c r="R601" s="11">
        <f>SQRT((C601-Input!$R$8)^2+(Input!$Q$8-D601)^2)</f>
        <v>2.1720627995126227</v>
      </c>
    </row>
    <row r="602" spans="3:18">
      <c r="C602" s="97">
        <v>47.2</v>
      </c>
      <c r="D602" s="97">
        <v>8.3000000000000007</v>
      </c>
      <c r="E602" s="97">
        <v>0.20080468183899999</v>
      </c>
      <c r="F602" s="97">
        <v>0.36127755153199997</v>
      </c>
      <c r="G602" s="97">
        <v>0.45842134791900002</v>
      </c>
      <c r="H602" s="97">
        <v>0.45054061165600001</v>
      </c>
      <c r="I602" s="97">
        <v>0.40296898673999998</v>
      </c>
      <c r="J602" s="97">
        <v>0.35347033640199998</v>
      </c>
      <c r="K602" s="97">
        <v>0.31449035225799998</v>
      </c>
      <c r="L602" s="97">
        <v>0.28372083431</v>
      </c>
      <c r="M602" s="97">
        <v>0.25706570137899998</v>
      </c>
      <c r="N602" s="97">
        <v>0.120855221273</v>
      </c>
      <c r="O602" s="97">
        <v>5.5170402677799997E-2</v>
      </c>
      <c r="P602" s="97">
        <v>3.3195138460200002E-2</v>
      </c>
      <c r="Q602" s="97">
        <v>2.36596750782E-2</v>
      </c>
      <c r="R602" s="11">
        <f>SQRT((C602-Input!$R$8)^2+(Input!$Q$8-D602)^2)</f>
        <v>2.0738141506243943</v>
      </c>
    </row>
    <row r="603" spans="3:18">
      <c r="C603" s="97">
        <v>47.2</v>
      </c>
      <c r="D603" s="97">
        <v>8.3999999999999986</v>
      </c>
      <c r="E603" s="97">
        <v>0.22265857299799999</v>
      </c>
      <c r="F603" s="97">
        <v>0.40776001084199998</v>
      </c>
      <c r="G603" s="97">
        <v>0.51001947474700005</v>
      </c>
      <c r="H603" s="97">
        <v>0.49801021643999999</v>
      </c>
      <c r="I603" s="97">
        <v>0.44260027029299998</v>
      </c>
      <c r="J603" s="97">
        <v>0.38851326798399999</v>
      </c>
      <c r="K603" s="97">
        <v>0.34438938422499998</v>
      </c>
      <c r="L603" s="97">
        <v>0.30949082747700002</v>
      </c>
      <c r="M603" s="97">
        <v>0.280251000408</v>
      </c>
      <c r="N603" s="97">
        <v>0.12861995189299999</v>
      </c>
      <c r="O603" s="97">
        <v>5.7931739651700002E-2</v>
      </c>
      <c r="P603" s="97">
        <v>3.4563299398700002E-2</v>
      </c>
      <c r="Q603" s="97">
        <v>2.44907313445E-2</v>
      </c>
      <c r="R603" s="11">
        <f>SQRT((C603-Input!$R$8)^2+(Input!$Q$8-D603)^2)</f>
        <v>1.9757412425804568</v>
      </c>
    </row>
    <row r="604" spans="3:18">
      <c r="C604" s="97">
        <v>47.2</v>
      </c>
      <c r="D604" s="97">
        <v>8.5</v>
      </c>
      <c r="E604" s="97">
        <v>0.245256058946</v>
      </c>
      <c r="F604" s="97">
        <v>0.45342149385500002</v>
      </c>
      <c r="G604" s="97">
        <v>0.56319183508100001</v>
      </c>
      <c r="H604" s="97">
        <v>0.54775804920299997</v>
      </c>
      <c r="I604" s="97">
        <v>0.484306728731</v>
      </c>
      <c r="J604" s="97">
        <v>0.42431178885300003</v>
      </c>
      <c r="K604" s="97">
        <v>0.37647964094899999</v>
      </c>
      <c r="L604" s="97">
        <v>0.33727123823600003</v>
      </c>
      <c r="M604" s="97">
        <v>0.30455044337100001</v>
      </c>
      <c r="N604" s="97">
        <v>0.137394279038</v>
      </c>
      <c r="O604" s="97">
        <v>6.1131410359999999E-2</v>
      </c>
      <c r="P604" s="97">
        <v>3.61568508885E-2</v>
      </c>
      <c r="Q604" s="97">
        <v>2.5460412388900001E-2</v>
      </c>
      <c r="R604" s="11">
        <f>SQRT((C604-Input!$R$8)^2+(Input!$Q$8-D604)^2)</f>
        <v>1.8778716100779473</v>
      </c>
    </row>
    <row r="605" spans="3:18">
      <c r="C605" s="97">
        <v>47.2</v>
      </c>
      <c r="D605" s="97">
        <v>8.5999999999999979</v>
      </c>
      <c r="E605" s="97">
        <v>0.262378031628</v>
      </c>
      <c r="F605" s="97">
        <v>0.486785753609</v>
      </c>
      <c r="G605" s="97">
        <v>0.60197335336199997</v>
      </c>
      <c r="H605" s="97">
        <v>0.58476496464200001</v>
      </c>
      <c r="I605" s="97">
        <v>0.51737886541099998</v>
      </c>
      <c r="J605" s="97">
        <v>0.45247715192400001</v>
      </c>
      <c r="K605" s="97">
        <v>0.40213684139700001</v>
      </c>
      <c r="L605" s="97">
        <v>0.35987631825600003</v>
      </c>
      <c r="M605" s="97">
        <v>0.32433780407000001</v>
      </c>
      <c r="N605" s="97">
        <v>0.145085606517</v>
      </c>
      <c r="O605" s="97">
        <v>6.4081543379500006E-2</v>
      </c>
      <c r="P605" s="97">
        <v>3.7660920650300002E-2</v>
      </c>
      <c r="Q605" s="97">
        <v>2.6388234703500001E-2</v>
      </c>
      <c r="R605" s="11">
        <f>SQRT((C605-Input!$R$8)^2+(Input!$Q$8-D605)^2)</f>
        <v>1.7802387789957079</v>
      </c>
    </row>
    <row r="606" spans="3:18">
      <c r="C606" s="97">
        <v>47.2</v>
      </c>
      <c r="D606" s="97">
        <v>8.6999999999999993</v>
      </c>
      <c r="E606" s="97">
        <v>0.27981589912999999</v>
      </c>
      <c r="F606" s="97">
        <v>0.52187328484100004</v>
      </c>
      <c r="G606" s="97">
        <v>0.64148310381200002</v>
      </c>
      <c r="H606" s="97">
        <v>0.62148938438599999</v>
      </c>
      <c r="I606" s="97">
        <v>0.55082126368399997</v>
      </c>
      <c r="J606" s="97">
        <v>0.48099799859699999</v>
      </c>
      <c r="K606" s="97">
        <v>0.426881205614</v>
      </c>
      <c r="L606" s="97">
        <v>0.38283189449299998</v>
      </c>
      <c r="M606" s="97">
        <v>0.34440669423999998</v>
      </c>
      <c r="N606" s="97">
        <v>0.15267223763400001</v>
      </c>
      <c r="O606" s="97">
        <v>6.7091622407999998E-2</v>
      </c>
      <c r="P606" s="97">
        <v>3.91586144557E-2</v>
      </c>
      <c r="Q606" s="97">
        <v>2.73131281984E-2</v>
      </c>
      <c r="R606" s="11">
        <f>SQRT((C606-Input!$R$8)^2+(Input!$Q$8-D606)^2)</f>
        <v>1.6828839640758075</v>
      </c>
    </row>
    <row r="607" spans="3:18">
      <c r="C607" s="97">
        <v>47.2</v>
      </c>
      <c r="D607" s="97">
        <v>8.7999999999999989</v>
      </c>
      <c r="E607" s="97">
        <v>0.292103646193</v>
      </c>
      <c r="F607" s="97">
        <v>0.54783509920700002</v>
      </c>
      <c r="G607" s="97">
        <v>0.67166622861699998</v>
      </c>
      <c r="H607" s="97">
        <v>0.64979258385399996</v>
      </c>
      <c r="I607" s="97">
        <v>0.57528622004800001</v>
      </c>
      <c r="J607" s="97">
        <v>0.50313912342099998</v>
      </c>
      <c r="K607" s="97">
        <v>0.44606557376299999</v>
      </c>
      <c r="L607" s="97">
        <v>0.40055256938799999</v>
      </c>
      <c r="M607" s="97">
        <v>0.36007603642000002</v>
      </c>
      <c r="N607" s="97">
        <v>0.158556758238</v>
      </c>
      <c r="O607" s="97">
        <v>6.9445745650999993E-2</v>
      </c>
      <c r="P607" s="97">
        <v>4.0344328288100001E-2</v>
      </c>
      <c r="Q607" s="97">
        <v>2.8038081827199999E-2</v>
      </c>
      <c r="R607" s="11">
        <f>SQRT((C607-Input!$R$8)^2+(Input!$Q$8-D607)^2)</f>
        <v>1.5858583678396014</v>
      </c>
    </row>
    <row r="608" spans="3:18">
      <c r="C608" s="97">
        <v>47.2</v>
      </c>
      <c r="D608" s="97">
        <v>8.9</v>
      </c>
      <c r="E608" s="97">
        <v>0.30965350375</v>
      </c>
      <c r="F608" s="97">
        <v>0.58575768579200005</v>
      </c>
      <c r="G608" s="97">
        <v>0.71583078019199997</v>
      </c>
      <c r="H608" s="97">
        <v>0.69045803512299997</v>
      </c>
      <c r="I608" s="97">
        <v>0.60969876226800002</v>
      </c>
      <c r="J608" s="97">
        <v>0.53506066441</v>
      </c>
      <c r="K608" s="97">
        <v>0.47367779129699999</v>
      </c>
      <c r="L608" s="97">
        <v>0.42459926874499998</v>
      </c>
      <c r="M608" s="97">
        <v>0.38254917367899999</v>
      </c>
      <c r="N608" s="97">
        <v>0.16673922777899999</v>
      </c>
      <c r="O608" s="97">
        <v>7.2669687167800007E-2</v>
      </c>
      <c r="P608" s="97">
        <v>4.1948556540200001E-2</v>
      </c>
      <c r="Q608" s="97">
        <v>2.90212729419E-2</v>
      </c>
      <c r="R608" s="11">
        <f>SQRT((C608-Input!$R$8)^2+(Input!$Q$8-D608)^2)</f>
        <v>1.4892263391272196</v>
      </c>
    </row>
    <row r="609" spans="3:18">
      <c r="C609" s="97">
        <v>47.2</v>
      </c>
      <c r="D609" s="97">
        <v>8.9999999999999982</v>
      </c>
      <c r="E609" s="97">
        <v>0.32897268532599999</v>
      </c>
      <c r="F609" s="97">
        <v>0.627630623961</v>
      </c>
      <c r="G609" s="97">
        <v>0.76463802993300001</v>
      </c>
      <c r="H609" s="97">
        <v>0.735332730878</v>
      </c>
      <c r="I609" s="97">
        <v>0.64777922157599999</v>
      </c>
      <c r="J609" s="97">
        <v>0.56951830315300001</v>
      </c>
      <c r="K609" s="97">
        <v>0.50453284286300004</v>
      </c>
      <c r="L609" s="97">
        <v>0.45142032159700002</v>
      </c>
      <c r="M609" s="97">
        <v>0.40703035079</v>
      </c>
      <c r="N609" s="97">
        <v>0.17594048946999999</v>
      </c>
      <c r="O609" s="97">
        <v>7.6154489800800002E-2</v>
      </c>
      <c r="P609" s="97">
        <v>4.37219913815E-2</v>
      </c>
      <c r="Q609" s="97">
        <v>3.0110376869300001E-2</v>
      </c>
      <c r="R609" s="11">
        <f>SQRT((C609-Input!$R$8)^2+(Input!$Q$8-D609)^2)</f>
        <v>1.393069781257797</v>
      </c>
    </row>
    <row r="610" spans="3:18">
      <c r="C610" s="97">
        <v>47.2</v>
      </c>
      <c r="D610" s="97">
        <v>9.1</v>
      </c>
      <c r="E610" s="97">
        <v>0.35156198767399999</v>
      </c>
      <c r="F610" s="97">
        <v>0.67829313570000005</v>
      </c>
      <c r="G610" s="97">
        <v>0.81787762872600001</v>
      </c>
      <c r="H610" s="97">
        <v>0.78618571529199999</v>
      </c>
      <c r="I610" s="97">
        <v>0.69124990897399996</v>
      </c>
      <c r="J610" s="97">
        <v>0.60651190372999997</v>
      </c>
      <c r="K610" s="97">
        <v>0.53938081628800005</v>
      </c>
      <c r="L610" s="97">
        <v>0.48144658978400001</v>
      </c>
      <c r="M610" s="97">
        <v>0.43299670337399998</v>
      </c>
      <c r="N610" s="97">
        <v>0.185864226962</v>
      </c>
      <c r="O610" s="97">
        <v>7.9832253162500005E-2</v>
      </c>
      <c r="P610" s="97">
        <v>4.56270409281E-2</v>
      </c>
      <c r="Q610" s="97">
        <v>3.1277489778699999E-2</v>
      </c>
      <c r="R610" s="11">
        <f>SQRT((C610-Input!$R$8)^2+(Input!$Q$8-D610)^2)</f>
        <v>1.2974944091428766</v>
      </c>
    </row>
    <row r="611" spans="3:18">
      <c r="C611" s="97">
        <v>47.2</v>
      </c>
      <c r="D611" s="97">
        <v>9.2000000000000011</v>
      </c>
      <c r="E611" s="97">
        <v>0.37045514537800001</v>
      </c>
      <c r="F611" s="97">
        <v>0.72070779918200001</v>
      </c>
      <c r="G611" s="97">
        <v>0.86204635627899995</v>
      </c>
      <c r="H611" s="97">
        <v>0.82650773654999998</v>
      </c>
      <c r="I611" s="97">
        <v>0.72899634148600001</v>
      </c>
      <c r="J611" s="97">
        <v>0.63886977954799995</v>
      </c>
      <c r="K611" s="97">
        <v>0.56914066757699999</v>
      </c>
      <c r="L611" s="97">
        <v>0.50837427851700001</v>
      </c>
      <c r="M611" s="97">
        <v>0.45638295583499999</v>
      </c>
      <c r="N611" s="97">
        <v>0.19532669847799999</v>
      </c>
      <c r="O611" s="97">
        <v>8.3380322032599999E-2</v>
      </c>
      <c r="P611" s="97">
        <v>4.7473958037600003E-2</v>
      </c>
      <c r="Q611" s="97">
        <v>3.2414627162399998E-2</v>
      </c>
      <c r="R611" s="11">
        <f>SQRT((C611-Input!$R$8)^2+(Input!$Q$8-D611)^2)</f>
        <v>1.2026387936784673</v>
      </c>
    </row>
    <row r="612" spans="3:18">
      <c r="C612" s="97">
        <v>47.2</v>
      </c>
      <c r="D612" s="97">
        <v>9.3000000000000007</v>
      </c>
      <c r="E612" s="97">
        <v>0.38924226498499997</v>
      </c>
      <c r="F612" s="97">
        <v>0.76473007821299999</v>
      </c>
      <c r="G612" s="97">
        <v>0.90563031437800001</v>
      </c>
      <c r="H612" s="97">
        <v>0.865540364412</v>
      </c>
      <c r="I612" s="97">
        <v>0.76544307109800003</v>
      </c>
      <c r="J612" s="97">
        <v>0.66971180548599996</v>
      </c>
      <c r="K612" s="97">
        <v>0.59581120782800001</v>
      </c>
      <c r="L612" s="97">
        <v>0.53366465984300004</v>
      </c>
      <c r="M612" s="97">
        <v>0.478072643834</v>
      </c>
      <c r="N612" s="97">
        <v>0.203532340891</v>
      </c>
      <c r="O612" s="97">
        <v>8.6333130807699998E-2</v>
      </c>
      <c r="P612" s="97">
        <v>4.89790152612E-2</v>
      </c>
      <c r="Q612" s="97">
        <v>3.3324352496300003E-2</v>
      </c>
      <c r="R612" s="11">
        <f>SQRT((C612-Input!$R$8)^2+(Input!$Q$8-D612)^2)</f>
        <v>1.1086876901832092</v>
      </c>
    </row>
    <row r="613" spans="3:18">
      <c r="C613" s="97">
        <v>47.2</v>
      </c>
      <c r="D613" s="97">
        <v>9.3999999999999986</v>
      </c>
      <c r="E613" s="97">
        <v>0.39970373079999999</v>
      </c>
      <c r="F613" s="97">
        <v>0.78948021862999995</v>
      </c>
      <c r="G613" s="97">
        <v>0.93118145697999999</v>
      </c>
      <c r="H613" s="97">
        <v>0.88855024036899999</v>
      </c>
      <c r="I613" s="97">
        <v>0.78643972580900001</v>
      </c>
      <c r="J613" s="97">
        <v>0.68840601546400004</v>
      </c>
      <c r="K613" s="97">
        <v>0.61213580213300001</v>
      </c>
      <c r="L613" s="97">
        <v>0.54938218832600005</v>
      </c>
      <c r="M613" s="97">
        <v>0.49159985858499999</v>
      </c>
      <c r="N613" s="97">
        <v>0.20842611272799999</v>
      </c>
      <c r="O613" s="97">
        <v>8.8207412215999995E-2</v>
      </c>
      <c r="P613" s="97">
        <v>4.9923623347799997E-2</v>
      </c>
      <c r="Q613" s="97">
        <v>3.3887954891700003E-2</v>
      </c>
      <c r="R613" s="11">
        <f>SQRT((C613-Input!$R$8)^2+(Input!$Q$8-D613)^2)</f>
        <v>1.015892081210974</v>
      </c>
    </row>
    <row r="614" spans="3:18">
      <c r="C614" s="97">
        <v>47.2</v>
      </c>
      <c r="D614" s="97">
        <v>9.5</v>
      </c>
      <c r="E614" s="97">
        <v>0.40117564122999999</v>
      </c>
      <c r="F614" s="97">
        <v>0.79470353351599998</v>
      </c>
      <c r="G614" s="97">
        <v>0.93625024598200002</v>
      </c>
      <c r="H614" s="97">
        <v>0.89295720323000005</v>
      </c>
      <c r="I614" s="97">
        <v>0.79051016749900005</v>
      </c>
      <c r="J614" s="97">
        <v>0.69242530154500004</v>
      </c>
      <c r="K614" s="97">
        <v>0.61580646910000003</v>
      </c>
      <c r="L614" s="97">
        <v>0.55303111470800004</v>
      </c>
      <c r="M614" s="97">
        <v>0.49477585383900002</v>
      </c>
      <c r="N614" s="97">
        <v>0.20962942805199999</v>
      </c>
      <c r="O614" s="97">
        <v>8.8681701815900002E-2</v>
      </c>
      <c r="P614" s="97">
        <v>5.0166768558099997E-2</v>
      </c>
      <c r="Q614" s="97">
        <v>3.4035603896299997E-2</v>
      </c>
      <c r="R614" s="11">
        <f>SQRT((C614-Input!$R$8)^2+(Input!$Q$8-D614)^2)</f>
        <v>0.92459993887656144</v>
      </c>
    </row>
    <row r="615" spans="3:18">
      <c r="C615" s="97">
        <v>47.2</v>
      </c>
      <c r="D615" s="97">
        <v>9.5999999999999979</v>
      </c>
      <c r="E615" s="97">
        <v>0.39167230318399998</v>
      </c>
      <c r="F615" s="97">
        <v>0.77659913078700005</v>
      </c>
      <c r="G615" s="97">
        <v>0.91559287351499996</v>
      </c>
      <c r="H615" s="97">
        <v>0.87382426812400005</v>
      </c>
      <c r="I615" s="97">
        <v>0.77409684371599996</v>
      </c>
      <c r="J615" s="97">
        <v>0.67738527703600004</v>
      </c>
      <c r="K615" s="97">
        <v>0.602893106889</v>
      </c>
      <c r="L615" s="97">
        <v>0.54069449451700002</v>
      </c>
      <c r="M615" s="97">
        <v>0.48415049955700001</v>
      </c>
      <c r="N615" s="97">
        <v>0.20574976246099999</v>
      </c>
      <c r="O615" s="97">
        <v>8.7168047247699998E-2</v>
      </c>
      <c r="P615" s="97">
        <v>4.9381705130699997E-2</v>
      </c>
      <c r="Q615" s="97">
        <v>3.3553899377100002E-2</v>
      </c>
      <c r="R615" s="11">
        <f>SQRT((C615-Input!$R$8)^2+(Input!$Q$8-D615)^2)</f>
        <v>0.83530435966414329</v>
      </c>
    </row>
    <row r="616" spans="3:18">
      <c r="C616" s="97">
        <v>47.2</v>
      </c>
      <c r="D616" s="97">
        <v>9.6999999999999993</v>
      </c>
      <c r="E616" s="97">
        <v>0.3727120176</v>
      </c>
      <c r="F616" s="97">
        <v>0.73703633730399998</v>
      </c>
      <c r="G616" s="97">
        <v>0.87512095862799999</v>
      </c>
      <c r="H616" s="97">
        <v>0.83661827436199998</v>
      </c>
      <c r="I616" s="97">
        <v>0.73948157031299999</v>
      </c>
      <c r="J616" s="97">
        <v>0.64787105007099999</v>
      </c>
      <c r="K616" s="97">
        <v>0.57736130274099995</v>
      </c>
      <c r="L616" s="97">
        <v>0.51637798800900003</v>
      </c>
      <c r="M616" s="97">
        <v>0.46313533110100003</v>
      </c>
      <c r="N616" s="97">
        <v>0.197671258351</v>
      </c>
      <c r="O616" s="97">
        <v>8.4204201737600001E-2</v>
      </c>
      <c r="P616" s="97">
        <v>4.7853892510699998E-2</v>
      </c>
      <c r="Q616" s="97">
        <v>3.2620327499599998E-2</v>
      </c>
      <c r="R616" s="11">
        <f>SQRT((C616-Input!$R$8)^2+(Input!$Q$8-D616)^2)</f>
        <v>0.74872004085459209</v>
      </c>
    </row>
    <row r="617" spans="3:18">
      <c r="C617" s="97">
        <v>47.2</v>
      </c>
      <c r="D617" s="97">
        <v>9.8000000000000007</v>
      </c>
      <c r="E617" s="97">
        <v>0.35627276311099998</v>
      </c>
      <c r="F617" s="97">
        <v>0.70281809330699996</v>
      </c>
      <c r="G617" s="97">
        <v>0.83944947443399998</v>
      </c>
      <c r="H617" s="97">
        <v>0.80374010204000002</v>
      </c>
      <c r="I617" s="97">
        <v>0.70912728093499999</v>
      </c>
      <c r="J617" s="97">
        <v>0.62193508763799998</v>
      </c>
      <c r="K617" s="97">
        <v>0.55472912764500004</v>
      </c>
      <c r="L617" s="97">
        <v>0.49510281429899999</v>
      </c>
      <c r="M617" s="97">
        <v>0.44469424456700002</v>
      </c>
      <c r="N617" s="97">
        <v>0.190313351283</v>
      </c>
      <c r="O617" s="97">
        <v>8.1514092332300003E-2</v>
      </c>
      <c r="P617" s="97">
        <v>4.6450569308300001E-2</v>
      </c>
      <c r="Q617" s="97">
        <v>3.1752105564099999E-2</v>
      </c>
      <c r="R617" s="11">
        <f>SQRT((C617-Input!$R$8)^2+(Input!$Q$8-D617)^2)</f>
        <v>0.66590541811933046</v>
      </c>
    </row>
    <row r="618" spans="3:18">
      <c r="C618" s="97">
        <v>47.2</v>
      </c>
      <c r="D618" s="97">
        <v>9.9</v>
      </c>
      <c r="E618" s="97">
        <v>0.348777473374</v>
      </c>
      <c r="F618" s="97">
        <v>0.68810812808900002</v>
      </c>
      <c r="G618" s="97">
        <v>0.82282954624299998</v>
      </c>
      <c r="H618" s="97">
        <v>0.78820543735000004</v>
      </c>
      <c r="I618" s="97">
        <v>0.69488268652999996</v>
      </c>
      <c r="J618" s="97">
        <v>0.60967051461400001</v>
      </c>
      <c r="K618" s="97">
        <v>0.54305744161900005</v>
      </c>
      <c r="L618" s="97">
        <v>0.48499590386699998</v>
      </c>
      <c r="M618" s="97">
        <v>0.43582006242900001</v>
      </c>
      <c r="N618" s="97">
        <v>0.186422385696</v>
      </c>
      <c r="O618" s="97">
        <v>7.9929701147299997E-2</v>
      </c>
      <c r="P618" s="97">
        <v>4.5575663305999999E-2</v>
      </c>
      <c r="Q618" s="97">
        <v>3.1184941689799999E-2</v>
      </c>
      <c r="R618" s="11">
        <f>SQRT((C618-Input!$R$8)^2+(Input!$Q$8-D618)^2)</f>
        <v>0.58845420568134332</v>
      </c>
    </row>
    <row r="619" spans="3:18">
      <c r="C619" s="97">
        <v>47.2</v>
      </c>
      <c r="D619" s="97">
        <v>10.4</v>
      </c>
      <c r="E619" s="97">
        <v>0.34856131820500003</v>
      </c>
      <c r="F619" s="97">
        <v>0.69242183370300003</v>
      </c>
      <c r="G619" s="97">
        <v>0.82165171228599998</v>
      </c>
      <c r="H619" s="97">
        <v>0.786175324457</v>
      </c>
      <c r="I619" s="97">
        <v>0.69319477421499998</v>
      </c>
      <c r="J619" s="97">
        <v>0.60765869464</v>
      </c>
      <c r="K619" s="97">
        <v>0.54103679608599997</v>
      </c>
      <c r="L619" s="97">
        <v>0.48298499499000003</v>
      </c>
      <c r="M619" s="97">
        <v>0.43348105385800001</v>
      </c>
      <c r="N619" s="97">
        <v>0.18319986016699999</v>
      </c>
      <c r="O619" s="97">
        <v>7.7705415812899997E-2</v>
      </c>
      <c r="P619" s="97">
        <v>4.3984918682800002E-2</v>
      </c>
      <c r="Q619" s="97">
        <v>2.9953718317E-2</v>
      </c>
      <c r="R619" s="11">
        <f>SQRT((C619-Input!$R$8)^2+(Input!$Q$8-D619)^2)</f>
        <v>0.40064945239069133</v>
      </c>
    </row>
    <row r="620" spans="3:18">
      <c r="C620" s="97">
        <v>47.299999999999983</v>
      </c>
      <c r="D620" s="97">
        <v>6.6999999999999993</v>
      </c>
      <c r="E620" s="97">
        <v>0.19203978338300001</v>
      </c>
      <c r="F620" s="97">
        <v>0.34837102652700003</v>
      </c>
      <c r="G620" s="97">
        <v>0.43547637014000001</v>
      </c>
      <c r="H620" s="97">
        <v>0.42630920035300002</v>
      </c>
      <c r="I620" s="97">
        <v>0.37874767527300002</v>
      </c>
      <c r="J620" s="97">
        <v>0.331707873451</v>
      </c>
      <c r="K620" s="97">
        <v>0.29431803098999998</v>
      </c>
      <c r="L620" s="97">
        <v>0.26398685958099999</v>
      </c>
      <c r="M620" s="97">
        <v>0.238703781271</v>
      </c>
      <c r="N620" s="97">
        <v>0.10989214288800001</v>
      </c>
      <c r="O620" s="97">
        <v>4.9713794930100003E-2</v>
      </c>
      <c r="P620" s="97">
        <v>2.9928893652999999E-2</v>
      </c>
      <c r="Q620" s="97">
        <v>2.1264177381400001E-2</v>
      </c>
      <c r="R620" s="11">
        <f>SQRT((C620-Input!$R$8)^2+(Input!$Q$8-D620)^2)</f>
        <v>3.6693630263675607</v>
      </c>
    </row>
    <row r="621" spans="3:18">
      <c r="C621" s="97">
        <v>47.299999999999983</v>
      </c>
      <c r="D621" s="97">
        <v>6.8</v>
      </c>
      <c r="E621" s="97">
        <v>0.209900312107</v>
      </c>
      <c r="F621" s="97">
        <v>0.38322978743699998</v>
      </c>
      <c r="G621" s="97">
        <v>0.47566112335600003</v>
      </c>
      <c r="H621" s="97">
        <v>0.46421719202400002</v>
      </c>
      <c r="I621" s="97">
        <v>0.41180866522600001</v>
      </c>
      <c r="J621" s="97">
        <v>0.360536839158</v>
      </c>
      <c r="K621" s="97">
        <v>0.319408151493</v>
      </c>
      <c r="L621" s="97">
        <v>0.28655939775599998</v>
      </c>
      <c r="M621" s="97">
        <v>0.258640229582</v>
      </c>
      <c r="N621" s="97">
        <v>0.117957679525</v>
      </c>
      <c r="O621" s="97">
        <v>5.3093805277999999E-2</v>
      </c>
      <c r="P621" s="97">
        <v>3.1722574621300001E-2</v>
      </c>
      <c r="Q621" s="97">
        <v>2.2464390132800001E-2</v>
      </c>
      <c r="R621" s="11">
        <f>SQRT((C621-Input!$R$8)^2+(Input!$Q$8-D621)^2)</f>
        <v>3.5703043771612362</v>
      </c>
    </row>
    <row r="622" spans="3:18">
      <c r="C622" s="97">
        <v>47.299999999999983</v>
      </c>
      <c r="D622" s="97">
        <v>6.9</v>
      </c>
      <c r="E622" s="97">
        <v>0.23143642492399999</v>
      </c>
      <c r="F622" s="97">
        <v>0.42652846798600003</v>
      </c>
      <c r="G622" s="97">
        <v>0.52546926139000005</v>
      </c>
      <c r="H622" s="97">
        <v>0.51071550435299995</v>
      </c>
      <c r="I622" s="97">
        <v>0.451135413205</v>
      </c>
      <c r="J622" s="97">
        <v>0.39584470224700002</v>
      </c>
      <c r="K622" s="97">
        <v>0.35001467873300002</v>
      </c>
      <c r="L622" s="97">
        <v>0.31329595992499998</v>
      </c>
      <c r="M622" s="97">
        <v>0.28291563425900002</v>
      </c>
      <c r="N622" s="97">
        <v>0.12750030781300001</v>
      </c>
      <c r="O622" s="97">
        <v>5.6939850630400003E-2</v>
      </c>
      <c r="P622" s="97">
        <v>3.37631427468E-2</v>
      </c>
      <c r="Q622" s="97">
        <v>2.3808446886399999E-2</v>
      </c>
      <c r="R622" s="11">
        <f>SQRT((C622-Input!$R$8)^2+(Input!$Q$8-D622)^2)</f>
        <v>3.4712997093135098</v>
      </c>
    </row>
    <row r="623" spans="3:18">
      <c r="C623" s="97">
        <v>47.299999999999983</v>
      </c>
      <c r="D623" s="97">
        <v>6.9999999999999991</v>
      </c>
      <c r="E623" s="97">
        <v>0.25223612747700003</v>
      </c>
      <c r="F623" s="97">
        <v>0.46714510579500002</v>
      </c>
      <c r="G623" s="97">
        <v>0.57249334042</v>
      </c>
      <c r="H623" s="97">
        <v>0.55587532617099999</v>
      </c>
      <c r="I623" s="97">
        <v>0.48942946596999998</v>
      </c>
      <c r="J623" s="97">
        <v>0.42885415440899999</v>
      </c>
      <c r="K623" s="97">
        <v>0.380106250649</v>
      </c>
      <c r="L623" s="97">
        <v>0.33963937513199999</v>
      </c>
      <c r="M623" s="97">
        <v>0.30620955985199999</v>
      </c>
      <c r="N623" s="97">
        <v>0.137181795296</v>
      </c>
      <c r="O623" s="97">
        <v>6.0856739079499997E-2</v>
      </c>
      <c r="P623" s="97">
        <v>3.5848230476100001E-2</v>
      </c>
      <c r="Q623" s="97">
        <v>2.5175929269199999E-2</v>
      </c>
      <c r="R623" s="11">
        <f>SQRT((C623-Input!$R$8)^2+(Input!$Q$8-D623)^2)</f>
        <v>3.3723537771389656</v>
      </c>
    </row>
    <row r="624" spans="3:18">
      <c r="C624" s="97">
        <v>47.299999999999983</v>
      </c>
      <c r="D624" s="97">
        <v>7.0999999999999988</v>
      </c>
      <c r="E624" s="97">
        <v>0.26665778067399998</v>
      </c>
      <c r="F624" s="97">
        <v>0.49390169920999999</v>
      </c>
      <c r="G624" s="97">
        <v>0.60380820823000003</v>
      </c>
      <c r="H624" s="97">
        <v>0.585882271954</v>
      </c>
      <c r="I624" s="97">
        <v>0.51694572431899999</v>
      </c>
      <c r="J624" s="97">
        <v>0.45264427947000002</v>
      </c>
      <c r="K624" s="97">
        <v>0.40186930784399999</v>
      </c>
      <c r="L624" s="97">
        <v>0.359071913774</v>
      </c>
      <c r="M624" s="97">
        <v>0.32353454017900002</v>
      </c>
      <c r="N624" s="97">
        <v>0.14504160826099999</v>
      </c>
      <c r="O624" s="97">
        <v>6.4183448260399997E-2</v>
      </c>
      <c r="P624" s="97">
        <v>3.76635308005E-2</v>
      </c>
      <c r="Q624" s="97">
        <v>2.63870959646E-2</v>
      </c>
      <c r="R624" s="11">
        <f>SQRT((C624-Input!$R$8)^2+(Input!$Q$8-D624)^2)</f>
        <v>3.2734719067813658</v>
      </c>
    </row>
    <row r="625" spans="3:18">
      <c r="C625" s="97">
        <v>47.299999999999983</v>
      </c>
      <c r="D625" s="97">
        <v>7.2</v>
      </c>
      <c r="E625" s="97">
        <v>0.27415272321700002</v>
      </c>
      <c r="F625" s="97">
        <v>0.50655234762500001</v>
      </c>
      <c r="G625" s="97">
        <v>0.62005492328699996</v>
      </c>
      <c r="H625" s="97">
        <v>0.60190874537399996</v>
      </c>
      <c r="I625" s="97">
        <v>0.53206404889199999</v>
      </c>
      <c r="J625" s="97">
        <v>0.46579579390199999</v>
      </c>
      <c r="K625" s="97">
        <v>0.41357321497499999</v>
      </c>
      <c r="L625" s="97">
        <v>0.37014551140800001</v>
      </c>
      <c r="M625" s="97">
        <v>0.33357858357699999</v>
      </c>
      <c r="N625" s="97">
        <v>0.15015706403699999</v>
      </c>
      <c r="O625" s="97">
        <v>6.66022413028E-2</v>
      </c>
      <c r="P625" s="97">
        <v>3.8985032347699997E-2</v>
      </c>
      <c r="Q625" s="97">
        <v>2.7304444786100002E-2</v>
      </c>
      <c r="R625" s="11">
        <f>SQRT((C625-Input!$R$8)^2+(Input!$Q$8-D625)^2)</f>
        <v>3.1746600842909465</v>
      </c>
    </row>
    <row r="626" spans="3:18">
      <c r="C626" s="97">
        <v>47.299999999999983</v>
      </c>
      <c r="D626" s="97">
        <v>7.3000000000000007</v>
      </c>
      <c r="E626" s="97">
        <v>0.27316683396500002</v>
      </c>
      <c r="F626" s="97">
        <v>0.50166344446699995</v>
      </c>
      <c r="G626" s="97">
        <v>0.618216027005</v>
      </c>
      <c r="H626" s="97">
        <v>0.60126789220800003</v>
      </c>
      <c r="I626" s="97">
        <v>0.53226443882499996</v>
      </c>
      <c r="J626" s="97">
        <v>0.466180043988</v>
      </c>
      <c r="K626" s="97">
        <v>0.414243464851</v>
      </c>
      <c r="L626" s="97">
        <v>0.37113123111599999</v>
      </c>
      <c r="M626" s="97">
        <v>0.3348410503</v>
      </c>
      <c r="N626" s="97">
        <v>0.15215582940899999</v>
      </c>
      <c r="O626" s="97">
        <v>6.7884999843800004E-2</v>
      </c>
      <c r="P626" s="97">
        <v>3.9757502585999999E-2</v>
      </c>
      <c r="Q626" s="97">
        <v>2.7874939709800001E-2</v>
      </c>
      <c r="R626" s="11">
        <f>SQRT((C626-Input!$R$8)^2+(Input!$Q$8-D626)^2)</f>
        <v>3.0759250603832298</v>
      </c>
    </row>
    <row r="627" spans="3:18">
      <c r="C627" s="97">
        <v>47.299999999999983</v>
      </c>
      <c r="D627" s="97">
        <v>7.3999999999999986</v>
      </c>
      <c r="E627" s="97">
        <v>0.26842896931100002</v>
      </c>
      <c r="F627" s="97">
        <v>0.489358094774</v>
      </c>
      <c r="G627" s="97">
        <v>0.60841241381199995</v>
      </c>
      <c r="H627" s="97">
        <v>0.59326836731999999</v>
      </c>
      <c r="I627" s="97">
        <v>0.52588781459199996</v>
      </c>
      <c r="J627" s="97">
        <v>0.46103393221799999</v>
      </c>
      <c r="K627" s="97">
        <v>0.41015233760999997</v>
      </c>
      <c r="L627" s="97">
        <v>0.36774377707200001</v>
      </c>
      <c r="M627" s="97">
        <v>0.33229570560299998</v>
      </c>
      <c r="N627" s="97">
        <v>0.15265375727700001</v>
      </c>
      <c r="O627" s="97">
        <v>6.8574726034900002E-2</v>
      </c>
      <c r="P627" s="97">
        <v>4.0248520095400003E-2</v>
      </c>
      <c r="Q627" s="97">
        <v>2.8279647744800001E-2</v>
      </c>
      <c r="R627" s="11">
        <f>SQRT((C627-Input!$R$8)^2+(Input!$Q$8-D627)^2)</f>
        <v>2.9772744756567153</v>
      </c>
    </row>
    <row r="628" spans="3:18">
      <c r="C628" s="97">
        <v>47.299999999999983</v>
      </c>
      <c r="D628" s="97">
        <v>7.4999999999999991</v>
      </c>
      <c r="E628" s="97">
        <v>0.26565662908600002</v>
      </c>
      <c r="F628" s="97">
        <v>0.48322234803000003</v>
      </c>
      <c r="G628" s="97">
        <v>0.60224259941799996</v>
      </c>
      <c r="H628" s="97">
        <v>0.58796944304200005</v>
      </c>
      <c r="I628" s="97">
        <v>0.52166417418199995</v>
      </c>
      <c r="J628" s="97">
        <v>0.457636064974</v>
      </c>
      <c r="K628" s="97">
        <v>0.40742639869000002</v>
      </c>
      <c r="L628" s="97">
        <v>0.36546938270200002</v>
      </c>
      <c r="M628" s="97">
        <v>0.330527598995</v>
      </c>
      <c r="N628" s="97">
        <v>0.15270091743600001</v>
      </c>
      <c r="O628" s="97">
        <v>6.8807087550800006E-2</v>
      </c>
      <c r="P628" s="97">
        <v>4.0432633228699999E-2</v>
      </c>
      <c r="Q628" s="97">
        <v>2.84429349965E-2</v>
      </c>
      <c r="R628" s="11">
        <f>SQRT((C628-Input!$R$8)^2+(Input!$Q$8-D628)^2)</f>
        <v>2.878717011048558</v>
      </c>
    </row>
    <row r="629" spans="3:18">
      <c r="C629" s="97">
        <v>47.299999999999983</v>
      </c>
      <c r="D629" s="97">
        <v>7.5999999999999979</v>
      </c>
      <c r="E629" s="97">
        <v>0.26131738967099999</v>
      </c>
      <c r="F629" s="97">
        <v>0.47561061322100001</v>
      </c>
      <c r="G629" s="97">
        <v>0.59254374560199996</v>
      </c>
      <c r="H629" s="97">
        <v>0.57884712092500001</v>
      </c>
      <c r="I629" s="97">
        <v>0.51367552856900001</v>
      </c>
      <c r="J629" s="97">
        <v>0.45095668792400001</v>
      </c>
      <c r="K629" s="97">
        <v>0.40169074764899998</v>
      </c>
      <c r="L629" s="97">
        <v>0.360295728009</v>
      </c>
      <c r="M629" s="97">
        <v>0.32606306975999999</v>
      </c>
      <c r="N629" s="97">
        <v>0.151031339017</v>
      </c>
      <c r="O629" s="97">
        <v>6.8109399969400006E-2</v>
      </c>
      <c r="P629" s="97">
        <v>4.0093553072700003E-2</v>
      </c>
      <c r="Q629" s="97">
        <v>2.8238909109199999E-2</v>
      </c>
      <c r="R629" s="11">
        <f>SQRT((C629-Input!$R$8)^2+(Input!$Q$8-D629)^2)</f>
        <v>2.7802625696152754</v>
      </c>
    </row>
    <row r="630" spans="3:18">
      <c r="C630" s="97">
        <v>47.299999999999983</v>
      </c>
      <c r="D630" s="97">
        <v>7.6999999999999993</v>
      </c>
      <c r="E630" s="97">
        <v>0.251373110442</v>
      </c>
      <c r="F630" s="97">
        <v>0.45792524827499997</v>
      </c>
      <c r="G630" s="97">
        <v>0.57076996367699995</v>
      </c>
      <c r="H630" s="97">
        <v>0.55796755519600005</v>
      </c>
      <c r="I630" s="97">
        <v>0.494708892786</v>
      </c>
      <c r="J630" s="97">
        <v>0.43470354122299998</v>
      </c>
      <c r="K630" s="97">
        <v>0.38687090252400003</v>
      </c>
      <c r="L630" s="97">
        <v>0.34715056043100001</v>
      </c>
      <c r="M630" s="97">
        <v>0.31444458843599998</v>
      </c>
      <c r="N630" s="97">
        <v>0.146047429679</v>
      </c>
      <c r="O630" s="97">
        <v>6.5908611330700001E-2</v>
      </c>
      <c r="P630" s="97">
        <v>3.8951993368699998E-2</v>
      </c>
      <c r="Q630" s="97">
        <v>2.74957219367E-2</v>
      </c>
      <c r="R630" s="11">
        <f>SQRT((C630-Input!$R$8)^2+(Input!$Q$8-D630)^2)</f>
        <v>2.6819224974460214</v>
      </c>
    </row>
    <row r="631" spans="3:18">
      <c r="C631" s="97">
        <v>47.299999999999983</v>
      </c>
      <c r="D631" s="97">
        <v>7.8</v>
      </c>
      <c r="E631" s="97">
        <v>0.235251476499</v>
      </c>
      <c r="F631" s="97">
        <v>0.42840503229799998</v>
      </c>
      <c r="G631" s="97">
        <v>0.53395045531899998</v>
      </c>
      <c r="H631" s="97">
        <v>0.52196223232500005</v>
      </c>
      <c r="I631" s="97">
        <v>0.46391011612299998</v>
      </c>
      <c r="J631" s="97">
        <v>0.40819897158200003</v>
      </c>
      <c r="K631" s="97">
        <v>0.36241302774799999</v>
      </c>
      <c r="L631" s="97">
        <v>0.32571970470700001</v>
      </c>
      <c r="M631" s="97">
        <v>0.29546466744599997</v>
      </c>
      <c r="N631" s="97">
        <v>0.13774079630700001</v>
      </c>
      <c r="O631" s="97">
        <v>6.23789717912E-2</v>
      </c>
      <c r="P631" s="97">
        <v>3.7099796794899997E-2</v>
      </c>
      <c r="Q631" s="97">
        <v>2.6262244676799999E-2</v>
      </c>
      <c r="R631" s="11">
        <f>SQRT((C631-Input!$R$8)^2+(Input!$Q$8-D631)^2)</f>
        <v>2.5837098537975356</v>
      </c>
    </row>
    <row r="632" spans="3:18">
      <c r="C632" s="97">
        <v>47.299999999999983</v>
      </c>
      <c r="D632" s="97">
        <v>7.9</v>
      </c>
      <c r="E632" s="97">
        <v>0.21668384097900001</v>
      </c>
      <c r="F632" s="97">
        <v>0.39310229519899997</v>
      </c>
      <c r="G632" s="97">
        <v>0.49066127464999998</v>
      </c>
      <c r="H632" s="97">
        <v>0.480986619936</v>
      </c>
      <c r="I632" s="97">
        <v>0.429004250265</v>
      </c>
      <c r="J632" s="97">
        <v>0.37722931291400003</v>
      </c>
      <c r="K632" s="97">
        <v>0.33509046577700002</v>
      </c>
      <c r="L632" s="97">
        <v>0.30180271655599999</v>
      </c>
      <c r="M632" s="97">
        <v>0.273928878243</v>
      </c>
      <c r="N632" s="97">
        <v>0.128809529521</v>
      </c>
      <c r="O632" s="97">
        <v>5.8698575510899999E-2</v>
      </c>
      <c r="P632" s="97">
        <v>3.51317814954E-2</v>
      </c>
      <c r="Q632" s="97">
        <v>2.4969886068600001E-2</v>
      </c>
      <c r="R632" s="11">
        <f>SQRT((C632-Input!$R$8)^2+(Input!$Q$8-D632)^2)</f>
        <v>2.4856397435899393</v>
      </c>
    </row>
    <row r="633" spans="3:18">
      <c r="C633" s="97">
        <v>47.299999999999983</v>
      </c>
      <c r="D633" s="97">
        <v>7.9999999999999982</v>
      </c>
      <c r="E633" s="97">
        <v>0.19997184356600001</v>
      </c>
      <c r="F633" s="97">
        <v>0.359522221754</v>
      </c>
      <c r="G633" s="97">
        <v>0.45248686020500001</v>
      </c>
      <c r="H633" s="97">
        <v>0.44506875480800001</v>
      </c>
      <c r="I633" s="97">
        <v>0.39834685763200001</v>
      </c>
      <c r="J633" s="97">
        <v>0.34983729888100001</v>
      </c>
      <c r="K633" s="97">
        <v>0.31138461540399998</v>
      </c>
      <c r="L633" s="97">
        <v>0.28092207058899998</v>
      </c>
      <c r="M633" s="97">
        <v>0.25498498376500001</v>
      </c>
      <c r="N633" s="97">
        <v>0.121220884816</v>
      </c>
      <c r="O633" s="97">
        <v>5.5604035263799999E-2</v>
      </c>
      <c r="P633" s="97">
        <v>3.3476769800700003E-2</v>
      </c>
      <c r="Q633" s="97">
        <v>2.3884049850500001E-2</v>
      </c>
      <c r="R633" s="11">
        <f>SQRT((C633-Input!$R$8)^2+(Input!$Q$8-D633)^2)</f>
        <v>2.3877297295165651</v>
      </c>
    </row>
    <row r="634" spans="3:18">
      <c r="C634" s="97">
        <v>47.299999999999983</v>
      </c>
      <c r="D634" s="97">
        <v>8.1</v>
      </c>
      <c r="E634" s="97">
        <v>0.18878670561300001</v>
      </c>
      <c r="F634" s="97">
        <v>0.337567633383</v>
      </c>
      <c r="G634" s="97">
        <v>0.42815598611099998</v>
      </c>
      <c r="H634" s="97">
        <v>0.42237108100499998</v>
      </c>
      <c r="I634" s="97">
        <v>0.37819757268499998</v>
      </c>
      <c r="J634" s="97">
        <v>0.332686170517</v>
      </c>
      <c r="K634" s="97">
        <v>0.29655107963999999</v>
      </c>
      <c r="L634" s="97">
        <v>0.26749153121000002</v>
      </c>
      <c r="M634" s="97">
        <v>0.24319708177999999</v>
      </c>
      <c r="N634" s="97">
        <v>0.116411165926</v>
      </c>
      <c r="O634" s="97">
        <v>5.3607683819299999E-2</v>
      </c>
      <c r="P634" s="97">
        <v>3.2397952372000001E-2</v>
      </c>
      <c r="Q634" s="97">
        <v>2.3170963224900001E-2</v>
      </c>
      <c r="R634" s="11">
        <f>SQRT((C634-Input!$R$8)^2+(Input!$Q$8-D634)^2)</f>
        <v>2.290000346620197</v>
      </c>
    </row>
    <row r="635" spans="3:18">
      <c r="C635" s="97">
        <v>47.299999999999983</v>
      </c>
      <c r="D635" s="97">
        <v>8.1999999999999975</v>
      </c>
      <c r="E635" s="97">
        <v>0.18926093995099999</v>
      </c>
      <c r="F635" s="97">
        <v>0.34002892825600001</v>
      </c>
      <c r="G635" s="97">
        <v>0.42953506227600002</v>
      </c>
      <c r="H635" s="97">
        <v>0.42304632020299998</v>
      </c>
      <c r="I635" s="97">
        <v>0.37838445316699998</v>
      </c>
      <c r="J635" s="97">
        <v>0.33255278704000002</v>
      </c>
      <c r="K635" s="97">
        <v>0.29620444602399998</v>
      </c>
      <c r="L635" s="97">
        <v>0.266976863201</v>
      </c>
      <c r="M635" s="97">
        <v>0.24253887622799999</v>
      </c>
      <c r="N635" s="97">
        <v>0.11546675745899999</v>
      </c>
      <c r="O635" s="97">
        <v>5.30337850455E-2</v>
      </c>
      <c r="P635" s="97">
        <v>3.2050941942999997E-2</v>
      </c>
      <c r="Q635" s="97">
        <v>2.2917963754200001E-2</v>
      </c>
      <c r="R635" s="11">
        <f>SQRT((C635-Input!$R$8)^2+(Input!$Q$8-D635)^2)</f>
        <v>2.1924757498827692</v>
      </c>
    </row>
    <row r="636" spans="3:18">
      <c r="C636" s="97">
        <v>47.299999999999983</v>
      </c>
      <c r="D636" s="97">
        <v>8.3000000000000007</v>
      </c>
      <c r="E636" s="97">
        <v>0.19814860679599999</v>
      </c>
      <c r="F636" s="97">
        <v>0.35925470545900001</v>
      </c>
      <c r="G636" s="97">
        <v>0.44950216918199998</v>
      </c>
      <c r="H636" s="97">
        <v>0.44100460779200001</v>
      </c>
      <c r="I636" s="97">
        <v>0.39374484287</v>
      </c>
      <c r="J636" s="97">
        <v>0.34515843160499998</v>
      </c>
      <c r="K636" s="97">
        <v>0.30680980763900001</v>
      </c>
      <c r="L636" s="97">
        <v>0.27621985698099999</v>
      </c>
      <c r="M636" s="97">
        <v>0.250350906441</v>
      </c>
      <c r="N636" s="97">
        <v>0.117551387304</v>
      </c>
      <c r="O636" s="97">
        <v>5.3596846857299998E-2</v>
      </c>
      <c r="P636" s="97">
        <v>3.2292282115400001E-2</v>
      </c>
      <c r="Q636" s="97">
        <v>2.30375567024E-2</v>
      </c>
      <c r="R636" s="11">
        <f>SQRT((C636-Input!$R$8)^2+(Input!$Q$8-D636)^2)</f>
        <v>2.0951845360558048</v>
      </c>
    </row>
    <row r="637" spans="3:18">
      <c r="C637" s="97">
        <v>47.299999999999983</v>
      </c>
      <c r="D637" s="97">
        <v>8.3999999999999986</v>
      </c>
      <c r="E637" s="97">
        <v>0.211480758771</v>
      </c>
      <c r="F637" s="97">
        <v>0.38782126597299998</v>
      </c>
      <c r="G637" s="97">
        <v>0.48012569401299998</v>
      </c>
      <c r="H637" s="97">
        <v>0.46897773130199999</v>
      </c>
      <c r="I637" s="97">
        <v>0.41716596184799998</v>
      </c>
      <c r="J637" s="97">
        <v>0.36527542318299999</v>
      </c>
      <c r="K637" s="97">
        <v>0.32391746342099997</v>
      </c>
      <c r="L637" s="97">
        <v>0.29110936442399998</v>
      </c>
      <c r="M637" s="97">
        <v>0.26323341988799998</v>
      </c>
      <c r="N637" s="97">
        <v>0.121483283513</v>
      </c>
      <c r="O637" s="97">
        <v>5.4876508183200001E-2</v>
      </c>
      <c r="P637" s="97">
        <v>3.2896693748399999E-2</v>
      </c>
      <c r="Q637" s="97">
        <v>2.33861058781E-2</v>
      </c>
      <c r="R637" s="11">
        <f>SQRT((C637-Input!$R$8)^2+(Input!$Q$8-D637)^2)</f>
        <v>1.9981607959397978</v>
      </c>
    </row>
    <row r="638" spans="3:18">
      <c r="C638" s="97">
        <v>47.299999999999983</v>
      </c>
      <c r="D638" s="97">
        <v>8.5</v>
      </c>
      <c r="E638" s="97">
        <v>0.22297032125399999</v>
      </c>
      <c r="F638" s="97">
        <v>0.410745893109</v>
      </c>
      <c r="G638" s="97">
        <v>0.50736218598899996</v>
      </c>
      <c r="H638" s="97">
        <v>0.49442489524</v>
      </c>
      <c r="I638" s="97">
        <v>0.43860629626499997</v>
      </c>
      <c r="J638" s="97">
        <v>0.384115022774</v>
      </c>
      <c r="K638" s="97">
        <v>0.34004139769699998</v>
      </c>
      <c r="L638" s="97">
        <v>0.30512047104599999</v>
      </c>
      <c r="M638" s="97">
        <v>0.27573481767399999</v>
      </c>
      <c r="N638" s="97">
        <v>0.125649370042</v>
      </c>
      <c r="O638" s="97">
        <v>5.6351065463599997E-2</v>
      </c>
      <c r="P638" s="97">
        <v>3.3616566965800003E-2</v>
      </c>
      <c r="Q638" s="97">
        <v>2.38150347035E-2</v>
      </c>
      <c r="R638" s="11">
        <f>SQRT((C638-Input!$R$8)^2+(Input!$Q$8-D638)^2)</f>
        <v>1.9014454745624816</v>
      </c>
    </row>
    <row r="639" spans="3:18">
      <c r="C639" s="97">
        <v>47.299999999999983</v>
      </c>
      <c r="D639" s="97">
        <v>8.5999999999999979</v>
      </c>
      <c r="E639" s="97">
        <v>0.23185166301599999</v>
      </c>
      <c r="F639" s="97">
        <v>0.42721087005699998</v>
      </c>
      <c r="G639" s="97">
        <v>0.52903062529099998</v>
      </c>
      <c r="H639" s="97">
        <v>0.51493271987800004</v>
      </c>
      <c r="I639" s="97">
        <v>0.45593654870299999</v>
      </c>
      <c r="J639" s="97">
        <v>0.39946299396099999</v>
      </c>
      <c r="K639" s="97">
        <v>0.35328744024199998</v>
      </c>
      <c r="L639" s="97">
        <v>0.31668861617100003</v>
      </c>
      <c r="M639" s="97">
        <v>0.28618567380799997</v>
      </c>
      <c r="N639" s="97">
        <v>0.12942978100399999</v>
      </c>
      <c r="O639" s="97">
        <v>5.7791591145899997E-2</v>
      </c>
      <c r="P639" s="97">
        <v>3.4340367549299998E-2</v>
      </c>
      <c r="Q639" s="97">
        <v>2.4252376744E-2</v>
      </c>
      <c r="R639" s="11">
        <f>SQRT((C639-Input!$R$8)^2+(Input!$Q$8-D639)^2)</f>
        <v>1.8050881471655416</v>
      </c>
    </row>
    <row r="640" spans="3:18">
      <c r="C640" s="97">
        <v>47.299999999999983</v>
      </c>
      <c r="D640" s="97">
        <v>8.6999999999999993</v>
      </c>
      <c r="E640" s="97">
        <v>0.23878598008499999</v>
      </c>
      <c r="F640" s="97">
        <v>0.43947256881699998</v>
      </c>
      <c r="G640" s="97">
        <v>0.54654465678200004</v>
      </c>
      <c r="H640" s="97">
        <v>0.53170687076400003</v>
      </c>
      <c r="I640" s="97">
        <v>0.47013442632000002</v>
      </c>
      <c r="J640" s="97">
        <v>0.41163354412600001</v>
      </c>
      <c r="K640" s="97">
        <v>0.36430960303799997</v>
      </c>
      <c r="L640" s="97">
        <v>0.32634647345000001</v>
      </c>
      <c r="M640" s="97">
        <v>0.29477395783799998</v>
      </c>
      <c r="N640" s="97">
        <v>0.13283991494200001</v>
      </c>
      <c r="O640" s="97">
        <v>5.9162337767700003E-2</v>
      </c>
      <c r="P640" s="97">
        <v>3.5049052983100001E-2</v>
      </c>
      <c r="Q640" s="97">
        <v>2.4684860327499999E-2</v>
      </c>
      <c r="R640" s="11">
        <f>SQRT((C640-Input!$R$8)^2+(Input!$Q$8-D640)^2)</f>
        <v>1.70914936308706</v>
      </c>
    </row>
    <row r="641" spans="3:18">
      <c r="C641" s="97">
        <v>47.299999999999983</v>
      </c>
      <c r="D641" s="97">
        <v>8.7999999999999989</v>
      </c>
      <c r="E641" s="97">
        <v>0.246192879522</v>
      </c>
      <c r="F641" s="97">
        <v>0.45289164105399998</v>
      </c>
      <c r="G641" s="97">
        <v>0.56485497653000005</v>
      </c>
      <c r="H641" s="97">
        <v>0.54979936883699998</v>
      </c>
      <c r="I641" s="97">
        <v>0.48545046500799999</v>
      </c>
      <c r="J641" s="97">
        <v>0.42477010679400001</v>
      </c>
      <c r="K641" s="97">
        <v>0.37635593399599998</v>
      </c>
      <c r="L641" s="97">
        <v>0.336894007908</v>
      </c>
      <c r="M641" s="97">
        <v>0.30413753906500002</v>
      </c>
      <c r="N641" s="97">
        <v>0.136653608353</v>
      </c>
      <c r="O641" s="97">
        <v>6.07084343392E-2</v>
      </c>
      <c r="P641" s="97">
        <v>3.5863657302299998E-2</v>
      </c>
      <c r="Q641" s="97">
        <v>2.5187855042599998E-2</v>
      </c>
      <c r="R641" s="11">
        <f>SQRT((C641-Input!$R$8)^2+(Input!$Q$8-D641)^2)</f>
        <v>1.6137037744407379</v>
      </c>
    </row>
    <row r="642" spans="3:18">
      <c r="C642" s="97">
        <v>47.299999999999983</v>
      </c>
      <c r="D642" s="97">
        <v>8.9</v>
      </c>
      <c r="E642" s="97">
        <v>0.25674981359499999</v>
      </c>
      <c r="F642" s="97">
        <v>0.47324160154200001</v>
      </c>
      <c r="G642" s="97">
        <v>0.58968724829899999</v>
      </c>
      <c r="H642" s="97">
        <v>0.573655153945</v>
      </c>
      <c r="I642" s="97">
        <v>0.50681106875000004</v>
      </c>
      <c r="J642" s="97">
        <v>0.44310962987199998</v>
      </c>
      <c r="K642" s="97">
        <v>0.393320752449</v>
      </c>
      <c r="L642" s="97">
        <v>0.35174889509000001</v>
      </c>
      <c r="M642" s="97">
        <v>0.31724580307799999</v>
      </c>
      <c r="N642" s="97">
        <v>0.14199976836100001</v>
      </c>
      <c r="O642" s="97">
        <v>6.2857485562400006E-2</v>
      </c>
      <c r="P642" s="97">
        <v>3.7004682680300001E-2</v>
      </c>
      <c r="Q642" s="97">
        <v>2.5902697007899999E-2</v>
      </c>
      <c r="R642" s="11">
        <f>SQRT((C642-Input!$R$8)^2+(Input!$Q$8-D642)^2)</f>
        <v>1.5188443626480166</v>
      </c>
    </row>
    <row r="643" spans="3:18">
      <c r="C643" s="97">
        <v>47.299999999999983</v>
      </c>
      <c r="D643" s="97">
        <v>8.9999999999999982</v>
      </c>
      <c r="E643" s="97">
        <v>0.27071309894700002</v>
      </c>
      <c r="F643" s="97">
        <v>0.500995724212</v>
      </c>
      <c r="G643" s="97">
        <v>0.62200397711800004</v>
      </c>
      <c r="H643" s="97">
        <v>0.60394942438200006</v>
      </c>
      <c r="I643" s="97">
        <v>0.53447187878500002</v>
      </c>
      <c r="J643" s="97">
        <v>0.46679984413199999</v>
      </c>
      <c r="K643" s="97">
        <v>0.41421480505699998</v>
      </c>
      <c r="L643" s="97">
        <v>0.37095456971099999</v>
      </c>
      <c r="M643" s="97">
        <v>0.33410815924999998</v>
      </c>
      <c r="N643" s="97">
        <v>0.14862656899500001</v>
      </c>
      <c r="O643" s="97">
        <v>6.5519137910399997E-2</v>
      </c>
      <c r="P643" s="97">
        <v>3.83791426528E-2</v>
      </c>
      <c r="Q643" s="97">
        <v>2.6771572221799999E-2</v>
      </c>
      <c r="R643" s="11">
        <f>SQRT((C643-Input!$R$8)^2+(Input!$Q$8-D643)^2)</f>
        <v>1.4246882200155393</v>
      </c>
    </row>
    <row r="644" spans="3:18">
      <c r="C644" s="97">
        <v>47.299999999999983</v>
      </c>
      <c r="D644" s="97">
        <v>9.1</v>
      </c>
      <c r="E644" s="97">
        <v>0.28967733991599998</v>
      </c>
      <c r="F644" s="97">
        <v>0.54102170836999997</v>
      </c>
      <c r="G644" s="97">
        <v>0.66604762736599998</v>
      </c>
      <c r="H644" s="97">
        <v>0.64471496425899999</v>
      </c>
      <c r="I644" s="97">
        <v>0.57057986109000003</v>
      </c>
      <c r="J644" s="97">
        <v>0.498619860054</v>
      </c>
      <c r="K644" s="97">
        <v>0.44185535861699998</v>
      </c>
      <c r="L644" s="97">
        <v>0.39671218486199999</v>
      </c>
      <c r="M644" s="97">
        <v>0.35657639407800001</v>
      </c>
      <c r="N644" s="97">
        <v>0.157093798778</v>
      </c>
      <c r="O644" s="97">
        <v>6.8895091196600006E-2</v>
      </c>
      <c r="P644" s="97">
        <v>4.0061282131300002E-2</v>
      </c>
      <c r="Q644" s="97">
        <v>2.7806413435499999E-2</v>
      </c>
      <c r="R644" s="11">
        <f>SQRT((C644-Input!$R$8)^2+(Input!$Q$8-D644)^2)</f>
        <v>1.3313845614826774</v>
      </c>
    </row>
    <row r="645" spans="3:18">
      <c r="C645" s="97">
        <v>47.299999999999983</v>
      </c>
      <c r="D645" s="97">
        <v>9.2000000000000011</v>
      </c>
      <c r="E645" s="97">
        <v>0.306759053276</v>
      </c>
      <c r="F645" s="97">
        <v>0.57808288516299999</v>
      </c>
      <c r="G645" s="97">
        <v>0.70871321047400004</v>
      </c>
      <c r="H645" s="97">
        <v>0.684286825037</v>
      </c>
      <c r="I645" s="97">
        <v>0.60436452527200002</v>
      </c>
      <c r="J645" s="97">
        <v>0.53003841027099996</v>
      </c>
      <c r="K645" s="97">
        <v>0.46922341545399998</v>
      </c>
      <c r="L645" s="97">
        <v>0.42075636888599999</v>
      </c>
      <c r="M645" s="97">
        <v>0.37907060318699998</v>
      </c>
      <c r="N645" s="97">
        <v>0.165565256804</v>
      </c>
      <c r="O645" s="97">
        <v>7.2283059295099997E-2</v>
      </c>
      <c r="P645" s="97">
        <v>4.1741211583899998E-2</v>
      </c>
      <c r="Q645" s="97">
        <v>2.88387978637E-2</v>
      </c>
      <c r="R645" s="11">
        <f>SQRT((C645-Input!$R$8)^2+(Input!$Q$8-D645)^2)</f>
        <v>1.2391259729574704</v>
      </c>
    </row>
    <row r="646" spans="3:18">
      <c r="C646" s="97">
        <v>47.299999999999983</v>
      </c>
      <c r="D646" s="97">
        <v>9.3000000000000007</v>
      </c>
      <c r="E646" s="97">
        <v>0.32922075232600001</v>
      </c>
      <c r="F646" s="97">
        <v>0.62705789630499997</v>
      </c>
      <c r="G646" s="97">
        <v>0.76428747786499995</v>
      </c>
      <c r="H646" s="97">
        <v>0.73518315742200002</v>
      </c>
      <c r="I646" s="97">
        <v>0.64765753323899999</v>
      </c>
      <c r="J646" s="97">
        <v>0.56945121911700003</v>
      </c>
      <c r="K646" s="97">
        <v>0.50455956139299996</v>
      </c>
      <c r="L646" s="97">
        <v>0.451569249467</v>
      </c>
      <c r="M646" s="97">
        <v>0.40724589602299999</v>
      </c>
      <c r="N646" s="97">
        <v>0.176277397606</v>
      </c>
      <c r="O646" s="97">
        <v>7.6323059546700003E-2</v>
      </c>
      <c r="P646" s="97">
        <v>4.3761029052899997E-2</v>
      </c>
      <c r="Q646" s="97">
        <v>3.0064173635699999E-2</v>
      </c>
      <c r="R646" s="11">
        <f>SQRT((C646-Input!$R$8)^2+(Input!$Q$8-D646)^2)</f>
        <v>1.1481644059807719</v>
      </c>
    </row>
    <row r="647" spans="3:18">
      <c r="C647" s="97">
        <v>47.299999999999983</v>
      </c>
      <c r="D647" s="97">
        <v>9.3999999999999986</v>
      </c>
      <c r="E647" s="97">
        <v>0.34900208269100003</v>
      </c>
      <c r="F647" s="97">
        <v>0.67277637694100001</v>
      </c>
      <c r="G647" s="97">
        <v>0.81131494659100001</v>
      </c>
      <c r="H647" s="97">
        <v>0.78021101483800004</v>
      </c>
      <c r="I647" s="97">
        <v>0.68608147709300005</v>
      </c>
      <c r="J647" s="97">
        <v>0.60243398655199998</v>
      </c>
      <c r="K647" s="97">
        <v>0.53584409086100004</v>
      </c>
      <c r="L647" s="97">
        <v>0.47866068120100003</v>
      </c>
      <c r="M647" s="97">
        <v>0.43068265267900002</v>
      </c>
      <c r="N647" s="97">
        <v>0.18519722943700001</v>
      </c>
      <c r="O647" s="97">
        <v>7.9544074056500005E-2</v>
      </c>
      <c r="P647" s="97">
        <v>4.5396374289900003E-2</v>
      </c>
      <c r="Q647" s="97">
        <v>3.1055630862799999E-2</v>
      </c>
      <c r="R647" s="11">
        <f>SQRT((C647-Input!$R$8)^2+(Input!$Q$8-D647)^2)</f>
        <v>1.0588341841216513</v>
      </c>
    </row>
    <row r="648" spans="3:18">
      <c r="C648" s="97">
        <v>47.299999999999983</v>
      </c>
      <c r="D648" s="97">
        <v>9.5</v>
      </c>
      <c r="E648" s="97">
        <v>0.36227444206199999</v>
      </c>
      <c r="F648" s="97">
        <v>0.70582129901799995</v>
      </c>
      <c r="G648" s="97">
        <v>0.84304378827100002</v>
      </c>
      <c r="H648" s="97">
        <v>0.80848032886099996</v>
      </c>
      <c r="I648" s="97">
        <v>0.71243762599299998</v>
      </c>
      <c r="J648" s="97">
        <v>0.62488930334799997</v>
      </c>
      <c r="K648" s="97">
        <v>0.55713685885999997</v>
      </c>
      <c r="L648" s="97">
        <v>0.49696732505199998</v>
      </c>
      <c r="M648" s="97">
        <v>0.446322296502</v>
      </c>
      <c r="N648" s="97">
        <v>0.19057306062500001</v>
      </c>
      <c r="O648" s="97">
        <v>8.1319518029800003E-2</v>
      </c>
      <c r="P648" s="97">
        <v>4.6267444622500001E-2</v>
      </c>
      <c r="Q648" s="97">
        <v>3.15730689621E-2</v>
      </c>
      <c r="R648" s="11">
        <f>SQRT((C648-Input!$R$8)^2+(Input!$Q$8-D648)^2)</f>
        <v>0.97158538264423266</v>
      </c>
    </row>
    <row r="649" spans="3:18">
      <c r="C649" s="97">
        <v>47.299999999999983</v>
      </c>
      <c r="D649" s="97">
        <v>9.5999999999999979</v>
      </c>
      <c r="E649" s="97">
        <v>0.37054341715799999</v>
      </c>
      <c r="F649" s="97">
        <v>0.728739569639</v>
      </c>
      <c r="G649" s="97">
        <v>0.86340695384999999</v>
      </c>
      <c r="H649" s="97">
        <v>0.82602859969499998</v>
      </c>
      <c r="I649" s="97">
        <v>0.72891465030400004</v>
      </c>
      <c r="J649" s="97">
        <v>0.638851230642</v>
      </c>
      <c r="K649" s="97">
        <v>0.56926458236599997</v>
      </c>
      <c r="L649" s="97">
        <v>0.50829483893100003</v>
      </c>
      <c r="M649" s="97">
        <v>0.45586569660300003</v>
      </c>
      <c r="N649" s="97">
        <v>0.19353545169299999</v>
      </c>
      <c r="O649" s="97">
        <v>8.2187902652500006E-2</v>
      </c>
      <c r="P649" s="97">
        <v>4.6647242169100003E-2</v>
      </c>
      <c r="Q649" s="97">
        <v>3.1775524581100001E-2</v>
      </c>
      <c r="R649" s="11">
        <f>SQRT((C649-Input!$R$8)^2+(Input!$Q$8-D649)^2)</f>
        <v>0.88703240192865751</v>
      </c>
    </row>
    <row r="650" spans="3:18">
      <c r="C650" s="97">
        <v>47.299999999999983</v>
      </c>
      <c r="D650" s="97">
        <v>9.6999999999999993</v>
      </c>
      <c r="E650" s="97">
        <v>0.36883436561900002</v>
      </c>
      <c r="F650" s="97">
        <v>0.72844953221999997</v>
      </c>
      <c r="G650" s="97">
        <v>0.86171636943300001</v>
      </c>
      <c r="H650" s="97">
        <v>0.82389091513400003</v>
      </c>
      <c r="I650" s="97">
        <v>0.72718744598700003</v>
      </c>
      <c r="J650" s="97">
        <v>0.63743305394000005</v>
      </c>
      <c r="K650" s="97">
        <v>0.56815442058900001</v>
      </c>
      <c r="L650" s="97">
        <v>0.50723602902200005</v>
      </c>
      <c r="M650" s="97">
        <v>0.45484296446599998</v>
      </c>
      <c r="N650" s="97">
        <v>0.19275525858600001</v>
      </c>
      <c r="O650" s="97">
        <v>8.1784657606700006E-2</v>
      </c>
      <c r="P650" s="97">
        <v>4.6386052250199997E-2</v>
      </c>
      <c r="Q650" s="97">
        <v>3.1587831046599998E-2</v>
      </c>
      <c r="R650" s="11">
        <f>SQRT((C650-Input!$R$8)^2+(Input!$Q$8-D650)^2)</f>
        <v>0.80602407431459577</v>
      </c>
    </row>
    <row r="651" spans="3:18">
      <c r="C651" s="97">
        <v>47.299999999999983</v>
      </c>
      <c r="D651" s="97">
        <v>9.8000000000000007</v>
      </c>
      <c r="E651" s="97">
        <v>0.360987351889</v>
      </c>
      <c r="F651" s="97">
        <v>0.713821275915</v>
      </c>
      <c r="G651" s="97">
        <v>0.84633787455700005</v>
      </c>
      <c r="H651" s="97">
        <v>0.809440638933</v>
      </c>
      <c r="I651" s="97">
        <v>0.71395921946100005</v>
      </c>
      <c r="J651" s="97">
        <v>0.62618700285999995</v>
      </c>
      <c r="K651" s="97">
        <v>0.55849394751199999</v>
      </c>
      <c r="L651" s="97">
        <v>0.49811609372600002</v>
      </c>
      <c r="M651" s="97">
        <v>0.446894698162</v>
      </c>
      <c r="N651" s="97">
        <v>0.18944675690400001</v>
      </c>
      <c r="O651" s="97">
        <v>8.0540740011700002E-2</v>
      </c>
      <c r="P651" s="97">
        <v>4.5716020086600001E-2</v>
      </c>
      <c r="Q651" s="97">
        <v>3.1160151397900002E-2</v>
      </c>
      <c r="R651" s="11">
        <f>SQRT((C651-Input!$R$8)^2+(Input!$Q$8-D651)^2)</f>
        <v>0.72974182741438032</v>
      </c>
    </row>
    <row r="652" spans="3:18">
      <c r="C652" s="97">
        <v>47.349999999999987</v>
      </c>
      <c r="D652" s="97">
        <v>8.7170000000000005</v>
      </c>
      <c r="E652" s="97">
        <v>0.230948829099</v>
      </c>
      <c r="F652" s="97">
        <v>0.42517081795900002</v>
      </c>
      <c r="G652" s="97">
        <v>0.52653265719300002</v>
      </c>
      <c r="H652" s="97">
        <v>0.51253877751400001</v>
      </c>
      <c r="I652" s="97">
        <v>0.45366130388600001</v>
      </c>
      <c r="J652" s="97">
        <v>0.39731534588099998</v>
      </c>
      <c r="K652" s="97">
        <v>0.35111318566799998</v>
      </c>
      <c r="L652" s="97">
        <v>0.31464659677500001</v>
      </c>
      <c r="M652" s="97">
        <v>0.28428902050100002</v>
      </c>
      <c r="N652" s="97">
        <v>0.12822298345800001</v>
      </c>
      <c r="O652" s="97">
        <v>5.7180027677399999E-2</v>
      </c>
      <c r="P652" s="97">
        <v>3.39618169055E-2</v>
      </c>
      <c r="Q652" s="97">
        <v>2.3964207720500001E-2</v>
      </c>
      <c r="R652" s="11">
        <f>SQRT((C652-Input!$R$8)^2+(Input!$Q$8-D652)^2)</f>
        <v>1.7081894845745846</v>
      </c>
    </row>
    <row r="653" spans="3:18">
      <c r="C653" s="97">
        <v>47.366999999999997</v>
      </c>
      <c r="D653" s="97">
        <v>7.9829999999999997</v>
      </c>
      <c r="E653" s="97">
        <v>0.22385127892100001</v>
      </c>
      <c r="F653" s="97">
        <v>0.40771945063100001</v>
      </c>
      <c r="G653" s="97">
        <v>0.50748365099899995</v>
      </c>
      <c r="H653" s="97">
        <v>0.49627710129800001</v>
      </c>
      <c r="I653" s="97">
        <v>0.44155118807100002</v>
      </c>
      <c r="J653" s="97">
        <v>0.38799554817600002</v>
      </c>
      <c r="K653" s="97">
        <v>0.34411249044100001</v>
      </c>
      <c r="L653" s="97">
        <v>0.309445785478</v>
      </c>
      <c r="M653" s="97">
        <v>0.28063780432300001</v>
      </c>
      <c r="N653" s="97">
        <v>0.130763033684</v>
      </c>
      <c r="O653" s="97">
        <v>5.92667085831E-2</v>
      </c>
      <c r="P653" s="97">
        <v>3.5340525113899998E-2</v>
      </c>
      <c r="Q653" s="97">
        <v>2.50562300472E-2</v>
      </c>
      <c r="R653" s="11">
        <f>SQRT((C653-Input!$R$8)^2+(Input!$Q$8-D653)^2)</f>
        <v>2.4190575496750695</v>
      </c>
    </row>
    <row r="654" spans="3:18">
      <c r="C654" s="97">
        <v>47.366999999999997</v>
      </c>
      <c r="D654" s="97">
        <v>8.5499999999999989</v>
      </c>
      <c r="E654" s="97">
        <v>0.22052838785699999</v>
      </c>
      <c r="F654" s="97">
        <v>0.40686710443099999</v>
      </c>
      <c r="G654" s="97">
        <v>0.50072913284999998</v>
      </c>
      <c r="H654" s="97">
        <v>0.48764081823599997</v>
      </c>
      <c r="I654" s="97">
        <v>0.43235399835299998</v>
      </c>
      <c r="J654" s="97">
        <v>0.378132853411</v>
      </c>
      <c r="K654" s="97">
        <v>0.33456816239999998</v>
      </c>
      <c r="L654" s="97">
        <v>0.30002113450000001</v>
      </c>
      <c r="M654" s="97">
        <v>0.27083455359600001</v>
      </c>
      <c r="N654" s="97">
        <v>0.123009503502</v>
      </c>
      <c r="O654" s="97">
        <v>5.5062555110200001E-2</v>
      </c>
      <c r="P654" s="97">
        <v>3.2867738177999997E-2</v>
      </c>
      <c r="Q654" s="97">
        <v>2.3292361071300002E-2</v>
      </c>
      <c r="R654" s="11">
        <f>SQRT((C654-Input!$R$8)^2+(Input!$Q$8-D654)^2)</f>
        <v>1.8722447593143687</v>
      </c>
    </row>
    <row r="655" spans="3:18">
      <c r="C655" s="97">
        <v>47.4</v>
      </c>
      <c r="D655" s="97">
        <v>6.6999999999999993</v>
      </c>
      <c r="E655" s="97">
        <v>0.176012529035</v>
      </c>
      <c r="F655" s="97">
        <v>0.317538140601</v>
      </c>
      <c r="G655" s="97">
        <v>0.39973936886400002</v>
      </c>
      <c r="H655" s="97">
        <v>0.39275813950799998</v>
      </c>
      <c r="I655" s="97">
        <v>0.34977201222499998</v>
      </c>
      <c r="J655" s="97">
        <v>0.30729520032800001</v>
      </c>
      <c r="K655" s="97">
        <v>0.27296581526300001</v>
      </c>
      <c r="L655" s="97">
        <v>0.24540263955399999</v>
      </c>
      <c r="M655" s="97">
        <v>0.222577553535</v>
      </c>
      <c r="N655" s="97">
        <v>0.10405700778</v>
      </c>
      <c r="O655" s="97">
        <v>4.7393782004199997E-2</v>
      </c>
      <c r="P655" s="97">
        <v>2.8712753355099999E-2</v>
      </c>
      <c r="Q655" s="97">
        <v>2.0453228100600001E-2</v>
      </c>
      <c r="R655" s="11">
        <f>SQRT((C655-Input!$R$8)^2+(Input!$Q$8-D655)^2)</f>
        <v>3.6841984376619479</v>
      </c>
    </row>
    <row r="656" spans="3:18">
      <c r="C656" s="97">
        <v>47.4</v>
      </c>
      <c r="D656" s="97">
        <v>6.8</v>
      </c>
      <c r="E656" s="97">
        <v>0.18688514196200001</v>
      </c>
      <c r="F656" s="97">
        <v>0.33660905376799999</v>
      </c>
      <c r="G656" s="97">
        <v>0.42411655922500002</v>
      </c>
      <c r="H656" s="97">
        <v>0.41662823006999999</v>
      </c>
      <c r="I656" s="97">
        <v>0.37114285330500002</v>
      </c>
      <c r="J656" s="97">
        <v>0.32571960842699998</v>
      </c>
      <c r="K656" s="97">
        <v>0.28958342597300002</v>
      </c>
      <c r="L656" s="97">
        <v>0.26019386540599998</v>
      </c>
      <c r="M656" s="97">
        <v>0.23580445650099999</v>
      </c>
      <c r="N656" s="97">
        <v>0.110100538016</v>
      </c>
      <c r="O656" s="97">
        <v>5.01100238162E-2</v>
      </c>
      <c r="P656" s="97">
        <v>3.0187369455500001E-2</v>
      </c>
      <c r="Q656" s="97">
        <v>2.1463626819499999E-2</v>
      </c>
      <c r="R656" s="11">
        <f>SQRT((C656-Input!$R$8)^2+(Input!$Q$8-D656)^2)</f>
        <v>3.5855496725570704</v>
      </c>
    </row>
    <row r="657" spans="3:18">
      <c r="C657" s="97">
        <v>47.4</v>
      </c>
      <c r="D657" s="97">
        <v>6.9</v>
      </c>
      <c r="E657" s="97">
        <v>0.20363951111600001</v>
      </c>
      <c r="F657" s="97">
        <v>0.36773313793599999</v>
      </c>
      <c r="G657" s="97">
        <v>0.46140162997099998</v>
      </c>
      <c r="H657" s="97">
        <v>0.45207451609999999</v>
      </c>
      <c r="I657" s="97">
        <v>0.40272961066700003</v>
      </c>
      <c r="J657" s="97">
        <v>0.35283669932200001</v>
      </c>
      <c r="K657" s="97">
        <v>0.31324442720399998</v>
      </c>
      <c r="L657" s="97">
        <v>0.28171046840199998</v>
      </c>
      <c r="M657" s="97">
        <v>0.25478092043700001</v>
      </c>
      <c r="N657" s="97">
        <v>0.11813043395</v>
      </c>
      <c r="O657" s="97">
        <v>5.3566355513100003E-2</v>
      </c>
      <c r="P657" s="97">
        <v>3.2034337222300001E-2</v>
      </c>
      <c r="Q657" s="97">
        <v>2.27063312393E-2</v>
      </c>
      <c r="R657" s="11">
        <f>SQRT((C657-Input!$R$8)^2+(Input!$Q$8-D657)^2)</f>
        <v>3.4869778864623577</v>
      </c>
    </row>
    <row r="658" spans="3:18">
      <c r="C658" s="97">
        <v>47.4</v>
      </c>
      <c r="D658" s="97">
        <v>6.9999999999999991</v>
      </c>
      <c r="E658" s="97">
        <v>0.22488996369</v>
      </c>
      <c r="F658" s="97">
        <v>0.40981514989399997</v>
      </c>
      <c r="G658" s="97">
        <v>0.51081575006500002</v>
      </c>
      <c r="H658" s="97">
        <v>0.498767464484</v>
      </c>
      <c r="I658" s="97">
        <v>0.44258552215399999</v>
      </c>
      <c r="J658" s="97">
        <v>0.38862964388499999</v>
      </c>
      <c r="K658" s="97">
        <v>0.34432476116100003</v>
      </c>
      <c r="L658" s="97">
        <v>0.30908393316799998</v>
      </c>
      <c r="M658" s="97">
        <v>0.27976798956600002</v>
      </c>
      <c r="N658" s="97">
        <v>0.12841513742800001</v>
      </c>
      <c r="O658" s="97">
        <v>5.7812019835399998E-2</v>
      </c>
      <c r="P658" s="97">
        <v>3.43211681297E-2</v>
      </c>
      <c r="Q658" s="97">
        <v>2.4221840468200001E-2</v>
      </c>
      <c r="R658" s="11">
        <f>SQRT((C658-Input!$R$8)^2+(Input!$Q$8-D658)^2)</f>
        <v>3.3884897973847998</v>
      </c>
    </row>
    <row r="659" spans="3:18">
      <c r="C659" s="97">
        <v>47.4</v>
      </c>
      <c r="D659" s="97">
        <v>7.0999999999999988</v>
      </c>
      <c r="E659" s="97">
        <v>0.24981276113699999</v>
      </c>
      <c r="F659" s="97">
        <v>0.45810034459999999</v>
      </c>
      <c r="G659" s="97">
        <v>0.56773944436799995</v>
      </c>
      <c r="H659" s="97">
        <v>0.55307961208099998</v>
      </c>
      <c r="I659" s="97">
        <v>0.48878918138999999</v>
      </c>
      <c r="J659" s="97">
        <v>0.42871965535700002</v>
      </c>
      <c r="K659" s="97">
        <v>0.38058334641899999</v>
      </c>
      <c r="L659" s="97">
        <v>0.34086871808399999</v>
      </c>
      <c r="M659" s="97">
        <v>0.30802671765900003</v>
      </c>
      <c r="N659" s="97">
        <v>0.14041421200500001</v>
      </c>
      <c r="O659" s="97">
        <v>6.2706308911900002E-2</v>
      </c>
      <c r="P659" s="97">
        <v>3.6937503832500003E-2</v>
      </c>
      <c r="Q659" s="97">
        <v>2.5930663322199999E-2</v>
      </c>
      <c r="R659" s="11">
        <f>SQRT((C659-Input!$R$8)^2+(Input!$Q$8-D659)^2)</f>
        <v>3.2900929216793049</v>
      </c>
    </row>
    <row r="660" spans="3:18">
      <c r="C660" s="97">
        <v>47.4</v>
      </c>
      <c r="D660" s="97">
        <v>7.2</v>
      </c>
      <c r="E660" s="97">
        <v>0.27043973943999999</v>
      </c>
      <c r="F660" s="97">
        <v>0.49559135157500001</v>
      </c>
      <c r="G660" s="97">
        <v>0.61271655291100002</v>
      </c>
      <c r="H660" s="97">
        <v>0.59629848836199995</v>
      </c>
      <c r="I660" s="97">
        <v>0.528170944852</v>
      </c>
      <c r="J660" s="97">
        <v>0.46236457450700003</v>
      </c>
      <c r="K660" s="97">
        <v>0.41094327038299999</v>
      </c>
      <c r="L660" s="97">
        <v>0.36822374975</v>
      </c>
      <c r="M660" s="97">
        <v>0.33228153686700002</v>
      </c>
      <c r="N660" s="97">
        <v>0.15127088801800001</v>
      </c>
      <c r="O660" s="97">
        <v>6.7389368429099997E-2</v>
      </c>
      <c r="P660" s="97">
        <v>3.9397436527799999E-2</v>
      </c>
      <c r="Q660" s="97">
        <v>2.75645456718E-2</v>
      </c>
      <c r="R660" s="11">
        <f>SQRT((C660-Input!$R$8)^2+(Input!$Q$8-D660)^2)</f>
        <v>3.1917956951514976</v>
      </c>
    </row>
    <row r="661" spans="3:18">
      <c r="C661" s="97">
        <v>47.4</v>
      </c>
      <c r="D661" s="97">
        <v>7.3000000000000007</v>
      </c>
      <c r="E661" s="97">
        <v>0.28761360311099998</v>
      </c>
      <c r="F661" s="97">
        <v>0.52464205142099996</v>
      </c>
      <c r="G661" s="97">
        <v>0.65101900500400001</v>
      </c>
      <c r="H661" s="97">
        <v>0.63366575260299995</v>
      </c>
      <c r="I661" s="97">
        <v>0.56274802670000001</v>
      </c>
      <c r="J661" s="97">
        <v>0.49214670267499999</v>
      </c>
      <c r="K661" s="97">
        <v>0.437153957526</v>
      </c>
      <c r="L661" s="97">
        <v>0.39315185462899999</v>
      </c>
      <c r="M661" s="97">
        <v>0.35436028101299999</v>
      </c>
      <c r="N661" s="97">
        <v>0.161628999202</v>
      </c>
      <c r="O661" s="97">
        <v>7.2179700037699995E-2</v>
      </c>
      <c r="P661" s="97">
        <v>4.1929321018000003E-2</v>
      </c>
      <c r="Q661" s="97">
        <v>2.9257105760800001E-2</v>
      </c>
      <c r="R661" s="11">
        <f>SQRT((C661-Input!$R$8)^2+(Input!$Q$8-D661)^2)</f>
        <v>3.0936076166655346</v>
      </c>
    </row>
    <row r="662" spans="3:18">
      <c r="C662" s="97">
        <v>47.4</v>
      </c>
      <c r="D662" s="97">
        <v>7.3999999999999986</v>
      </c>
      <c r="E662" s="97">
        <v>0.31614363868799999</v>
      </c>
      <c r="F662" s="97">
        <v>0.58047285555799999</v>
      </c>
      <c r="G662" s="97">
        <v>0.71869696450300002</v>
      </c>
      <c r="H662" s="97">
        <v>0.69805534281699999</v>
      </c>
      <c r="I662" s="97">
        <v>0.61815728831100003</v>
      </c>
      <c r="J662" s="97">
        <v>0.54432924807399996</v>
      </c>
      <c r="K662" s="97">
        <v>0.48287408331300002</v>
      </c>
      <c r="L662" s="97">
        <v>0.43383005692900001</v>
      </c>
      <c r="M662" s="97">
        <v>0.39298882556600001</v>
      </c>
      <c r="N662" s="97">
        <v>0.178702589262</v>
      </c>
      <c r="O662" s="97">
        <v>7.9502271200800001E-2</v>
      </c>
      <c r="P662" s="97">
        <v>4.5918917870199999E-2</v>
      </c>
      <c r="Q662" s="97">
        <v>3.1892151899500003E-2</v>
      </c>
      <c r="R662" s="11">
        <f>SQRT((C662-Input!$R$8)^2+(Input!$Q$8-D662)^2)</f>
        <v>2.995539419235608</v>
      </c>
    </row>
    <row r="663" spans="3:18">
      <c r="C663" s="97">
        <v>47.4</v>
      </c>
      <c r="D663" s="97">
        <v>7.4999999999999991</v>
      </c>
      <c r="E663" s="97">
        <v>0.33391766902699999</v>
      </c>
      <c r="F663" s="97">
        <v>0.61326392241899996</v>
      </c>
      <c r="G663" s="97">
        <v>0.76093388349199997</v>
      </c>
      <c r="H663" s="97">
        <v>0.73831355032000001</v>
      </c>
      <c r="I663" s="97">
        <v>0.65248414760100004</v>
      </c>
      <c r="J663" s="97">
        <v>0.57495670718500003</v>
      </c>
      <c r="K663" s="97">
        <v>0.51108769396700005</v>
      </c>
      <c r="L663" s="97">
        <v>0.458673469853</v>
      </c>
      <c r="M663" s="97">
        <v>0.41539182322399998</v>
      </c>
      <c r="N663" s="97">
        <v>0.18926884967099999</v>
      </c>
      <c r="O663" s="97">
        <v>8.4014907105899997E-2</v>
      </c>
      <c r="P663" s="97">
        <v>4.8394327606000001E-2</v>
      </c>
      <c r="Q663" s="97">
        <v>3.3519844164299997E-2</v>
      </c>
      <c r="R663" s="11">
        <f>SQRT((C663-Input!$R$8)^2+(Input!$Q$8-D663)^2)</f>
        <v>2.8976032748631719</v>
      </c>
    </row>
    <row r="664" spans="3:18">
      <c r="C664" s="97">
        <v>47.4</v>
      </c>
      <c r="D664" s="97">
        <v>7.5999999999999979</v>
      </c>
      <c r="E664" s="97">
        <v>0.33833594264200001</v>
      </c>
      <c r="F664" s="97">
        <v>0.62139586003500002</v>
      </c>
      <c r="G664" s="97">
        <v>0.77155474123099999</v>
      </c>
      <c r="H664" s="97">
        <v>0.74835915709699996</v>
      </c>
      <c r="I664" s="97">
        <v>0.66100274404600001</v>
      </c>
      <c r="J664" s="97">
        <v>0.58221861291999999</v>
      </c>
      <c r="K664" s="97">
        <v>0.51805953503400004</v>
      </c>
      <c r="L664" s="97">
        <v>0.46479289789700001</v>
      </c>
      <c r="M664" s="97">
        <v>0.42079042871599998</v>
      </c>
      <c r="N664" s="97">
        <v>0.191842584619</v>
      </c>
      <c r="O664" s="97">
        <v>8.5097620860000001E-2</v>
      </c>
      <c r="P664" s="97">
        <v>4.89926088986E-2</v>
      </c>
      <c r="Q664" s="97">
        <v>3.3917266605400002E-2</v>
      </c>
      <c r="R664" s="11">
        <f>SQRT((C664-Input!$R$8)^2+(Input!$Q$8-D664)^2)</f>
        <v>2.799813041044199</v>
      </c>
    </row>
    <row r="665" spans="3:18">
      <c r="C665" s="97">
        <v>47.4</v>
      </c>
      <c r="D665" s="97">
        <v>7.6999999999999993</v>
      </c>
      <c r="E665" s="97">
        <v>0.327304420895</v>
      </c>
      <c r="F665" s="97">
        <v>0.60210272812200005</v>
      </c>
      <c r="G665" s="97">
        <v>0.74504277504100003</v>
      </c>
      <c r="H665" s="97">
        <v>0.72303059851999996</v>
      </c>
      <c r="I665" s="97">
        <v>0.639711772505</v>
      </c>
      <c r="J665" s="97">
        <v>0.56403474673200005</v>
      </c>
      <c r="K665" s="97">
        <v>0.50073330161100005</v>
      </c>
      <c r="L665" s="97">
        <v>0.44964533430699999</v>
      </c>
      <c r="M665" s="97">
        <v>0.40734993438299999</v>
      </c>
      <c r="N665" s="97">
        <v>0.18523540903399999</v>
      </c>
      <c r="O665" s="97">
        <v>8.2203932264099999E-2</v>
      </c>
      <c r="P665" s="97">
        <v>4.7416330312699997E-2</v>
      </c>
      <c r="Q665" s="97">
        <v>3.2900702824899999E-2</v>
      </c>
      <c r="R665" s="11">
        <f>SQRT((C665-Input!$R$8)^2+(Input!$Q$8-D665)^2)</f>
        <v>2.7021845590382125</v>
      </c>
    </row>
    <row r="666" spans="3:18">
      <c r="C666" s="97">
        <v>47.4</v>
      </c>
      <c r="D666" s="97">
        <v>7.8</v>
      </c>
      <c r="E666" s="97">
        <v>0.29455546850199998</v>
      </c>
      <c r="F666" s="97">
        <v>0.53939957718800002</v>
      </c>
      <c r="G666" s="97">
        <v>0.66738343657400001</v>
      </c>
      <c r="H666" s="97">
        <v>0.64931242026500002</v>
      </c>
      <c r="I666" s="97">
        <v>0.57680182692100002</v>
      </c>
      <c r="J666" s="97">
        <v>0.50542847455600004</v>
      </c>
      <c r="K666" s="97">
        <v>0.44897023879199999</v>
      </c>
      <c r="L666" s="97">
        <v>0.40409289953600003</v>
      </c>
      <c r="M666" s="97">
        <v>0.36461046872899999</v>
      </c>
      <c r="N666" s="97">
        <v>0.16638348000799999</v>
      </c>
      <c r="O666" s="97">
        <v>7.42356640156E-2</v>
      </c>
      <c r="P666" s="97">
        <v>4.3084497981499999E-2</v>
      </c>
      <c r="Q666" s="97">
        <v>3.0080150429199998E-2</v>
      </c>
      <c r="R666" s="11">
        <f>SQRT((C666-Input!$R$8)^2+(Input!$Q$8-D666)^2)</f>
        <v>2.6047360168370068</v>
      </c>
    </row>
    <row r="667" spans="3:18">
      <c r="C667" s="97">
        <v>47.4</v>
      </c>
      <c r="D667" s="97">
        <v>7.9</v>
      </c>
      <c r="E667" s="97">
        <v>0.25668962967199999</v>
      </c>
      <c r="F667" s="97">
        <v>0.46719878499</v>
      </c>
      <c r="G667" s="97">
        <v>0.58333155047899998</v>
      </c>
      <c r="H667" s="97">
        <v>0.56946878732899997</v>
      </c>
      <c r="I667" s="97">
        <v>0.50460349604700006</v>
      </c>
      <c r="J667" s="97">
        <v>0.44230551046</v>
      </c>
      <c r="K667" s="97">
        <v>0.39360705992599998</v>
      </c>
      <c r="L667" s="97">
        <v>0.35272192387500001</v>
      </c>
      <c r="M667" s="97">
        <v>0.31898614407300002</v>
      </c>
      <c r="N667" s="97">
        <v>0.147181561914</v>
      </c>
      <c r="O667" s="97">
        <v>6.6039942978000005E-2</v>
      </c>
      <c r="P667" s="97">
        <v>3.8868886248700003E-2</v>
      </c>
      <c r="Q667" s="97">
        <v>2.7353553550899998E-2</v>
      </c>
      <c r="R667" s="11">
        <f>SQRT((C667-Input!$R$8)^2+(Input!$Q$8-D667)^2)</f>
        <v>2.5074883935347123</v>
      </c>
    </row>
    <row r="668" spans="3:18">
      <c r="C668" s="97">
        <v>47.4</v>
      </c>
      <c r="D668" s="97">
        <v>7.9999999999999982</v>
      </c>
      <c r="E668" s="97">
        <v>0.22919576934399999</v>
      </c>
      <c r="F668" s="97">
        <v>0.41734557542</v>
      </c>
      <c r="G668" s="97">
        <v>0.52018118463399998</v>
      </c>
      <c r="H668" s="97">
        <v>0.50834071758099997</v>
      </c>
      <c r="I668" s="97">
        <v>0.45176964193699998</v>
      </c>
      <c r="J668" s="97">
        <v>0.39705464954699998</v>
      </c>
      <c r="K668" s="97">
        <v>0.35192200085699998</v>
      </c>
      <c r="L668" s="97">
        <v>0.31623936246099998</v>
      </c>
      <c r="M668" s="97">
        <v>0.28669526237300003</v>
      </c>
      <c r="N668" s="97">
        <v>0.13313120607699999</v>
      </c>
      <c r="O668" s="97">
        <v>6.01780990628E-2</v>
      </c>
      <c r="P668" s="97">
        <v>3.5793384371500002E-2</v>
      </c>
      <c r="Q668" s="97">
        <v>2.5337993999999999E-2</v>
      </c>
      <c r="R668" s="11">
        <f>SQRT((C668-Input!$R$8)^2+(Input!$Q$8-D668)^2)</f>
        <v>2.4104660068158363</v>
      </c>
    </row>
    <row r="669" spans="3:18">
      <c r="C669" s="97">
        <v>47.4</v>
      </c>
      <c r="D669" s="97">
        <v>8.1</v>
      </c>
      <c r="E669" s="97">
        <v>0.21337660231200001</v>
      </c>
      <c r="F669" s="97">
        <v>0.38865818658899998</v>
      </c>
      <c r="G669" s="97">
        <v>0.483196658675</v>
      </c>
      <c r="H669" s="97">
        <v>0.47279845458999997</v>
      </c>
      <c r="I669" s="97">
        <v>0.42110748120899999</v>
      </c>
      <c r="J669" s="97">
        <v>0.369379206593</v>
      </c>
      <c r="K669" s="97">
        <v>0.32788718755099999</v>
      </c>
      <c r="L669" s="97">
        <v>0.29495801681400002</v>
      </c>
      <c r="M669" s="97">
        <v>0.26715425956</v>
      </c>
      <c r="N669" s="97">
        <v>0.124693648714</v>
      </c>
      <c r="O669" s="97">
        <v>5.6577882556300002E-2</v>
      </c>
      <c r="P669" s="97">
        <v>3.3855549673499997E-2</v>
      </c>
      <c r="Q669" s="97">
        <v>2.40592955301E-2</v>
      </c>
      <c r="R669" s="11">
        <f>SQRT((C669-Input!$R$8)^2+(Input!$Q$8-D669)^2)</f>
        <v>2.3136971920106695</v>
      </c>
    </row>
    <row r="670" spans="3:18">
      <c r="C670" s="97">
        <v>47.4</v>
      </c>
      <c r="D670" s="97">
        <v>8.1999999999999975</v>
      </c>
      <c r="E670" s="97">
        <v>0.20675374860099999</v>
      </c>
      <c r="F670" s="97">
        <v>0.37740175739800003</v>
      </c>
      <c r="G670" s="97">
        <v>0.46782861785800001</v>
      </c>
      <c r="H670" s="97">
        <v>0.45763385908900001</v>
      </c>
      <c r="I670" s="97">
        <v>0.40767619654100001</v>
      </c>
      <c r="J670" s="97">
        <v>0.35721800525800002</v>
      </c>
      <c r="K670" s="97">
        <v>0.31711482454200002</v>
      </c>
      <c r="L670" s="97">
        <v>0.28522224986400002</v>
      </c>
      <c r="M670" s="97">
        <v>0.25814506110000002</v>
      </c>
      <c r="N670" s="97">
        <v>0.120320899696</v>
      </c>
      <c r="O670" s="97">
        <v>5.4587101320599997E-2</v>
      </c>
      <c r="P670" s="97">
        <v>3.2759346964799999E-2</v>
      </c>
      <c r="Q670" s="97">
        <v>2.3319868533800001E-2</v>
      </c>
      <c r="R670" s="11">
        <f>SQRT((C670-Input!$R$8)^2+(Input!$Q$8-D670)^2)</f>
        <v>2.2172151502778084</v>
      </c>
    </row>
    <row r="671" spans="3:18">
      <c r="C671" s="97">
        <v>47.4</v>
      </c>
      <c r="D671" s="97">
        <v>8.3000000000000007</v>
      </c>
      <c r="E671" s="97">
        <v>0.20679580480000001</v>
      </c>
      <c r="F671" s="97">
        <v>0.37901869795300003</v>
      </c>
      <c r="G671" s="97">
        <v>0.46791230039699999</v>
      </c>
      <c r="H671" s="97">
        <v>0.45713625485600001</v>
      </c>
      <c r="I671" s="97">
        <v>0.406810391597</v>
      </c>
      <c r="J671" s="97">
        <v>0.356094545396</v>
      </c>
      <c r="K671" s="97">
        <v>0.315882806623</v>
      </c>
      <c r="L671" s="97">
        <v>0.28387064674099999</v>
      </c>
      <c r="M671" s="97">
        <v>0.256678609753</v>
      </c>
      <c r="N671" s="97">
        <v>0.11888174767199999</v>
      </c>
      <c r="O671" s="97">
        <v>5.3767660893499998E-2</v>
      </c>
      <c r="P671" s="97">
        <v>3.2275732413400003E-2</v>
      </c>
      <c r="Q671" s="97">
        <v>2.2973629429200001E-2</v>
      </c>
      <c r="R671" s="11">
        <f>SQRT((C671-Input!$R$8)^2+(Input!$Q$8-D671)^2)</f>
        <v>2.1210590158986173</v>
      </c>
    </row>
    <row r="672" spans="3:18">
      <c r="C672" s="97">
        <v>47.4</v>
      </c>
      <c r="D672" s="97">
        <v>8.3999999999999986</v>
      </c>
      <c r="E672" s="97">
        <v>0.21058717670800001</v>
      </c>
      <c r="F672" s="97">
        <v>0.38751984937299999</v>
      </c>
      <c r="G672" s="97">
        <v>0.476848291077</v>
      </c>
      <c r="H672" s="97">
        <v>0.465132374701</v>
      </c>
      <c r="I672" s="97">
        <v>0.413278656134</v>
      </c>
      <c r="J672" s="97">
        <v>0.36141762494599999</v>
      </c>
      <c r="K672" s="97">
        <v>0.32025986978799997</v>
      </c>
      <c r="L672" s="97">
        <v>0.28750319965400001</v>
      </c>
      <c r="M672" s="97">
        <v>0.25968173609</v>
      </c>
      <c r="N672" s="97">
        <v>0.119262533452</v>
      </c>
      <c r="O672" s="97">
        <v>5.3700494108599998E-2</v>
      </c>
      <c r="P672" s="97">
        <v>3.2189430373899999E-2</v>
      </c>
      <c r="Q672" s="97">
        <v>2.2885271568799999E-2</v>
      </c>
      <c r="R672" s="11">
        <f>SQRT((C672-Input!$R$8)^2+(Input!$Q$8-D672)^2)</f>
        <v>2.0252752097500721</v>
      </c>
    </row>
    <row r="673" spans="3:18">
      <c r="C673" s="97">
        <v>47.4</v>
      </c>
      <c r="D673" s="97">
        <v>8.5</v>
      </c>
      <c r="E673" s="97">
        <v>0.215650969577</v>
      </c>
      <c r="F673" s="97">
        <v>0.39792397747699998</v>
      </c>
      <c r="G673" s="97">
        <v>0.488859326067</v>
      </c>
      <c r="H673" s="97">
        <v>0.47626746950400001</v>
      </c>
      <c r="I673" s="97">
        <v>0.42257010929700001</v>
      </c>
      <c r="J673" s="97">
        <v>0.36938168517600001</v>
      </c>
      <c r="K673" s="97">
        <v>0.32699434768699998</v>
      </c>
      <c r="L673" s="97">
        <v>0.29329386753199999</v>
      </c>
      <c r="M673" s="97">
        <v>0.26471713464399999</v>
      </c>
      <c r="N673" s="97">
        <v>0.120635888742</v>
      </c>
      <c r="O673" s="97">
        <v>5.4084819809300001E-2</v>
      </c>
      <c r="P673" s="97">
        <v>3.2345759651799998E-2</v>
      </c>
      <c r="Q673" s="97">
        <v>2.2955474993100002E-2</v>
      </c>
      <c r="R673" s="11">
        <f>SQRT((C673-Input!$R$8)^2+(Input!$Q$8-D673)^2)</f>
        <v>1.92991916968861</v>
      </c>
    </row>
    <row r="674" spans="3:18">
      <c r="C674" s="97">
        <v>47.4</v>
      </c>
      <c r="D674" s="97">
        <v>8.5999999999999979</v>
      </c>
      <c r="E674" s="97">
        <v>0.220590917627</v>
      </c>
      <c r="F674" s="97">
        <v>0.40717885120300001</v>
      </c>
      <c r="G674" s="97">
        <v>0.50067538274400003</v>
      </c>
      <c r="H674" s="97">
        <v>0.48742966892200001</v>
      </c>
      <c r="I674" s="97">
        <v>0.43199866889600003</v>
      </c>
      <c r="J674" s="97">
        <v>0.37764361266399998</v>
      </c>
      <c r="K674" s="97">
        <v>0.33404190084699997</v>
      </c>
      <c r="L674" s="97">
        <v>0.29944041679900002</v>
      </c>
      <c r="M674" s="97">
        <v>0.27018915536999999</v>
      </c>
      <c r="N674" s="97">
        <v>0.12240417216</v>
      </c>
      <c r="O674" s="97">
        <v>5.4696899470199997E-2</v>
      </c>
      <c r="P674" s="97">
        <v>3.2631597698299999E-2</v>
      </c>
      <c r="Q674" s="97">
        <v>2.3112188465700002E-2</v>
      </c>
      <c r="R674" s="11">
        <f>SQRT((C674-Input!$R$8)^2+(Input!$Q$8-D674)^2)</f>
        <v>1.8350575816128936</v>
      </c>
    </row>
    <row r="675" spans="3:18">
      <c r="C675" s="97">
        <v>47.4</v>
      </c>
      <c r="D675" s="97">
        <v>8.6999999999999993</v>
      </c>
      <c r="E675" s="97">
        <v>0.22488291781</v>
      </c>
      <c r="F675" s="97">
        <v>0.414834509174</v>
      </c>
      <c r="G675" s="97">
        <v>0.51112721017200002</v>
      </c>
      <c r="H675" s="97">
        <v>0.497468630819</v>
      </c>
      <c r="I675" s="97">
        <v>0.440552278357</v>
      </c>
      <c r="J675" s="97">
        <v>0.38527231211500002</v>
      </c>
      <c r="K675" s="97">
        <v>0.34057948305300001</v>
      </c>
      <c r="L675" s="97">
        <v>0.30519836479700002</v>
      </c>
      <c r="M675" s="97">
        <v>0.27542328295099999</v>
      </c>
      <c r="N675" s="97">
        <v>0.124284728446</v>
      </c>
      <c r="O675" s="97">
        <v>5.5419951914299999E-2</v>
      </c>
      <c r="P675" s="97">
        <v>3.2988482649599998E-2</v>
      </c>
      <c r="Q675" s="97">
        <v>2.3318457092500001E-2</v>
      </c>
      <c r="R675" s="11">
        <f>SQRT((C675-Input!$R$8)^2+(Input!$Q$8-D675)^2)</f>
        <v>1.740771281397512</v>
      </c>
    </row>
    <row r="676" spans="3:18">
      <c r="C676" s="97">
        <v>47.4</v>
      </c>
      <c r="D676" s="97">
        <v>8.7999999999999989</v>
      </c>
      <c r="E676" s="97">
        <v>0.22885405849000001</v>
      </c>
      <c r="F676" s="97">
        <v>0.42170738721099998</v>
      </c>
      <c r="G676" s="97">
        <v>0.52104507602399996</v>
      </c>
      <c r="H676" s="97">
        <v>0.50708327880000004</v>
      </c>
      <c r="I676" s="97">
        <v>0.44878786709099999</v>
      </c>
      <c r="J676" s="97">
        <v>0.39272312367200002</v>
      </c>
      <c r="K676" s="97">
        <v>0.346991168924</v>
      </c>
      <c r="L676" s="97">
        <v>0.310878366465</v>
      </c>
      <c r="M676" s="97">
        <v>0.28067437588400002</v>
      </c>
      <c r="N676" s="97">
        <v>0.12631515690799999</v>
      </c>
      <c r="O676" s="97">
        <v>5.6250373332899999E-2</v>
      </c>
      <c r="P676" s="97">
        <v>3.3414031724499998E-2</v>
      </c>
      <c r="Q676" s="97">
        <v>2.35725543525E-2</v>
      </c>
      <c r="R676" s="11">
        <f>SQRT((C676-Input!$R$8)^2+(Input!$Q$8-D676)^2)</f>
        <v>1.6471590634913549</v>
      </c>
    </row>
    <row r="677" spans="3:18">
      <c r="C677" s="97">
        <v>47.4</v>
      </c>
      <c r="D677" s="97">
        <v>8.9</v>
      </c>
      <c r="E677" s="97">
        <v>0.23304976023400001</v>
      </c>
      <c r="F677" s="97">
        <v>0.42897787725999997</v>
      </c>
      <c r="G677" s="97">
        <v>0.53176836987800002</v>
      </c>
      <c r="H677" s="97">
        <v>0.51747578423899998</v>
      </c>
      <c r="I677" s="97">
        <v>0.45770220287699998</v>
      </c>
      <c r="J677" s="97">
        <v>0.40066948595599999</v>
      </c>
      <c r="K677" s="97">
        <v>0.35402058186300001</v>
      </c>
      <c r="L677" s="97">
        <v>0.31711530982300001</v>
      </c>
      <c r="M677" s="97">
        <v>0.28640478124399998</v>
      </c>
      <c r="N677" s="97">
        <v>0.12865642129099999</v>
      </c>
      <c r="O677" s="97">
        <v>5.7236628045000001E-2</v>
      </c>
      <c r="P677" s="97">
        <v>3.3931850674900003E-2</v>
      </c>
      <c r="Q677" s="97">
        <v>2.3888994932900001E-2</v>
      </c>
      <c r="R677" s="11">
        <f>SQRT((C677-Input!$R$8)^2+(Input!$Q$8-D677)^2)</f>
        <v>1.5543427249950676</v>
      </c>
    </row>
    <row r="678" spans="3:18">
      <c r="C678" s="97">
        <v>47.4</v>
      </c>
      <c r="D678" s="97">
        <v>8.9999999999999982</v>
      </c>
      <c r="E678" s="97">
        <v>0.23838737897500001</v>
      </c>
      <c r="F678" s="97">
        <v>0.43858349129200003</v>
      </c>
      <c r="G678" s="97">
        <v>0.54538999141199995</v>
      </c>
      <c r="H678" s="97">
        <v>0.53054287754999996</v>
      </c>
      <c r="I678" s="97">
        <v>0.46884105894299999</v>
      </c>
      <c r="J678" s="97">
        <v>0.41030326175999998</v>
      </c>
      <c r="K678" s="97">
        <v>0.36281430483499999</v>
      </c>
      <c r="L678" s="97">
        <v>0.32487570263999999</v>
      </c>
      <c r="M678" s="97">
        <v>0.293351299058</v>
      </c>
      <c r="N678" s="97">
        <v>0.131540736957</v>
      </c>
      <c r="O678" s="97">
        <v>5.8439938827300003E-2</v>
      </c>
      <c r="P678" s="97">
        <v>3.4564827733999999E-2</v>
      </c>
      <c r="Q678" s="97">
        <v>2.42773767971E-2</v>
      </c>
      <c r="R678" s="11">
        <f>SQRT((C678-Input!$R$8)^2+(Input!$Q$8-D678)^2)</f>
        <v>1.4624738059358462</v>
      </c>
    </row>
    <row r="679" spans="3:18">
      <c r="C679" s="97">
        <v>47.4</v>
      </c>
      <c r="D679" s="97">
        <v>9.1</v>
      </c>
      <c r="E679" s="97">
        <v>0.245559240047</v>
      </c>
      <c r="F679" s="97">
        <v>0.45208043787000002</v>
      </c>
      <c r="G679" s="97">
        <v>0.563073057697</v>
      </c>
      <c r="H679" s="97">
        <v>0.547777522435</v>
      </c>
      <c r="I679" s="97">
        <v>0.48346348735099998</v>
      </c>
      <c r="J679" s="97">
        <v>0.42287404235999998</v>
      </c>
      <c r="K679" s="97">
        <v>0.374378330935</v>
      </c>
      <c r="L679" s="97">
        <v>0.33502784190399998</v>
      </c>
      <c r="M679" s="97">
        <v>0.30235280587199997</v>
      </c>
      <c r="N679" s="97">
        <v>0.13523933628000001</v>
      </c>
      <c r="O679" s="97">
        <v>5.99498775468E-2</v>
      </c>
      <c r="P679" s="97">
        <v>3.5358381340699997E-2</v>
      </c>
      <c r="Q679" s="97">
        <v>2.4766755614200001E-2</v>
      </c>
      <c r="R679" s="11">
        <f>SQRT((C679-Input!$R$8)^2+(Input!$Q$8-D679)^2)</f>
        <v>1.3717426724250634</v>
      </c>
    </row>
    <row r="680" spans="3:18">
      <c r="C680" s="97">
        <v>47.4</v>
      </c>
      <c r="D680" s="97">
        <v>9.2000000000000011</v>
      </c>
      <c r="E680" s="97">
        <v>0.25438140383800001</v>
      </c>
      <c r="F680" s="97">
        <v>0.46933784585900001</v>
      </c>
      <c r="G680" s="97">
        <v>0.58388504460400004</v>
      </c>
      <c r="H680" s="97">
        <v>0.56794414060999998</v>
      </c>
      <c r="I680" s="97">
        <v>0.50134268281700001</v>
      </c>
      <c r="J680" s="97">
        <v>0.43824847097300001</v>
      </c>
      <c r="K680" s="97">
        <v>0.38865098671100001</v>
      </c>
      <c r="L680" s="97">
        <v>0.347539017279</v>
      </c>
      <c r="M680" s="97">
        <v>0.313390580827</v>
      </c>
      <c r="N680" s="97">
        <v>0.13975857804399999</v>
      </c>
      <c r="O680" s="97">
        <v>6.1767934109900002E-2</v>
      </c>
      <c r="P680" s="97">
        <v>3.6315291781500003E-2</v>
      </c>
      <c r="Q680" s="97">
        <v>2.5360594029000001E-2</v>
      </c>
      <c r="R680" s="11">
        <f>SQRT((C680-Input!$R$8)^2+(Input!$Q$8-D680)^2)</f>
        <v>1.2823908474623604</v>
      </c>
    </row>
    <row r="681" spans="3:18">
      <c r="C681" s="97">
        <v>47.4</v>
      </c>
      <c r="D681" s="97">
        <v>9.3000000000000007</v>
      </c>
      <c r="E681" s="97">
        <v>0.26392407350300001</v>
      </c>
      <c r="F681" s="97">
        <v>0.48862101601899999</v>
      </c>
      <c r="G681" s="97">
        <v>0.60637985892799995</v>
      </c>
      <c r="H681" s="97">
        <v>0.58903960873799999</v>
      </c>
      <c r="I681" s="97">
        <v>0.520670024003</v>
      </c>
      <c r="J681" s="97">
        <v>0.45483714050899998</v>
      </c>
      <c r="K681" s="97">
        <v>0.403760846678</v>
      </c>
      <c r="L681" s="97">
        <v>0.36110662399600002</v>
      </c>
      <c r="M681" s="97">
        <v>0.325297100226</v>
      </c>
      <c r="N681" s="97">
        <v>0.14454232252300001</v>
      </c>
      <c r="O681" s="97">
        <v>6.3629935556600001E-2</v>
      </c>
      <c r="P681" s="97">
        <v>3.7282919701399998E-2</v>
      </c>
      <c r="Q681" s="97">
        <v>2.5950948779400001E-2</v>
      </c>
      <c r="R681" s="11">
        <f>SQRT((C681-Input!$R$8)^2+(Input!$Q$8-D681)^2)</f>
        <v>1.1947278401203398</v>
      </c>
    </row>
    <row r="682" spans="3:18">
      <c r="C682" s="97">
        <v>47.4</v>
      </c>
      <c r="D682" s="97">
        <v>9.3999999999999986</v>
      </c>
      <c r="E682" s="97">
        <v>0.27467407284399997</v>
      </c>
      <c r="F682" s="97">
        <v>0.51109092398400002</v>
      </c>
      <c r="G682" s="97">
        <v>0.63182224566</v>
      </c>
      <c r="H682" s="97">
        <v>0.61269119002600003</v>
      </c>
      <c r="I682" s="97">
        <v>0.54255855644999995</v>
      </c>
      <c r="J682" s="97">
        <v>0.47366314740400001</v>
      </c>
      <c r="K682" s="97">
        <v>0.420323605993</v>
      </c>
      <c r="L682" s="97">
        <v>0.37662822289300002</v>
      </c>
      <c r="M682" s="97">
        <v>0.33886913708900002</v>
      </c>
      <c r="N682" s="97">
        <v>0.14975249778700001</v>
      </c>
      <c r="O682" s="97">
        <v>6.5717714702200003E-2</v>
      </c>
      <c r="P682" s="97">
        <v>3.83340632695E-2</v>
      </c>
      <c r="Q682" s="97">
        <v>2.66107073516E-2</v>
      </c>
      <c r="R682" s="11">
        <f>SQRT((C682-Input!$R$8)^2+(Input!$Q$8-D682)^2)</f>
        <v>1.1091541544176788</v>
      </c>
    </row>
    <row r="683" spans="3:18">
      <c r="C683" s="97">
        <v>47.4</v>
      </c>
      <c r="D683" s="97">
        <v>9.5</v>
      </c>
      <c r="E683" s="97">
        <v>0.289513641554</v>
      </c>
      <c r="F683" s="97">
        <v>0.54499217961599999</v>
      </c>
      <c r="G683" s="97">
        <v>0.66730007270799996</v>
      </c>
      <c r="H683" s="97">
        <v>0.64502544041400001</v>
      </c>
      <c r="I683" s="97">
        <v>0.57119603911799999</v>
      </c>
      <c r="J683" s="97">
        <v>0.49939210749899998</v>
      </c>
      <c r="K683" s="97">
        <v>0.442848259917</v>
      </c>
      <c r="L683" s="97">
        <v>0.39767896238900002</v>
      </c>
      <c r="M683" s="97">
        <v>0.35721621576599999</v>
      </c>
      <c r="N683" s="97">
        <v>0.15646769986100001</v>
      </c>
      <c r="O683" s="97">
        <v>6.8304465243000004E-2</v>
      </c>
      <c r="P683" s="97">
        <v>3.9582443233000003E-2</v>
      </c>
      <c r="Q683" s="97">
        <v>2.73701743355E-2</v>
      </c>
      <c r="R683" s="11">
        <f>SQRT((C683-Input!$R$8)^2+(Input!$Q$8-D683)^2)</f>
        <v>1.0261926059787088</v>
      </c>
    </row>
    <row r="684" spans="3:18">
      <c r="C684" s="97">
        <v>47.4</v>
      </c>
      <c r="D684" s="97">
        <v>9.5999999999999979</v>
      </c>
      <c r="E684" s="97">
        <v>0.30126862087700002</v>
      </c>
      <c r="F684" s="97">
        <v>0.57353855255599995</v>
      </c>
      <c r="G684" s="97">
        <v>0.697391122862</v>
      </c>
      <c r="H684" s="97">
        <v>0.67234011777199998</v>
      </c>
      <c r="I684" s="97">
        <v>0.59473410479099997</v>
      </c>
      <c r="J684" s="97">
        <v>0.52142981630600005</v>
      </c>
      <c r="K684" s="97">
        <v>0.462119318359</v>
      </c>
      <c r="L684" s="97">
        <v>0.41457180856800002</v>
      </c>
      <c r="M684" s="97">
        <v>0.37290889428000001</v>
      </c>
      <c r="N684" s="97">
        <v>0.16182144286299999</v>
      </c>
      <c r="O684" s="97">
        <v>7.0226396932699997E-2</v>
      </c>
      <c r="P684" s="97">
        <v>4.04644926734E-2</v>
      </c>
      <c r="Q684" s="97">
        <v>2.7879966762999999E-2</v>
      </c>
      <c r="R684" s="11">
        <f>SQRT((C684-Input!$R$8)^2+(Input!$Q$8-D684)^2)</f>
        <v>0.94653029051835236</v>
      </c>
    </row>
    <row r="685" spans="3:18">
      <c r="C685" s="97">
        <v>47.4</v>
      </c>
      <c r="D685" s="97">
        <v>9.6999999999999993</v>
      </c>
      <c r="E685" s="97">
        <v>0.31950849489499999</v>
      </c>
      <c r="F685" s="97">
        <v>0.61743782464700003</v>
      </c>
      <c r="G685" s="97">
        <v>0.74308535217600002</v>
      </c>
      <c r="H685" s="97">
        <v>0.71306559869200004</v>
      </c>
      <c r="I685" s="97">
        <v>0.62932662923799998</v>
      </c>
      <c r="J685" s="97">
        <v>0.55372899793200003</v>
      </c>
      <c r="K685" s="97">
        <v>0.49012800849400001</v>
      </c>
      <c r="L685" s="97">
        <v>0.43874906983700002</v>
      </c>
      <c r="M685" s="97">
        <v>0.39534262821600002</v>
      </c>
      <c r="N685" s="97">
        <v>0.169157924165</v>
      </c>
      <c r="O685" s="97">
        <v>7.28077090865E-2</v>
      </c>
      <c r="P685" s="97">
        <v>4.1628791832800001E-2</v>
      </c>
      <c r="Q685" s="97">
        <v>2.8545244163299999E-2</v>
      </c>
      <c r="R685" s="11">
        <f>SQRT((C685-Input!$R$8)^2+(Input!$Q$8-D685)^2)</f>
        <v>0.87107285411275115</v>
      </c>
    </row>
    <row r="686" spans="3:18">
      <c r="C686" s="97">
        <v>47.4</v>
      </c>
      <c r="D686" s="97">
        <v>9.8000000000000007</v>
      </c>
      <c r="E686" s="97">
        <v>0.336892725389</v>
      </c>
      <c r="F686" s="97">
        <v>0.66033768338999999</v>
      </c>
      <c r="G686" s="97">
        <v>0.78621761535199997</v>
      </c>
      <c r="H686" s="97">
        <v>0.75186776092399998</v>
      </c>
      <c r="I686" s="97">
        <v>0.66236946430300003</v>
      </c>
      <c r="J686" s="97">
        <v>0.582156543059</v>
      </c>
      <c r="K686" s="97">
        <v>0.51680570975999995</v>
      </c>
      <c r="L686" s="97">
        <v>0.46167415973199999</v>
      </c>
      <c r="M686" s="97">
        <v>0.41504704015799998</v>
      </c>
      <c r="N686" s="97">
        <v>0.17578701755100001</v>
      </c>
      <c r="O686" s="97">
        <v>7.5020697964599994E-2</v>
      </c>
      <c r="P686" s="97">
        <v>4.2657654592000001E-2</v>
      </c>
      <c r="Q686" s="97">
        <v>2.91308028618E-2</v>
      </c>
      <c r="R686" s="11">
        <f>SQRT((C686-Input!$R$8)^2+(Input!$Q$8-D686)^2)</f>
        <v>0.80100951522158126</v>
      </c>
    </row>
    <row r="687" spans="3:18">
      <c r="C687" s="97">
        <v>47.416999999999987</v>
      </c>
      <c r="D687" s="97">
        <v>9.3670000000000009</v>
      </c>
      <c r="E687" s="97">
        <v>0.262268259876</v>
      </c>
      <c r="F687" s="97">
        <v>0.485938977883</v>
      </c>
      <c r="G687" s="97">
        <v>0.60296971838000002</v>
      </c>
      <c r="H687" s="97">
        <v>0.58571478038199998</v>
      </c>
      <c r="I687" s="97">
        <v>0.51767917901500005</v>
      </c>
      <c r="J687" s="97">
        <v>0.45231983113899998</v>
      </c>
      <c r="K687" s="97">
        <v>0.40161321412899997</v>
      </c>
      <c r="L687" s="97">
        <v>0.35911238008399998</v>
      </c>
      <c r="M687" s="97">
        <v>0.32351731963800001</v>
      </c>
      <c r="N687" s="97">
        <v>0.14365487270300001</v>
      </c>
      <c r="O687" s="97">
        <v>6.3239282419099999E-2</v>
      </c>
      <c r="P687" s="97">
        <v>3.70511972057E-2</v>
      </c>
      <c r="Q687" s="97">
        <v>2.5783467344199999E-2</v>
      </c>
      <c r="R687" s="11">
        <f>SQRT((C687-Input!$R$8)^2+(Input!$Q$8-D687)^2)</f>
        <v>1.1461268773907292</v>
      </c>
    </row>
    <row r="688" spans="3:18">
      <c r="C688" s="97">
        <v>47.5</v>
      </c>
      <c r="D688" s="97">
        <v>6.8</v>
      </c>
      <c r="E688" s="97">
        <v>0.18304780639000001</v>
      </c>
      <c r="F688" s="97">
        <v>0.32979831593600001</v>
      </c>
      <c r="G688" s="97">
        <v>0.415760529564</v>
      </c>
      <c r="H688" s="97">
        <v>0.40871308151000002</v>
      </c>
      <c r="I688" s="97">
        <v>0.36447957348499999</v>
      </c>
      <c r="J688" s="97">
        <v>0.31992447644900002</v>
      </c>
      <c r="K688" s="97">
        <v>0.28453470921899998</v>
      </c>
      <c r="L688" s="97">
        <v>0.255786893121</v>
      </c>
      <c r="M688" s="97">
        <v>0.23192311578700001</v>
      </c>
      <c r="N688" s="97">
        <v>0.108472893364</v>
      </c>
      <c r="O688" s="97">
        <v>4.9331729738799998E-2</v>
      </c>
      <c r="P688" s="97">
        <v>2.9730748852499999E-2</v>
      </c>
      <c r="Q688" s="97">
        <v>2.11323161711E-2</v>
      </c>
      <c r="R688" s="11">
        <f>SQRT((C688-Input!$R$8)^2+(Input!$Q$8-D688)^2)</f>
        <v>3.6035065648853113</v>
      </c>
    </row>
    <row r="689" spans="3:18">
      <c r="C689" s="97">
        <v>47.5</v>
      </c>
      <c r="D689" s="97">
        <v>6.9</v>
      </c>
      <c r="E689" s="97">
        <v>0.19942725029899999</v>
      </c>
      <c r="F689" s="97">
        <v>0.36029652382299998</v>
      </c>
      <c r="G689" s="97">
        <v>0.452046279</v>
      </c>
      <c r="H689" s="97">
        <v>0.443315011313</v>
      </c>
      <c r="I689" s="97">
        <v>0.39568781092799998</v>
      </c>
      <c r="J689" s="97">
        <v>0.34664344624299998</v>
      </c>
      <c r="K689" s="97">
        <v>0.307951277764</v>
      </c>
      <c r="L689" s="97">
        <v>0.27709944258500002</v>
      </c>
      <c r="M689" s="97">
        <v>0.250840345159</v>
      </c>
      <c r="N689" s="97">
        <v>0.116724089782</v>
      </c>
      <c r="O689" s="97">
        <v>5.2926018267200003E-2</v>
      </c>
      <c r="P689" s="97">
        <v>3.1644258961899999E-2</v>
      </c>
      <c r="Q689" s="97">
        <v>2.2420091503099999E-2</v>
      </c>
      <c r="R689" s="11">
        <f>SQRT((C689-Input!$R$8)^2+(Input!$Q$8-D689)^2)</f>
        <v>3.5054397569313487</v>
      </c>
    </row>
    <row r="690" spans="3:18">
      <c r="C690" s="97">
        <v>47.5</v>
      </c>
      <c r="D690" s="97">
        <v>6.9999999999999991</v>
      </c>
      <c r="E690" s="97">
        <v>0.21934437593100001</v>
      </c>
      <c r="F690" s="97">
        <v>0.399044842535</v>
      </c>
      <c r="G690" s="97">
        <v>0.49782346714300002</v>
      </c>
      <c r="H690" s="97">
        <v>0.48687583194099998</v>
      </c>
      <c r="I690" s="97">
        <v>0.433212498271</v>
      </c>
      <c r="J690" s="97">
        <v>0.380180953017</v>
      </c>
      <c r="K690" s="97">
        <v>0.33715349360699998</v>
      </c>
      <c r="L690" s="97">
        <v>0.30309515910899998</v>
      </c>
      <c r="M690" s="97">
        <v>0.274444353049</v>
      </c>
      <c r="N690" s="97">
        <v>0.126785513337</v>
      </c>
      <c r="O690" s="97">
        <v>5.7153461144400002E-2</v>
      </c>
      <c r="P690" s="97">
        <v>3.3932487140400001E-2</v>
      </c>
      <c r="Q690" s="97">
        <v>2.3941912715399999E-2</v>
      </c>
      <c r="R690" s="11">
        <f>SQRT((C690-Input!$R$8)^2+(Input!$Q$8-D690)^2)</f>
        <v>3.4074853214325516</v>
      </c>
    </row>
    <row r="691" spans="3:18">
      <c r="C691" s="97">
        <v>47.5</v>
      </c>
      <c r="D691" s="97">
        <v>7.0999999999999988</v>
      </c>
      <c r="E691" s="97">
        <v>0.24390521585200001</v>
      </c>
      <c r="F691" s="97">
        <v>0.44478995495599999</v>
      </c>
      <c r="G691" s="97">
        <v>0.55527142175199995</v>
      </c>
      <c r="H691" s="97">
        <v>0.54139393945199998</v>
      </c>
      <c r="I691" s="97">
        <v>0.47977433261800001</v>
      </c>
      <c r="J691" s="97">
        <v>0.42089367800400002</v>
      </c>
      <c r="K691" s="97">
        <v>0.37360146746900003</v>
      </c>
      <c r="L691" s="97">
        <v>0.33511915172599999</v>
      </c>
      <c r="M691" s="97">
        <v>0.30318674720400002</v>
      </c>
      <c r="N691" s="97">
        <v>0.139354622958</v>
      </c>
      <c r="O691" s="97">
        <v>6.2407747032500002E-2</v>
      </c>
      <c r="P691" s="97">
        <v>3.6770015460399999E-2</v>
      </c>
      <c r="Q691" s="97">
        <v>2.5811327968600001E-2</v>
      </c>
      <c r="R691" s="11">
        <f>SQRT((C691-Input!$R$8)^2+(Input!$Q$8-D691)^2)</f>
        <v>3.3096532359269428</v>
      </c>
    </row>
    <row r="692" spans="3:18">
      <c r="C692" s="97">
        <v>47.5</v>
      </c>
      <c r="D692" s="97">
        <v>7.2</v>
      </c>
      <c r="E692" s="97">
        <v>0.27458601011200001</v>
      </c>
      <c r="F692" s="97">
        <v>0.50029860483300004</v>
      </c>
      <c r="G692" s="97">
        <v>0.62304769011100003</v>
      </c>
      <c r="H692" s="97">
        <v>0.60683627827300002</v>
      </c>
      <c r="I692" s="97">
        <v>0.53863404917799995</v>
      </c>
      <c r="J692" s="97">
        <v>0.47100331375900001</v>
      </c>
      <c r="K692" s="97">
        <v>0.41866656848400002</v>
      </c>
      <c r="L692" s="97">
        <v>0.37574620367700001</v>
      </c>
      <c r="M692" s="97">
        <v>0.33907121863900003</v>
      </c>
      <c r="N692" s="97">
        <v>0.15517306158999999</v>
      </c>
      <c r="O692" s="97">
        <v>6.9216549463699997E-2</v>
      </c>
      <c r="P692" s="97">
        <v>4.0330697116100003E-2</v>
      </c>
      <c r="Q692" s="97">
        <v>2.81683002369E-2</v>
      </c>
      <c r="R692" s="11">
        <f>SQRT((C692-Input!$R$8)^2+(Input!$Q$8-D692)^2)</f>
        <v>3.2119546803130725</v>
      </c>
    </row>
    <row r="693" spans="3:18">
      <c r="C693" s="97">
        <v>47.5</v>
      </c>
      <c r="D693" s="97">
        <v>7.3000000000000007</v>
      </c>
      <c r="E693" s="97">
        <v>0.31834718663799999</v>
      </c>
      <c r="F693" s="97">
        <v>0.58526777494000004</v>
      </c>
      <c r="G693" s="97">
        <v>0.72389976066399997</v>
      </c>
      <c r="H693" s="97">
        <v>0.702473858545</v>
      </c>
      <c r="I693" s="97">
        <v>0.62138162437300004</v>
      </c>
      <c r="J693" s="97">
        <v>0.54617892182399996</v>
      </c>
      <c r="K693" s="97">
        <v>0.48388069711199999</v>
      </c>
      <c r="L693" s="97">
        <v>0.434390576217</v>
      </c>
      <c r="M693" s="97">
        <v>0.39304586679100001</v>
      </c>
      <c r="N693" s="97">
        <v>0.17769203489800001</v>
      </c>
      <c r="O693" s="97">
        <v>7.8614229887799994E-2</v>
      </c>
      <c r="P693" s="97">
        <v>4.5231861227300003E-2</v>
      </c>
      <c r="Q693" s="97">
        <v>3.1330526909100001E-2</v>
      </c>
      <c r="R693" s="11">
        <f>SQRT((C693-Input!$R$8)^2+(Input!$Q$8-D693)^2)</f>
        <v>3.1144022210832736</v>
      </c>
    </row>
    <row r="694" spans="3:18">
      <c r="C694" s="97">
        <v>47.5</v>
      </c>
      <c r="D694" s="97">
        <v>7.3999999999999986</v>
      </c>
      <c r="E694" s="97">
        <v>0.40629423756700001</v>
      </c>
      <c r="F694" s="97">
        <v>0.761934370852</v>
      </c>
      <c r="G694" s="97">
        <v>0.91555727131999998</v>
      </c>
      <c r="H694" s="97">
        <v>0.88421281635600002</v>
      </c>
      <c r="I694" s="97">
        <v>0.78517623068200004</v>
      </c>
      <c r="J694" s="97">
        <v>0.68879435993000004</v>
      </c>
      <c r="K694" s="97">
        <v>0.61410141282099995</v>
      </c>
      <c r="L694" s="97">
        <v>0.55403026569900005</v>
      </c>
      <c r="M694" s="97">
        <v>0.49810988109400001</v>
      </c>
      <c r="N694" s="97">
        <v>0.222647788033</v>
      </c>
      <c r="O694" s="97">
        <v>9.6697407576799996E-2</v>
      </c>
      <c r="P694" s="97">
        <v>5.4675166195199999E-2</v>
      </c>
      <c r="Q694" s="97">
        <v>3.73446708931E-2</v>
      </c>
      <c r="R694" s="11">
        <f>SQRT((C694-Input!$R$8)^2+(Input!$Q$8-D694)^2)</f>
        <v>3.0170100299786577</v>
      </c>
    </row>
    <row r="695" spans="3:18">
      <c r="C695" s="97">
        <v>47.5</v>
      </c>
      <c r="D695" s="97">
        <v>7.4999999999999991</v>
      </c>
      <c r="E695" s="97">
        <v>0.452743619072</v>
      </c>
      <c r="F695" s="97">
        <v>0.85387244235199999</v>
      </c>
      <c r="G695" s="97">
        <v>1.02556123691</v>
      </c>
      <c r="H695" s="97">
        <v>0.98810837403100005</v>
      </c>
      <c r="I695" s="97">
        <v>0.87346433082599995</v>
      </c>
      <c r="J695" s="97">
        <v>0.77460545539699999</v>
      </c>
      <c r="K695" s="97">
        <v>0.68854850539199997</v>
      </c>
      <c r="L695" s="97">
        <v>0.61957104474400004</v>
      </c>
      <c r="M695" s="97">
        <v>0.56221455210399995</v>
      </c>
      <c r="N695" s="97">
        <v>0.25079541028500002</v>
      </c>
      <c r="O695" s="97">
        <v>0.10882453234099999</v>
      </c>
      <c r="P695" s="97">
        <v>6.1089925666200001E-2</v>
      </c>
      <c r="Q695" s="97">
        <v>4.14606709685E-2</v>
      </c>
      <c r="R695" s="11">
        <f>SQRT((C695-Input!$R$8)^2+(Input!$Q$8-D695)^2)</f>
        <v>2.9197941446778741</v>
      </c>
    </row>
    <row r="696" spans="3:18">
      <c r="C696" s="97">
        <v>47.5</v>
      </c>
      <c r="D696" s="97">
        <v>7.5999999999999979</v>
      </c>
      <c r="E696" s="97">
        <v>0.46380597632800002</v>
      </c>
      <c r="F696" s="97">
        <v>0.87385986976499996</v>
      </c>
      <c r="G696" s="97">
        <v>1.05278818166</v>
      </c>
      <c r="H696" s="97">
        <v>1.0137703982199999</v>
      </c>
      <c r="I696" s="97">
        <v>0.89490292489500001</v>
      </c>
      <c r="J696" s="97">
        <v>0.79312692951899999</v>
      </c>
      <c r="K696" s="97">
        <v>0.70639255275799995</v>
      </c>
      <c r="L696" s="97">
        <v>0.63516199607799995</v>
      </c>
      <c r="M696" s="97">
        <v>0.57590958627400002</v>
      </c>
      <c r="N696" s="97">
        <v>0.25813134526800002</v>
      </c>
      <c r="O696" s="97">
        <v>0.112063459686</v>
      </c>
      <c r="P696" s="97">
        <v>6.29280885505E-2</v>
      </c>
      <c r="Q696" s="97">
        <v>4.2652602906600001E-2</v>
      </c>
      <c r="R696" s="11">
        <f>SQRT((C696-Input!$R$8)^2+(Input!$Q$8-D696)^2)</f>
        <v>2.8227727810786658</v>
      </c>
    </row>
    <row r="697" spans="3:18">
      <c r="C697" s="97">
        <v>47.5</v>
      </c>
      <c r="D697" s="97">
        <v>7.6999999999999993</v>
      </c>
      <c r="E697" s="97">
        <v>0.45117760352000003</v>
      </c>
      <c r="F697" s="97">
        <v>0.85118277236200002</v>
      </c>
      <c r="G697" s="97">
        <v>1.02158257494</v>
      </c>
      <c r="H697" s="97">
        <v>0.98429399846300003</v>
      </c>
      <c r="I697" s="97">
        <v>0.87039295580999998</v>
      </c>
      <c r="J697" s="97">
        <v>0.77181708191300002</v>
      </c>
      <c r="K697" s="97">
        <v>0.686241449901</v>
      </c>
      <c r="L697" s="97">
        <v>0.61764694610899995</v>
      </c>
      <c r="M697" s="97">
        <v>0.56059827557300002</v>
      </c>
      <c r="N697" s="97">
        <v>0.25003053781200002</v>
      </c>
      <c r="O697" s="97">
        <v>0.10853417852699999</v>
      </c>
      <c r="P697" s="97">
        <v>6.09493290641E-2</v>
      </c>
      <c r="Q697" s="97">
        <v>4.1381895862699997E-2</v>
      </c>
      <c r="R697" s="11">
        <f>SQRT((C697-Input!$R$8)^2+(Input!$Q$8-D697)^2)</f>
        <v>2.7259667092431554</v>
      </c>
    </row>
    <row r="698" spans="3:18">
      <c r="C698" s="97">
        <v>47.5</v>
      </c>
      <c r="D698" s="97">
        <v>7.8</v>
      </c>
      <c r="E698" s="97">
        <v>0.38833389910100002</v>
      </c>
      <c r="F698" s="97">
        <v>0.722372314377</v>
      </c>
      <c r="G698" s="97">
        <v>0.876679555414</v>
      </c>
      <c r="H698" s="97">
        <v>0.84799003328800004</v>
      </c>
      <c r="I698" s="97">
        <v>0.75163625835600001</v>
      </c>
      <c r="J698" s="97">
        <v>0.65955824323099999</v>
      </c>
      <c r="K698" s="97">
        <v>0.58881986703199996</v>
      </c>
      <c r="L698" s="97">
        <v>0.52945456478200004</v>
      </c>
      <c r="M698" s="97">
        <v>0.47699619087099998</v>
      </c>
      <c r="N698" s="97">
        <v>0.214842270536</v>
      </c>
      <c r="O698" s="97">
        <v>9.3827672297099998E-2</v>
      </c>
      <c r="P698" s="97">
        <v>5.33377929131E-2</v>
      </c>
      <c r="Q698" s="97">
        <v>3.6519552900000002E-2</v>
      </c>
      <c r="R698" s="11">
        <f>SQRT((C698-Input!$R$8)^2+(Input!$Q$8-D698)^2)</f>
        <v>2.6293997083375009</v>
      </c>
    </row>
    <row r="699" spans="3:18">
      <c r="C699" s="97">
        <v>47.5</v>
      </c>
      <c r="D699" s="97">
        <v>7.9</v>
      </c>
      <c r="E699" s="97">
        <v>0.29838821838200003</v>
      </c>
      <c r="F699" s="97">
        <v>0.54474598265200003</v>
      </c>
      <c r="G699" s="97">
        <v>0.677740484245</v>
      </c>
      <c r="H699" s="97">
        <v>0.65904070657799996</v>
      </c>
      <c r="I699" s="97">
        <v>0.58457675140999998</v>
      </c>
      <c r="J699" s="97">
        <v>0.51184033816399999</v>
      </c>
      <c r="K699" s="97">
        <v>0.45431744687100001</v>
      </c>
      <c r="L699" s="97">
        <v>0.40855256041100002</v>
      </c>
      <c r="M699" s="97">
        <v>0.36861483671799999</v>
      </c>
      <c r="N699" s="97">
        <v>0.16816782775700001</v>
      </c>
      <c r="O699" s="97">
        <v>7.4959796299199993E-2</v>
      </c>
      <c r="P699" s="97">
        <v>4.3390273201899997E-2</v>
      </c>
      <c r="Q699" s="97">
        <v>3.0230287779600001E-2</v>
      </c>
      <c r="R699" s="11">
        <f>SQRT((C699-Input!$R$8)^2+(Input!$Q$8-D699)^2)</f>
        <v>2.5330991201507911</v>
      </c>
    </row>
    <row r="700" spans="3:18">
      <c r="C700" s="97">
        <v>47.5</v>
      </c>
      <c r="D700" s="97">
        <v>7.9999999999999982</v>
      </c>
      <c r="E700" s="97">
        <v>0.251949111226</v>
      </c>
      <c r="F700" s="97">
        <v>0.45740337721199997</v>
      </c>
      <c r="G700" s="97">
        <v>0.57341566015800005</v>
      </c>
      <c r="H700" s="97">
        <v>0.55998871562899999</v>
      </c>
      <c r="I700" s="97">
        <v>0.49580914034000001</v>
      </c>
      <c r="J700" s="97">
        <v>0.43450790007599999</v>
      </c>
      <c r="K700" s="97">
        <v>0.38621320956600003</v>
      </c>
      <c r="L700" s="97">
        <v>0.34619568269099998</v>
      </c>
      <c r="M700" s="97">
        <v>0.31311110663899999</v>
      </c>
      <c r="N700" s="97">
        <v>0.14455389108</v>
      </c>
      <c r="O700" s="97">
        <v>6.4835888542600001E-2</v>
      </c>
      <c r="P700" s="97">
        <v>3.81655995914E-2</v>
      </c>
      <c r="Q700" s="97">
        <v>2.6848741838400001E-2</v>
      </c>
      <c r="R700" s="11">
        <f>SQRT((C700-Input!$R$8)^2+(Input!$Q$8-D700)^2)</f>
        <v>2.437096526363308</v>
      </c>
    </row>
    <row r="701" spans="3:18">
      <c r="C701" s="97">
        <v>47.5</v>
      </c>
      <c r="D701" s="97">
        <v>8.1</v>
      </c>
      <c r="E701" s="97">
        <v>0.22714053392200001</v>
      </c>
      <c r="F701" s="97">
        <v>0.41377789165200002</v>
      </c>
      <c r="G701" s="97">
        <v>0.51553477356999999</v>
      </c>
      <c r="H701" s="97">
        <v>0.50356789908400001</v>
      </c>
      <c r="I701" s="97">
        <v>0.44734018278999998</v>
      </c>
      <c r="J701" s="97">
        <v>0.39266044770199998</v>
      </c>
      <c r="K701" s="97">
        <v>0.34796392623799999</v>
      </c>
      <c r="L701" s="97">
        <v>0.31253261545900002</v>
      </c>
      <c r="M701" s="97">
        <v>0.283105512043</v>
      </c>
      <c r="N701" s="97">
        <v>0.130920450933</v>
      </c>
      <c r="O701" s="97">
        <v>5.9017159311699999E-2</v>
      </c>
      <c r="P701" s="97">
        <v>3.5064192162300001E-2</v>
      </c>
      <c r="Q701" s="97">
        <v>2.48028828124E-2</v>
      </c>
      <c r="R701" s="11">
        <f>SQRT((C701-Input!$R$8)^2+(Input!$Q$8-D701)^2)</f>
        <v>2.3414285821086827</v>
      </c>
    </row>
    <row r="702" spans="3:18">
      <c r="C702" s="97">
        <v>47.5</v>
      </c>
      <c r="D702" s="97">
        <v>8.1999999999999975</v>
      </c>
      <c r="E702" s="97">
        <v>0.215210949806</v>
      </c>
      <c r="F702" s="97">
        <v>0.393612497698</v>
      </c>
      <c r="G702" s="97">
        <v>0.48747281651399998</v>
      </c>
      <c r="H702" s="97">
        <v>0.47615271147999999</v>
      </c>
      <c r="I702" s="97">
        <v>0.42338918248099999</v>
      </c>
      <c r="J702" s="97">
        <v>0.37091238035099999</v>
      </c>
      <c r="K702" s="97">
        <v>0.32890448166500003</v>
      </c>
      <c r="L702" s="97">
        <v>0.29547998975400003</v>
      </c>
      <c r="M702" s="97">
        <v>0.26724031526600001</v>
      </c>
      <c r="N702" s="97">
        <v>0.123557397923</v>
      </c>
      <c r="O702" s="97">
        <v>5.5744494862799997E-2</v>
      </c>
      <c r="P702" s="97">
        <v>3.3286611094000003E-2</v>
      </c>
      <c r="Q702" s="97">
        <v>2.3619139504299998E-2</v>
      </c>
      <c r="R702" s="11">
        <f>SQRT((C702-Input!$R$8)^2+(Input!$Q$8-D702)^2)</f>
        <v>2.2461380481659767</v>
      </c>
    </row>
    <row r="703" spans="3:18">
      <c r="C703" s="97">
        <v>47.5</v>
      </c>
      <c r="D703" s="97">
        <v>8.3000000000000007</v>
      </c>
      <c r="E703" s="97">
        <v>0.21051996584900001</v>
      </c>
      <c r="F703" s="97">
        <v>0.386323430149</v>
      </c>
      <c r="G703" s="97">
        <v>0.47643942725600003</v>
      </c>
      <c r="H703" s="97">
        <v>0.46497100388399998</v>
      </c>
      <c r="I703" s="97">
        <v>0.41329339439099999</v>
      </c>
      <c r="J703" s="97">
        <v>0.36155967793400001</v>
      </c>
      <c r="K703" s="97">
        <v>0.32049556272500002</v>
      </c>
      <c r="L703" s="97">
        <v>0.28777246322</v>
      </c>
      <c r="M703" s="97">
        <v>0.25998047752199999</v>
      </c>
      <c r="N703" s="97">
        <v>0.119695856167</v>
      </c>
      <c r="O703" s="97">
        <v>5.3913134409200002E-2</v>
      </c>
      <c r="P703" s="97">
        <v>3.22687633741E-2</v>
      </c>
      <c r="Q703" s="97">
        <v>2.2924442221699998E-2</v>
      </c>
      <c r="R703" s="11">
        <f>SQRT((C703-Input!$R$8)^2+(Input!$Q$8-D703)^2)</f>
        <v>2.1512750771861398</v>
      </c>
    </row>
    <row r="704" spans="3:18">
      <c r="C704" s="97">
        <v>47.5</v>
      </c>
      <c r="D704" s="97">
        <v>8.3999999999999986</v>
      </c>
      <c r="E704" s="97">
        <v>0.21057404364999999</v>
      </c>
      <c r="F704" s="97">
        <v>0.38796123963200002</v>
      </c>
      <c r="G704" s="97">
        <v>0.47653708761300001</v>
      </c>
      <c r="H704" s="97">
        <v>0.464443135369</v>
      </c>
      <c r="I704" s="97">
        <v>0.41237992961100001</v>
      </c>
      <c r="J704" s="97">
        <v>0.36035455968800001</v>
      </c>
      <c r="K704" s="97">
        <v>0.31916865746299999</v>
      </c>
      <c r="L704" s="97">
        <v>0.28632341706699999</v>
      </c>
      <c r="M704" s="97">
        <v>0.25840811380399997</v>
      </c>
      <c r="N704" s="97">
        <v>0.118185135904</v>
      </c>
      <c r="O704" s="97">
        <v>5.3053189381699999E-2</v>
      </c>
      <c r="P704" s="97">
        <v>3.1767500331800001E-2</v>
      </c>
      <c r="Q704" s="97">
        <v>2.2566325837800001E-2</v>
      </c>
      <c r="R704" s="11">
        <f>SQRT((C704-Input!$R$8)^2+(Input!$Q$8-D704)^2)</f>
        <v>2.0568988268812882</v>
      </c>
    </row>
    <row r="705" spans="3:18">
      <c r="C705" s="97">
        <v>47.5</v>
      </c>
      <c r="D705" s="97">
        <v>8.5</v>
      </c>
      <c r="E705" s="97">
        <v>0.212872434152</v>
      </c>
      <c r="F705" s="97">
        <v>0.39340557364000001</v>
      </c>
      <c r="G705" s="97">
        <v>0.48194808941099998</v>
      </c>
      <c r="H705" s="97">
        <v>0.46916235130700001</v>
      </c>
      <c r="I705" s="97">
        <v>0.416091383925</v>
      </c>
      <c r="J705" s="97">
        <v>0.36333014233299998</v>
      </c>
      <c r="K705" s="97">
        <v>0.32153400213700001</v>
      </c>
      <c r="L705" s="97">
        <v>0.28820713537699999</v>
      </c>
      <c r="M705" s="97">
        <v>0.259891592698</v>
      </c>
      <c r="N705" s="97">
        <v>0.118044739341</v>
      </c>
      <c r="O705" s="97">
        <v>5.2785640597599999E-2</v>
      </c>
      <c r="P705" s="97">
        <v>3.15804903873E-2</v>
      </c>
      <c r="Q705" s="97">
        <v>2.2412758743E-2</v>
      </c>
      <c r="R705" s="11">
        <f>SQRT((C705-Input!$R$8)^2+(Input!$Q$8-D705)^2)</f>
        <v>1.9630794966911029</v>
      </c>
    </row>
    <row r="706" spans="3:18">
      <c r="C706" s="97">
        <v>47.5</v>
      </c>
      <c r="D706" s="97">
        <v>8.5999999999999979</v>
      </c>
      <c r="E706" s="97">
        <v>0.216078056372</v>
      </c>
      <c r="F706" s="97">
        <v>0.40000551672899998</v>
      </c>
      <c r="G706" s="97">
        <v>0.48952252870200003</v>
      </c>
      <c r="H706" s="97">
        <v>0.47612713359999997</v>
      </c>
      <c r="I706" s="97">
        <v>0.42183886895400002</v>
      </c>
      <c r="J706" s="97">
        <v>0.36822612159899998</v>
      </c>
      <c r="K706" s="97">
        <v>0.32563033333899999</v>
      </c>
      <c r="L706" s="97">
        <v>0.29169333098200001</v>
      </c>
      <c r="M706" s="97">
        <v>0.26288180141599998</v>
      </c>
      <c r="N706" s="97">
        <v>0.11867871539700001</v>
      </c>
      <c r="O706" s="97">
        <v>5.2883548848999998E-2</v>
      </c>
      <c r="P706" s="97">
        <v>3.1589757825899997E-2</v>
      </c>
      <c r="Q706" s="97">
        <v>2.2387972172499999E-2</v>
      </c>
      <c r="R706" s="11">
        <f>SQRT((C706-Input!$R$8)^2+(Input!$Q$8-D706)^2)</f>
        <v>1.8699009162606401</v>
      </c>
    </row>
    <row r="707" spans="3:18">
      <c r="C707" s="97">
        <v>47.5</v>
      </c>
      <c r="D707" s="97">
        <v>8.6999999999999993</v>
      </c>
      <c r="E707" s="97">
        <v>0.21954965248899999</v>
      </c>
      <c r="F707" s="97">
        <v>0.40667377152700002</v>
      </c>
      <c r="G707" s="97">
        <v>0.49774204071900002</v>
      </c>
      <c r="H707" s="97">
        <v>0.483840900538</v>
      </c>
      <c r="I707" s="97">
        <v>0.42831523211900002</v>
      </c>
      <c r="J707" s="97">
        <v>0.37387909291400001</v>
      </c>
      <c r="K707" s="97">
        <v>0.33043574297299999</v>
      </c>
      <c r="L707" s="97">
        <v>0.29586330477900002</v>
      </c>
      <c r="M707" s="97">
        <v>0.26655701259300002</v>
      </c>
      <c r="N707" s="97">
        <v>0.119749936367</v>
      </c>
      <c r="O707" s="97">
        <v>5.32096509257E-2</v>
      </c>
      <c r="P707" s="97">
        <v>3.1724516186899997E-2</v>
      </c>
      <c r="Q707" s="97">
        <v>2.2446435858000002E-2</v>
      </c>
      <c r="R707" s="11">
        <f>SQRT((C707-Input!$R$8)^2+(Input!$Q$8-D707)^2)</f>
        <v>1.7774638569984358</v>
      </c>
    </row>
    <row r="708" spans="3:18">
      <c r="C708" s="97">
        <v>47.5</v>
      </c>
      <c r="D708" s="97">
        <v>8.7499999999999982</v>
      </c>
      <c r="E708" s="97">
        <v>0.22122414856399999</v>
      </c>
      <c r="F708" s="97">
        <v>0.40982153357399997</v>
      </c>
      <c r="G708" s="97">
        <v>0.501725096117</v>
      </c>
      <c r="H708" s="97">
        <v>0.48761908924899999</v>
      </c>
      <c r="I708" s="97">
        <v>0.431515419718</v>
      </c>
      <c r="J708" s="97">
        <v>0.376706852722</v>
      </c>
      <c r="K708" s="97">
        <v>0.33285669380499999</v>
      </c>
      <c r="L708" s="97">
        <v>0.29798331852999999</v>
      </c>
      <c r="M708" s="97">
        <v>0.26845182953500002</v>
      </c>
      <c r="N708" s="97">
        <v>0.12036841479800001</v>
      </c>
      <c r="O708" s="97">
        <v>5.34249707009E-2</v>
      </c>
      <c r="P708" s="97">
        <v>3.1822000220500003E-2</v>
      </c>
      <c r="Q708" s="97">
        <v>2.2495990019599999E-2</v>
      </c>
      <c r="R708" s="11">
        <f>SQRT((C708-Input!$R$8)^2+(Input!$Q$8-D708)^2)</f>
        <v>1.7315605464688346</v>
      </c>
    </row>
    <row r="709" spans="3:18">
      <c r="C709" s="97">
        <v>47.5</v>
      </c>
      <c r="D709" s="97">
        <v>8.7999999999999989</v>
      </c>
      <c r="E709" s="97">
        <v>0.22270839143500001</v>
      </c>
      <c r="F709" s="97">
        <v>0.41253843477699997</v>
      </c>
      <c r="G709" s="97">
        <v>0.50529016331400001</v>
      </c>
      <c r="H709" s="97">
        <v>0.49103547853099999</v>
      </c>
      <c r="I709" s="97">
        <v>0.43442867573499999</v>
      </c>
      <c r="J709" s="97">
        <v>0.37930006846699998</v>
      </c>
      <c r="K709" s="97">
        <v>0.33508489851200002</v>
      </c>
      <c r="L709" s="97">
        <v>0.29994793234799999</v>
      </c>
      <c r="M709" s="97">
        <v>0.27022429770299999</v>
      </c>
      <c r="N709" s="97">
        <v>0.120981504881</v>
      </c>
      <c r="O709" s="97">
        <v>5.3651777609499997E-2</v>
      </c>
      <c r="P709" s="97">
        <v>3.1927922929300002E-2</v>
      </c>
      <c r="Q709" s="97">
        <v>2.2551956234000001E-2</v>
      </c>
      <c r="R709" s="11">
        <f>SQRT((C709-Input!$R$8)^2+(Input!$Q$8-D709)^2)</f>
        <v>1.6858902957307562</v>
      </c>
    </row>
    <row r="710" spans="3:18">
      <c r="C710" s="97">
        <v>47.5</v>
      </c>
      <c r="D710" s="97">
        <v>8.9</v>
      </c>
      <c r="E710" s="97">
        <v>0.224937577863</v>
      </c>
      <c r="F710" s="97">
        <v>0.41633848718499999</v>
      </c>
      <c r="G710" s="97">
        <v>0.51079573783800003</v>
      </c>
      <c r="H710" s="97">
        <v>0.496431256396</v>
      </c>
      <c r="I710" s="97">
        <v>0.43909092809099998</v>
      </c>
      <c r="J710" s="97">
        <v>0.38350214986600001</v>
      </c>
      <c r="K710" s="97">
        <v>0.33871761354000002</v>
      </c>
      <c r="L710" s="97">
        <v>0.30319276673700002</v>
      </c>
      <c r="M710" s="97">
        <v>0.27320222798100002</v>
      </c>
      <c r="N710" s="97">
        <v>0.122111343173</v>
      </c>
      <c r="O710" s="97">
        <v>5.4107654459000003E-2</v>
      </c>
      <c r="P710" s="97">
        <v>3.2148943334000001E-2</v>
      </c>
      <c r="Q710" s="97">
        <v>2.2672820379300001E-2</v>
      </c>
      <c r="R710" s="11">
        <f>SQRT((C710-Input!$R$8)^2+(Input!$Q$8-D710)^2)</f>
        <v>1.5953289364712571</v>
      </c>
    </row>
    <row r="711" spans="3:18">
      <c r="C711" s="97">
        <v>47.5</v>
      </c>
      <c r="D711" s="97">
        <v>8.9999999999999982</v>
      </c>
      <c r="E711" s="97">
        <v>0.22653456685500001</v>
      </c>
      <c r="F711" s="97">
        <v>0.41879063086399998</v>
      </c>
      <c r="G711" s="97">
        <v>0.51494594841399999</v>
      </c>
      <c r="H711" s="97">
        <v>0.50061308181499997</v>
      </c>
      <c r="I711" s="97">
        <v>0.442766860825</v>
      </c>
      <c r="J711" s="97">
        <v>0.38687598576400001</v>
      </c>
      <c r="K711" s="97">
        <v>0.34165737921799999</v>
      </c>
      <c r="L711" s="97">
        <v>0.30586265165799997</v>
      </c>
      <c r="M711" s="97">
        <v>0.27570835739499999</v>
      </c>
      <c r="N711" s="97">
        <v>0.123166188111</v>
      </c>
      <c r="O711" s="97">
        <v>5.45721166992E-2</v>
      </c>
      <c r="P711" s="97">
        <v>3.2382559576400002E-2</v>
      </c>
      <c r="Q711" s="97">
        <v>2.2804819249500001E-2</v>
      </c>
      <c r="R711" s="11">
        <f>SQRT((C711-Input!$R$8)^2+(Input!$Q$8-D711)^2)</f>
        <v>1.5059623972217562</v>
      </c>
    </row>
    <row r="712" spans="3:18">
      <c r="C712" s="97">
        <v>47.5</v>
      </c>
      <c r="D712" s="97">
        <v>9.1</v>
      </c>
      <c r="E712" s="97">
        <v>0.22808243750000001</v>
      </c>
      <c r="F712" s="97">
        <v>0.42118356701100002</v>
      </c>
      <c r="G712" s="97">
        <v>0.51910001302700004</v>
      </c>
      <c r="H712" s="97">
        <v>0.50480143148599999</v>
      </c>
      <c r="I712" s="97">
        <v>0.44647070974500003</v>
      </c>
      <c r="J712" s="97">
        <v>0.390315929176</v>
      </c>
      <c r="K712" s="97">
        <v>0.34467453486600003</v>
      </c>
      <c r="L712" s="97">
        <v>0.308616487238</v>
      </c>
      <c r="M712" s="97">
        <v>0.27831894486699998</v>
      </c>
      <c r="N712" s="97">
        <v>0.12430639074499999</v>
      </c>
      <c r="O712" s="97">
        <v>5.5087682401200003E-2</v>
      </c>
      <c r="P712" s="97">
        <v>3.2647471084900001E-2</v>
      </c>
      <c r="Q712" s="97">
        <v>2.295836402E-2</v>
      </c>
      <c r="R712" s="11">
        <f>SQRT((C712-Input!$R$8)^2+(Input!$Q$8-D712)^2)</f>
        <v>1.4180165965704612</v>
      </c>
    </row>
    <row r="713" spans="3:18">
      <c r="C713" s="97">
        <v>47.5</v>
      </c>
      <c r="D713" s="97">
        <v>9.2000000000000011</v>
      </c>
      <c r="E713" s="97">
        <v>0.22987781557799999</v>
      </c>
      <c r="F713" s="97">
        <v>0.42419919355699998</v>
      </c>
      <c r="G713" s="97">
        <v>0.52398561799999999</v>
      </c>
      <c r="H713" s="97">
        <v>0.50964014465600005</v>
      </c>
      <c r="I713" s="97">
        <v>0.450733349251</v>
      </c>
      <c r="J713" s="97">
        <v>0.39429547649500002</v>
      </c>
      <c r="K713" s="97">
        <v>0.34817339673800002</v>
      </c>
      <c r="L713" s="97">
        <v>0.31179751209099998</v>
      </c>
      <c r="M713" s="97">
        <v>0.28133513763000001</v>
      </c>
      <c r="N713" s="97">
        <v>0.12560629512499999</v>
      </c>
      <c r="O713" s="97">
        <v>5.5670572374199999E-2</v>
      </c>
      <c r="P713" s="97">
        <v>3.2949243639299998E-2</v>
      </c>
      <c r="Q713" s="97">
        <v>2.3135732401699999E-2</v>
      </c>
      <c r="R713" s="11">
        <f>SQRT((C713-Input!$R$8)^2+(Input!$Q$8-D713)^2)</f>
        <v>1.3317730266275298</v>
      </c>
    </row>
    <row r="714" spans="3:18">
      <c r="C714" s="97">
        <v>47.5</v>
      </c>
      <c r="D714" s="97">
        <v>9.3000000000000007</v>
      </c>
      <c r="E714" s="97">
        <v>0.23165712206</v>
      </c>
      <c r="F714" s="97">
        <v>0.42726891831800001</v>
      </c>
      <c r="G714" s="97">
        <v>0.52908420603999995</v>
      </c>
      <c r="H714" s="97">
        <v>0.51465551217200001</v>
      </c>
      <c r="I714" s="97">
        <v>0.45515821223899999</v>
      </c>
      <c r="J714" s="97">
        <v>0.398393534795</v>
      </c>
      <c r="K714" s="97">
        <v>0.35185492899199999</v>
      </c>
      <c r="L714" s="97">
        <v>0.31514352738599999</v>
      </c>
      <c r="M714" s="97">
        <v>0.28450495375099999</v>
      </c>
      <c r="N714" s="97">
        <v>0.126971154714</v>
      </c>
      <c r="O714" s="97">
        <v>5.6280130732599999E-2</v>
      </c>
      <c r="P714" s="97">
        <v>3.3265568908899999E-2</v>
      </c>
      <c r="Q714" s="97">
        <v>2.3322373751199998E-2</v>
      </c>
      <c r="R714" s="11">
        <f>SQRT((C714-Input!$R$8)^2+(Input!$Q$8-D714)^2)</f>
        <v>1.2475847549389307</v>
      </c>
    </row>
    <row r="715" spans="3:18">
      <c r="C715" s="97">
        <v>47.5</v>
      </c>
      <c r="D715" s="97">
        <v>9.3999999999999986</v>
      </c>
      <c r="E715" s="97">
        <v>0.23338850996499999</v>
      </c>
      <c r="F715" s="97">
        <v>0.43035503117000001</v>
      </c>
      <c r="G715" s="97">
        <v>0.53443801370499999</v>
      </c>
      <c r="H715" s="97">
        <v>0.51987682533500001</v>
      </c>
      <c r="I715" s="97">
        <v>0.459777172806</v>
      </c>
      <c r="J715" s="97">
        <v>0.40254663242799998</v>
      </c>
      <c r="K715" s="97">
        <v>0.35575756088499999</v>
      </c>
      <c r="L715" s="97">
        <v>0.31868728427600002</v>
      </c>
      <c r="M715" s="97">
        <v>0.28774697154700002</v>
      </c>
      <c r="N715" s="97">
        <v>0.128398928494</v>
      </c>
      <c r="O715" s="97">
        <v>5.6907876344999997E-2</v>
      </c>
      <c r="P715" s="97">
        <v>3.3590401058100003E-2</v>
      </c>
      <c r="Q715" s="97">
        <v>2.3514048858999999E-2</v>
      </c>
      <c r="R715" s="11">
        <f>SQRT((C715-Input!$R$8)^2+(Input!$Q$8-D715)^2)</f>
        <v>1.1658970996873679</v>
      </c>
    </row>
    <row r="716" spans="3:18">
      <c r="C716" s="97">
        <v>47.5</v>
      </c>
      <c r="D716" s="97">
        <v>9.5</v>
      </c>
      <c r="E716" s="97">
        <v>0.23592504810500001</v>
      </c>
      <c r="F716" s="97">
        <v>0.43542625590799999</v>
      </c>
      <c r="G716" s="97">
        <v>0.542092158918</v>
      </c>
      <c r="H716" s="97">
        <v>0.52713349327100001</v>
      </c>
      <c r="I716" s="97">
        <v>0.46613129848000001</v>
      </c>
      <c r="J716" s="97">
        <v>0.40818640460400002</v>
      </c>
      <c r="K716" s="97">
        <v>0.361084264642</v>
      </c>
      <c r="L716" s="97">
        <v>0.32346406498699998</v>
      </c>
      <c r="M716" s="97">
        <v>0.29203376787899998</v>
      </c>
      <c r="N716" s="97">
        <v>0.13019046147999999</v>
      </c>
      <c r="O716" s="97">
        <v>5.7653623607599999E-2</v>
      </c>
      <c r="P716" s="97">
        <v>3.3971438872999998E-2</v>
      </c>
      <c r="Q716" s="97">
        <v>2.3739151387400001E-2</v>
      </c>
      <c r="R716" s="11">
        <f>SQRT((C716-Input!$R$8)^2+(Input!$Q$8-D716)^2)</f>
        <v>1.0872738263026447</v>
      </c>
    </row>
    <row r="717" spans="3:18">
      <c r="C717" s="97">
        <v>47.5</v>
      </c>
      <c r="D717" s="97">
        <v>9.5999999999999979</v>
      </c>
      <c r="E717" s="97">
        <v>0.24020297249799999</v>
      </c>
      <c r="F717" s="97">
        <v>0.44471091203000002</v>
      </c>
      <c r="G717" s="97">
        <v>0.55418694591999995</v>
      </c>
      <c r="H717" s="97">
        <v>0.53837034422200003</v>
      </c>
      <c r="I717" s="97">
        <v>0.47585483497199998</v>
      </c>
      <c r="J717" s="97">
        <v>0.41672839036199999</v>
      </c>
      <c r="K717" s="97">
        <v>0.36913979849700002</v>
      </c>
      <c r="L717" s="97">
        <v>0.33058386723700001</v>
      </c>
      <c r="M717" s="97">
        <v>0.29832425100600002</v>
      </c>
      <c r="N717" s="97">
        <v>0.13262615747699999</v>
      </c>
      <c r="O717" s="97">
        <v>5.8591160515199997E-2</v>
      </c>
      <c r="P717" s="97">
        <v>3.4436825623400003E-2</v>
      </c>
      <c r="Q717" s="97">
        <v>2.4010016897899999E-2</v>
      </c>
      <c r="R717" s="11">
        <f>SQRT((C717-Input!$R$8)^2+(Input!$Q$8-D717)^2)</f>
        <v>1.0124291084644772</v>
      </c>
    </row>
    <row r="718" spans="3:18">
      <c r="C718" s="97">
        <v>47.5</v>
      </c>
      <c r="D718" s="97">
        <v>9.6999999999999993</v>
      </c>
      <c r="E718" s="97">
        <v>0.24761382802000001</v>
      </c>
      <c r="F718" s="97">
        <v>0.46163966300999998</v>
      </c>
      <c r="G718" s="97">
        <v>0.57268208168699997</v>
      </c>
      <c r="H718" s="97">
        <v>0.55644520941099995</v>
      </c>
      <c r="I718" s="97">
        <v>0.491380779479</v>
      </c>
      <c r="J718" s="97">
        <v>0.43024179513799998</v>
      </c>
      <c r="K718" s="97">
        <v>0.381879289181</v>
      </c>
      <c r="L718" s="97">
        <v>0.34170801043999999</v>
      </c>
      <c r="M718" s="97">
        <v>0.30802707506400001</v>
      </c>
      <c r="N718" s="97">
        <v>0.136151567675</v>
      </c>
      <c r="O718" s="97">
        <v>5.9843168042699998E-2</v>
      </c>
      <c r="P718" s="97">
        <v>3.5039584314199998E-2</v>
      </c>
      <c r="Q718" s="97">
        <v>2.4354988715200001E-2</v>
      </c>
      <c r="R718" s="11">
        <f>SQRT((C718-Input!$R$8)^2+(Input!$Q$8-D718)^2)</f>
        <v>0.94226377727765487</v>
      </c>
    </row>
    <row r="719" spans="3:18">
      <c r="C719" s="97">
        <v>47.5</v>
      </c>
      <c r="D719" s="97">
        <v>9.8000000000000007</v>
      </c>
      <c r="E719" s="97">
        <v>0.26042702816500002</v>
      </c>
      <c r="F719" s="97">
        <v>0.491360420613</v>
      </c>
      <c r="G719" s="97">
        <v>0.60290825782299995</v>
      </c>
      <c r="H719" s="97">
        <v>0.58375824461000003</v>
      </c>
      <c r="I719" s="97">
        <v>0.51654928089600005</v>
      </c>
      <c r="J719" s="97">
        <v>0.45196363735799999</v>
      </c>
      <c r="K719" s="97">
        <v>0.40190278175600003</v>
      </c>
      <c r="L719" s="97">
        <v>0.35940763879100002</v>
      </c>
      <c r="M719" s="97">
        <v>0.32333200972600001</v>
      </c>
      <c r="N719" s="97">
        <v>0.14160262124799999</v>
      </c>
      <c r="O719" s="97">
        <v>6.1731417910000003E-2</v>
      </c>
      <c r="P719" s="97">
        <v>3.5943569300300002E-2</v>
      </c>
      <c r="Q719" s="97">
        <v>2.48761539904E-2</v>
      </c>
      <c r="R719" s="11">
        <f>SQRT((C719-Input!$R$8)^2+(Input!$Q$8-D719)^2)</f>
        <v>0.87790053666285706</v>
      </c>
    </row>
    <row r="720" spans="3:18">
      <c r="C720" s="97">
        <v>47.566999999999993</v>
      </c>
      <c r="D720" s="97">
        <v>7.5999999999999979</v>
      </c>
      <c r="E720" s="97">
        <v>0.49627631417099999</v>
      </c>
      <c r="F720" s="97">
        <v>0.93562384234600005</v>
      </c>
      <c r="G720" s="97">
        <v>1.12667812254</v>
      </c>
      <c r="H720" s="97">
        <v>1.08725662278</v>
      </c>
      <c r="I720" s="97">
        <v>0.95650386042900004</v>
      </c>
      <c r="J720" s="97">
        <v>0.84540962964400002</v>
      </c>
      <c r="K720" s="97">
        <v>0.75843442339099998</v>
      </c>
      <c r="L720" s="97">
        <v>0.68063575504700002</v>
      </c>
      <c r="M720" s="97">
        <v>0.61578623360600004</v>
      </c>
      <c r="N720" s="97">
        <v>0.27964415321500002</v>
      </c>
      <c r="O720" s="97">
        <v>0.121210798026</v>
      </c>
      <c r="P720" s="97">
        <v>6.7989023169099994E-2</v>
      </c>
      <c r="Q720" s="97">
        <v>4.5828781703199997E-2</v>
      </c>
      <c r="R720" s="11">
        <f>SQRT((C720-Input!$R$8)^2+(Input!$Q$8-D720)^2)</f>
        <v>2.8400224570402335</v>
      </c>
    </row>
    <row r="721" spans="3:18">
      <c r="C721" s="97">
        <v>47.566999999999993</v>
      </c>
      <c r="D721" s="97">
        <v>8.2330000000000005</v>
      </c>
      <c r="E721" s="97">
        <v>0.215683087212</v>
      </c>
      <c r="F721" s="97">
        <v>0.39521653850999999</v>
      </c>
      <c r="G721" s="97">
        <v>0.488506289092</v>
      </c>
      <c r="H721" s="97">
        <v>0.476782660109</v>
      </c>
      <c r="I721" s="97">
        <v>0.423689349627</v>
      </c>
      <c r="J721" s="97">
        <v>0.37096270226700001</v>
      </c>
      <c r="K721" s="97">
        <v>0.32879876114899997</v>
      </c>
      <c r="L721" s="97">
        <v>0.29523545864299999</v>
      </c>
      <c r="M721" s="97">
        <v>0.26685218940299998</v>
      </c>
      <c r="N721" s="97">
        <v>0.12288463839700001</v>
      </c>
      <c r="O721" s="97">
        <v>5.5305014218199999E-2</v>
      </c>
      <c r="P721" s="97">
        <v>3.2986733762099998E-2</v>
      </c>
      <c r="Q721" s="97">
        <v>2.3382479156299998E-2</v>
      </c>
      <c r="R721" s="11">
        <f>SQRT((C721-Input!$R$8)^2+(Input!$Q$8-D721)^2)</f>
        <v>2.2367267293957092</v>
      </c>
    </row>
    <row r="722" spans="3:18">
      <c r="C722" s="97">
        <v>47.599999999999987</v>
      </c>
      <c r="D722" s="97">
        <v>6.9</v>
      </c>
      <c r="E722" s="97">
        <v>0.20957295750900001</v>
      </c>
      <c r="F722" s="97">
        <v>0.383640999293</v>
      </c>
      <c r="G722" s="97">
        <v>0.47515463547699999</v>
      </c>
      <c r="H722" s="97">
        <v>0.46406266840299998</v>
      </c>
      <c r="I722" s="97">
        <v>0.41315982590400002</v>
      </c>
      <c r="J722" s="97">
        <v>0.36178266040500001</v>
      </c>
      <c r="K722" s="97">
        <v>0.32083071318200002</v>
      </c>
      <c r="L722" s="97">
        <v>0.288382520802</v>
      </c>
      <c r="M722" s="97">
        <v>0.26063988690399997</v>
      </c>
      <c r="N722" s="97">
        <v>0.119693497314</v>
      </c>
      <c r="O722" s="97">
        <v>5.3781667916699999E-2</v>
      </c>
      <c r="P722" s="97">
        <v>3.1996661965500002E-2</v>
      </c>
      <c r="Q722" s="97">
        <v>2.2589941283999999E-2</v>
      </c>
      <c r="R722" s="11">
        <f>SQRT((C722-Input!$R$8)^2+(Input!$Q$8-D722)^2)</f>
        <v>3.5266416033206878</v>
      </c>
    </row>
    <row r="723" spans="3:18">
      <c r="C723" s="97">
        <v>47.599999999999987</v>
      </c>
      <c r="D723" s="97">
        <v>6.9999999999999991</v>
      </c>
      <c r="E723" s="97">
        <v>0.22565951665299999</v>
      </c>
      <c r="F723" s="97">
        <v>0.41286763869400001</v>
      </c>
      <c r="G723" s="97">
        <v>0.51248333645699995</v>
      </c>
      <c r="H723" s="97">
        <v>0.50024169224699999</v>
      </c>
      <c r="I723" s="97">
        <v>0.44475868911999999</v>
      </c>
      <c r="J723" s="97">
        <v>0.390299082513</v>
      </c>
      <c r="K723" s="97">
        <v>0.34591164180299999</v>
      </c>
      <c r="L723" s="97">
        <v>0.31076285748299998</v>
      </c>
      <c r="M723" s="97">
        <v>0.28130854902199998</v>
      </c>
      <c r="N723" s="97">
        <v>0.12913755451700001</v>
      </c>
      <c r="O723" s="97">
        <v>5.78763089817E-2</v>
      </c>
      <c r="P723" s="97">
        <v>3.4239150436600002E-2</v>
      </c>
      <c r="Q723" s="97">
        <v>2.4097407759099999E-2</v>
      </c>
      <c r="R723" s="11">
        <f>SQRT((C723-Input!$R$8)^2+(Input!$Q$8-D723)^2)</f>
        <v>3.4292928315580893</v>
      </c>
    </row>
    <row r="724" spans="3:18">
      <c r="C724" s="97">
        <v>47.599999999999987</v>
      </c>
      <c r="D724" s="97">
        <v>7.0999999999999988</v>
      </c>
      <c r="E724" s="97">
        <v>0.24490187262300001</v>
      </c>
      <c r="F724" s="97">
        <v>0.44636064042700002</v>
      </c>
      <c r="G724" s="97">
        <v>0.55768565275100002</v>
      </c>
      <c r="H724" s="97">
        <v>0.54407221168300002</v>
      </c>
      <c r="I724" s="97">
        <v>0.48260848931200001</v>
      </c>
      <c r="J724" s="97">
        <v>0.42323714648400002</v>
      </c>
      <c r="K724" s="97">
        <v>0.37587489898600002</v>
      </c>
      <c r="L724" s="97">
        <v>0.33730746195599998</v>
      </c>
      <c r="M724" s="97">
        <v>0.30517665546799999</v>
      </c>
      <c r="N724" s="97">
        <v>0.14042631659300001</v>
      </c>
      <c r="O724" s="97">
        <v>6.2781167309499994E-2</v>
      </c>
      <c r="P724" s="97">
        <v>3.6924596701599997E-2</v>
      </c>
      <c r="Q724" s="97">
        <v>2.5887109645199999E-2</v>
      </c>
      <c r="R724" s="11">
        <f>SQRT((C724-Input!$R$8)^2+(Input!$Q$8-D724)^2)</f>
        <v>3.3321010865337026</v>
      </c>
    </row>
    <row r="725" spans="3:18">
      <c r="C725" s="97">
        <v>47.599999999999987</v>
      </c>
      <c r="D725" s="97">
        <v>7.2</v>
      </c>
      <c r="E725" s="97">
        <v>0.27544015236800001</v>
      </c>
      <c r="F725" s="97">
        <v>0.50083049888700004</v>
      </c>
      <c r="G725" s="97">
        <v>0.62500908054000004</v>
      </c>
      <c r="H725" s="97">
        <v>0.60915201404999997</v>
      </c>
      <c r="I725" s="97">
        <v>0.54133069274800005</v>
      </c>
      <c r="J725" s="97">
        <v>0.47320709948299999</v>
      </c>
      <c r="K725" s="97">
        <v>0.42068703691600001</v>
      </c>
      <c r="L725" s="97">
        <v>0.37783008454299999</v>
      </c>
      <c r="M725" s="97">
        <v>0.34100952119299999</v>
      </c>
      <c r="N725" s="97">
        <v>0.15645008014600001</v>
      </c>
      <c r="O725" s="97">
        <v>6.9769092874100005E-2</v>
      </c>
      <c r="P725" s="97">
        <v>4.0578904175500002E-2</v>
      </c>
      <c r="Q725" s="97">
        <v>2.8309137808900001E-2</v>
      </c>
      <c r="R725" s="11">
        <f>SQRT((C725-Input!$R$8)^2+(Input!$Q$8-D725)^2)</f>
        <v>3.2350805209735429</v>
      </c>
    </row>
    <row r="726" spans="3:18">
      <c r="C726" s="97">
        <v>47.599999999999987</v>
      </c>
      <c r="D726" s="97">
        <v>7.3000000000000007</v>
      </c>
      <c r="E726" s="97">
        <v>0.32113752598500001</v>
      </c>
      <c r="F726" s="97">
        <v>0.58768587899000002</v>
      </c>
      <c r="G726" s="97">
        <v>0.731469973665</v>
      </c>
      <c r="H726" s="97">
        <v>0.71009847342200005</v>
      </c>
      <c r="I726" s="97">
        <v>0.628093308716</v>
      </c>
      <c r="J726" s="97">
        <v>0.55193496925800001</v>
      </c>
      <c r="K726" s="97">
        <v>0.48889908941999999</v>
      </c>
      <c r="L726" s="97">
        <v>0.43889583785199998</v>
      </c>
      <c r="M726" s="97">
        <v>0.39733708009000002</v>
      </c>
      <c r="N726" s="97">
        <v>0.180430137514</v>
      </c>
      <c r="O726" s="97">
        <v>7.9899200751000002E-2</v>
      </c>
      <c r="P726" s="97">
        <v>4.5896802516900002E-2</v>
      </c>
      <c r="Q726" s="97">
        <v>3.1747096952800001E-2</v>
      </c>
      <c r="R726" s="11">
        <f>SQRT((C726-Input!$R$8)^2+(Input!$Q$8-D726)^2)</f>
        <v>3.1382470112286933</v>
      </c>
    </row>
    <row r="727" spans="3:18">
      <c r="C727" s="97">
        <v>47.599999999999987</v>
      </c>
      <c r="D727" s="97">
        <v>7.3999999999999986</v>
      </c>
      <c r="E727" s="97">
        <v>0.40540212105700002</v>
      </c>
      <c r="F727" s="97">
        <v>0.75369677691500003</v>
      </c>
      <c r="G727" s="97">
        <v>0.91556427500799997</v>
      </c>
      <c r="H727" s="97">
        <v>0.88517694794099999</v>
      </c>
      <c r="I727" s="97">
        <v>0.78563098361600003</v>
      </c>
      <c r="J727" s="97">
        <v>0.68809555286299995</v>
      </c>
      <c r="K727" s="97">
        <v>0.61328231527800003</v>
      </c>
      <c r="L727" s="97">
        <v>0.553128673096</v>
      </c>
      <c r="M727" s="97">
        <v>0.49735240925700003</v>
      </c>
      <c r="N727" s="97">
        <v>0.22391746254799999</v>
      </c>
      <c r="O727" s="97">
        <v>9.7756451027899996E-2</v>
      </c>
      <c r="P727" s="97">
        <v>5.52529184689E-2</v>
      </c>
      <c r="Q727" s="97">
        <v>3.7768061717E-2</v>
      </c>
      <c r="R727" s="11">
        <f>SQRT((C727-Input!$R$8)^2+(Input!$Q$8-D727)^2)</f>
        <v>3.0416184227791003</v>
      </c>
    </row>
    <row r="728" spans="3:18">
      <c r="C728" s="97">
        <v>47.599999999999987</v>
      </c>
      <c r="D728" s="97">
        <v>7.4999999999999991</v>
      </c>
      <c r="E728" s="97">
        <v>0.476188987733</v>
      </c>
      <c r="F728" s="97">
        <v>0.89543706712899995</v>
      </c>
      <c r="G728" s="97">
        <v>1.0837935814599999</v>
      </c>
      <c r="H728" s="97">
        <v>1.04326985832</v>
      </c>
      <c r="I728" s="97">
        <v>0.91983198507200004</v>
      </c>
      <c r="J728" s="97">
        <v>0.81417667912699998</v>
      </c>
      <c r="K728" s="97">
        <v>0.72744980084300004</v>
      </c>
      <c r="L728" s="97">
        <v>0.65358130149100002</v>
      </c>
      <c r="M728" s="97">
        <v>0.592022871846</v>
      </c>
      <c r="N728" s="97">
        <v>0.26738933620499999</v>
      </c>
      <c r="O728" s="97">
        <v>0.116093849917</v>
      </c>
      <c r="P728" s="97">
        <v>6.5164786568499999E-2</v>
      </c>
      <c r="Q728" s="97">
        <v>4.4079619201299998E-2</v>
      </c>
      <c r="R728" s="11">
        <f>SQRT((C728-Input!$R$8)^2+(Input!$Q$8-D728)^2)</f>
        <v>2.9452149252800885</v>
      </c>
    </row>
    <row r="729" spans="3:18">
      <c r="C729" s="97">
        <v>47.599999999999987</v>
      </c>
      <c r="D729" s="97">
        <v>7.5999999999999979</v>
      </c>
      <c r="E729" s="97">
        <v>0.49404796618500002</v>
      </c>
      <c r="F729" s="97">
        <v>0.92772546657099997</v>
      </c>
      <c r="G729" s="97">
        <v>1.12354495097</v>
      </c>
      <c r="H729" s="97">
        <v>1.08482448554</v>
      </c>
      <c r="I729" s="97">
        <v>0.95425864410399996</v>
      </c>
      <c r="J729" s="97">
        <v>0.84312922343399999</v>
      </c>
      <c r="K729" s="97">
        <v>0.75605178533700002</v>
      </c>
      <c r="L729" s="97">
        <v>0.67846860457400004</v>
      </c>
      <c r="M729" s="97">
        <v>0.61385469290600003</v>
      </c>
      <c r="N729" s="97">
        <v>0.27917118192700002</v>
      </c>
      <c r="O729" s="97">
        <v>0.12131212299999999</v>
      </c>
      <c r="P729" s="97">
        <v>6.8138753414100001E-2</v>
      </c>
      <c r="Q729" s="97">
        <v>4.5993714944899997E-2</v>
      </c>
      <c r="R729" s="11">
        <f>SQRT((C729-Input!$R$8)^2+(Input!$Q$8-D729)^2)</f>
        <v>2.8490593680013028</v>
      </c>
    </row>
    <row r="730" spans="3:18">
      <c r="C730" s="97">
        <v>47.599999999999987</v>
      </c>
      <c r="D730" s="97">
        <v>7.6999999999999993</v>
      </c>
      <c r="E730" s="97">
        <v>0.48492503215799998</v>
      </c>
      <c r="F730" s="97">
        <v>0.91175771898799995</v>
      </c>
      <c r="G730" s="97">
        <v>1.1031225919600001</v>
      </c>
      <c r="H730" s="97">
        <v>1.06319449189</v>
      </c>
      <c r="I730" s="97">
        <v>0.93644628510899997</v>
      </c>
      <c r="J730" s="97">
        <v>0.82837742830899996</v>
      </c>
      <c r="K730" s="97">
        <v>0.74155105254300002</v>
      </c>
      <c r="L730" s="97">
        <v>0.66591393007099997</v>
      </c>
      <c r="M730" s="97">
        <v>0.60293211778300004</v>
      </c>
      <c r="N730" s="97">
        <v>0.273169233919</v>
      </c>
      <c r="O730" s="97">
        <v>0.118676470908</v>
      </c>
      <c r="P730" s="97">
        <v>6.6664219082699996E-2</v>
      </c>
      <c r="Q730" s="97">
        <v>4.5047353350100003E-2</v>
      </c>
      <c r="R730" s="11">
        <f>SQRT((C730-Input!$R$8)^2+(Input!$Q$8-D730)^2)</f>
        <v>2.7531777292247872</v>
      </c>
    </row>
    <row r="731" spans="3:18">
      <c r="C731" s="97">
        <v>47.599999999999987</v>
      </c>
      <c r="D731" s="97">
        <v>7.8</v>
      </c>
      <c r="E731" s="97">
        <v>0.43655462316900001</v>
      </c>
      <c r="F731" s="97">
        <v>0.81875715828499995</v>
      </c>
      <c r="G731" s="97">
        <v>0.989491183168</v>
      </c>
      <c r="H731" s="97">
        <v>0.95428070679200006</v>
      </c>
      <c r="I731" s="97">
        <v>0.84498897962899999</v>
      </c>
      <c r="J731" s="97">
        <v>0.74661200109699999</v>
      </c>
      <c r="K731" s="97">
        <v>0.66480117757699997</v>
      </c>
      <c r="L731" s="97">
        <v>0.59902294182500004</v>
      </c>
      <c r="M731" s="97">
        <v>0.54269669193100001</v>
      </c>
      <c r="N731" s="97">
        <v>0.24384787245699999</v>
      </c>
      <c r="O731" s="97">
        <v>0.10655906274599999</v>
      </c>
      <c r="P731" s="97">
        <v>5.9937625285600003E-2</v>
      </c>
      <c r="Q731" s="97">
        <v>4.0768430867099997E-2</v>
      </c>
      <c r="R731" s="11">
        <f>SQRT((C731-Input!$R$8)^2+(Input!$Q$8-D731)^2)</f>
        <v>2.6575996566455853</v>
      </c>
    </row>
    <row r="732" spans="3:18">
      <c r="C732" s="97">
        <v>47.599999999999987</v>
      </c>
      <c r="D732" s="97">
        <v>7.9</v>
      </c>
      <c r="E732" s="97">
        <v>0.329168559784</v>
      </c>
      <c r="F732" s="97">
        <v>0.60305708574799999</v>
      </c>
      <c r="G732" s="97">
        <v>0.75057150321900001</v>
      </c>
      <c r="H732" s="97">
        <v>0.72798203332199996</v>
      </c>
      <c r="I732" s="97">
        <v>0.64300686339099999</v>
      </c>
      <c r="J732" s="97">
        <v>0.565432288733</v>
      </c>
      <c r="K732" s="97">
        <v>0.50138352357299998</v>
      </c>
      <c r="L732" s="97">
        <v>0.44982580127600003</v>
      </c>
      <c r="M732" s="97">
        <v>0.407096226221</v>
      </c>
      <c r="N732" s="97">
        <v>0.18472143620500001</v>
      </c>
      <c r="O732" s="97">
        <v>8.1747694055100004E-2</v>
      </c>
      <c r="P732" s="97">
        <v>4.6939690944000002E-2</v>
      </c>
      <c r="Q732" s="97">
        <v>3.2453709196199998E-2</v>
      </c>
      <c r="R732" s="11">
        <f>SQRT((C732-Input!$R$8)^2+(Input!$Q$8-D732)^2)</f>
        <v>2.562359120284686</v>
      </c>
    </row>
    <row r="733" spans="3:18">
      <c r="C733" s="97">
        <v>47.599999999999987</v>
      </c>
      <c r="D733" s="97">
        <v>7.9999999999999982</v>
      </c>
      <c r="E733" s="97">
        <v>0.268661624875</v>
      </c>
      <c r="F733" s="97">
        <v>0.48685861883199999</v>
      </c>
      <c r="G733" s="97">
        <v>0.61046465211199996</v>
      </c>
      <c r="H733" s="97">
        <v>0.59534330896800003</v>
      </c>
      <c r="I733" s="97">
        <v>0.52802475915699998</v>
      </c>
      <c r="J733" s="97">
        <v>0.46172090061100002</v>
      </c>
      <c r="K733" s="97">
        <v>0.41056735369399999</v>
      </c>
      <c r="L733" s="97">
        <v>0.36816577635999997</v>
      </c>
      <c r="M733" s="97">
        <v>0.33242445391499997</v>
      </c>
      <c r="N733" s="97">
        <v>0.152766341615</v>
      </c>
      <c r="O733" s="97">
        <v>6.8313346313799997E-2</v>
      </c>
      <c r="P733" s="97">
        <v>3.98869201567E-2</v>
      </c>
      <c r="Q733" s="97">
        <v>2.7919848720000001E-2</v>
      </c>
      <c r="R733" s="11">
        <f>SQRT((C733-Input!$R$8)^2+(Input!$Q$8-D733)^2)</f>
        <v>2.467495205184703</v>
      </c>
    </row>
    <row r="734" spans="3:18">
      <c r="C734" s="97">
        <v>47.599999999999987</v>
      </c>
      <c r="D734" s="97">
        <v>8.1</v>
      </c>
      <c r="E734" s="97">
        <v>0.235126435651</v>
      </c>
      <c r="F734" s="97">
        <v>0.42776715078499999</v>
      </c>
      <c r="G734" s="97">
        <v>0.53448226663200005</v>
      </c>
      <c r="H734" s="97">
        <v>0.52169528664999998</v>
      </c>
      <c r="I734" s="97">
        <v>0.46278836738700002</v>
      </c>
      <c r="J734" s="97">
        <v>0.40603918311199999</v>
      </c>
      <c r="K734" s="97">
        <v>0.359871690972</v>
      </c>
      <c r="L734" s="97">
        <v>0.32296973200399998</v>
      </c>
      <c r="M734" s="97">
        <v>0.292365933711</v>
      </c>
      <c r="N734" s="97">
        <v>0.13476493987099999</v>
      </c>
      <c r="O734" s="97">
        <v>6.0545744179099997E-2</v>
      </c>
      <c r="P734" s="97">
        <v>3.5804992575700002E-2</v>
      </c>
      <c r="Q734" s="97">
        <v>2.5239833302300001E-2</v>
      </c>
      <c r="R734" s="11">
        <f>SQRT((C734-Input!$R$8)^2+(Input!$Q$8-D734)^2)</f>
        <v>2.3730530786126285</v>
      </c>
    </row>
    <row r="735" spans="3:18">
      <c r="C735" s="97">
        <v>47.599999999999987</v>
      </c>
      <c r="D735" s="97">
        <v>8.1999999999999975</v>
      </c>
      <c r="E735" s="97">
        <v>0.21931888607899999</v>
      </c>
      <c r="F735" s="97">
        <v>0.401212792845</v>
      </c>
      <c r="G735" s="97">
        <v>0.49708520693399999</v>
      </c>
      <c r="H735" s="97">
        <v>0.48525417051800002</v>
      </c>
      <c r="I735" s="97">
        <v>0.431142362625</v>
      </c>
      <c r="J735" s="97">
        <v>0.377710253858</v>
      </c>
      <c r="K735" s="97">
        <v>0.33473997739</v>
      </c>
      <c r="L735" s="97">
        <v>0.30057675721799998</v>
      </c>
      <c r="M735" s="97">
        <v>0.27179632703899997</v>
      </c>
      <c r="N735" s="97">
        <v>0.12516429933699999</v>
      </c>
      <c r="O735" s="97">
        <v>5.6301620150200002E-2</v>
      </c>
      <c r="P735" s="97">
        <v>3.3507225518300002E-2</v>
      </c>
      <c r="Q735" s="97">
        <v>2.3717201411500001E-2</v>
      </c>
      <c r="R735" s="11">
        <f>SQRT((C735-Input!$R$8)^2+(Input!$Q$8-D735)^2)</f>
        <v>2.2790851761652662</v>
      </c>
    </row>
    <row r="736" spans="3:18">
      <c r="C736" s="97">
        <v>47.599999999999987</v>
      </c>
      <c r="D736" s="97">
        <v>8.3000000000000007</v>
      </c>
      <c r="E736" s="97">
        <v>0.212122001704</v>
      </c>
      <c r="F736" s="97">
        <v>0.38975703164999997</v>
      </c>
      <c r="G736" s="97">
        <v>0.48011626699900001</v>
      </c>
      <c r="H736" s="97">
        <v>0.46825572627399997</v>
      </c>
      <c r="I736" s="97">
        <v>0.415972892471</v>
      </c>
      <c r="J736" s="97">
        <v>0.363783469942</v>
      </c>
      <c r="K736" s="97">
        <v>0.32232902057500001</v>
      </c>
      <c r="L736" s="97">
        <v>0.28929315321499999</v>
      </c>
      <c r="M736" s="97">
        <v>0.26123132027200002</v>
      </c>
      <c r="N736" s="97">
        <v>0.119806351154</v>
      </c>
      <c r="O736" s="97">
        <v>5.3809400798999998E-2</v>
      </c>
      <c r="P736" s="97">
        <v>3.2136935203600003E-2</v>
      </c>
      <c r="Q736" s="97">
        <v>2.2790684278999999E-2</v>
      </c>
      <c r="R736" s="11">
        <f>SQRT((C736-Input!$R$8)^2+(Input!$Q$8-D736)^2)</f>
        <v>2.1856526637413429</v>
      </c>
    </row>
    <row r="737" spans="3:18">
      <c r="C737" s="97">
        <v>47.599999999999987</v>
      </c>
      <c r="D737" s="97">
        <v>8.3999999999999986</v>
      </c>
      <c r="E737" s="97">
        <v>0.21038085399500001</v>
      </c>
      <c r="F737" s="97">
        <v>0.38835861331400001</v>
      </c>
      <c r="G737" s="97">
        <v>0.47597727813599999</v>
      </c>
      <c r="H737" s="97">
        <v>0.46352411228500001</v>
      </c>
      <c r="I737" s="97">
        <v>0.41134418430000003</v>
      </c>
      <c r="J737" s="97">
        <v>0.35924044266600003</v>
      </c>
      <c r="K737" s="97">
        <v>0.318052849049</v>
      </c>
      <c r="L737" s="97">
        <v>0.28517510471899998</v>
      </c>
      <c r="M737" s="97">
        <v>0.25721822955700002</v>
      </c>
      <c r="N737" s="97">
        <v>0.117174864694</v>
      </c>
      <c r="O737" s="97">
        <v>5.2444164442900003E-2</v>
      </c>
      <c r="P737" s="97">
        <v>3.1368667417399999E-2</v>
      </c>
      <c r="Q737" s="97">
        <v>2.2256407369199999E-2</v>
      </c>
      <c r="R737" s="11">
        <f>SQRT((C737-Input!$R$8)^2+(Input!$Q$8-D737)^2)</f>
        <v>2.0928272486813184</v>
      </c>
    </row>
    <row r="738" spans="3:18">
      <c r="C738" s="97">
        <v>47.599999999999987</v>
      </c>
      <c r="D738" s="97">
        <v>8.5</v>
      </c>
      <c r="E738" s="97">
        <v>0.211152820829</v>
      </c>
      <c r="F738" s="97">
        <v>0.391136762676</v>
      </c>
      <c r="G738" s="97">
        <v>0.47779648584099998</v>
      </c>
      <c r="H738" s="97">
        <v>0.46469291985599998</v>
      </c>
      <c r="I738" s="97">
        <v>0.41191605803999998</v>
      </c>
      <c r="J738" s="97">
        <v>0.35938272160899998</v>
      </c>
      <c r="K738" s="97">
        <v>0.31790975519300002</v>
      </c>
      <c r="L738" s="97">
        <v>0.284781333129</v>
      </c>
      <c r="M738" s="97">
        <v>0.25662502575500001</v>
      </c>
      <c r="N738" s="97">
        <v>0.11608472259700001</v>
      </c>
      <c r="O738" s="97">
        <v>5.1746952535299998E-2</v>
      </c>
      <c r="P738" s="97">
        <v>3.0953302752800001E-2</v>
      </c>
      <c r="Q738" s="97">
        <v>2.1952452406700001E-2</v>
      </c>
      <c r="R738" s="11">
        <f>SQRT((C738-Input!$R$8)^2+(Input!$Q$8-D738)^2)</f>
        <v>2.0006934345687228</v>
      </c>
    </row>
    <row r="739" spans="3:18">
      <c r="C739" s="97">
        <v>47.599999999999987</v>
      </c>
      <c r="D739" s="97">
        <v>8.5999999999999979</v>
      </c>
      <c r="E739" s="97">
        <v>0.213055263213</v>
      </c>
      <c r="F739" s="97">
        <v>0.39551407439199998</v>
      </c>
      <c r="G739" s="97">
        <v>0.48230790063200002</v>
      </c>
      <c r="H739" s="97">
        <v>0.46864632307600002</v>
      </c>
      <c r="I739" s="97">
        <v>0.41500704411400002</v>
      </c>
      <c r="J739" s="97">
        <v>0.36185230443400002</v>
      </c>
      <c r="K739" s="97">
        <v>0.319860202958</v>
      </c>
      <c r="L739" s="97">
        <v>0.28632028215100003</v>
      </c>
      <c r="M739" s="97">
        <v>0.25782251617800001</v>
      </c>
      <c r="N739" s="97">
        <v>0.115893209441</v>
      </c>
      <c r="O739" s="97">
        <v>5.1468624178400001E-2</v>
      </c>
      <c r="P739" s="97">
        <v>3.0759055296099999E-2</v>
      </c>
      <c r="Q739" s="97">
        <v>2.1793621181500002E-2</v>
      </c>
      <c r="R739" s="11">
        <f>SQRT((C739-Input!$R$8)^2+(Input!$Q$8-D739)^2)</f>
        <v>1.909351341537167</v>
      </c>
    </row>
    <row r="740" spans="3:18">
      <c r="C740" s="97">
        <v>47.599999999999987</v>
      </c>
      <c r="D740" s="97">
        <v>8.6999999999999993</v>
      </c>
      <c r="E740" s="97">
        <v>0.21558060280300001</v>
      </c>
      <c r="F740" s="97">
        <v>0.40065041240299998</v>
      </c>
      <c r="G740" s="97">
        <v>0.488262607844</v>
      </c>
      <c r="H740" s="97">
        <v>0.474113961162</v>
      </c>
      <c r="I740" s="97">
        <v>0.41949313901200003</v>
      </c>
      <c r="J740" s="97">
        <v>0.365654157295</v>
      </c>
      <c r="K740" s="97">
        <v>0.32302855476999998</v>
      </c>
      <c r="L740" s="97">
        <v>0.288997500794</v>
      </c>
      <c r="M740" s="97">
        <v>0.26009452958099999</v>
      </c>
      <c r="N740" s="97">
        <v>0.11628362843499999</v>
      </c>
      <c r="O740" s="97">
        <v>5.1468964857399997E-2</v>
      </c>
      <c r="P740" s="97">
        <v>3.0714437389499999E-2</v>
      </c>
      <c r="Q740" s="97">
        <v>2.1733076935400001E-2</v>
      </c>
      <c r="R740" s="11">
        <f>SQRT((C740-Input!$R$8)^2+(Input!$Q$8-D740)^2)</f>
        <v>1.8189202488655609</v>
      </c>
    </row>
    <row r="741" spans="3:18">
      <c r="C741" s="97">
        <v>47.599999999999987</v>
      </c>
      <c r="D741" s="97">
        <v>8.7999999999999989</v>
      </c>
      <c r="E741" s="97">
        <v>0.218224996128</v>
      </c>
      <c r="F741" s="97">
        <v>0.40586324633600002</v>
      </c>
      <c r="G741" s="97">
        <v>0.49446573391400001</v>
      </c>
      <c r="H741" s="97">
        <v>0.47989458828199999</v>
      </c>
      <c r="I741" s="97">
        <v>0.424318608175</v>
      </c>
      <c r="J741" s="97">
        <v>0.369837390963</v>
      </c>
      <c r="K741" s="97">
        <v>0.32657525242899998</v>
      </c>
      <c r="L741" s="97">
        <v>0.29205421217100003</v>
      </c>
      <c r="M741" s="97">
        <v>0.26275643682799998</v>
      </c>
      <c r="N741" s="97">
        <v>0.116964830544</v>
      </c>
      <c r="O741" s="97">
        <v>5.1626748474300002E-2</v>
      </c>
      <c r="P741" s="97">
        <v>3.0757847000200001E-2</v>
      </c>
      <c r="Q741" s="97">
        <v>2.1730974549200002E-2</v>
      </c>
      <c r="R741" s="11">
        <f>SQRT((C741-Input!$R$8)^2+(Input!$Q$8-D741)^2)</f>
        <v>1.729543060474799</v>
      </c>
    </row>
    <row r="742" spans="3:18">
      <c r="C742" s="97">
        <v>47.599999999999987</v>
      </c>
      <c r="D742" s="97">
        <v>8.9</v>
      </c>
      <c r="E742" s="97">
        <v>0.219673689728</v>
      </c>
      <c r="F742" s="97">
        <v>0.40851733718299998</v>
      </c>
      <c r="G742" s="97">
        <v>0.49793296253899999</v>
      </c>
      <c r="H742" s="97">
        <v>0.48322798716400001</v>
      </c>
      <c r="I742" s="97">
        <v>0.42715210699200001</v>
      </c>
      <c r="J742" s="97">
        <v>0.37232378889000001</v>
      </c>
      <c r="K742" s="97">
        <v>0.32869603661199998</v>
      </c>
      <c r="L742" s="97">
        <v>0.29391696647999999</v>
      </c>
      <c r="M742" s="97">
        <v>0.26440876881399999</v>
      </c>
      <c r="N742" s="97">
        <v>0.11743530913</v>
      </c>
      <c r="O742" s="97">
        <v>5.1758913430100001E-2</v>
      </c>
      <c r="P742" s="97">
        <v>3.0798221363700001E-2</v>
      </c>
      <c r="Q742" s="97">
        <v>2.1731072142599998E-2</v>
      </c>
      <c r="R742" s="11">
        <f>SQRT((C742-Input!$R$8)^2+(Input!$Q$8-D742)^2)</f>
        <v>1.6413919472021028</v>
      </c>
    </row>
    <row r="743" spans="3:18">
      <c r="C743" s="97">
        <v>47.599999999999987</v>
      </c>
      <c r="D743" s="97">
        <v>8.9999999999999982</v>
      </c>
      <c r="E743" s="97">
        <v>0.21923620559500001</v>
      </c>
      <c r="F743" s="97">
        <v>0.40719225647099999</v>
      </c>
      <c r="G743" s="97">
        <v>0.49711829208800001</v>
      </c>
      <c r="H743" s="97">
        <v>0.482671367864</v>
      </c>
      <c r="I743" s="97">
        <v>0.42676304967899997</v>
      </c>
      <c r="J743" s="97">
        <v>0.37200663911199999</v>
      </c>
      <c r="K743" s="97">
        <v>0.32842520950800003</v>
      </c>
      <c r="L743" s="97">
        <v>0.29373968384900001</v>
      </c>
      <c r="M743" s="97">
        <v>0.26428972235300002</v>
      </c>
      <c r="N743" s="97">
        <v>0.117404089659</v>
      </c>
      <c r="O743" s="97">
        <v>5.17550121219E-2</v>
      </c>
      <c r="P743" s="97">
        <v>3.0779136074900001E-2</v>
      </c>
      <c r="Q743" s="97">
        <v>2.1698260375999999E-2</v>
      </c>
      <c r="R743" s="11">
        <f>SQRT((C743-Input!$R$8)^2+(Input!$Q$8-D743)^2)</f>
        <v>1.5546754808136958</v>
      </c>
    </row>
    <row r="744" spans="3:18">
      <c r="C744" s="97">
        <v>47.599999999999987</v>
      </c>
      <c r="D744" s="97">
        <v>9.1</v>
      </c>
      <c r="E744" s="97">
        <v>0.21757317586200001</v>
      </c>
      <c r="F744" s="97">
        <v>0.40335079296800003</v>
      </c>
      <c r="G744" s="97">
        <v>0.49352312729300002</v>
      </c>
      <c r="H744" s="97">
        <v>0.47956712322299999</v>
      </c>
      <c r="I744" s="97">
        <v>0.424261281175</v>
      </c>
      <c r="J744" s="97">
        <v>0.36985575392699999</v>
      </c>
      <c r="K744" s="97">
        <v>0.326595410162</v>
      </c>
      <c r="L744" s="97">
        <v>0.29223400853300002</v>
      </c>
      <c r="M744" s="97">
        <v>0.26300981057400002</v>
      </c>
      <c r="N744" s="97">
        <v>0.11703148293399999</v>
      </c>
      <c r="O744" s="97">
        <v>5.1655934088600003E-2</v>
      </c>
      <c r="P744" s="97">
        <v>3.07181744209E-2</v>
      </c>
      <c r="Q744" s="97">
        <v>2.1642065292599998E-2</v>
      </c>
      <c r="R744" s="11">
        <f>SQRT((C744-Input!$R$8)^2+(Input!$Q$8-D744)^2)</f>
        <v>1.4696476370023777</v>
      </c>
    </row>
    <row r="745" spans="3:18">
      <c r="C745" s="97">
        <v>47.599999999999987</v>
      </c>
      <c r="D745" s="97">
        <v>9.2000000000000011</v>
      </c>
      <c r="E745" s="97">
        <v>0.21571703129600001</v>
      </c>
      <c r="F745" s="97">
        <v>0.39924991591499998</v>
      </c>
      <c r="G745" s="97">
        <v>0.48950535796400002</v>
      </c>
      <c r="H745" s="97">
        <v>0.47603811232799997</v>
      </c>
      <c r="I745" s="97">
        <v>0.42140966347999997</v>
      </c>
      <c r="J745" s="97">
        <v>0.36741551029199998</v>
      </c>
      <c r="K745" s="97">
        <v>0.32453300827600001</v>
      </c>
      <c r="L745" s="97">
        <v>0.29053791817000002</v>
      </c>
      <c r="M745" s="97">
        <v>0.261556531398</v>
      </c>
      <c r="N745" s="97">
        <v>0.116606070004</v>
      </c>
      <c r="O745" s="97">
        <v>5.1548008345100003E-2</v>
      </c>
      <c r="P745" s="97">
        <v>3.06550287825E-2</v>
      </c>
      <c r="Q745" s="97">
        <v>2.1585454774799999E-2</v>
      </c>
      <c r="R745" s="11">
        <f>SQRT((C745-Input!$R$8)^2+(Input!$Q$8-D745)^2)</f>
        <v>1.3866190909006153</v>
      </c>
    </row>
    <row r="746" spans="3:18">
      <c r="C746" s="97">
        <v>47.599999999999987</v>
      </c>
      <c r="D746" s="97">
        <v>9.3000000000000007</v>
      </c>
      <c r="E746" s="97">
        <v>0.21402050768200001</v>
      </c>
      <c r="F746" s="97">
        <v>0.39552361701299998</v>
      </c>
      <c r="G746" s="97">
        <v>0.48591016148900001</v>
      </c>
      <c r="H746" s="97">
        <v>0.47287069342799998</v>
      </c>
      <c r="I746" s="97">
        <v>0.41887484430999999</v>
      </c>
      <c r="J746" s="97">
        <v>0.36527214192200003</v>
      </c>
      <c r="K746" s="97">
        <v>0.32274640307899999</v>
      </c>
      <c r="L746" s="97">
        <v>0.28909379978400002</v>
      </c>
      <c r="M746" s="97">
        <v>0.26031704269900002</v>
      </c>
      <c r="N746" s="97">
        <v>0.11624534203299999</v>
      </c>
      <c r="O746" s="97">
        <v>5.1465970504499997E-2</v>
      </c>
      <c r="P746" s="97">
        <v>3.0604906305300002E-2</v>
      </c>
      <c r="Q746" s="97">
        <v>2.1537124049E-2</v>
      </c>
      <c r="R746" s="11">
        <f>SQRT((C746-Input!$R$8)^2+(Input!$Q$8-D746)^2)</f>
        <v>1.3059712207983105</v>
      </c>
    </row>
    <row r="747" spans="3:18">
      <c r="C747" s="97">
        <v>47.599999999999987</v>
      </c>
      <c r="D747" s="97">
        <v>9.3999999999999986</v>
      </c>
      <c r="E747" s="97">
        <v>0.21271148731600001</v>
      </c>
      <c r="F747" s="97">
        <v>0.39265882735800001</v>
      </c>
      <c r="G747" s="97">
        <v>0.48330640987099999</v>
      </c>
      <c r="H747" s="97">
        <v>0.47057992988699998</v>
      </c>
      <c r="I747" s="97">
        <v>0.417090095529</v>
      </c>
      <c r="J747" s="97">
        <v>0.363809555329</v>
      </c>
      <c r="K747" s="97">
        <v>0.32156771383100002</v>
      </c>
      <c r="L747" s="97">
        <v>0.28818712692100001</v>
      </c>
      <c r="M747" s="97">
        <v>0.25954531074199999</v>
      </c>
      <c r="N747" s="97">
        <v>0.116030360161</v>
      </c>
      <c r="O747" s="97">
        <v>5.1435010039499997E-2</v>
      </c>
      <c r="P747" s="97">
        <v>3.0578874224100001E-2</v>
      </c>
      <c r="Q747" s="97">
        <v>2.1503231504399999E-2</v>
      </c>
      <c r="R747" s="11">
        <f>SQRT((C747-Input!$R$8)^2+(Input!$Q$8-D747)^2)</f>
        <v>1.228173096862496</v>
      </c>
    </row>
    <row r="748" spans="3:18">
      <c r="C748" s="97">
        <v>47.599999999999987</v>
      </c>
      <c r="D748" s="97">
        <v>9.5</v>
      </c>
      <c r="E748" s="97">
        <v>0.21160858142299999</v>
      </c>
      <c r="F748" s="97">
        <v>0.39033413416099999</v>
      </c>
      <c r="G748" s="97">
        <v>0.48134590055100002</v>
      </c>
      <c r="H748" s="97">
        <v>0.46887658564500001</v>
      </c>
      <c r="I748" s="97">
        <v>0.41583312369300002</v>
      </c>
      <c r="J748" s="97">
        <v>0.36284134313999999</v>
      </c>
      <c r="K748" s="97">
        <v>0.32084681457399999</v>
      </c>
      <c r="L748" s="97">
        <v>0.28769776485100002</v>
      </c>
      <c r="M748" s="97">
        <v>0.25914368601499999</v>
      </c>
      <c r="N748" s="97">
        <v>0.115940168513</v>
      </c>
      <c r="O748" s="97">
        <v>5.14476277595E-2</v>
      </c>
      <c r="P748" s="97">
        <v>3.0572707225299998E-2</v>
      </c>
      <c r="Q748" s="97">
        <v>2.1481218735700001E-2</v>
      </c>
      <c r="R748" s="11">
        <f>SQRT((C748-Input!$R$8)^2+(Input!$Q$8-D748)^2)</f>
        <v>1.1538013183213958</v>
      </c>
    </row>
    <row r="749" spans="3:18">
      <c r="C749" s="97">
        <v>47.599999999999987</v>
      </c>
      <c r="D749" s="97">
        <v>9.5999999999999979</v>
      </c>
      <c r="E749" s="97">
        <v>0.21089698644900001</v>
      </c>
      <c r="F749" s="97">
        <v>0.38900658491899998</v>
      </c>
      <c r="G749" s="97">
        <v>0.48051872560699999</v>
      </c>
      <c r="H749" s="97">
        <v>0.468197805139</v>
      </c>
      <c r="I749" s="97">
        <v>0.41547443999200001</v>
      </c>
      <c r="J749" s="97">
        <v>0.36270122044500003</v>
      </c>
      <c r="K749" s="97">
        <v>0.320872523854</v>
      </c>
      <c r="L749" s="97">
        <v>0.28787163797199999</v>
      </c>
      <c r="M749" s="97">
        <v>0.25933294356600001</v>
      </c>
      <c r="N749" s="97">
        <v>0.11604122135100001</v>
      </c>
      <c r="O749" s="97">
        <v>5.1524196877899997E-2</v>
      </c>
      <c r="P749" s="97">
        <v>3.0594451051000001E-2</v>
      </c>
      <c r="Q749" s="97">
        <v>2.1475034788499998E-2</v>
      </c>
      <c r="R749" s="11">
        <f>SQRT((C749-Input!$R$8)^2+(Input!$Q$8-D749)^2)</f>
        <v>1.0835616311329845</v>
      </c>
    </row>
    <row r="750" spans="3:18">
      <c r="C750" s="97">
        <v>47.599999999999987</v>
      </c>
      <c r="D750" s="97">
        <v>9.6999999999999993</v>
      </c>
      <c r="E750" s="97">
        <v>0.210565069493</v>
      </c>
      <c r="F750" s="97">
        <v>0.38867688987299998</v>
      </c>
      <c r="G750" s="97">
        <v>0.48091303844900002</v>
      </c>
      <c r="H750" s="97">
        <v>0.46862067699499999</v>
      </c>
      <c r="I750" s="97">
        <v>0.41608820793899998</v>
      </c>
      <c r="J750" s="97">
        <v>0.36345828318000001</v>
      </c>
      <c r="K750" s="97">
        <v>0.32171141253800001</v>
      </c>
      <c r="L750" s="97">
        <v>0.28876508981299998</v>
      </c>
      <c r="M750" s="97">
        <v>0.26016817248500002</v>
      </c>
      <c r="N750" s="97">
        <v>0.116355390866</v>
      </c>
      <c r="O750" s="97">
        <v>5.1670385098299999E-2</v>
      </c>
      <c r="P750" s="97">
        <v>3.0645404585200001E-2</v>
      </c>
      <c r="Q750" s="97">
        <v>2.1484795410999999E-2</v>
      </c>
      <c r="R750" s="11">
        <f>SQRT((C750-Input!$R$8)^2+(Input!$Q$8-D750)^2)</f>
        <v>1.0183094494145442</v>
      </c>
    </row>
    <row r="751" spans="3:18">
      <c r="C751" s="97">
        <v>47.604999999999997</v>
      </c>
      <c r="D751" s="97">
        <v>8.1820000000000004</v>
      </c>
      <c r="E751" s="97">
        <v>0.22157169386200001</v>
      </c>
      <c r="F751" s="97">
        <v>0.40494327823300003</v>
      </c>
      <c r="G751" s="97">
        <v>0.50239876266700001</v>
      </c>
      <c r="H751" s="97">
        <v>0.490456018489</v>
      </c>
      <c r="I751" s="97">
        <v>0.43569009500900002</v>
      </c>
      <c r="J751" s="97">
        <v>0.38182985419400001</v>
      </c>
      <c r="K751" s="97">
        <v>0.33835225034299998</v>
      </c>
      <c r="L751" s="97">
        <v>0.303811434725</v>
      </c>
      <c r="M751" s="97">
        <v>0.27479958219</v>
      </c>
      <c r="N751" s="97">
        <v>0.12656179786999999</v>
      </c>
      <c r="O751" s="97">
        <v>5.6923345643499997E-2</v>
      </c>
      <c r="P751" s="97">
        <v>3.3841849158200002E-2</v>
      </c>
      <c r="Q751" s="97">
        <v>2.3937714165099998E-2</v>
      </c>
      <c r="R751" s="11">
        <f>SQRT((C751-Input!$R$8)^2+(Input!$Q$8-D751)^2)</f>
        <v>2.297698891700461</v>
      </c>
    </row>
    <row r="752" spans="3:18">
      <c r="C752" s="97">
        <v>47.7</v>
      </c>
      <c r="D752" s="97">
        <v>6.9999999999999991</v>
      </c>
      <c r="E752" s="97">
        <v>0.225557546946</v>
      </c>
      <c r="F752" s="97">
        <v>0.412852980152</v>
      </c>
      <c r="G752" s="97">
        <v>0.51254231050900001</v>
      </c>
      <c r="H752" s="97">
        <v>0.50024948541400005</v>
      </c>
      <c r="I752" s="97">
        <v>0.44485479035100001</v>
      </c>
      <c r="J752" s="97">
        <v>0.39026365883500003</v>
      </c>
      <c r="K752" s="97">
        <v>0.34581438071999998</v>
      </c>
      <c r="L752" s="97">
        <v>0.31069450835899998</v>
      </c>
      <c r="M752" s="97">
        <v>0.281213987173</v>
      </c>
      <c r="N752" s="97">
        <v>0.12885967106499999</v>
      </c>
      <c r="O752" s="97">
        <v>5.7656668780400003E-2</v>
      </c>
      <c r="P752" s="97">
        <v>3.4068443085800003E-2</v>
      </c>
      <c r="Q752" s="97">
        <v>2.3949149304100002E-2</v>
      </c>
      <c r="R752" s="11">
        <f>SQRT((C752-Input!$R$8)^2+(Input!$Q$8-D752)^2)</f>
        <v>3.4538590639128781</v>
      </c>
    </row>
    <row r="753" spans="3:18">
      <c r="C753" s="97">
        <v>47.7</v>
      </c>
      <c r="D753" s="97">
        <v>7.0999999999999988</v>
      </c>
      <c r="E753" s="97">
        <v>0.241805130083</v>
      </c>
      <c r="F753" s="97">
        <v>0.44074571129500001</v>
      </c>
      <c r="G753" s="97">
        <v>0.55058339781200005</v>
      </c>
      <c r="H753" s="97">
        <v>0.53730873274500002</v>
      </c>
      <c r="I753" s="97">
        <v>0.477065029679</v>
      </c>
      <c r="J753" s="97">
        <v>0.41846359374300002</v>
      </c>
      <c r="K753" s="97">
        <v>0.37151130550099998</v>
      </c>
      <c r="L753" s="97">
        <v>0.33355446612599998</v>
      </c>
      <c r="M753" s="97">
        <v>0.30188258025499998</v>
      </c>
      <c r="N753" s="97">
        <v>0.13895169709800001</v>
      </c>
      <c r="O753" s="97">
        <v>6.2113902488799999E-2</v>
      </c>
      <c r="P753" s="97">
        <v>3.65290999189E-2</v>
      </c>
      <c r="Q753" s="97">
        <v>2.5599063681500001E-2</v>
      </c>
      <c r="R753" s="11">
        <f>SQRT((C753-Input!$R$8)^2+(Input!$Q$8-D753)^2)</f>
        <v>3.357378554717434</v>
      </c>
    </row>
    <row r="754" spans="3:18">
      <c r="C754" s="97">
        <v>47.7</v>
      </c>
      <c r="D754" s="97">
        <v>7.3999999999999986</v>
      </c>
      <c r="E754" s="97">
        <v>0.36144757794299998</v>
      </c>
      <c r="F754" s="97">
        <v>0.66348053822300002</v>
      </c>
      <c r="G754" s="97">
        <v>0.82178425338000005</v>
      </c>
      <c r="H754" s="97">
        <v>0.79814262131299996</v>
      </c>
      <c r="I754" s="97">
        <v>0.70451219927399999</v>
      </c>
      <c r="J754" s="97">
        <v>0.61799548268899995</v>
      </c>
      <c r="K754" s="97">
        <v>0.55182688494300003</v>
      </c>
      <c r="L754" s="97">
        <v>0.493960661711</v>
      </c>
      <c r="M754" s="97">
        <v>0.44599098070499998</v>
      </c>
      <c r="N754" s="97">
        <v>0.20336133847900001</v>
      </c>
      <c r="O754" s="97">
        <v>8.9364296672400007E-2</v>
      </c>
      <c r="P754" s="97">
        <v>5.1018800173999998E-2</v>
      </c>
      <c r="Q754" s="97">
        <v>3.5032853961599997E-2</v>
      </c>
      <c r="R754" s="11">
        <f>SQRT((C754-Input!$R$8)^2+(Input!$Q$8-D754)^2)</f>
        <v>3.0692891259356236</v>
      </c>
    </row>
    <row r="755" spans="3:18">
      <c r="C755" s="97">
        <v>47.7</v>
      </c>
      <c r="D755" s="97">
        <v>7.4999999999999991</v>
      </c>
      <c r="E755" s="97">
        <v>0.450076259792</v>
      </c>
      <c r="F755" s="97">
        <v>0.84483471751600003</v>
      </c>
      <c r="G755" s="97">
        <v>1.02077150886</v>
      </c>
      <c r="H755" s="97">
        <v>0.98430791061199996</v>
      </c>
      <c r="I755" s="97">
        <v>0.87060279015999997</v>
      </c>
      <c r="J755" s="97">
        <v>0.77139278538300005</v>
      </c>
      <c r="K755" s="97">
        <v>0.68607878167699998</v>
      </c>
      <c r="L755" s="97">
        <v>0.61761711723900004</v>
      </c>
      <c r="M755" s="97">
        <v>0.56059509348500003</v>
      </c>
      <c r="N755" s="97">
        <v>0.25202175276200001</v>
      </c>
      <c r="O755" s="97">
        <v>0.10978823334399999</v>
      </c>
      <c r="P755" s="97">
        <v>6.1665936714699998E-2</v>
      </c>
      <c r="Q755" s="97">
        <v>4.1859614439100003E-2</v>
      </c>
      <c r="R755" s="11">
        <f>SQRT((C755-Input!$R$8)^2+(Input!$Q$8-D755)^2)</f>
        <v>2.9737827871063551</v>
      </c>
    </row>
    <row r="756" spans="3:18">
      <c r="C756" s="97">
        <v>47.7</v>
      </c>
      <c r="D756" s="97">
        <v>7.5999999999999979</v>
      </c>
      <c r="E756" s="97">
        <v>0.47730984125699999</v>
      </c>
      <c r="F756" s="97">
        <v>0.89691287827699995</v>
      </c>
      <c r="G756" s="97">
        <v>1.08607605873</v>
      </c>
      <c r="H756" s="97">
        <v>1.04588486074</v>
      </c>
      <c r="I756" s="97">
        <v>0.92216764255799999</v>
      </c>
      <c r="J756" s="97">
        <v>0.81617032310600002</v>
      </c>
      <c r="K756" s="97">
        <v>0.72937207593200004</v>
      </c>
      <c r="L756" s="97">
        <v>0.65536766563600002</v>
      </c>
      <c r="M756" s="97">
        <v>0.59375620635299997</v>
      </c>
      <c r="N756" s="97">
        <v>0.26874353204200002</v>
      </c>
      <c r="O756" s="97">
        <v>0.116863028423</v>
      </c>
      <c r="P756" s="97">
        <v>6.5636714867299994E-2</v>
      </c>
      <c r="Q756" s="97">
        <v>4.4392702096300002E-2</v>
      </c>
      <c r="R756" s="11">
        <f>SQRT((C756-Input!$R$8)^2+(Input!$Q$8-D756)^2)</f>
        <v>2.8785816631100509</v>
      </c>
    </row>
    <row r="757" spans="3:18">
      <c r="C757" s="97">
        <v>47.7</v>
      </c>
      <c r="D757" s="97">
        <v>7.6999999999999993</v>
      </c>
      <c r="E757" s="97">
        <v>0.47468190451199999</v>
      </c>
      <c r="F757" s="97">
        <v>0.89287228991900003</v>
      </c>
      <c r="G757" s="97">
        <v>1.07924950894</v>
      </c>
      <c r="H757" s="97">
        <v>1.03934678508</v>
      </c>
      <c r="I757" s="97">
        <v>0.91665166405599996</v>
      </c>
      <c r="J757" s="97">
        <v>0.81161953434099998</v>
      </c>
      <c r="K757" s="97">
        <v>0.72486735453499995</v>
      </c>
      <c r="L757" s="97">
        <v>0.65142561245899999</v>
      </c>
      <c r="M757" s="97">
        <v>0.590280429105</v>
      </c>
      <c r="N757" s="97">
        <v>0.266493137637</v>
      </c>
      <c r="O757" s="97">
        <v>0.115800312781</v>
      </c>
      <c r="P757" s="97">
        <v>6.5035562693399995E-2</v>
      </c>
      <c r="Q757" s="97">
        <v>4.39953777271E-2</v>
      </c>
      <c r="R757" s="11">
        <f>SQRT((C757-Input!$R$8)^2+(Input!$Q$8-D757)^2)</f>
        <v>2.783717068506927</v>
      </c>
    </row>
    <row r="758" spans="3:18">
      <c r="C758" s="97">
        <v>47.7</v>
      </c>
      <c r="D758" s="97">
        <v>7.8</v>
      </c>
      <c r="E758" s="97">
        <v>0.44311222331900002</v>
      </c>
      <c r="F758" s="97">
        <v>0.83491278930699997</v>
      </c>
      <c r="G758" s="97">
        <v>1.00294914108</v>
      </c>
      <c r="H758" s="97">
        <v>0.96692898689700002</v>
      </c>
      <c r="I758" s="97">
        <v>0.85598803326899997</v>
      </c>
      <c r="J758" s="97">
        <v>0.75778784976699998</v>
      </c>
      <c r="K758" s="97">
        <v>0.67436818669599996</v>
      </c>
      <c r="L758" s="97">
        <v>0.60741447073900001</v>
      </c>
      <c r="M758" s="97">
        <v>0.55104856877800001</v>
      </c>
      <c r="N758" s="97">
        <v>0.24623432981400001</v>
      </c>
      <c r="O758" s="97">
        <v>0.107100337212</v>
      </c>
      <c r="P758" s="97">
        <v>6.0155762060300003E-2</v>
      </c>
      <c r="Q758" s="97">
        <v>4.0853891328500001E-2</v>
      </c>
      <c r="R758" s="11">
        <f>SQRT((C758-Input!$R$8)^2+(Input!$Q$8-D758)^2)</f>
        <v>2.6892246175803494</v>
      </c>
    </row>
    <row r="759" spans="3:18">
      <c r="C759" s="97">
        <v>47.7</v>
      </c>
      <c r="D759" s="97">
        <v>7.9</v>
      </c>
      <c r="E759" s="97">
        <v>0.341988809926</v>
      </c>
      <c r="F759" s="97">
        <v>0.630520921904</v>
      </c>
      <c r="G759" s="97">
        <v>0.77945705871199999</v>
      </c>
      <c r="H759" s="97">
        <v>0.75514285164999995</v>
      </c>
      <c r="I759" s="97">
        <v>0.66613177242400001</v>
      </c>
      <c r="J759" s="97">
        <v>0.58567424879899999</v>
      </c>
      <c r="K759" s="97">
        <v>0.52082175208799997</v>
      </c>
      <c r="L759" s="97">
        <v>0.46681062474000001</v>
      </c>
      <c r="M759" s="97">
        <v>0.422017150906</v>
      </c>
      <c r="N759" s="97">
        <v>0.19066741549999999</v>
      </c>
      <c r="O759" s="97">
        <v>8.3824863610700004E-2</v>
      </c>
      <c r="P759" s="97">
        <v>4.7987183080699998E-2</v>
      </c>
      <c r="Q759" s="97">
        <v>3.3068816528700001E-2</v>
      </c>
      <c r="R759" s="11">
        <f>SQRT((C759-Input!$R$8)^2+(Input!$Q$8-D759)^2)</f>
        <v>2.5951449612889745</v>
      </c>
    </row>
    <row r="760" spans="3:18">
      <c r="C760" s="97">
        <v>47.7</v>
      </c>
      <c r="D760" s="97">
        <v>7.9999999999999982</v>
      </c>
      <c r="E760" s="97">
        <v>0.27351661815099998</v>
      </c>
      <c r="F760" s="97">
        <v>0.49664295480300003</v>
      </c>
      <c r="G760" s="97">
        <v>0.62110992140400001</v>
      </c>
      <c r="H760" s="97">
        <v>0.60518032124400001</v>
      </c>
      <c r="I760" s="97">
        <v>0.53691645062399995</v>
      </c>
      <c r="J760" s="97">
        <v>0.46907547274099998</v>
      </c>
      <c r="K760" s="97">
        <v>0.41689737479</v>
      </c>
      <c r="L760" s="97">
        <v>0.37401848526699999</v>
      </c>
      <c r="M760" s="97">
        <v>0.337447404738</v>
      </c>
      <c r="N760" s="97">
        <v>0.15446547960099999</v>
      </c>
      <c r="O760" s="97">
        <v>6.8897020768900002E-2</v>
      </c>
      <c r="P760" s="97">
        <v>4.0122819484800003E-2</v>
      </c>
      <c r="Q760" s="97">
        <v>2.8024330530500002E-2</v>
      </c>
      <c r="R760" s="11">
        <f>SQRT((C760-Input!$R$8)^2+(Input!$Q$8-D760)^2)</f>
        <v>2.5015246743550108</v>
      </c>
    </row>
    <row r="761" spans="3:18">
      <c r="C761" s="97">
        <v>47.7</v>
      </c>
      <c r="D761" s="97">
        <v>8.1</v>
      </c>
      <c r="E761" s="97">
        <v>0.235471898028</v>
      </c>
      <c r="F761" s="97">
        <v>0.42868115523900002</v>
      </c>
      <c r="G761" s="97">
        <v>0.53537153524699999</v>
      </c>
      <c r="H761" s="97">
        <v>0.52243383937499999</v>
      </c>
      <c r="I761" s="97">
        <v>0.46338050308000001</v>
      </c>
      <c r="J761" s="97">
        <v>0.40643007882600002</v>
      </c>
      <c r="K761" s="97">
        <v>0.36014552420700002</v>
      </c>
      <c r="L761" s="97">
        <v>0.32320475998999998</v>
      </c>
      <c r="M761" s="97">
        <v>0.29252779091800002</v>
      </c>
      <c r="N761" s="97">
        <v>0.13459738441499999</v>
      </c>
      <c r="O761" s="97">
        <v>6.0396922108400003E-2</v>
      </c>
      <c r="P761" s="97">
        <v>3.5668442248399997E-2</v>
      </c>
      <c r="Q761" s="97">
        <v>2.5104654693800001E-2</v>
      </c>
      <c r="R761" s="11">
        <f>SQRT((C761-Input!$R$8)^2+(Input!$Q$8-D761)^2)</f>
        <v>2.4084173273563527</v>
      </c>
    </row>
    <row r="762" spans="3:18">
      <c r="C762" s="97">
        <v>47.7</v>
      </c>
      <c r="D762" s="97">
        <v>8.1999999999999975</v>
      </c>
      <c r="E762" s="97">
        <v>0.217673243466</v>
      </c>
      <c r="F762" s="97">
        <v>0.39847704134700002</v>
      </c>
      <c r="G762" s="97">
        <v>0.49327461620200003</v>
      </c>
      <c r="H762" s="97">
        <v>0.481512777685</v>
      </c>
      <c r="I762" s="97">
        <v>0.427908874662</v>
      </c>
      <c r="J762" s="97">
        <v>0.37470708480600001</v>
      </c>
      <c r="K762" s="97">
        <v>0.33205801039900001</v>
      </c>
      <c r="L762" s="97">
        <v>0.298206716589</v>
      </c>
      <c r="M762" s="97">
        <v>0.26958843006599997</v>
      </c>
      <c r="N762" s="97">
        <v>0.124036567716</v>
      </c>
      <c r="O762" s="97">
        <v>5.5756657783900002E-2</v>
      </c>
      <c r="P762" s="97">
        <v>3.3158837007499997E-2</v>
      </c>
      <c r="Q762" s="97">
        <v>2.34445405847E-2</v>
      </c>
      <c r="R762" s="11">
        <f>SQRT((C762-Input!$R$8)^2+(Input!$Q$8-D762)^2)</f>
        <v>2.3158847875085895</v>
      </c>
    </row>
    <row r="763" spans="3:18">
      <c r="C763" s="97">
        <v>47.7</v>
      </c>
      <c r="D763" s="97">
        <v>8.3000000000000007</v>
      </c>
      <c r="E763" s="97">
        <v>0.20899163547999999</v>
      </c>
      <c r="F763" s="97">
        <v>0.384098518133</v>
      </c>
      <c r="G763" s="97">
        <v>0.47291231736599998</v>
      </c>
      <c r="H763" s="97">
        <v>0.461234846601</v>
      </c>
      <c r="I763" s="97">
        <v>0.40987000328099998</v>
      </c>
      <c r="J763" s="97">
        <v>0.35825155872300002</v>
      </c>
      <c r="K763" s="97">
        <v>0.31742027552300001</v>
      </c>
      <c r="L763" s="97">
        <v>0.28492180242199999</v>
      </c>
      <c r="M763" s="97">
        <v>0.25724436257900002</v>
      </c>
      <c r="N763" s="97">
        <v>0.117930742899</v>
      </c>
      <c r="O763" s="97">
        <v>5.2938344880899997E-2</v>
      </c>
      <c r="P763" s="97">
        <v>3.16164730156E-2</v>
      </c>
      <c r="Q763" s="97">
        <v>2.24051858571E-2</v>
      </c>
      <c r="R763" s="11">
        <f>SQRT((C763-Input!$R$8)^2+(Input!$Q$8-D763)^2)</f>
        <v>2.2239988029036959</v>
      </c>
    </row>
    <row r="764" spans="3:18">
      <c r="C764" s="97">
        <v>47.7</v>
      </c>
      <c r="D764" s="97">
        <v>8.3999999999999986</v>
      </c>
      <c r="E764" s="97">
        <v>0.20558931219900001</v>
      </c>
      <c r="F764" s="97">
        <v>0.37939129145799999</v>
      </c>
      <c r="G764" s="97">
        <v>0.464984072385</v>
      </c>
      <c r="H764" s="97">
        <v>0.45291357417900002</v>
      </c>
      <c r="I764" s="97">
        <v>0.40212890755800001</v>
      </c>
      <c r="J764" s="97">
        <v>0.350971590193</v>
      </c>
      <c r="K764" s="97">
        <v>0.31073492264500002</v>
      </c>
      <c r="L764" s="97">
        <v>0.27857741831499999</v>
      </c>
      <c r="M764" s="97">
        <v>0.25134071537199998</v>
      </c>
      <c r="N764" s="97">
        <v>0.11454369820599999</v>
      </c>
      <c r="O764" s="97">
        <v>5.12452832198E-2</v>
      </c>
      <c r="P764" s="97">
        <v>3.06796438108E-2</v>
      </c>
      <c r="Q764" s="97">
        <v>2.17609461036E-2</v>
      </c>
      <c r="R764" s="11">
        <f>SQRT((C764-Input!$R$8)^2+(Input!$Q$8-D764)^2)</f>
        <v>2.1328429388073706</v>
      </c>
    </row>
    <row r="765" spans="3:18">
      <c r="C765" s="97">
        <v>47.7</v>
      </c>
      <c r="D765" s="97">
        <v>8.5</v>
      </c>
      <c r="E765" s="97">
        <v>0.20530236313399999</v>
      </c>
      <c r="F765" s="97">
        <v>0.38028057963</v>
      </c>
      <c r="G765" s="97">
        <v>0.46436382912700003</v>
      </c>
      <c r="H765" s="97">
        <v>0.45168816154500002</v>
      </c>
      <c r="I765" s="97">
        <v>0.40056361696499998</v>
      </c>
      <c r="J765" s="97">
        <v>0.34920396621200001</v>
      </c>
      <c r="K765" s="97">
        <v>0.30887758616700001</v>
      </c>
      <c r="L765" s="97">
        <v>0.27662300306499998</v>
      </c>
      <c r="M765" s="97">
        <v>0.24936507164800001</v>
      </c>
      <c r="N765" s="97">
        <v>0.112861331058</v>
      </c>
      <c r="O765" s="97">
        <v>5.0290990445099999E-2</v>
      </c>
      <c r="P765" s="97">
        <v>3.01240731739E-2</v>
      </c>
      <c r="Q765" s="97">
        <v>2.1364955071499998E-2</v>
      </c>
      <c r="R765" s="11">
        <f>SQRT((C765-Input!$R$8)^2+(Input!$Q$8-D765)^2)</f>
        <v>2.0425149517014156</v>
      </c>
    </row>
    <row r="766" spans="3:18">
      <c r="C766" s="97">
        <v>47.7</v>
      </c>
      <c r="D766" s="97">
        <v>8.5999999999999979</v>
      </c>
      <c r="E766" s="97">
        <v>0.20637248043699999</v>
      </c>
      <c r="F766" s="97">
        <v>0.38309454187899999</v>
      </c>
      <c r="G766" s="97">
        <v>0.46694078430899999</v>
      </c>
      <c r="H766" s="97">
        <v>0.45376969292300001</v>
      </c>
      <c r="I766" s="97">
        <v>0.40199093759799998</v>
      </c>
      <c r="J766" s="97">
        <v>0.35015604701800002</v>
      </c>
      <c r="K766" s="97">
        <v>0.30946372643800002</v>
      </c>
      <c r="L766" s="97">
        <v>0.27693099903700003</v>
      </c>
      <c r="M766" s="97">
        <v>0.24944996606799999</v>
      </c>
      <c r="N766" s="97">
        <v>0.112178543225</v>
      </c>
      <c r="O766" s="97">
        <v>4.9790027327399997E-2</v>
      </c>
      <c r="P766" s="97">
        <v>2.9804432364399999E-2</v>
      </c>
      <c r="Q766" s="97">
        <v>2.1123174985699999E-2</v>
      </c>
      <c r="R766" s="11">
        <f>SQRT((C766-Input!$R$8)^2+(Input!$Q$8-D766)^2)</f>
        <v>1.9531297074764959</v>
      </c>
    </row>
    <row r="767" spans="3:18">
      <c r="C767" s="97">
        <v>47.7</v>
      </c>
      <c r="D767" s="97">
        <v>8.6329999999999991</v>
      </c>
      <c r="E767" s="97">
        <v>0.20701859172500001</v>
      </c>
      <c r="F767" s="97">
        <v>0.38439560759399999</v>
      </c>
      <c r="G767" s="97">
        <v>0.46850849786400001</v>
      </c>
      <c r="H767" s="97">
        <v>0.45520940341499999</v>
      </c>
      <c r="I767" s="97">
        <v>0.403123405524</v>
      </c>
      <c r="J767" s="97">
        <v>0.35106213642599998</v>
      </c>
      <c r="K767" s="97">
        <v>0.31017903053700002</v>
      </c>
      <c r="L767" s="97">
        <v>0.27750283610600002</v>
      </c>
      <c r="M767" s="97">
        <v>0.24990299638499999</v>
      </c>
      <c r="N767" s="97">
        <v>0.112148964351</v>
      </c>
      <c r="O767" s="97">
        <v>4.9711319152399999E-2</v>
      </c>
      <c r="P767" s="97">
        <v>2.97448489042E-2</v>
      </c>
      <c r="Q767" s="97">
        <v>2.1072895310800002E-2</v>
      </c>
      <c r="R767" s="11">
        <f>SQRT((C767-Input!$R$8)^2+(Input!$Q$8-D767)^2)</f>
        <v>1.9238618978261754</v>
      </c>
    </row>
    <row r="768" spans="3:18">
      <c r="C768" s="97">
        <v>47.7</v>
      </c>
      <c r="D768" s="97">
        <v>8.6999999999999993</v>
      </c>
      <c r="E768" s="97">
        <v>0.20839036785500001</v>
      </c>
      <c r="F768" s="97">
        <v>0.38743537068</v>
      </c>
      <c r="G768" s="97">
        <v>0.47171306244700001</v>
      </c>
      <c r="H768" s="97">
        <v>0.45808518191800002</v>
      </c>
      <c r="I768" s="97">
        <v>0.40543746942800002</v>
      </c>
      <c r="J768" s="97">
        <v>0.352959980713</v>
      </c>
      <c r="K768" s="97">
        <v>0.311725446839</v>
      </c>
      <c r="L768" s="97">
        <v>0.27877835906999998</v>
      </c>
      <c r="M768" s="97">
        <v>0.25094826530300002</v>
      </c>
      <c r="N768" s="97">
        <v>0.112194936079</v>
      </c>
      <c r="O768" s="97">
        <v>4.9606456662899999E-2</v>
      </c>
      <c r="P768" s="97">
        <v>2.9652096029599999E-2</v>
      </c>
      <c r="Q768" s="97">
        <v>2.0990355302E-2</v>
      </c>
      <c r="R768" s="11">
        <f>SQRT((C768-Input!$R$8)^2+(Input!$Q$8-D768)^2)</f>
        <v>1.8648227745634698</v>
      </c>
    </row>
    <row r="769" spans="3:18">
      <c r="C769" s="97">
        <v>47.7</v>
      </c>
      <c r="D769" s="97">
        <v>8.7999999999999989</v>
      </c>
      <c r="E769" s="97">
        <v>0.21072205245799999</v>
      </c>
      <c r="F769" s="97">
        <v>0.39228856334099999</v>
      </c>
      <c r="G769" s="97">
        <v>0.47717950124899999</v>
      </c>
      <c r="H769" s="97">
        <v>0.46314046723899999</v>
      </c>
      <c r="I769" s="97">
        <v>0.40959494024499998</v>
      </c>
      <c r="J769" s="97">
        <v>0.356459128628</v>
      </c>
      <c r="K769" s="97">
        <v>0.31464370444799999</v>
      </c>
      <c r="L769" s="97">
        <v>0.28124775180099998</v>
      </c>
      <c r="M769" s="97">
        <v>0.25304121208800001</v>
      </c>
      <c r="N769" s="97">
        <v>0.11256902151299999</v>
      </c>
      <c r="O769" s="97">
        <v>4.9600949420300001E-2</v>
      </c>
      <c r="P769" s="97">
        <v>2.95975150751E-2</v>
      </c>
      <c r="Q769" s="97">
        <v>2.0921997430500001E-2</v>
      </c>
      <c r="R769" s="11">
        <f>SQRT((C769-Input!$R$8)^2+(Input!$Q$8-D769)^2)</f>
        <v>1.7777548500380975</v>
      </c>
    </row>
    <row r="770" spans="3:18">
      <c r="C770" s="97">
        <v>47.7</v>
      </c>
      <c r="D770" s="97">
        <v>8.9</v>
      </c>
      <c r="E770" s="97">
        <v>0.21187155491699999</v>
      </c>
      <c r="F770" s="97">
        <v>0.39451176569399998</v>
      </c>
      <c r="G770" s="97">
        <v>0.47992525642799999</v>
      </c>
      <c r="H770" s="97">
        <v>0.46575225795500003</v>
      </c>
      <c r="I770" s="97">
        <v>0.411762530934</v>
      </c>
      <c r="J770" s="97">
        <v>0.35827446544199998</v>
      </c>
      <c r="K770" s="97">
        <v>0.316148785303</v>
      </c>
      <c r="L770" s="97">
        <v>0.282529137165</v>
      </c>
      <c r="M770" s="97">
        <v>0.25413182504699999</v>
      </c>
      <c r="N770" s="97">
        <v>0.11272647504699999</v>
      </c>
      <c r="O770" s="97">
        <v>4.9564693836999997E-2</v>
      </c>
      <c r="P770" s="97">
        <v>2.9537132554799998E-2</v>
      </c>
      <c r="Q770" s="97">
        <v>2.0853707723599998E-2</v>
      </c>
      <c r="R770" s="11">
        <f>SQRT((C770-Input!$R$8)^2+(Input!$Q$8-D770)^2)</f>
        <v>1.6921172043145694</v>
      </c>
    </row>
    <row r="771" spans="3:18">
      <c r="C771" s="97">
        <v>47.7</v>
      </c>
      <c r="D771" s="97">
        <v>8.9999999999999982</v>
      </c>
      <c r="E771" s="97">
        <v>0.210967107741</v>
      </c>
      <c r="F771" s="97">
        <v>0.39231695136599998</v>
      </c>
      <c r="G771" s="97">
        <v>0.477960175047</v>
      </c>
      <c r="H771" s="97">
        <v>0.46404223023199997</v>
      </c>
      <c r="I771" s="97">
        <v>0.41032809593899999</v>
      </c>
      <c r="J771" s="97">
        <v>0.356982522001</v>
      </c>
      <c r="K771" s="97">
        <v>0.31499509023299999</v>
      </c>
      <c r="L771" s="97">
        <v>0.281526661008</v>
      </c>
      <c r="M771" s="97">
        <v>0.253244570728</v>
      </c>
      <c r="N771" s="97">
        <v>0.112293878761</v>
      </c>
      <c r="O771" s="97">
        <v>4.9357523533199998E-2</v>
      </c>
      <c r="P771" s="97">
        <v>2.9400331945699999E-2</v>
      </c>
      <c r="Q771" s="97">
        <v>2.0741381019699998E-2</v>
      </c>
      <c r="R771" s="11">
        <f>SQRT((C771-Input!$R$8)^2+(Input!$Q$8-D771)^2)</f>
        <v>1.6081383520831594</v>
      </c>
    </row>
    <row r="772" spans="3:18">
      <c r="C772" s="97">
        <v>47.7</v>
      </c>
      <c r="D772" s="97">
        <v>9.1</v>
      </c>
      <c r="E772" s="97">
        <v>0.20855921294800001</v>
      </c>
      <c r="F772" s="97">
        <v>0.38707978077400002</v>
      </c>
      <c r="G772" s="97">
        <v>0.47250857113900002</v>
      </c>
      <c r="H772" s="97">
        <v>0.459068742428</v>
      </c>
      <c r="I772" s="97">
        <v>0.40614861720700002</v>
      </c>
      <c r="J772" s="97">
        <v>0.353327874923</v>
      </c>
      <c r="K772" s="97">
        <v>0.31181583116700001</v>
      </c>
      <c r="L772" s="97">
        <v>0.278767572839</v>
      </c>
      <c r="M772" s="97">
        <v>0.25082660250700001</v>
      </c>
      <c r="N772" s="97">
        <v>0.111363088586</v>
      </c>
      <c r="O772" s="97">
        <v>4.8995359209E-2</v>
      </c>
      <c r="P772" s="97">
        <v>2.9192655856700001E-2</v>
      </c>
      <c r="Q772" s="97">
        <v>2.0587167997899999E-2</v>
      </c>
      <c r="R772" s="11">
        <f>SQRT((C772-Input!$R$8)^2+(Input!$Q$8-D772)^2)</f>
        <v>1.5260921616154497</v>
      </c>
    </row>
    <row r="773" spans="3:18">
      <c r="C773" s="97">
        <v>47.7</v>
      </c>
      <c r="D773" s="97">
        <v>9.2000000000000011</v>
      </c>
      <c r="E773" s="97">
        <v>0.20552505374899999</v>
      </c>
      <c r="F773" s="97">
        <v>0.38078239269300002</v>
      </c>
      <c r="G773" s="97">
        <v>0.46557119719000001</v>
      </c>
      <c r="H773" s="97">
        <v>0.452636764006</v>
      </c>
      <c r="I773" s="97">
        <v>0.40072492672499999</v>
      </c>
      <c r="J773" s="97">
        <v>0.34860973724799998</v>
      </c>
      <c r="K773" s="97">
        <v>0.30772872291300002</v>
      </c>
      <c r="L773" s="97">
        <v>0.27520916005500001</v>
      </c>
      <c r="M773" s="97">
        <v>0.24770067236900001</v>
      </c>
      <c r="N773" s="97">
        <v>0.110167992565</v>
      </c>
      <c r="O773" s="97">
        <v>4.8546160178099998E-2</v>
      </c>
      <c r="P773" s="97">
        <v>2.89452533517E-2</v>
      </c>
      <c r="Q773" s="97">
        <v>2.04091903409E-2</v>
      </c>
      <c r="R773" s="11">
        <f>SQRT((C773-Input!$R$8)^2+(Input!$Q$8-D773)^2)</f>
        <v>1.4463075786455286</v>
      </c>
    </row>
    <row r="774" spans="3:18">
      <c r="C774" s="97">
        <v>47.7</v>
      </c>
      <c r="D774" s="97">
        <v>9.3000000000000007</v>
      </c>
      <c r="E774" s="97">
        <v>0.20229272659399999</v>
      </c>
      <c r="F774" s="97">
        <v>0.37433181549099998</v>
      </c>
      <c r="G774" s="97">
        <v>0.45821468096899998</v>
      </c>
      <c r="H774" s="97">
        <v>0.44574936052199998</v>
      </c>
      <c r="I774" s="97">
        <v>0.39485079326200001</v>
      </c>
      <c r="J774" s="97">
        <v>0.34356273809799998</v>
      </c>
      <c r="K774" s="97">
        <v>0.303372416453</v>
      </c>
      <c r="L774" s="97">
        <v>0.27140620014200001</v>
      </c>
      <c r="M774" s="97">
        <v>0.24434877740399999</v>
      </c>
      <c r="N774" s="97">
        <v>0.108864535459</v>
      </c>
      <c r="O774" s="97">
        <v>4.8059146727599998E-2</v>
      </c>
      <c r="P774" s="97">
        <v>2.86810948805E-2</v>
      </c>
      <c r="Q774" s="97">
        <v>2.0221238462599999E-2</v>
      </c>
      <c r="R774" s="11">
        <f>SQRT((C774-Input!$R$8)^2+(Input!$Q$8-D774)^2)</f>
        <v>1.3691800240840768</v>
      </c>
    </row>
    <row r="775" spans="3:18">
      <c r="C775" s="97">
        <v>47.7</v>
      </c>
      <c r="D775" s="97">
        <v>9.3999999999999986</v>
      </c>
      <c r="E775" s="97">
        <v>0.19893398381899999</v>
      </c>
      <c r="F775" s="97">
        <v>0.36797629740600002</v>
      </c>
      <c r="G775" s="97">
        <v>0.45079544402799998</v>
      </c>
      <c r="H775" s="97">
        <v>0.43875785849400001</v>
      </c>
      <c r="I775" s="97">
        <v>0.38877315652400002</v>
      </c>
      <c r="J775" s="97">
        <v>0.33845415255599998</v>
      </c>
      <c r="K775" s="97">
        <v>0.29898182841499998</v>
      </c>
      <c r="L775" s="97">
        <v>0.26756381411899999</v>
      </c>
      <c r="M775" s="97">
        <v>0.24095835151</v>
      </c>
      <c r="N775" s="97">
        <v>0.10752942709</v>
      </c>
      <c r="O775" s="97">
        <v>4.7560747780400002E-2</v>
      </c>
      <c r="P775" s="97">
        <v>2.8412524691800001E-2</v>
      </c>
      <c r="Q775" s="97">
        <v>2.0030536221000001E-2</v>
      </c>
      <c r="R775" s="11">
        <f>SQRT((C775-Input!$R$8)^2+(Input!$Q$8-D775)^2)</f>
        <v>1.2951842589586462</v>
      </c>
    </row>
    <row r="776" spans="3:18">
      <c r="C776" s="97">
        <v>47.7</v>
      </c>
      <c r="D776" s="97">
        <v>9.5</v>
      </c>
      <c r="E776" s="97">
        <v>0.195370643323</v>
      </c>
      <c r="F776" s="97">
        <v>0.36128445185500002</v>
      </c>
      <c r="G776" s="97">
        <v>0.44299508281400002</v>
      </c>
      <c r="H776" s="97">
        <v>0.431405466731</v>
      </c>
      <c r="I776" s="97">
        <v>0.38238397563999998</v>
      </c>
      <c r="J776" s="97">
        <v>0.333119450451</v>
      </c>
      <c r="K776" s="97">
        <v>0.29442116796200002</v>
      </c>
      <c r="L776" s="97">
        <v>0.263570749381</v>
      </c>
      <c r="M776" s="97">
        <v>0.237449454063</v>
      </c>
      <c r="N776" s="97">
        <v>0.10616827571199999</v>
      </c>
      <c r="O776" s="97">
        <v>4.7057673319299997E-2</v>
      </c>
      <c r="P776" s="97">
        <v>2.8143898147299999E-2</v>
      </c>
      <c r="Q776" s="97">
        <v>1.9840495440300001E-2</v>
      </c>
      <c r="R776" s="11">
        <f>SQRT((C776-Input!$R$8)^2+(Input!$Q$8-D776)^2)</f>
        <v>1.2248879911884329</v>
      </c>
    </row>
    <row r="777" spans="3:18">
      <c r="C777" s="97">
        <v>47.7</v>
      </c>
      <c r="D777" s="97">
        <v>9.5999999999999979</v>
      </c>
      <c r="E777" s="97">
        <v>0.19128336792600001</v>
      </c>
      <c r="F777" s="97">
        <v>0.35350731019800002</v>
      </c>
      <c r="G777" s="97">
        <v>0.43416465043699998</v>
      </c>
      <c r="H777" s="97">
        <v>0.42312791934499999</v>
      </c>
      <c r="I777" s="97">
        <v>0.375212350182</v>
      </c>
      <c r="J777" s="97">
        <v>0.32716785899900003</v>
      </c>
      <c r="K777" s="97">
        <v>0.289362922794</v>
      </c>
      <c r="L777" s="97">
        <v>0.25914662416700002</v>
      </c>
      <c r="M777" s="97">
        <v>0.2335902628</v>
      </c>
      <c r="N777" s="97">
        <v>0.104728610833</v>
      </c>
      <c r="O777" s="97">
        <v>4.6532627368599998E-2</v>
      </c>
      <c r="P777" s="97">
        <v>2.7866182121100001E-2</v>
      </c>
      <c r="Q777" s="97">
        <v>1.96451305902E-2</v>
      </c>
      <c r="R777" s="11">
        <f>SQRT((C777-Input!$R$8)^2+(Input!$Q$8-D777)^2)</f>
        <v>1.1589645884413458</v>
      </c>
    </row>
    <row r="778" spans="3:18">
      <c r="C778" s="97">
        <v>47.8</v>
      </c>
      <c r="D778" s="97">
        <v>7.6999999999999993</v>
      </c>
      <c r="E778" s="97">
        <v>0.40048564839299999</v>
      </c>
      <c r="F778" s="97">
        <v>0.74420882265499999</v>
      </c>
      <c r="G778" s="97">
        <v>0.90244797374700003</v>
      </c>
      <c r="H778" s="97">
        <v>0.87343232659299996</v>
      </c>
      <c r="I778" s="97">
        <v>0.77622212453399997</v>
      </c>
      <c r="J778" s="97">
        <v>0.68006129893</v>
      </c>
      <c r="K778" s="97">
        <v>0.60669678779900005</v>
      </c>
      <c r="L778" s="97">
        <v>0.54712934547299996</v>
      </c>
      <c r="M778" s="97">
        <v>0.492538273937</v>
      </c>
      <c r="N778" s="97">
        <v>0.22254268986299999</v>
      </c>
      <c r="O778" s="97">
        <v>9.7536503710200007E-2</v>
      </c>
      <c r="P778" s="97">
        <v>5.5276119259500003E-2</v>
      </c>
      <c r="Q778" s="97">
        <v>3.7837827832400001E-2</v>
      </c>
      <c r="R778" s="11">
        <f>SQRT((C778-Input!$R$8)^2+(Input!$Q$8-D778)^2)</f>
        <v>2.8174764996880111</v>
      </c>
    </row>
    <row r="779" spans="3:18">
      <c r="C779" s="97">
        <v>47.8</v>
      </c>
      <c r="D779" s="97">
        <v>8.1999999999999975</v>
      </c>
      <c r="E779" s="97">
        <v>0.20441990111300001</v>
      </c>
      <c r="F779" s="97">
        <v>0.371607259001</v>
      </c>
      <c r="G779" s="97">
        <v>0.46260732816299999</v>
      </c>
      <c r="H779" s="97">
        <v>0.45281013247899998</v>
      </c>
      <c r="I779" s="97">
        <v>0.40366234732099998</v>
      </c>
      <c r="J779" s="97">
        <v>0.35317103989600002</v>
      </c>
      <c r="K779" s="97">
        <v>0.31337443787500002</v>
      </c>
      <c r="L779" s="97">
        <v>0.28190409873400002</v>
      </c>
      <c r="M779" s="97">
        <v>0.25499223344400002</v>
      </c>
      <c r="N779" s="97">
        <v>0.11840384073599999</v>
      </c>
      <c r="O779" s="97">
        <v>5.3515249006599999E-2</v>
      </c>
      <c r="P779" s="97">
        <v>3.1947030206400003E-2</v>
      </c>
      <c r="Q779" s="97">
        <v>2.26226343133E-2</v>
      </c>
      <c r="R779" s="11">
        <f>SQRT((C779-Input!$R$8)^2+(Input!$Q$8-D779)^2)</f>
        <v>2.356356394480918</v>
      </c>
    </row>
    <row r="780" spans="3:18">
      <c r="C780" s="97">
        <v>47.8</v>
      </c>
      <c r="D780" s="97">
        <v>8.3000000000000007</v>
      </c>
      <c r="E780" s="97">
        <v>0.19668477006599999</v>
      </c>
      <c r="F780" s="97">
        <v>0.36021817013399998</v>
      </c>
      <c r="G780" s="97">
        <v>0.44511158089699998</v>
      </c>
      <c r="H780" s="97">
        <v>0.435054219618</v>
      </c>
      <c r="I780" s="97">
        <v>0.38727480266600001</v>
      </c>
      <c r="J780" s="97">
        <v>0.33867219842099999</v>
      </c>
      <c r="K780" s="97">
        <v>0.30033216457900003</v>
      </c>
      <c r="L780" s="97">
        <v>0.269769407854</v>
      </c>
      <c r="M780" s="97">
        <v>0.24402131785</v>
      </c>
      <c r="N780" s="97">
        <v>0.112882127491</v>
      </c>
      <c r="O780" s="97">
        <v>5.0895023307900002E-2</v>
      </c>
      <c r="P780" s="97">
        <v>3.0523840966600001E-2</v>
      </c>
      <c r="Q780" s="97">
        <v>2.1658871344600001E-2</v>
      </c>
      <c r="R780" s="11">
        <f>SQRT((C780-Input!$R$8)^2+(Input!$Q$8-D780)^2)</f>
        <v>2.2661120413859681</v>
      </c>
    </row>
    <row r="781" spans="3:18">
      <c r="C781" s="97">
        <v>47.8</v>
      </c>
      <c r="D781" s="97">
        <v>8.3999999999999986</v>
      </c>
      <c r="E781" s="97">
        <v>0.19223555893200001</v>
      </c>
      <c r="F781" s="97">
        <v>0.35352996724800001</v>
      </c>
      <c r="G781" s="97">
        <v>0.43513449268600002</v>
      </c>
      <c r="H781" s="97">
        <v>0.424879152027</v>
      </c>
      <c r="I781" s="97">
        <v>0.37774897854799999</v>
      </c>
      <c r="J781" s="97">
        <v>0.330109218511</v>
      </c>
      <c r="K781" s="97">
        <v>0.29246469346199999</v>
      </c>
      <c r="L781" s="97">
        <v>0.26252447961600001</v>
      </c>
      <c r="M781" s="97">
        <v>0.237347535252</v>
      </c>
      <c r="N781" s="97">
        <v>0.109300730697</v>
      </c>
      <c r="O781" s="97">
        <v>4.9137512499099999E-2</v>
      </c>
      <c r="P781" s="97">
        <v>2.95504789448E-2</v>
      </c>
      <c r="Q781" s="97">
        <v>2.0990975886100001E-2</v>
      </c>
      <c r="R781" s="11">
        <f>SQRT((C781-Input!$R$8)^2+(Input!$Q$8-D781)^2)</f>
        <v>2.1767204943257799</v>
      </c>
    </row>
    <row r="782" spans="3:18">
      <c r="C782" s="97">
        <v>47.8</v>
      </c>
      <c r="D782" s="97">
        <v>8.5</v>
      </c>
      <c r="E782" s="97">
        <v>0.19094792982200001</v>
      </c>
      <c r="F782" s="97">
        <v>0.35215381931700002</v>
      </c>
      <c r="G782" s="97">
        <v>0.43229654199099998</v>
      </c>
      <c r="H782" s="97">
        <v>0.421692720651</v>
      </c>
      <c r="I782" s="97">
        <v>0.37451910761399998</v>
      </c>
      <c r="J782" s="97">
        <v>0.32692827198699997</v>
      </c>
      <c r="K782" s="97">
        <v>0.28930646596600001</v>
      </c>
      <c r="L782" s="97">
        <v>0.259546670727</v>
      </c>
      <c r="M782" s="97">
        <v>0.23448374991900001</v>
      </c>
      <c r="N782" s="97">
        <v>0.10737140733099999</v>
      </c>
      <c r="O782" s="97">
        <v>4.8095540080999998E-2</v>
      </c>
      <c r="P782" s="97">
        <v>2.8942699571799999E-2</v>
      </c>
      <c r="Q782" s="97">
        <v>2.0561112944399999E-2</v>
      </c>
      <c r="R782" s="11">
        <f>SQRT((C782-Input!$R$8)^2+(Input!$Q$8-D782)^2)</f>
        <v>2.0882912720023619</v>
      </c>
    </row>
    <row r="783" spans="3:18">
      <c r="C783" s="97">
        <v>47.8</v>
      </c>
      <c r="D783" s="97">
        <v>8.5999999999999979</v>
      </c>
      <c r="E783" s="97">
        <v>0.192099895893</v>
      </c>
      <c r="F783" s="97">
        <v>0.35497501725699998</v>
      </c>
      <c r="G783" s="97">
        <v>0.434979342795</v>
      </c>
      <c r="H783" s="97">
        <v>0.42392260556700001</v>
      </c>
      <c r="I783" s="97">
        <v>0.37609389781500002</v>
      </c>
      <c r="J783" s="97">
        <v>0.32789964982100001</v>
      </c>
      <c r="K783" s="97">
        <v>0.28982854915</v>
      </c>
      <c r="L783" s="97">
        <v>0.25982712421600002</v>
      </c>
      <c r="M783" s="97">
        <v>0.23454580306</v>
      </c>
      <c r="N783" s="97">
        <v>0.10668488109599999</v>
      </c>
      <c r="O783" s="97">
        <v>4.7575563235500003E-2</v>
      </c>
      <c r="P783" s="97">
        <v>2.8600312997199999E-2</v>
      </c>
      <c r="Q783" s="97">
        <v>2.0302005686400001E-2</v>
      </c>
      <c r="R783" s="11">
        <f>SQRT((C783-Input!$R$8)^2+(Input!$Q$8-D783)^2)</f>
        <v>2.0009519641971991</v>
      </c>
    </row>
    <row r="784" spans="3:18">
      <c r="C784" s="97">
        <v>47.8</v>
      </c>
      <c r="D784" s="97">
        <v>8.6999999999999993</v>
      </c>
      <c r="E784" s="97">
        <v>0.194962592809</v>
      </c>
      <c r="F784" s="97">
        <v>0.360606449597</v>
      </c>
      <c r="G784" s="97">
        <v>0.44155907626200003</v>
      </c>
      <c r="H784" s="97">
        <v>0.43003845364100002</v>
      </c>
      <c r="I784" s="97">
        <v>0.38113014435999998</v>
      </c>
      <c r="J784" s="97">
        <v>0.33190016567399999</v>
      </c>
      <c r="K784" s="97">
        <v>0.29307466638700003</v>
      </c>
      <c r="L784" s="97">
        <v>0.26250386077299998</v>
      </c>
      <c r="M784" s="97">
        <v>0.236780227797</v>
      </c>
      <c r="N784" s="97">
        <v>0.106949722949</v>
      </c>
      <c r="O784" s="97">
        <v>4.7453765932100003E-2</v>
      </c>
      <c r="P784" s="97">
        <v>2.8463557078900002E-2</v>
      </c>
      <c r="Q784" s="97">
        <v>2.0175177731199999E-2</v>
      </c>
      <c r="R784" s="11">
        <f>SQRT((C784-Input!$R$8)^2+(Input!$Q$8-D784)^2)</f>
        <v>1.9148517147100463</v>
      </c>
    </row>
    <row r="785" spans="3:18">
      <c r="C785" s="97">
        <v>47.8</v>
      </c>
      <c r="D785" s="97">
        <v>8.7999999999999989</v>
      </c>
      <c r="E785" s="97">
        <v>0.19881496419799999</v>
      </c>
      <c r="F785" s="97">
        <v>0.36798102959599999</v>
      </c>
      <c r="G785" s="97">
        <v>0.45031857915200002</v>
      </c>
      <c r="H785" s="97">
        <v>0.43831828859100003</v>
      </c>
      <c r="I785" s="97">
        <v>0.38812784447300003</v>
      </c>
      <c r="J785" s="97">
        <v>0.33764906417000001</v>
      </c>
      <c r="K785" s="97">
        <v>0.29791957403899999</v>
      </c>
      <c r="L785" s="97">
        <v>0.26659705802599998</v>
      </c>
      <c r="M785" s="97">
        <v>0.240305098089</v>
      </c>
      <c r="N785" s="97">
        <v>0.107800440835</v>
      </c>
      <c r="O785" s="97">
        <v>4.7585007505199999E-2</v>
      </c>
      <c r="P785" s="97">
        <v>2.8460811249599999E-2</v>
      </c>
      <c r="Q785" s="97">
        <v>2.0134718222100001E-2</v>
      </c>
      <c r="R785" s="11">
        <f>SQRT((C785-Input!$R$8)^2+(Input!$Q$8-D785)^2)</f>
        <v>1.8301654066317026</v>
      </c>
    </row>
    <row r="786" spans="3:18">
      <c r="C786" s="97">
        <v>47.8</v>
      </c>
      <c r="D786" s="97">
        <v>8.9</v>
      </c>
      <c r="E786" s="97">
        <v>0.201825991067</v>
      </c>
      <c r="F786" s="97">
        <v>0.37355599248900001</v>
      </c>
      <c r="G786" s="97">
        <v>0.45715507617599999</v>
      </c>
      <c r="H786" s="97">
        <v>0.44485384758300001</v>
      </c>
      <c r="I786" s="97">
        <v>0.39371101053000002</v>
      </c>
      <c r="J786" s="97">
        <v>0.34224243085099998</v>
      </c>
      <c r="K786" s="97">
        <v>0.30181803028600002</v>
      </c>
      <c r="L786" s="97">
        <v>0.26990986210399998</v>
      </c>
      <c r="M786" s="97">
        <v>0.24316696296900001</v>
      </c>
      <c r="N786" s="97">
        <v>0.108525199064</v>
      </c>
      <c r="O786" s="97">
        <v>4.7713068576299998E-2</v>
      </c>
      <c r="P786" s="97">
        <v>2.84661796414E-2</v>
      </c>
      <c r="Q786" s="97">
        <v>2.0102337977399999E-2</v>
      </c>
      <c r="R786" s="11">
        <f>SQRT((C786-Input!$R$8)^2+(Input!$Q$8-D786)^2)</f>
        <v>1.7470986640527093</v>
      </c>
    </row>
    <row r="787" spans="3:18">
      <c r="C787" s="97">
        <v>47.8</v>
      </c>
      <c r="D787" s="97">
        <v>8.9999999999999982</v>
      </c>
      <c r="E787" s="97">
        <v>0.202367978739</v>
      </c>
      <c r="F787" s="97">
        <v>0.37423933011499999</v>
      </c>
      <c r="G787" s="97">
        <v>0.45846038898500002</v>
      </c>
      <c r="H787" s="97">
        <v>0.446191526688</v>
      </c>
      <c r="I787" s="97">
        <v>0.39484774024899999</v>
      </c>
      <c r="J787" s="97">
        <v>0.343094739782</v>
      </c>
      <c r="K787" s="97">
        <v>0.30249695289700002</v>
      </c>
      <c r="L787" s="97">
        <v>0.27046290684699997</v>
      </c>
      <c r="M787" s="97">
        <v>0.24361244689600001</v>
      </c>
      <c r="N787" s="97">
        <v>0.10846991236300001</v>
      </c>
      <c r="O787" s="97">
        <v>4.7598728035600002E-2</v>
      </c>
      <c r="P787" s="97">
        <v>2.8360997998200001E-2</v>
      </c>
      <c r="Q787" s="97">
        <v>2.00043132336E-2</v>
      </c>
      <c r="R787" s="11">
        <f>SQRT((C787-Input!$R$8)^2+(Input!$Q$8-D787)^2)</f>
        <v>1.6658937745961315</v>
      </c>
    </row>
    <row r="788" spans="3:18">
      <c r="C788" s="97">
        <v>47.8</v>
      </c>
      <c r="D788" s="97">
        <v>9.1</v>
      </c>
      <c r="E788" s="97">
        <v>0.20029639765000001</v>
      </c>
      <c r="F788" s="97">
        <v>0.370147947792</v>
      </c>
      <c r="G788" s="97">
        <v>0.45385363826800001</v>
      </c>
      <c r="H788" s="97">
        <v>0.44186537832099998</v>
      </c>
      <c r="I788" s="97">
        <v>0.39106130954700002</v>
      </c>
      <c r="J788" s="97">
        <v>0.33983709694399999</v>
      </c>
      <c r="K788" s="97">
        <v>0.29961478079199999</v>
      </c>
      <c r="L788" s="97">
        <v>0.26793251951500002</v>
      </c>
      <c r="M788" s="97">
        <v>0.24135291965399999</v>
      </c>
      <c r="N788" s="97">
        <v>0.107464745461</v>
      </c>
      <c r="O788" s="97">
        <v>4.7165099090899998E-2</v>
      </c>
      <c r="P788" s="97">
        <v>2.8105595524E-2</v>
      </c>
      <c r="Q788" s="97">
        <v>1.98157987195E-2</v>
      </c>
      <c r="R788" s="11">
        <f>SQRT((C788-Input!$R$8)^2+(Input!$Q$8-D788)^2)</f>
        <v>1.5868365998241669</v>
      </c>
    </row>
    <row r="789" spans="3:18">
      <c r="C789" s="97">
        <v>47.8</v>
      </c>
      <c r="D789" s="97">
        <v>9.2000000000000011</v>
      </c>
      <c r="E789" s="97">
        <v>0.195938401846</v>
      </c>
      <c r="F789" s="97">
        <v>0.36190925538199997</v>
      </c>
      <c r="G789" s="97">
        <v>0.44409233570700002</v>
      </c>
      <c r="H789" s="97">
        <v>0.43255955925400003</v>
      </c>
      <c r="I789" s="97">
        <v>0.38293512989200001</v>
      </c>
      <c r="J789" s="97">
        <v>0.33292484146000001</v>
      </c>
      <c r="K789" s="97">
        <v>0.29355431709899998</v>
      </c>
      <c r="L789" s="97">
        <v>0.26264738560599998</v>
      </c>
      <c r="M789" s="97">
        <v>0.236653341785</v>
      </c>
      <c r="N789" s="97">
        <v>0.105564002352</v>
      </c>
      <c r="O789" s="97">
        <v>4.6422316925599998E-2</v>
      </c>
      <c r="P789" s="97">
        <v>2.7701686486E-2</v>
      </c>
      <c r="Q789" s="97">
        <v>1.95367167172E-2</v>
      </c>
      <c r="R789" s="11">
        <f>SQRT((C789-Input!$R$8)^2+(Input!$Q$8-D789)^2)</f>
        <v>1.5102644539433812</v>
      </c>
    </row>
    <row r="790" spans="3:18">
      <c r="C790" s="97">
        <v>47.8</v>
      </c>
      <c r="D790" s="97">
        <v>9.3000000000000007</v>
      </c>
      <c r="E790" s="97">
        <v>0.19031950634799999</v>
      </c>
      <c r="F790" s="97">
        <v>0.351516619616</v>
      </c>
      <c r="G790" s="97">
        <v>0.43140274946899998</v>
      </c>
      <c r="H790" s="97">
        <v>0.420382694753</v>
      </c>
      <c r="I790" s="97">
        <v>0.37233403432599999</v>
      </c>
      <c r="J790" s="97">
        <v>0.32392323401299999</v>
      </c>
      <c r="K790" s="97">
        <v>0.28567833281499999</v>
      </c>
      <c r="L790" s="97">
        <v>0.25579976941499999</v>
      </c>
      <c r="M790" s="97">
        <v>0.230551435242</v>
      </c>
      <c r="N790" s="97">
        <v>0.10312197512100001</v>
      </c>
      <c r="O790" s="97">
        <v>4.5494433424699998E-2</v>
      </c>
      <c r="P790" s="97">
        <v>2.7208700112400001E-2</v>
      </c>
      <c r="Q790" s="97">
        <v>1.9203605725599999E-2</v>
      </c>
      <c r="R790" s="11">
        <f>SQRT((C790-Input!$R$8)^2+(Input!$Q$8-D790)^2)</f>
        <v>1.4365747621158742</v>
      </c>
    </row>
    <row r="791" spans="3:18">
      <c r="C791" s="97">
        <v>47.8</v>
      </c>
      <c r="D791" s="97">
        <v>9.3999999999999986</v>
      </c>
      <c r="E791" s="97">
        <v>0.18373391065</v>
      </c>
      <c r="F791" s="97">
        <v>0.33915148474399998</v>
      </c>
      <c r="G791" s="97">
        <v>0.416524595208</v>
      </c>
      <c r="H791" s="97">
        <v>0.406157668157</v>
      </c>
      <c r="I791" s="97">
        <v>0.36001351831700001</v>
      </c>
      <c r="J791" s="97">
        <v>0.31346281231899997</v>
      </c>
      <c r="K791" s="97">
        <v>0.27664977127200002</v>
      </c>
      <c r="L791" s="97">
        <v>0.247892402175</v>
      </c>
      <c r="M791" s="97">
        <v>0.22350937507900001</v>
      </c>
      <c r="N791" s="97">
        <v>0.10042314648300001</v>
      </c>
      <c r="O791" s="97">
        <v>4.4471513914199998E-2</v>
      </c>
      <c r="P791" s="97">
        <v>2.66697933803E-2</v>
      </c>
      <c r="Q791" s="97">
        <v>1.88362568208E-2</v>
      </c>
      <c r="R791" s="11">
        <f>SQRT((C791-Input!$R$8)^2+(Input!$Q$8-D791)^2)</f>
        <v>1.3662340112336775</v>
      </c>
    </row>
    <row r="792" spans="3:18">
      <c r="C792" s="97">
        <v>47.899999999999991</v>
      </c>
      <c r="D792" s="97">
        <v>8.3999999999999986</v>
      </c>
      <c r="E792" s="97">
        <v>0.16920799551999999</v>
      </c>
      <c r="F792" s="97">
        <v>0.30473639236099997</v>
      </c>
      <c r="G792" s="97">
        <v>0.38341699355499997</v>
      </c>
      <c r="H792" s="97">
        <v>0.37789665447699999</v>
      </c>
      <c r="I792" s="97">
        <v>0.33823913457299998</v>
      </c>
      <c r="J792" s="97">
        <v>0.296682525654</v>
      </c>
      <c r="K792" s="97">
        <v>0.26355118285200002</v>
      </c>
      <c r="L792" s="97">
        <v>0.23765192875499999</v>
      </c>
      <c r="M792" s="97">
        <v>0.215872126473</v>
      </c>
      <c r="N792" s="97">
        <v>0.102037923145</v>
      </c>
      <c r="O792" s="97">
        <v>4.6350566501400001E-2</v>
      </c>
      <c r="P792" s="97">
        <v>2.8103822782799999E-2</v>
      </c>
      <c r="Q792" s="97">
        <v>2.0030448744E-2</v>
      </c>
      <c r="R792" s="11">
        <f>SQRT((C792-Input!$R$8)^2+(Input!$Q$8-D792)^2)</f>
        <v>2.2242313771762308</v>
      </c>
    </row>
    <row r="793" spans="3:18">
      <c r="C793" s="97">
        <v>47.899999999999991</v>
      </c>
      <c r="D793" s="97">
        <v>8.5</v>
      </c>
      <c r="E793" s="97">
        <v>0.16857024039400001</v>
      </c>
      <c r="F793" s="97">
        <v>0.3039570338</v>
      </c>
      <c r="G793" s="97">
        <v>0.38190949140500002</v>
      </c>
      <c r="H793" s="97">
        <v>0.376260249953</v>
      </c>
      <c r="I793" s="97">
        <v>0.336504351295</v>
      </c>
      <c r="J793" s="97">
        <v>0.294681875037</v>
      </c>
      <c r="K793" s="97">
        <v>0.261495107783</v>
      </c>
      <c r="L793" s="97">
        <v>0.23566276080500001</v>
      </c>
      <c r="M793" s="97">
        <v>0.21391017613900001</v>
      </c>
      <c r="N793" s="97">
        <v>0.100570482985</v>
      </c>
      <c r="O793" s="97">
        <v>4.5480391104999997E-2</v>
      </c>
      <c r="P793" s="97">
        <v>2.7574870331899998E-2</v>
      </c>
      <c r="Q793" s="97">
        <v>1.96473843139E-2</v>
      </c>
      <c r="R793" s="11">
        <f>SQRT((C793-Input!$R$8)^2+(Input!$Q$8-D793)^2)</f>
        <v>2.1377683563750884</v>
      </c>
    </row>
    <row r="794" spans="3:18">
      <c r="C794" s="97">
        <v>47.899999999999991</v>
      </c>
      <c r="D794" s="97">
        <v>8.5999999999999979</v>
      </c>
      <c r="E794" s="97">
        <v>0.171634702986</v>
      </c>
      <c r="F794" s="97">
        <v>0.30968274218699998</v>
      </c>
      <c r="G794" s="97">
        <v>0.38910882545999997</v>
      </c>
      <c r="H794" s="97">
        <v>0.38299259996500001</v>
      </c>
      <c r="I794" s="97">
        <v>0.34189207302199998</v>
      </c>
      <c r="J794" s="97">
        <v>0.29881709705999998</v>
      </c>
      <c r="K794" s="97">
        <v>0.26471095798499999</v>
      </c>
      <c r="L794" s="97">
        <v>0.23828553802999999</v>
      </c>
      <c r="M794" s="97">
        <v>0.216075896303</v>
      </c>
      <c r="N794" s="97">
        <v>0.100735712723</v>
      </c>
      <c r="O794" s="97">
        <v>4.5263435281300002E-2</v>
      </c>
      <c r="P794" s="97">
        <v>2.73761024995E-2</v>
      </c>
      <c r="Q794" s="97">
        <v>1.9476198090899999E-2</v>
      </c>
      <c r="R794" s="11">
        <f>SQRT((C794-Input!$R$8)^2+(Input!$Q$8-D794)^2)</f>
        <v>2.0525354739497281</v>
      </c>
    </row>
    <row r="795" spans="3:18">
      <c r="C795" s="97">
        <v>47.899999999999991</v>
      </c>
      <c r="D795" s="97">
        <v>8.6999999999999993</v>
      </c>
      <c r="E795" s="97">
        <v>0.17832040782799999</v>
      </c>
      <c r="F795" s="97">
        <v>0.32196805216199997</v>
      </c>
      <c r="G795" s="97">
        <v>0.40469363533000002</v>
      </c>
      <c r="H795" s="97">
        <v>0.39789787331699999</v>
      </c>
      <c r="I795" s="97">
        <v>0.35414925582200002</v>
      </c>
      <c r="J795" s="97">
        <v>0.308855139848</v>
      </c>
      <c r="K795" s="97">
        <v>0.27309353699900002</v>
      </c>
      <c r="L795" s="97">
        <v>0.24536494208000001</v>
      </c>
      <c r="M795" s="97">
        <v>0.22220145775799999</v>
      </c>
      <c r="N795" s="97">
        <v>0.102415610271</v>
      </c>
      <c r="O795" s="97">
        <v>4.5633815100200002E-2</v>
      </c>
      <c r="P795" s="97">
        <v>2.7472389297000001E-2</v>
      </c>
      <c r="Q795" s="97">
        <v>1.9491134513899999E-2</v>
      </c>
      <c r="R795" s="11">
        <f>SQRT((C795-Input!$R$8)^2+(Input!$Q$8-D795)^2)</f>
        <v>1.9686925097956283</v>
      </c>
    </row>
    <row r="796" spans="3:18">
      <c r="C796" s="97">
        <v>47.899999999999991</v>
      </c>
      <c r="D796" s="97">
        <v>8.7999999999999989</v>
      </c>
      <c r="E796" s="97">
        <v>0.18894392061500001</v>
      </c>
      <c r="F796" s="97">
        <v>0.34224840665299999</v>
      </c>
      <c r="G796" s="97">
        <v>0.42873549663499999</v>
      </c>
      <c r="H796" s="97">
        <v>0.420528846618</v>
      </c>
      <c r="I796" s="97">
        <v>0.37340405210299998</v>
      </c>
      <c r="J796" s="97">
        <v>0.32474346258300002</v>
      </c>
      <c r="K796" s="97">
        <v>0.28675746689499998</v>
      </c>
      <c r="L796" s="97">
        <v>0.25693909182800001</v>
      </c>
      <c r="M796" s="97">
        <v>0.23220162295399999</v>
      </c>
      <c r="N796" s="97">
        <v>0.10546635614700001</v>
      </c>
      <c r="O796" s="97">
        <v>4.6540450251600002E-2</v>
      </c>
      <c r="P796" s="97">
        <v>2.7833980985399999E-2</v>
      </c>
      <c r="Q796" s="97">
        <v>1.9670857399299999E-2</v>
      </c>
      <c r="R796" s="11">
        <f>SQRT((C796-Input!$R$8)^2+(Input!$Q$8-D796)^2)</f>
        <v>1.8864247995689598</v>
      </c>
    </row>
    <row r="797" spans="3:18">
      <c r="C797" s="97">
        <v>47.899999999999991</v>
      </c>
      <c r="D797" s="97">
        <v>8.9</v>
      </c>
      <c r="E797" s="97">
        <v>0.19949708264300001</v>
      </c>
      <c r="F797" s="97">
        <v>0.36219910904899999</v>
      </c>
      <c r="G797" s="97">
        <v>0.45225622885799999</v>
      </c>
      <c r="H797" s="97">
        <v>0.442680857963</v>
      </c>
      <c r="I797" s="97">
        <v>0.392683458348</v>
      </c>
      <c r="J797" s="97">
        <v>0.34058377502699999</v>
      </c>
      <c r="K797" s="97">
        <v>0.30033219393600002</v>
      </c>
      <c r="L797" s="97">
        <v>0.26872406661499998</v>
      </c>
      <c r="M797" s="97">
        <v>0.24233250939500001</v>
      </c>
      <c r="N797" s="97">
        <v>0.10865060661000001</v>
      </c>
      <c r="O797" s="97">
        <v>4.7554966740699998E-2</v>
      </c>
      <c r="P797" s="97">
        <v>2.8255187166199999E-2</v>
      </c>
      <c r="Q797" s="97">
        <v>1.9889762196599999E-2</v>
      </c>
      <c r="R797" s="11">
        <f>SQRT((C797-Input!$R$8)^2+(Input!$Q$8-D797)^2)</f>
        <v>1.8059476323338299</v>
      </c>
    </row>
    <row r="798" spans="3:18">
      <c r="C798" s="97">
        <v>48.000000000000007</v>
      </c>
      <c r="D798" s="97">
        <v>8.5999999999999979</v>
      </c>
      <c r="E798" s="97">
        <v>0.17211694804399999</v>
      </c>
      <c r="F798" s="97">
        <v>0.30817563921699997</v>
      </c>
      <c r="G798" s="97">
        <v>0.39038102032499999</v>
      </c>
      <c r="H798" s="97">
        <v>0.38520417160499998</v>
      </c>
      <c r="I798" s="97">
        <v>0.34374343396500001</v>
      </c>
      <c r="J798" s="97">
        <v>0.30017042587800002</v>
      </c>
      <c r="K798" s="97">
        <v>0.26550518382499999</v>
      </c>
      <c r="L798" s="97">
        <v>0.238910177808</v>
      </c>
      <c r="M798" s="97">
        <v>0.21683713768400001</v>
      </c>
      <c r="N798" s="97">
        <v>0.100896683709</v>
      </c>
      <c r="O798" s="97">
        <v>4.5071128134000001E-2</v>
      </c>
      <c r="P798" s="97">
        <v>2.71844605006E-2</v>
      </c>
      <c r="Q798" s="97">
        <v>1.9285448177400001E-2</v>
      </c>
      <c r="R798" s="11">
        <f>SQRT((C798-Input!$R$8)^2+(Input!$Q$8-D798)^2)</f>
        <v>2.107604085358417</v>
      </c>
    </row>
  </sheetData>
  <sheetProtection algorithmName="SHA-512" hashValue="7BsVZF+Ng8iHrgsCpwEZ05aW70nygE1Ci22Qcw8j5qElqHob6IGygn3vTteFl5Ui/FGKBkKrhN8y8znXymbBOA==" saltValue="CKRtOKa3kwxZLHOrPb8gPg==" spinCount="100000" sheet="1" objects="1" scenarios="1" selectLockedCells="1" selectUnlockedCells="1"/>
  <sortState xmlns:xlrd2="http://schemas.microsoft.com/office/spreadsheetml/2017/richdata2" ref="C2:R798">
    <sortCondition ref="C1:C798"/>
  </sortState>
  <mergeCells count="1">
    <mergeCell ref="T3:AF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55954-5725-4441-A18B-0BC6AE0EB06F}">
  <dimension ref="A1:GE799"/>
  <sheetViews>
    <sheetView zoomScaleNormal="100" workbookViewId="0">
      <selection activeCell="BM17" sqref="A1:XFD1048576"/>
    </sheetView>
  </sheetViews>
  <sheetFormatPr baseColWidth="10" defaultColWidth="8.5703125" defaultRowHeight="15"/>
  <cols>
    <col min="1" max="1" width="15.140625" style="5" bestFit="1" customWidth="1"/>
    <col min="2" max="2" width="24.42578125" style="5" bestFit="1" customWidth="1"/>
    <col min="3" max="3" width="36.5703125" style="5" bestFit="1" customWidth="1"/>
    <col min="4" max="4" width="0.42578125" style="5" customWidth="1"/>
    <col min="5" max="5" width="13.42578125" style="5" bestFit="1" customWidth="1"/>
    <col min="6" max="7" width="8.5703125" style="5"/>
    <col min="8" max="8" width="26.85546875" style="5" bestFit="1" customWidth="1"/>
    <col min="9" max="10" width="18.42578125" style="5" hidden="1" customWidth="1"/>
    <col min="11" max="11" width="0" style="5" hidden="1" customWidth="1"/>
    <col min="12" max="12" width="26.42578125" style="5" hidden="1" customWidth="1"/>
    <col min="13" max="13" width="24.42578125" style="5" hidden="1" customWidth="1"/>
    <col min="14" max="14" width="15.85546875" style="5" hidden="1" customWidth="1"/>
    <col min="15" max="15" width="0" style="5" hidden="1" customWidth="1"/>
    <col min="16" max="16" width="12.42578125" style="5" hidden="1" customWidth="1"/>
    <col min="17" max="17" width="10.42578125" style="5" hidden="1" customWidth="1"/>
    <col min="18" max="18" width="23.42578125" style="5" hidden="1" customWidth="1"/>
    <col min="19" max="19" width="23.85546875" style="5" hidden="1" customWidth="1"/>
    <col min="20" max="20" width="24.85546875" style="5" hidden="1" customWidth="1"/>
    <col min="21" max="22" width="12.42578125" style="5" hidden="1" customWidth="1"/>
    <col min="23" max="23" width="10.42578125" style="5" hidden="1" customWidth="1"/>
    <col min="24" max="24" width="23.42578125" style="5" hidden="1" customWidth="1"/>
    <col min="25" max="25" width="23.85546875" style="5" hidden="1" customWidth="1"/>
    <col min="26" max="26" width="24.85546875" style="5" hidden="1" customWidth="1"/>
    <col min="27" max="28" width="12.42578125" style="5" hidden="1" customWidth="1"/>
    <col min="29" max="29" width="10.42578125" style="5" hidden="1" customWidth="1"/>
    <col min="30" max="30" width="23.42578125" style="5" hidden="1" customWidth="1"/>
    <col min="31" max="31" width="23.85546875" style="5" hidden="1" customWidth="1"/>
    <col min="32" max="32" width="24.85546875" style="5" hidden="1" customWidth="1"/>
    <col min="33" max="34" width="12.42578125" style="5" hidden="1" customWidth="1"/>
    <col min="35" max="35" width="10.42578125" style="5" hidden="1" customWidth="1"/>
    <col min="36" max="36" width="23.42578125" style="5" hidden="1" customWidth="1"/>
    <col min="37" max="37" width="23.85546875" style="5" hidden="1" customWidth="1"/>
    <col min="38" max="38" width="24.85546875" style="5" hidden="1" customWidth="1"/>
    <col min="39" max="39" width="12.42578125" style="5" hidden="1" customWidth="1"/>
    <col min="40" max="59" width="0" style="5" hidden="1" customWidth="1"/>
    <col min="60" max="187" width="8.5703125" style="5"/>
  </cols>
  <sheetData>
    <row r="1" spans="2:39" ht="21.75" thickBot="1">
      <c r="P1" s="150" t="s">
        <v>16</v>
      </c>
      <c r="Q1" s="151"/>
      <c r="R1" s="151"/>
      <c r="S1" s="151"/>
      <c r="T1" s="151"/>
      <c r="V1" s="150" t="s">
        <v>16</v>
      </c>
      <c r="W1" s="151"/>
      <c r="X1" s="151"/>
      <c r="Y1" s="151"/>
      <c r="Z1" s="151"/>
      <c r="AB1" s="150" t="s">
        <v>16</v>
      </c>
      <c r="AC1" s="151"/>
      <c r="AD1" s="151"/>
      <c r="AE1" s="151"/>
      <c r="AF1" s="151"/>
      <c r="AH1" s="150" t="s">
        <v>16</v>
      </c>
      <c r="AI1" s="151"/>
      <c r="AJ1" s="151"/>
      <c r="AK1" s="151"/>
      <c r="AL1" s="151"/>
    </row>
    <row r="2" spans="2:39" ht="21.75" thickBot="1">
      <c r="B2" s="127" t="s">
        <v>62</v>
      </c>
      <c r="C2" s="127" t="s">
        <v>65</v>
      </c>
      <c r="D2" s="128"/>
      <c r="E2" s="127" t="s">
        <v>58</v>
      </c>
      <c r="F2" s="128" t="s">
        <v>59</v>
      </c>
      <c r="G2" s="127" t="s">
        <v>60</v>
      </c>
      <c r="H2" s="129" t="s">
        <v>66</v>
      </c>
      <c r="I2" s="6"/>
      <c r="J2" s="6"/>
      <c r="L2" s="106" t="s">
        <v>13</v>
      </c>
      <c r="M2" s="106" t="s">
        <v>14</v>
      </c>
      <c r="P2" s="107" t="s">
        <v>0</v>
      </c>
      <c r="Q2" s="108" t="s">
        <v>1</v>
      </c>
      <c r="R2" s="108" t="s">
        <v>2</v>
      </c>
      <c r="S2" s="108" t="s">
        <v>4</v>
      </c>
      <c r="T2" s="108" t="s">
        <v>6</v>
      </c>
      <c r="U2" s="109" t="s">
        <v>25</v>
      </c>
      <c r="V2" s="107" t="s">
        <v>0</v>
      </c>
      <c r="W2" s="108" t="s">
        <v>1</v>
      </c>
      <c r="X2" s="108" t="s">
        <v>2</v>
      </c>
      <c r="Y2" s="108" t="s">
        <v>4</v>
      </c>
      <c r="Z2" s="108" t="s">
        <v>6</v>
      </c>
      <c r="AA2" s="109" t="s">
        <v>25</v>
      </c>
      <c r="AB2" s="107" t="s">
        <v>0</v>
      </c>
      <c r="AC2" s="108" t="s">
        <v>1</v>
      </c>
      <c r="AD2" s="108" t="s">
        <v>2</v>
      </c>
      <c r="AE2" s="108" t="s">
        <v>4</v>
      </c>
      <c r="AF2" s="108" t="s">
        <v>6</v>
      </c>
      <c r="AG2" s="109" t="s">
        <v>25</v>
      </c>
      <c r="AH2" s="107" t="s">
        <v>0</v>
      </c>
      <c r="AI2" s="108" t="s">
        <v>1</v>
      </c>
      <c r="AJ2" s="108" t="s">
        <v>2</v>
      </c>
      <c r="AK2" s="108" t="s">
        <v>4</v>
      </c>
      <c r="AL2" s="108" t="s">
        <v>6</v>
      </c>
      <c r="AM2" s="109" t="s">
        <v>25</v>
      </c>
    </row>
    <row r="3" spans="2:39">
      <c r="B3" s="119">
        <v>1000</v>
      </c>
      <c r="C3" s="119" t="s">
        <v>8</v>
      </c>
      <c r="D3" s="123"/>
      <c r="E3" s="119">
        <v>0.06</v>
      </c>
      <c r="F3" s="123">
        <v>0.3</v>
      </c>
      <c r="G3" s="119">
        <v>2</v>
      </c>
      <c r="H3" s="116">
        <v>1</v>
      </c>
      <c r="I3" s="6"/>
      <c r="J3" s="6"/>
      <c r="L3" s="5">
        <f>Input!Q8</f>
        <v>10.3357583684831</v>
      </c>
      <c r="M3" s="5">
        <f>Input!R8</f>
        <v>46.80453445601291</v>
      </c>
      <c r="P3" s="99">
        <v>7</v>
      </c>
      <c r="Q3" s="100">
        <v>45.7</v>
      </c>
      <c r="R3" s="100">
        <v>0.29385677862199999</v>
      </c>
      <c r="S3" s="100">
        <v>0.67388378288100004</v>
      </c>
      <c r="T3" s="100">
        <v>0.92484198071799995</v>
      </c>
      <c r="U3" s="101">
        <f>ROUND(SQRT((P3-$L$7)^2+(Q3-$M$7)^2),5)</f>
        <v>3.47851</v>
      </c>
      <c r="V3" s="99">
        <v>7</v>
      </c>
      <c r="W3" s="100">
        <v>45.7</v>
      </c>
      <c r="X3" s="100">
        <v>0.29385677862199999</v>
      </c>
      <c r="Y3" s="100">
        <v>0.67388378288100004</v>
      </c>
      <c r="Z3" s="100">
        <v>0.92484198071799995</v>
      </c>
      <c r="AA3" s="102">
        <f>ROUND(SQRT((P3-$L$8)^2+(Q3-$M$8)^2),4)</f>
        <v>3.5735000000000001</v>
      </c>
      <c r="AB3" s="99">
        <v>7</v>
      </c>
      <c r="AC3" s="100">
        <v>45.7</v>
      </c>
      <c r="AD3" s="100">
        <v>0.29385677862199999</v>
      </c>
      <c r="AE3" s="100">
        <v>0.67388378288100004</v>
      </c>
      <c r="AF3" s="100">
        <v>0.92484198071799995</v>
      </c>
      <c r="AG3" s="101">
        <f>ROUND(SQRT((P3-$L$9)^2+(Q3-$M$9)^2),5)</f>
        <v>3.60555</v>
      </c>
      <c r="AH3" s="99">
        <v>7</v>
      </c>
      <c r="AI3" s="100">
        <v>45.7</v>
      </c>
      <c r="AJ3" s="100">
        <v>0.29385677862199999</v>
      </c>
      <c r="AK3" s="100">
        <v>0.67388378288100004</v>
      </c>
      <c r="AL3" s="100">
        <v>0.92484198071799995</v>
      </c>
      <c r="AM3" s="101">
        <f>ROUND(SQRT((P3-$L$10)^2+(Q3-$M$10)^2),5)</f>
        <v>3.5114100000000001</v>
      </c>
    </row>
    <row r="4" spans="2:39">
      <c r="B4" s="121">
        <v>5000</v>
      </c>
      <c r="C4" s="120" t="s">
        <v>17</v>
      </c>
      <c r="D4" s="124"/>
      <c r="E4" s="120">
        <v>7.0000000000000007E-2</v>
      </c>
      <c r="F4" s="124">
        <v>0.27</v>
      </c>
      <c r="G4" s="120">
        <v>2</v>
      </c>
      <c r="H4" s="117">
        <v>1.3</v>
      </c>
      <c r="I4" s="7"/>
      <c r="J4" s="7"/>
      <c r="P4" s="99">
        <v>7.1</v>
      </c>
      <c r="Q4" s="100">
        <v>45.7</v>
      </c>
      <c r="R4" s="100">
        <v>0.28704286230800002</v>
      </c>
      <c r="S4" s="100">
        <v>0.66020768644299999</v>
      </c>
      <c r="T4" s="100">
        <v>0.90917224364299998</v>
      </c>
      <c r="U4" s="101">
        <f t="shared" ref="U4:U67" si="0">ROUND(SQRT((P4-$L$7)^2+(Q4-$M$7)^2),5)</f>
        <v>3.3837799999999998</v>
      </c>
      <c r="V4" s="99">
        <v>7.1</v>
      </c>
      <c r="W4" s="100">
        <v>45.7</v>
      </c>
      <c r="X4" s="100">
        <v>0.28704286230800002</v>
      </c>
      <c r="Y4" s="100">
        <v>0.66020768644299999</v>
      </c>
      <c r="Z4" s="100">
        <v>0.90917224364299998</v>
      </c>
      <c r="AA4" s="102">
        <f t="shared" ref="AA4:AA67" si="1">ROUND(SQRT((P4-$L$8)^2+(Q4-$M$8)^2),4)</f>
        <v>3.4784999999999999</v>
      </c>
      <c r="AB4" s="99">
        <v>7.1</v>
      </c>
      <c r="AC4" s="100">
        <v>45.7</v>
      </c>
      <c r="AD4" s="100">
        <v>0.28704286230800002</v>
      </c>
      <c r="AE4" s="100">
        <v>0.66020768644299999</v>
      </c>
      <c r="AF4" s="100">
        <v>0.90917224364299998</v>
      </c>
      <c r="AG4" s="101">
        <f t="shared" ref="AG4:AG67" si="2">ROUND(SQRT((P4-$L$9)^2+(Q4-$M$9)^2),5)</f>
        <v>3.5114100000000001</v>
      </c>
      <c r="AH4" s="99">
        <v>7.1</v>
      </c>
      <c r="AI4" s="100">
        <v>45.7</v>
      </c>
      <c r="AJ4" s="100">
        <v>0.28704286230800002</v>
      </c>
      <c r="AK4" s="100">
        <v>0.66020768644299999</v>
      </c>
      <c r="AL4" s="100">
        <v>0.90917224364299998</v>
      </c>
      <c r="AM4" s="101">
        <f t="shared" ref="AM4:AM67" si="3">ROUND(SQRT((P4-$L$10)^2+(Q4-$M$10)^2),5)</f>
        <v>3.4176000000000002</v>
      </c>
    </row>
    <row r="5" spans="2:39" ht="15.75" thickBot="1">
      <c r="B5" s="122">
        <v>10000</v>
      </c>
      <c r="C5" s="121" t="s">
        <v>75</v>
      </c>
      <c r="D5" s="125"/>
      <c r="E5" s="121">
        <v>7.0000000000000007E-2</v>
      </c>
      <c r="F5" s="125">
        <v>0.25</v>
      </c>
      <c r="G5" s="121">
        <v>2</v>
      </c>
      <c r="H5" s="118">
        <v>1.4</v>
      </c>
      <c r="I5" s="6"/>
      <c r="J5" s="6"/>
      <c r="P5" s="99">
        <v>7.2</v>
      </c>
      <c r="Q5" s="100">
        <v>45.7</v>
      </c>
      <c r="R5" s="100">
        <v>0.27183913500000001</v>
      </c>
      <c r="S5" s="100">
        <v>0.61938252067400001</v>
      </c>
      <c r="T5" s="100">
        <v>0.84976565657900005</v>
      </c>
      <c r="U5" s="101">
        <f t="shared" si="0"/>
        <v>3.28938</v>
      </c>
      <c r="V5" s="99">
        <v>7.2</v>
      </c>
      <c r="W5" s="100">
        <v>45.7</v>
      </c>
      <c r="X5" s="100">
        <v>0.27183913500000001</v>
      </c>
      <c r="Y5" s="100">
        <v>0.61938252067400001</v>
      </c>
      <c r="Z5" s="100">
        <v>0.84976565657900005</v>
      </c>
      <c r="AA5" s="102">
        <f t="shared" si="1"/>
        <v>3.3837999999999999</v>
      </c>
      <c r="AB5" s="99">
        <v>7.2</v>
      </c>
      <c r="AC5" s="100">
        <v>45.7</v>
      </c>
      <c r="AD5" s="100">
        <v>0.27183913500000001</v>
      </c>
      <c r="AE5" s="100">
        <v>0.61938252067400001</v>
      </c>
      <c r="AF5" s="100">
        <v>0.84976565657900005</v>
      </c>
      <c r="AG5" s="101">
        <f t="shared" si="2"/>
        <v>3.4176000000000002</v>
      </c>
      <c r="AH5" s="99">
        <v>7.2</v>
      </c>
      <c r="AI5" s="100">
        <v>45.7</v>
      </c>
      <c r="AJ5" s="100">
        <v>0.27183913500000001</v>
      </c>
      <c r="AK5" s="100">
        <v>0.61938252067400001</v>
      </c>
      <c r="AL5" s="100">
        <v>0.84976565657900005</v>
      </c>
      <c r="AM5" s="101">
        <f t="shared" si="3"/>
        <v>3.3241499999999999</v>
      </c>
    </row>
    <row r="6" spans="2:39" ht="21">
      <c r="B6" s="114"/>
      <c r="C6" s="121" t="s">
        <v>76</v>
      </c>
      <c r="D6" s="125"/>
      <c r="E6" s="121">
        <v>7.0000000000000007E-2</v>
      </c>
      <c r="F6" s="125">
        <v>0.25</v>
      </c>
      <c r="G6" s="121">
        <v>2</v>
      </c>
      <c r="H6" s="118">
        <v>1.5</v>
      </c>
      <c r="I6" s="6"/>
      <c r="J6" s="6"/>
      <c r="L6" s="152" t="s">
        <v>19</v>
      </c>
      <c r="M6" s="152"/>
      <c r="N6" s="110" t="s">
        <v>21</v>
      </c>
      <c r="P6" s="99">
        <v>7.3</v>
      </c>
      <c r="Q6" s="100">
        <v>45.7</v>
      </c>
      <c r="R6" s="100">
        <v>0.24828904276800001</v>
      </c>
      <c r="S6" s="100">
        <v>0.56107758419300002</v>
      </c>
      <c r="T6" s="100">
        <v>0.76698482646499999</v>
      </c>
      <c r="U6" s="101">
        <f t="shared" si="0"/>
        <v>3.1953100000000001</v>
      </c>
      <c r="V6" s="99">
        <v>7.3</v>
      </c>
      <c r="W6" s="100">
        <v>45.7</v>
      </c>
      <c r="X6" s="100">
        <v>0.24828904276800001</v>
      </c>
      <c r="Y6" s="100">
        <v>0.56107758419300002</v>
      </c>
      <c r="Z6" s="100">
        <v>0.76698482646499999</v>
      </c>
      <c r="AA6" s="102">
        <f t="shared" si="1"/>
        <v>3.2894000000000001</v>
      </c>
      <c r="AB6" s="99">
        <v>7.3</v>
      </c>
      <c r="AC6" s="100">
        <v>45.7</v>
      </c>
      <c r="AD6" s="100">
        <v>0.24828904276800001</v>
      </c>
      <c r="AE6" s="100">
        <v>0.56107758419300002</v>
      </c>
      <c r="AF6" s="100">
        <v>0.76698482646499999</v>
      </c>
      <c r="AG6" s="101">
        <f t="shared" si="2"/>
        <v>3.3241499999999999</v>
      </c>
      <c r="AH6" s="99">
        <v>7.3</v>
      </c>
      <c r="AI6" s="100">
        <v>45.7</v>
      </c>
      <c r="AJ6" s="100">
        <v>0.24828904276800001</v>
      </c>
      <c r="AK6" s="100">
        <v>0.56107758419300002</v>
      </c>
      <c r="AL6" s="100">
        <v>0.76698482646499999</v>
      </c>
      <c r="AM6" s="101">
        <f t="shared" si="3"/>
        <v>3.2311000000000001</v>
      </c>
    </row>
    <row r="7" spans="2:39" ht="21">
      <c r="B7" s="114"/>
      <c r="C7" s="121" t="s">
        <v>9</v>
      </c>
      <c r="D7" s="125"/>
      <c r="E7" s="121">
        <v>0.08</v>
      </c>
      <c r="F7" s="125">
        <v>0.35</v>
      </c>
      <c r="G7" s="121">
        <v>2</v>
      </c>
      <c r="H7" s="118">
        <v>1.8</v>
      </c>
      <c r="I7" s="6"/>
      <c r="J7" s="6"/>
      <c r="K7" s="6">
        <v>1</v>
      </c>
      <c r="L7" s="111">
        <f>MIN(Input!$Y$9:$Y$12)</f>
        <v>10.3</v>
      </c>
      <c r="M7" s="112">
        <f>MIN(Input!$Z$9:$Z$12)</f>
        <v>46.8</v>
      </c>
      <c r="N7" s="98" cm="1">
        <f t="array" ref="N7">INDEX(P3:U799,MATCH(0,U3:U799,0),IF(M13=1000,3,(IF(M13=5000,4,5))))</f>
        <v>0.85803735555100002</v>
      </c>
      <c r="P7" s="99">
        <v>8.8000000000000007</v>
      </c>
      <c r="Q7" s="100">
        <v>45.7</v>
      </c>
      <c r="R7" s="100">
        <v>9.7940814800699993E-2</v>
      </c>
      <c r="S7" s="100">
        <v>0.203107424166</v>
      </c>
      <c r="T7" s="100">
        <v>0.271636135359</v>
      </c>
      <c r="U7" s="101">
        <f t="shared" si="0"/>
        <v>1.8601099999999999</v>
      </c>
      <c r="V7" s="99">
        <v>8.8000000000000007</v>
      </c>
      <c r="W7" s="100">
        <v>45.7</v>
      </c>
      <c r="X7" s="100">
        <v>9.7940814800699993E-2</v>
      </c>
      <c r="Y7" s="100">
        <v>0.203107424166</v>
      </c>
      <c r="Z7" s="100">
        <v>0.271636135359</v>
      </c>
      <c r="AA7" s="102">
        <f t="shared" si="1"/>
        <v>1.9416</v>
      </c>
      <c r="AB7" s="99">
        <v>8.8000000000000007</v>
      </c>
      <c r="AC7" s="100">
        <v>45.7</v>
      </c>
      <c r="AD7" s="100">
        <v>9.7940814800699993E-2</v>
      </c>
      <c r="AE7" s="100">
        <v>0.203107424166</v>
      </c>
      <c r="AF7" s="100">
        <v>0.271636135359</v>
      </c>
      <c r="AG7" s="101">
        <f t="shared" si="2"/>
        <v>2</v>
      </c>
      <c r="AH7" s="99">
        <v>8.8000000000000007</v>
      </c>
      <c r="AI7" s="100">
        <v>45.7</v>
      </c>
      <c r="AJ7" s="100">
        <v>9.7940814800699993E-2</v>
      </c>
      <c r="AK7" s="100">
        <v>0.203107424166</v>
      </c>
      <c r="AL7" s="100">
        <v>0.271636135359</v>
      </c>
      <c r="AM7" s="101">
        <f t="shared" si="3"/>
        <v>1.9209400000000001</v>
      </c>
    </row>
    <row r="8" spans="2:39" ht="21">
      <c r="B8" s="114"/>
      <c r="C8" s="121" t="s">
        <v>10</v>
      </c>
      <c r="D8" s="125"/>
      <c r="E8" s="121">
        <v>0.1</v>
      </c>
      <c r="F8" s="125">
        <v>0.4</v>
      </c>
      <c r="G8" s="121">
        <v>2</v>
      </c>
      <c r="H8" s="118">
        <v>2.2000000000000002</v>
      </c>
      <c r="I8" s="6"/>
      <c r="J8" s="6"/>
      <c r="K8" s="6">
        <v>2</v>
      </c>
      <c r="L8" s="105">
        <f>MAX(Input!$Y$9:$Y$12)</f>
        <v>10.400001000000001</v>
      </c>
      <c r="M8" s="105">
        <f>MIN(Input!$Z$9:$Z$12)</f>
        <v>46.8</v>
      </c>
      <c r="N8" s="98" cm="1">
        <f t="array" ref="N8">INDEX(V3:AA799,MATCH(0,AA3:AA799,0),IF(M13=1000,3,(IF(M13=5000,4,5))))</f>
        <v>0.838844039343</v>
      </c>
      <c r="P8" s="99">
        <v>8.9</v>
      </c>
      <c r="Q8" s="100">
        <v>45.7</v>
      </c>
      <c r="R8" s="100">
        <v>0.104534819215</v>
      </c>
      <c r="S8" s="100">
        <v>0.22265600351000001</v>
      </c>
      <c r="T8" s="100">
        <v>0.30453273438200001</v>
      </c>
      <c r="U8" s="101">
        <f t="shared" si="0"/>
        <v>1.7804500000000001</v>
      </c>
      <c r="V8" s="99">
        <v>8.9</v>
      </c>
      <c r="W8" s="100">
        <v>45.7</v>
      </c>
      <c r="X8" s="100">
        <v>0.104534819215</v>
      </c>
      <c r="Y8" s="100">
        <v>0.22265600351000001</v>
      </c>
      <c r="Z8" s="100">
        <v>0.30453273438200001</v>
      </c>
      <c r="AA8" s="102">
        <f t="shared" si="1"/>
        <v>1.8601000000000001</v>
      </c>
      <c r="AB8" s="99">
        <v>8.9</v>
      </c>
      <c r="AC8" s="100">
        <v>45.7</v>
      </c>
      <c r="AD8" s="100">
        <v>0.104534819215</v>
      </c>
      <c r="AE8" s="100">
        <v>0.22265600351000001</v>
      </c>
      <c r="AF8" s="100">
        <v>0.30453273438200001</v>
      </c>
      <c r="AG8" s="101">
        <f t="shared" si="2"/>
        <v>1.9209400000000001</v>
      </c>
      <c r="AH8" s="99">
        <v>8.9</v>
      </c>
      <c r="AI8" s="100">
        <v>45.7</v>
      </c>
      <c r="AJ8" s="100">
        <v>0.104534819215</v>
      </c>
      <c r="AK8" s="100">
        <v>0.22265600351000001</v>
      </c>
      <c r="AL8" s="100">
        <v>0.30453273438200001</v>
      </c>
      <c r="AM8" s="101">
        <f t="shared" si="3"/>
        <v>1.8439099999999999</v>
      </c>
    </row>
    <row r="9" spans="2:39" ht="21">
      <c r="B9" s="115"/>
      <c r="C9" s="121" t="s">
        <v>11</v>
      </c>
      <c r="D9" s="125"/>
      <c r="E9" s="121">
        <v>0.1</v>
      </c>
      <c r="F9" s="125">
        <v>0.5</v>
      </c>
      <c r="G9" s="121">
        <v>2</v>
      </c>
      <c r="H9" s="118">
        <v>2.5499999999999998</v>
      </c>
      <c r="I9" s="6"/>
      <c r="J9" s="6"/>
      <c r="K9" s="6">
        <v>3</v>
      </c>
      <c r="L9" s="105">
        <f>MAX(Input!$Y$9:$Y$12)</f>
        <v>10.400001000000001</v>
      </c>
      <c r="M9" s="105">
        <f>MAX(Input!$Z$9:$Z$12)</f>
        <v>46.9000001</v>
      </c>
      <c r="N9" s="98" cm="1">
        <f t="array" ref="N9">INDEX(AB3:AG799,MATCH(0,AG3:AG799,0),IF(M13=1000,3,(IF(M13=5000,4,5))))</f>
        <v>0.80699659696399995</v>
      </c>
      <c r="P9" s="99">
        <v>9</v>
      </c>
      <c r="Q9" s="100">
        <v>45.7</v>
      </c>
      <c r="R9" s="100">
        <v>0.113985443011</v>
      </c>
      <c r="S9" s="100">
        <v>0.25226402137499998</v>
      </c>
      <c r="T9" s="100">
        <v>0.34861732693199998</v>
      </c>
      <c r="U9" s="101">
        <f t="shared" si="0"/>
        <v>1.7029399999999999</v>
      </c>
      <c r="V9" s="99">
        <v>9</v>
      </c>
      <c r="W9" s="100">
        <v>45.7</v>
      </c>
      <c r="X9" s="100">
        <v>0.113985443011</v>
      </c>
      <c r="Y9" s="100">
        <v>0.25226402137499998</v>
      </c>
      <c r="Z9" s="100">
        <v>0.34861732693199998</v>
      </c>
      <c r="AA9" s="102">
        <f t="shared" si="1"/>
        <v>1.7805</v>
      </c>
      <c r="AB9" s="99">
        <v>9</v>
      </c>
      <c r="AC9" s="100">
        <v>45.7</v>
      </c>
      <c r="AD9" s="100">
        <v>0.113985443011</v>
      </c>
      <c r="AE9" s="100">
        <v>0.25226402137499998</v>
      </c>
      <c r="AF9" s="100">
        <v>0.34861732693199998</v>
      </c>
      <c r="AG9" s="101">
        <f t="shared" si="2"/>
        <v>1.8439099999999999</v>
      </c>
      <c r="AH9" s="99">
        <v>9</v>
      </c>
      <c r="AI9" s="100">
        <v>45.7</v>
      </c>
      <c r="AJ9" s="100">
        <v>0.113985443011</v>
      </c>
      <c r="AK9" s="100">
        <v>0.25226402137499998</v>
      </c>
      <c r="AL9" s="100">
        <v>0.34861732693199998</v>
      </c>
      <c r="AM9" s="101">
        <f t="shared" si="3"/>
        <v>1.76918</v>
      </c>
    </row>
    <row r="10" spans="2:39" ht="21.75" thickBot="1">
      <c r="B10" s="113"/>
      <c r="C10" s="122" t="s">
        <v>12</v>
      </c>
      <c r="D10" s="125"/>
      <c r="E10" s="122">
        <v>0.09</v>
      </c>
      <c r="F10" s="125">
        <v>0.25</v>
      </c>
      <c r="G10" s="122">
        <v>2</v>
      </c>
      <c r="H10" s="118">
        <v>2.5499999999999998</v>
      </c>
      <c r="K10" s="6">
        <v>4</v>
      </c>
      <c r="L10" s="105">
        <f>MIN(Input!$Y$9:$Y$12)</f>
        <v>10.3</v>
      </c>
      <c r="M10" s="105">
        <f>MAX(Input!$Z$9:$Z$12)</f>
        <v>46.9000001</v>
      </c>
      <c r="N10" s="98" cm="1">
        <f t="array" ref="N10">INDEX(AH3:AM799,MATCH(0,AM3:AM799,0),IF(M13=1000,3,(IF(M13=5000,4,5))))</f>
        <v>0.82081134456000004</v>
      </c>
      <c r="P10" s="99">
        <v>9.1</v>
      </c>
      <c r="Q10" s="100">
        <v>45.7</v>
      </c>
      <c r="R10" s="100">
        <v>0.12893032821700001</v>
      </c>
      <c r="S10" s="100">
        <v>0.29944756436699999</v>
      </c>
      <c r="T10" s="100">
        <v>0.41801079734300001</v>
      </c>
      <c r="U10" s="101">
        <f t="shared" si="0"/>
        <v>1.62788</v>
      </c>
      <c r="V10" s="99">
        <v>9.1</v>
      </c>
      <c r="W10" s="100">
        <v>45.7</v>
      </c>
      <c r="X10" s="100">
        <v>0.12893032821700001</v>
      </c>
      <c r="Y10" s="100">
        <v>0.29944756436699999</v>
      </c>
      <c r="Z10" s="100">
        <v>0.41801079734300001</v>
      </c>
      <c r="AA10" s="102">
        <f t="shared" si="1"/>
        <v>1.7029000000000001</v>
      </c>
      <c r="AB10" s="99">
        <v>9.1</v>
      </c>
      <c r="AC10" s="100">
        <v>45.7</v>
      </c>
      <c r="AD10" s="100">
        <v>0.12893032821700001</v>
      </c>
      <c r="AE10" s="100">
        <v>0.29944756436699999</v>
      </c>
      <c r="AF10" s="100">
        <v>0.41801079734300001</v>
      </c>
      <c r="AG10" s="101">
        <f t="shared" si="2"/>
        <v>1.76918</v>
      </c>
      <c r="AH10" s="99">
        <v>9.1</v>
      </c>
      <c r="AI10" s="100">
        <v>45.7</v>
      </c>
      <c r="AJ10" s="100">
        <v>0.12893032821700001</v>
      </c>
      <c r="AK10" s="100">
        <v>0.29944756436699999</v>
      </c>
      <c r="AL10" s="100">
        <v>0.41801079734300001</v>
      </c>
      <c r="AM10" s="101">
        <f t="shared" si="3"/>
        <v>1.69706</v>
      </c>
    </row>
    <row r="11" spans="2:39" ht="21">
      <c r="L11" s="152" t="s">
        <v>22</v>
      </c>
      <c r="M11" s="152"/>
      <c r="N11" s="98">
        <f>(L8-L3)*(M10-M3)/((L8-L7)*(M10-M7))*N7+((L3-L7)*(M9-M3))/((L8-L7)*(M9-M8))*N8+((L10-L3)*(M3-M8))/((L10-L9)*(M9-M8))*N9+((L3-L9)*(M3-M7))/((L10-L9)*(M10-M7))*N10</f>
        <v>0.84957342174938366</v>
      </c>
      <c r="P11" s="99">
        <v>7</v>
      </c>
      <c r="Q11" s="100">
        <v>45.8</v>
      </c>
      <c r="R11" s="100">
        <v>0.29904190863399999</v>
      </c>
      <c r="S11" s="100">
        <v>0.67836508441700005</v>
      </c>
      <c r="T11" s="100">
        <v>0.92548934855300002</v>
      </c>
      <c r="U11" s="101">
        <f t="shared" si="0"/>
        <v>3.4481899999999999</v>
      </c>
      <c r="V11" s="99">
        <v>7</v>
      </c>
      <c r="W11" s="100">
        <v>45.8</v>
      </c>
      <c r="X11" s="100">
        <v>0.29904190863399999</v>
      </c>
      <c r="Y11" s="100">
        <v>0.67836508441700005</v>
      </c>
      <c r="Z11" s="100">
        <v>0.92548934855300002</v>
      </c>
      <c r="AA11" s="102">
        <f t="shared" si="1"/>
        <v>3.544</v>
      </c>
      <c r="AB11" s="99">
        <v>7</v>
      </c>
      <c r="AC11" s="100">
        <v>45.8</v>
      </c>
      <c r="AD11" s="100">
        <v>0.29904190863399999</v>
      </c>
      <c r="AE11" s="100">
        <v>0.67836508441700005</v>
      </c>
      <c r="AF11" s="100">
        <v>0.92548934855300002</v>
      </c>
      <c r="AG11" s="101">
        <f t="shared" si="2"/>
        <v>3.5735100000000002</v>
      </c>
      <c r="AH11" s="99">
        <v>7</v>
      </c>
      <c r="AI11" s="100">
        <v>45.8</v>
      </c>
      <c r="AJ11" s="100">
        <v>0.29904190863399999</v>
      </c>
      <c r="AK11" s="100">
        <v>0.67836508441700005</v>
      </c>
      <c r="AL11" s="100">
        <v>0.92548934855300002</v>
      </c>
      <c r="AM11" s="101">
        <f t="shared" si="3"/>
        <v>3.47851</v>
      </c>
    </row>
    <row r="12" spans="2:39">
      <c r="P12" s="99">
        <v>6.9</v>
      </c>
      <c r="Q12" s="100">
        <v>45.8</v>
      </c>
      <c r="R12" s="100">
        <v>0.29871247556399999</v>
      </c>
      <c r="S12" s="100">
        <v>0.675531591303</v>
      </c>
      <c r="T12" s="100">
        <v>0.92086210403799995</v>
      </c>
      <c r="U12" s="101">
        <f t="shared" si="0"/>
        <v>3.5440100000000001</v>
      </c>
      <c r="V12" s="99">
        <v>6.9</v>
      </c>
      <c r="W12" s="100">
        <v>45.8</v>
      </c>
      <c r="X12" s="100">
        <v>0.29871247556399999</v>
      </c>
      <c r="Y12" s="100">
        <v>0.675531591303</v>
      </c>
      <c r="Z12" s="100">
        <v>0.92086210403799995</v>
      </c>
      <c r="AA12" s="102">
        <f t="shared" si="1"/>
        <v>3.6400999999999999</v>
      </c>
      <c r="AB12" s="99">
        <v>6.9</v>
      </c>
      <c r="AC12" s="100">
        <v>45.8</v>
      </c>
      <c r="AD12" s="100">
        <v>0.29871247556399999</v>
      </c>
      <c r="AE12" s="100">
        <v>0.675531591303</v>
      </c>
      <c r="AF12" s="100">
        <v>0.92086210403799995</v>
      </c>
      <c r="AG12" s="101">
        <f t="shared" si="2"/>
        <v>3.66879</v>
      </c>
      <c r="AH12" s="99">
        <v>6.9</v>
      </c>
      <c r="AI12" s="100">
        <v>45.8</v>
      </c>
      <c r="AJ12" s="100">
        <v>0.29871247556399999</v>
      </c>
      <c r="AK12" s="100">
        <v>0.675531591303</v>
      </c>
      <c r="AL12" s="100">
        <v>0.92086210403799995</v>
      </c>
      <c r="AM12" s="101">
        <f t="shared" si="3"/>
        <v>3.5735100000000002</v>
      </c>
    </row>
    <row r="13" spans="2:39">
      <c r="L13" s="6" t="s">
        <v>20</v>
      </c>
      <c r="M13" s="6">
        <f>Input!N8</f>
        <v>10000</v>
      </c>
      <c r="P13" s="99">
        <v>7.1</v>
      </c>
      <c r="Q13" s="100">
        <v>45.8</v>
      </c>
      <c r="R13" s="100">
        <v>0.29605209021399997</v>
      </c>
      <c r="S13" s="100">
        <v>0.67251244301699997</v>
      </c>
      <c r="T13" s="100">
        <v>0.91854511959700003</v>
      </c>
      <c r="U13" s="101">
        <f t="shared" si="0"/>
        <v>3.3526099999999999</v>
      </c>
      <c r="V13" s="99">
        <v>7.1</v>
      </c>
      <c r="W13" s="100">
        <v>45.8</v>
      </c>
      <c r="X13" s="100">
        <v>0.29605209021399997</v>
      </c>
      <c r="Y13" s="100">
        <v>0.67251244301699997</v>
      </c>
      <c r="Z13" s="100">
        <v>0.91854511959700003</v>
      </c>
      <c r="AA13" s="102">
        <f t="shared" si="1"/>
        <v>3.4481999999999999</v>
      </c>
      <c r="AB13" s="99">
        <v>7.1</v>
      </c>
      <c r="AC13" s="100">
        <v>45.8</v>
      </c>
      <c r="AD13" s="100">
        <v>0.29605209021399997</v>
      </c>
      <c r="AE13" s="100">
        <v>0.67251244301699997</v>
      </c>
      <c r="AF13" s="100">
        <v>0.91854511959700003</v>
      </c>
      <c r="AG13" s="101">
        <f t="shared" si="2"/>
        <v>3.47851</v>
      </c>
      <c r="AH13" s="99">
        <v>7.1</v>
      </c>
      <c r="AI13" s="100">
        <v>45.8</v>
      </c>
      <c r="AJ13" s="100">
        <v>0.29605209021399997</v>
      </c>
      <c r="AK13" s="100">
        <v>0.67251244301699997</v>
      </c>
      <c r="AL13" s="100">
        <v>0.91854511959700003</v>
      </c>
      <c r="AM13" s="101">
        <f t="shared" si="3"/>
        <v>3.3837799999999998</v>
      </c>
    </row>
    <row r="14" spans="2:39">
      <c r="P14" s="99">
        <v>7.2</v>
      </c>
      <c r="Q14" s="100">
        <v>45.8</v>
      </c>
      <c r="R14" s="100">
        <v>0.28873518849599999</v>
      </c>
      <c r="S14" s="100">
        <v>0.65423103738099997</v>
      </c>
      <c r="T14" s="100">
        <v>0.89347740557599997</v>
      </c>
      <c r="U14" s="101">
        <f t="shared" si="0"/>
        <v>3.2572999999999999</v>
      </c>
      <c r="V14" s="99">
        <v>7.2</v>
      </c>
      <c r="W14" s="100">
        <v>45.8</v>
      </c>
      <c r="X14" s="100">
        <v>0.28873518849599999</v>
      </c>
      <c r="Y14" s="100">
        <v>0.65423103738099997</v>
      </c>
      <c r="Z14" s="100">
        <v>0.89347740557599997</v>
      </c>
      <c r="AA14" s="102">
        <f t="shared" si="1"/>
        <v>3.3525999999999998</v>
      </c>
      <c r="AB14" s="99">
        <v>7.2</v>
      </c>
      <c r="AC14" s="100">
        <v>45.8</v>
      </c>
      <c r="AD14" s="100">
        <v>0.28873518849599999</v>
      </c>
      <c r="AE14" s="100">
        <v>0.65423103738099997</v>
      </c>
      <c r="AF14" s="100">
        <v>0.89347740557599997</v>
      </c>
      <c r="AG14" s="101">
        <f t="shared" si="2"/>
        <v>3.3837899999999999</v>
      </c>
      <c r="AH14" s="99">
        <v>7.2</v>
      </c>
      <c r="AI14" s="100">
        <v>45.8</v>
      </c>
      <c r="AJ14" s="100">
        <v>0.28873518849599999</v>
      </c>
      <c r="AK14" s="100">
        <v>0.65423103738099997</v>
      </c>
      <c r="AL14" s="100">
        <v>0.89347740557599997</v>
      </c>
      <c r="AM14" s="101">
        <f t="shared" si="3"/>
        <v>3.28938</v>
      </c>
    </row>
    <row r="15" spans="2:39">
      <c r="P15" s="99">
        <v>7.3</v>
      </c>
      <c r="Q15" s="100">
        <v>45.8</v>
      </c>
      <c r="R15" s="100">
        <v>0.27540196734</v>
      </c>
      <c r="S15" s="100">
        <v>0.62314416999800004</v>
      </c>
      <c r="T15" s="100">
        <v>0.85152756152300002</v>
      </c>
      <c r="U15" s="101">
        <f t="shared" si="0"/>
        <v>3.16228</v>
      </c>
      <c r="V15" s="99">
        <v>7.3</v>
      </c>
      <c r="W15" s="100">
        <v>45.8</v>
      </c>
      <c r="X15" s="100">
        <v>0.27540196734</v>
      </c>
      <c r="Y15" s="100">
        <v>0.62314416999800004</v>
      </c>
      <c r="Z15" s="100">
        <v>0.85152756152300002</v>
      </c>
      <c r="AA15" s="102">
        <f t="shared" si="1"/>
        <v>3.2572999999999999</v>
      </c>
      <c r="AB15" s="99">
        <v>7.3</v>
      </c>
      <c r="AC15" s="100">
        <v>45.8</v>
      </c>
      <c r="AD15" s="100">
        <v>0.27540196734</v>
      </c>
      <c r="AE15" s="100">
        <v>0.62314416999800004</v>
      </c>
      <c r="AF15" s="100">
        <v>0.85152756152300002</v>
      </c>
      <c r="AG15" s="101">
        <f t="shared" si="2"/>
        <v>3.28938</v>
      </c>
      <c r="AH15" s="99">
        <v>7.3</v>
      </c>
      <c r="AI15" s="100">
        <v>45.8</v>
      </c>
      <c r="AJ15" s="100">
        <v>0.27540196734</v>
      </c>
      <c r="AK15" s="100">
        <v>0.62314416999800004</v>
      </c>
      <c r="AL15" s="100">
        <v>0.85152756152300002</v>
      </c>
      <c r="AM15" s="101">
        <f t="shared" si="3"/>
        <v>3.1953100000000001</v>
      </c>
    </row>
    <row r="16" spans="2:39">
      <c r="P16" s="99">
        <v>7.4</v>
      </c>
      <c r="Q16" s="100">
        <v>45.8</v>
      </c>
      <c r="R16" s="100">
        <v>0.254620773179</v>
      </c>
      <c r="S16" s="100">
        <v>0.57322110024200001</v>
      </c>
      <c r="T16" s="100">
        <v>0.78126130605099997</v>
      </c>
      <c r="U16" s="101">
        <f t="shared" si="0"/>
        <v>3.0675699999999999</v>
      </c>
      <c r="V16" s="99">
        <v>7.4</v>
      </c>
      <c r="W16" s="100">
        <v>45.8</v>
      </c>
      <c r="X16" s="100">
        <v>0.254620773179</v>
      </c>
      <c r="Y16" s="100">
        <v>0.57322110024200001</v>
      </c>
      <c r="Z16" s="100">
        <v>0.78126130605099997</v>
      </c>
      <c r="AA16" s="102">
        <f t="shared" si="1"/>
        <v>3.1623000000000001</v>
      </c>
      <c r="AB16" s="99">
        <v>7.4</v>
      </c>
      <c r="AC16" s="100">
        <v>45.8</v>
      </c>
      <c r="AD16" s="100">
        <v>0.254620773179</v>
      </c>
      <c r="AE16" s="100">
        <v>0.57322110024200001</v>
      </c>
      <c r="AF16" s="100">
        <v>0.78126130605099997</v>
      </c>
      <c r="AG16" s="101">
        <f t="shared" si="2"/>
        <v>3.1953100000000001</v>
      </c>
      <c r="AH16" s="99">
        <v>7.4</v>
      </c>
      <c r="AI16" s="100">
        <v>45.8</v>
      </c>
      <c r="AJ16" s="100">
        <v>0.254620773179</v>
      </c>
      <c r="AK16" s="100">
        <v>0.57322110024200001</v>
      </c>
      <c r="AL16" s="100">
        <v>0.78126130605099997</v>
      </c>
      <c r="AM16" s="101">
        <f t="shared" si="3"/>
        <v>3.10161</v>
      </c>
    </row>
    <row r="17" spans="16:39">
      <c r="P17" s="99">
        <v>7.5</v>
      </c>
      <c r="Q17" s="100">
        <v>45.8</v>
      </c>
      <c r="R17" s="100">
        <v>0.235019535867</v>
      </c>
      <c r="S17" s="100">
        <v>0.52692127200899996</v>
      </c>
      <c r="T17" s="100">
        <v>0.71694799423800004</v>
      </c>
      <c r="U17" s="101">
        <f t="shared" si="0"/>
        <v>2.9732099999999999</v>
      </c>
      <c r="V17" s="99">
        <v>7.5</v>
      </c>
      <c r="W17" s="100">
        <v>45.8</v>
      </c>
      <c r="X17" s="100">
        <v>0.235019535867</v>
      </c>
      <c r="Y17" s="100">
        <v>0.52692127200899996</v>
      </c>
      <c r="Z17" s="100">
        <v>0.71694799423800004</v>
      </c>
      <c r="AA17" s="102">
        <f t="shared" si="1"/>
        <v>3.0676000000000001</v>
      </c>
      <c r="AB17" s="99">
        <v>7.5</v>
      </c>
      <c r="AC17" s="100">
        <v>45.8</v>
      </c>
      <c r="AD17" s="100">
        <v>0.235019535867</v>
      </c>
      <c r="AE17" s="100">
        <v>0.52692127200899996</v>
      </c>
      <c r="AF17" s="100">
        <v>0.71694799423800004</v>
      </c>
      <c r="AG17" s="101">
        <f t="shared" si="2"/>
        <v>3.10161</v>
      </c>
      <c r="AH17" s="99">
        <v>7.5</v>
      </c>
      <c r="AI17" s="100">
        <v>45.8</v>
      </c>
      <c r="AJ17" s="100">
        <v>0.235019535867</v>
      </c>
      <c r="AK17" s="100">
        <v>0.52692127200899996</v>
      </c>
      <c r="AL17" s="100">
        <v>0.71694799423800004</v>
      </c>
      <c r="AM17" s="101">
        <f t="shared" si="3"/>
        <v>3.0083199999999999</v>
      </c>
    </row>
    <row r="18" spans="16:39">
      <c r="P18" s="99">
        <v>7.6</v>
      </c>
      <c r="Q18" s="100">
        <v>45.8</v>
      </c>
      <c r="R18" s="100">
        <v>0.22018620372700001</v>
      </c>
      <c r="S18" s="100">
        <v>0.494990980671</v>
      </c>
      <c r="T18" s="100">
        <v>0.67619582578299997</v>
      </c>
      <c r="U18" s="101">
        <f t="shared" si="0"/>
        <v>2.8792399999999998</v>
      </c>
      <c r="V18" s="99">
        <v>7.6</v>
      </c>
      <c r="W18" s="100">
        <v>45.8</v>
      </c>
      <c r="X18" s="100">
        <v>0.22018620372700001</v>
      </c>
      <c r="Y18" s="100">
        <v>0.494990980671</v>
      </c>
      <c r="Z18" s="100">
        <v>0.67619582578299997</v>
      </c>
      <c r="AA18" s="102">
        <f t="shared" si="1"/>
        <v>2.9731999999999998</v>
      </c>
      <c r="AB18" s="99">
        <v>7.6</v>
      </c>
      <c r="AC18" s="100">
        <v>45.8</v>
      </c>
      <c r="AD18" s="100">
        <v>0.22018620372700001</v>
      </c>
      <c r="AE18" s="100">
        <v>0.494990980671</v>
      </c>
      <c r="AF18" s="100">
        <v>0.67619582578299997</v>
      </c>
      <c r="AG18" s="101">
        <f t="shared" si="2"/>
        <v>3.0083199999999999</v>
      </c>
      <c r="AH18" s="99">
        <v>7.6</v>
      </c>
      <c r="AI18" s="100">
        <v>45.8</v>
      </c>
      <c r="AJ18" s="100">
        <v>0.22018620372700001</v>
      </c>
      <c r="AK18" s="100">
        <v>0.494990980671</v>
      </c>
      <c r="AL18" s="100">
        <v>0.67619582578299997</v>
      </c>
      <c r="AM18" s="101">
        <f t="shared" si="3"/>
        <v>2.9154800000000001</v>
      </c>
    </row>
    <row r="19" spans="16:39">
      <c r="P19" s="99">
        <v>7.7</v>
      </c>
      <c r="Q19" s="100">
        <v>45.8</v>
      </c>
      <c r="R19" s="100">
        <v>0.20817793381300001</v>
      </c>
      <c r="S19" s="100">
        <v>0.472552697666</v>
      </c>
      <c r="T19" s="100">
        <v>0.64966642931100005</v>
      </c>
      <c r="U19" s="101">
        <f t="shared" si="0"/>
        <v>2.7856800000000002</v>
      </c>
      <c r="V19" s="99">
        <v>7.7</v>
      </c>
      <c r="W19" s="100">
        <v>45.8</v>
      </c>
      <c r="X19" s="100">
        <v>0.20817793381300001</v>
      </c>
      <c r="Y19" s="100">
        <v>0.472552697666</v>
      </c>
      <c r="Z19" s="100">
        <v>0.64966642931100005</v>
      </c>
      <c r="AA19" s="102">
        <f t="shared" si="1"/>
        <v>2.8792</v>
      </c>
      <c r="AB19" s="99">
        <v>7.7</v>
      </c>
      <c r="AC19" s="100">
        <v>45.8</v>
      </c>
      <c r="AD19" s="100">
        <v>0.20817793381300001</v>
      </c>
      <c r="AE19" s="100">
        <v>0.472552697666</v>
      </c>
      <c r="AF19" s="100">
        <v>0.64966642931100005</v>
      </c>
      <c r="AG19" s="101">
        <f t="shared" si="2"/>
        <v>2.9154800000000001</v>
      </c>
      <c r="AH19" s="99">
        <v>7.7</v>
      </c>
      <c r="AI19" s="100">
        <v>45.8</v>
      </c>
      <c r="AJ19" s="100">
        <v>0.20817793381300001</v>
      </c>
      <c r="AK19" s="100">
        <v>0.472552697666</v>
      </c>
      <c r="AL19" s="100">
        <v>0.64966642931100005</v>
      </c>
      <c r="AM19" s="101">
        <f t="shared" si="3"/>
        <v>2.8231199999999999</v>
      </c>
    </row>
    <row r="20" spans="16:39">
      <c r="P20" s="99">
        <v>7.8</v>
      </c>
      <c r="Q20" s="100">
        <v>45.8</v>
      </c>
      <c r="R20" s="100">
        <v>0.19657905170500001</v>
      </c>
      <c r="S20" s="100">
        <v>0.45307761708299998</v>
      </c>
      <c r="T20" s="100">
        <v>0.62767679871199999</v>
      </c>
      <c r="U20" s="101">
        <f t="shared" si="0"/>
        <v>2.69258</v>
      </c>
      <c r="V20" s="99">
        <v>7.8</v>
      </c>
      <c r="W20" s="100">
        <v>45.8</v>
      </c>
      <c r="X20" s="100">
        <v>0.19657905170500001</v>
      </c>
      <c r="Y20" s="100">
        <v>0.45307761708299998</v>
      </c>
      <c r="Z20" s="100">
        <v>0.62767679871199999</v>
      </c>
      <c r="AA20" s="102">
        <f t="shared" si="1"/>
        <v>2.7856999999999998</v>
      </c>
      <c r="AB20" s="99">
        <v>7.8</v>
      </c>
      <c r="AC20" s="100">
        <v>45.8</v>
      </c>
      <c r="AD20" s="100">
        <v>0.19657905170500001</v>
      </c>
      <c r="AE20" s="100">
        <v>0.45307761708299998</v>
      </c>
      <c r="AF20" s="100">
        <v>0.62767679871199999</v>
      </c>
      <c r="AG20" s="101">
        <f t="shared" si="2"/>
        <v>2.8231199999999999</v>
      </c>
      <c r="AH20" s="99">
        <v>7.8</v>
      </c>
      <c r="AI20" s="100">
        <v>45.8</v>
      </c>
      <c r="AJ20" s="100">
        <v>0.19657905170500001</v>
      </c>
      <c r="AK20" s="100">
        <v>0.45307761708299998</v>
      </c>
      <c r="AL20" s="100">
        <v>0.62767679871199999</v>
      </c>
      <c r="AM20" s="101">
        <f t="shared" si="3"/>
        <v>2.7313000000000001</v>
      </c>
    </row>
    <row r="21" spans="16:39">
      <c r="P21" s="99">
        <v>7.9</v>
      </c>
      <c r="Q21" s="100">
        <v>45.8</v>
      </c>
      <c r="R21" s="100">
        <v>0.18433825033699999</v>
      </c>
      <c r="S21" s="100">
        <v>0.43218201561199998</v>
      </c>
      <c r="T21" s="100">
        <v>0.60368971544000005</v>
      </c>
      <c r="U21" s="101">
        <f t="shared" si="0"/>
        <v>2.6</v>
      </c>
      <c r="V21" s="99">
        <v>7.9</v>
      </c>
      <c r="W21" s="100">
        <v>45.8</v>
      </c>
      <c r="X21" s="100">
        <v>0.18433825033699999</v>
      </c>
      <c r="Y21" s="100">
        <v>0.43218201561199998</v>
      </c>
      <c r="Z21" s="100">
        <v>0.60368971544000005</v>
      </c>
      <c r="AA21" s="102">
        <f t="shared" si="1"/>
        <v>2.6926000000000001</v>
      </c>
      <c r="AB21" s="99">
        <v>7.9</v>
      </c>
      <c r="AC21" s="100">
        <v>45.8</v>
      </c>
      <c r="AD21" s="100">
        <v>0.18433825033699999</v>
      </c>
      <c r="AE21" s="100">
        <v>0.43218201561199998</v>
      </c>
      <c r="AF21" s="100">
        <v>0.60368971544000005</v>
      </c>
      <c r="AG21" s="101">
        <f t="shared" si="2"/>
        <v>2.7313000000000001</v>
      </c>
      <c r="AH21" s="99">
        <v>7.9</v>
      </c>
      <c r="AI21" s="100">
        <v>45.8</v>
      </c>
      <c r="AJ21" s="100">
        <v>0.18433825033699999</v>
      </c>
      <c r="AK21" s="100">
        <v>0.43218201561199998</v>
      </c>
      <c r="AL21" s="100">
        <v>0.60368971544000005</v>
      </c>
      <c r="AM21" s="101">
        <f t="shared" si="3"/>
        <v>2.6400800000000002</v>
      </c>
    </row>
    <row r="22" spans="16:39">
      <c r="P22" s="99">
        <v>8</v>
      </c>
      <c r="Q22" s="100">
        <v>45.8</v>
      </c>
      <c r="R22" s="100">
        <v>0.17119695137900001</v>
      </c>
      <c r="S22" s="100">
        <v>0.40650418712500003</v>
      </c>
      <c r="T22" s="100">
        <v>0.57186111782399995</v>
      </c>
      <c r="U22" s="101">
        <f t="shared" si="0"/>
        <v>2.5079899999999999</v>
      </c>
      <c r="V22" s="99">
        <v>8</v>
      </c>
      <c r="W22" s="100">
        <v>45.8</v>
      </c>
      <c r="X22" s="100">
        <v>0.17119695137900001</v>
      </c>
      <c r="Y22" s="100">
        <v>0.40650418712500003</v>
      </c>
      <c r="Z22" s="100">
        <v>0.57186111782399995</v>
      </c>
      <c r="AA22" s="102">
        <f t="shared" si="1"/>
        <v>2.6</v>
      </c>
      <c r="AB22" s="99">
        <v>8</v>
      </c>
      <c r="AC22" s="100">
        <v>45.8</v>
      </c>
      <c r="AD22" s="100">
        <v>0.17119695137900001</v>
      </c>
      <c r="AE22" s="100">
        <v>0.40650418712500003</v>
      </c>
      <c r="AF22" s="100">
        <v>0.57186111782399995</v>
      </c>
      <c r="AG22" s="101">
        <f t="shared" si="2"/>
        <v>2.6400800000000002</v>
      </c>
      <c r="AH22" s="99">
        <v>8</v>
      </c>
      <c r="AI22" s="100">
        <v>45.8</v>
      </c>
      <c r="AJ22" s="100">
        <v>0.17119695137900001</v>
      </c>
      <c r="AK22" s="100">
        <v>0.40650418712500003</v>
      </c>
      <c r="AL22" s="100">
        <v>0.57186111782399995</v>
      </c>
      <c r="AM22" s="101">
        <f t="shared" si="3"/>
        <v>2.5495100000000002</v>
      </c>
    </row>
    <row r="23" spans="16:39">
      <c r="P23" s="99">
        <v>8.8000000000000007</v>
      </c>
      <c r="Q23" s="100">
        <v>45.8</v>
      </c>
      <c r="R23" s="100">
        <v>0.119277203441</v>
      </c>
      <c r="S23" s="100">
        <v>0.28181239146800002</v>
      </c>
      <c r="T23" s="100">
        <v>0.40031487614700001</v>
      </c>
      <c r="U23" s="101">
        <f t="shared" si="0"/>
        <v>1.80278</v>
      </c>
      <c r="V23" s="99">
        <v>8.8000000000000007</v>
      </c>
      <c r="W23" s="100">
        <v>45.8</v>
      </c>
      <c r="X23" s="100">
        <v>0.119277203441</v>
      </c>
      <c r="Y23" s="100">
        <v>0.28181239146800002</v>
      </c>
      <c r="Z23" s="100">
        <v>0.40031487614700001</v>
      </c>
      <c r="AA23" s="102">
        <f t="shared" si="1"/>
        <v>1.8868</v>
      </c>
      <c r="AB23" s="99">
        <v>8.8000000000000007</v>
      </c>
      <c r="AC23" s="100">
        <v>45.8</v>
      </c>
      <c r="AD23" s="100">
        <v>0.119277203441</v>
      </c>
      <c r="AE23" s="100">
        <v>0.28181239146800002</v>
      </c>
      <c r="AF23" s="100">
        <v>0.40031487614700001</v>
      </c>
      <c r="AG23" s="101">
        <f t="shared" si="2"/>
        <v>1.9416500000000001</v>
      </c>
      <c r="AH23" s="99">
        <v>8.8000000000000007</v>
      </c>
      <c r="AI23" s="100">
        <v>45.8</v>
      </c>
      <c r="AJ23" s="100">
        <v>0.119277203441</v>
      </c>
      <c r="AK23" s="100">
        <v>0.28181239146800002</v>
      </c>
      <c r="AL23" s="100">
        <v>0.40031487614700001</v>
      </c>
      <c r="AM23" s="101">
        <f t="shared" si="3"/>
        <v>1.8601099999999999</v>
      </c>
    </row>
    <row r="24" spans="16:39">
      <c r="P24" s="99">
        <v>8.9</v>
      </c>
      <c r="Q24" s="100">
        <v>45.8</v>
      </c>
      <c r="R24" s="100">
        <v>0.127664601022</v>
      </c>
      <c r="S24" s="100">
        <v>0.31241974783699999</v>
      </c>
      <c r="T24" s="100">
        <v>0.446808277915</v>
      </c>
      <c r="U24" s="101">
        <f t="shared" si="0"/>
        <v>1.7204699999999999</v>
      </c>
      <c r="V24" s="99">
        <v>8.9</v>
      </c>
      <c r="W24" s="100">
        <v>45.8</v>
      </c>
      <c r="X24" s="100">
        <v>0.127664601022</v>
      </c>
      <c r="Y24" s="100">
        <v>0.31241974783699999</v>
      </c>
      <c r="Z24" s="100">
        <v>0.446808277915</v>
      </c>
      <c r="AA24" s="102">
        <f t="shared" si="1"/>
        <v>1.8028</v>
      </c>
      <c r="AB24" s="99">
        <v>8.9</v>
      </c>
      <c r="AC24" s="100">
        <v>45.8</v>
      </c>
      <c r="AD24" s="100">
        <v>0.127664601022</v>
      </c>
      <c r="AE24" s="100">
        <v>0.31241974783699999</v>
      </c>
      <c r="AF24" s="100">
        <v>0.446808277915</v>
      </c>
      <c r="AG24" s="101">
        <f t="shared" si="2"/>
        <v>1.8601099999999999</v>
      </c>
      <c r="AH24" s="99">
        <v>8.9</v>
      </c>
      <c r="AI24" s="100">
        <v>45.8</v>
      </c>
      <c r="AJ24" s="100">
        <v>0.127664601022</v>
      </c>
      <c r="AK24" s="100">
        <v>0.31241974783699999</v>
      </c>
      <c r="AL24" s="100">
        <v>0.446808277915</v>
      </c>
      <c r="AM24" s="101">
        <f t="shared" si="3"/>
        <v>1.7804500000000001</v>
      </c>
    </row>
    <row r="25" spans="16:39">
      <c r="P25" s="99">
        <v>9</v>
      </c>
      <c r="Q25" s="100">
        <v>45.8</v>
      </c>
      <c r="R25" s="100">
        <v>0.137545408856</v>
      </c>
      <c r="S25" s="100">
        <v>0.33664583160400002</v>
      </c>
      <c r="T25" s="100">
        <v>0.47985791967399999</v>
      </c>
      <c r="U25" s="101">
        <f t="shared" si="0"/>
        <v>1.64012</v>
      </c>
      <c r="V25" s="99">
        <v>9</v>
      </c>
      <c r="W25" s="100">
        <v>45.8</v>
      </c>
      <c r="X25" s="100">
        <v>0.137545408856</v>
      </c>
      <c r="Y25" s="100">
        <v>0.33664583160400002</v>
      </c>
      <c r="Z25" s="100">
        <v>0.47985791967399999</v>
      </c>
      <c r="AA25" s="102">
        <f t="shared" si="1"/>
        <v>1.7204999999999999</v>
      </c>
      <c r="AB25" s="99">
        <v>9</v>
      </c>
      <c r="AC25" s="100">
        <v>45.8</v>
      </c>
      <c r="AD25" s="100">
        <v>0.137545408856</v>
      </c>
      <c r="AE25" s="100">
        <v>0.33664583160400002</v>
      </c>
      <c r="AF25" s="100">
        <v>0.47985791967399999</v>
      </c>
      <c r="AG25" s="101">
        <f t="shared" si="2"/>
        <v>1.7804500000000001</v>
      </c>
      <c r="AH25" s="99">
        <v>9</v>
      </c>
      <c r="AI25" s="100">
        <v>45.8</v>
      </c>
      <c r="AJ25" s="100">
        <v>0.137545408856</v>
      </c>
      <c r="AK25" s="100">
        <v>0.33664583160400002</v>
      </c>
      <c r="AL25" s="100">
        <v>0.47985791967399999</v>
      </c>
      <c r="AM25" s="101">
        <f t="shared" si="3"/>
        <v>1.7029399999999999</v>
      </c>
    </row>
    <row r="26" spans="16:39">
      <c r="P26" s="99">
        <v>9.1</v>
      </c>
      <c r="Q26" s="100">
        <v>45.8</v>
      </c>
      <c r="R26" s="100">
        <v>0.14936075336099999</v>
      </c>
      <c r="S26" s="100">
        <v>0.36292803532700002</v>
      </c>
      <c r="T26" s="100">
        <v>0.514046015232</v>
      </c>
      <c r="U26" s="101">
        <f t="shared" si="0"/>
        <v>1.5620499999999999</v>
      </c>
      <c r="V26" s="99">
        <v>9.1</v>
      </c>
      <c r="W26" s="100">
        <v>45.8</v>
      </c>
      <c r="X26" s="100">
        <v>0.14936075336099999</v>
      </c>
      <c r="Y26" s="100">
        <v>0.36292803532700002</v>
      </c>
      <c r="Z26" s="100">
        <v>0.514046015232</v>
      </c>
      <c r="AA26" s="102">
        <f t="shared" si="1"/>
        <v>1.6400999999999999</v>
      </c>
      <c r="AB26" s="99">
        <v>9.1</v>
      </c>
      <c r="AC26" s="100">
        <v>45.8</v>
      </c>
      <c r="AD26" s="100">
        <v>0.14936075336099999</v>
      </c>
      <c r="AE26" s="100">
        <v>0.36292803532700002</v>
      </c>
      <c r="AF26" s="100">
        <v>0.514046015232</v>
      </c>
      <c r="AG26" s="101">
        <f t="shared" si="2"/>
        <v>1.7029399999999999</v>
      </c>
      <c r="AH26" s="99">
        <v>9.1</v>
      </c>
      <c r="AI26" s="100">
        <v>45.8</v>
      </c>
      <c r="AJ26" s="100">
        <v>0.14936075336099999</v>
      </c>
      <c r="AK26" s="100">
        <v>0.36292803532700002</v>
      </c>
      <c r="AL26" s="100">
        <v>0.514046015232</v>
      </c>
      <c r="AM26" s="101">
        <f t="shared" si="3"/>
        <v>1.62788</v>
      </c>
    </row>
    <row r="27" spans="16:39">
      <c r="P27" s="99">
        <v>9.1999999999999993</v>
      </c>
      <c r="Q27" s="100">
        <v>45.8</v>
      </c>
      <c r="R27" s="100">
        <v>0.16389235005700001</v>
      </c>
      <c r="S27" s="100">
        <v>0.39525899259899999</v>
      </c>
      <c r="T27" s="100">
        <v>0.55500216514</v>
      </c>
      <c r="U27" s="101">
        <f t="shared" si="0"/>
        <v>1.48661</v>
      </c>
      <c r="V27" s="99">
        <v>9.1999999999999993</v>
      </c>
      <c r="W27" s="100">
        <v>45.8</v>
      </c>
      <c r="X27" s="100">
        <v>0.16389235005700001</v>
      </c>
      <c r="Y27" s="100">
        <v>0.39525899259899999</v>
      </c>
      <c r="Z27" s="100">
        <v>0.55500216514</v>
      </c>
      <c r="AA27" s="102">
        <f t="shared" si="1"/>
        <v>1.5621</v>
      </c>
      <c r="AB27" s="99">
        <v>9.1999999999999993</v>
      </c>
      <c r="AC27" s="100">
        <v>45.8</v>
      </c>
      <c r="AD27" s="100">
        <v>0.16389235005700001</v>
      </c>
      <c r="AE27" s="100">
        <v>0.39525899259899999</v>
      </c>
      <c r="AF27" s="100">
        <v>0.55500216514</v>
      </c>
      <c r="AG27" s="101">
        <f t="shared" si="2"/>
        <v>1.62788</v>
      </c>
      <c r="AH27" s="99">
        <v>9.1999999999999993</v>
      </c>
      <c r="AI27" s="100">
        <v>45.8</v>
      </c>
      <c r="AJ27" s="100">
        <v>0.16389235005700001</v>
      </c>
      <c r="AK27" s="100">
        <v>0.39525899259899999</v>
      </c>
      <c r="AL27" s="100">
        <v>0.55500216514</v>
      </c>
      <c r="AM27" s="101">
        <f t="shared" si="3"/>
        <v>1.5556300000000001</v>
      </c>
    </row>
    <row r="28" spans="16:39">
      <c r="P28" s="99">
        <v>7</v>
      </c>
      <c r="Q28" s="100">
        <v>45.9</v>
      </c>
      <c r="R28" s="100">
        <v>0.32966385882999999</v>
      </c>
      <c r="S28" s="100">
        <v>0.75196240314700002</v>
      </c>
      <c r="T28" s="100">
        <v>1.02076359718</v>
      </c>
      <c r="U28" s="101">
        <f t="shared" si="0"/>
        <v>3.4205299999999998</v>
      </c>
      <c r="V28" s="99">
        <v>7</v>
      </c>
      <c r="W28" s="100">
        <v>45.9</v>
      </c>
      <c r="X28" s="100">
        <v>0.32966385882999999</v>
      </c>
      <c r="Y28" s="100">
        <v>0.75196240314700002</v>
      </c>
      <c r="Z28" s="100">
        <v>1.02076359718</v>
      </c>
      <c r="AA28" s="102">
        <f t="shared" si="1"/>
        <v>3.5171000000000001</v>
      </c>
      <c r="AB28" s="99">
        <v>7</v>
      </c>
      <c r="AC28" s="100">
        <v>45.9</v>
      </c>
      <c r="AD28" s="100">
        <v>0.32966385882999999</v>
      </c>
      <c r="AE28" s="100">
        <v>0.75196240314700002</v>
      </c>
      <c r="AF28" s="100">
        <v>1.02076359718</v>
      </c>
      <c r="AG28" s="101">
        <f t="shared" si="2"/>
        <v>3.5440100000000001</v>
      </c>
      <c r="AH28" s="99">
        <v>7</v>
      </c>
      <c r="AI28" s="100">
        <v>45.9</v>
      </c>
      <c r="AJ28" s="100">
        <v>0.32966385882999999</v>
      </c>
      <c r="AK28" s="100">
        <v>0.75196240314700002</v>
      </c>
      <c r="AL28" s="100">
        <v>1.02076359718</v>
      </c>
      <c r="AM28" s="101">
        <f t="shared" si="3"/>
        <v>3.4481899999999999</v>
      </c>
    </row>
    <row r="29" spans="16:39">
      <c r="P29" s="99">
        <v>6.9</v>
      </c>
      <c r="Q29" s="100">
        <v>45.9</v>
      </c>
      <c r="R29" s="100">
        <v>0.32887823118199999</v>
      </c>
      <c r="S29" s="100">
        <v>0.74898543292899999</v>
      </c>
      <c r="T29" s="100">
        <v>1.0167715211799999</v>
      </c>
      <c r="U29" s="101">
        <f t="shared" si="0"/>
        <v>3.5171000000000001</v>
      </c>
      <c r="V29" s="99">
        <v>6.9</v>
      </c>
      <c r="W29" s="100">
        <v>45.9</v>
      </c>
      <c r="X29" s="100">
        <v>0.32887823118199999</v>
      </c>
      <c r="Y29" s="100">
        <v>0.74898543292899999</v>
      </c>
      <c r="Z29" s="100">
        <v>1.0167715211799999</v>
      </c>
      <c r="AA29" s="102">
        <f t="shared" si="1"/>
        <v>3.6139000000000001</v>
      </c>
      <c r="AB29" s="99">
        <v>6.9</v>
      </c>
      <c r="AC29" s="100">
        <v>45.9</v>
      </c>
      <c r="AD29" s="100">
        <v>0.32887823118199999</v>
      </c>
      <c r="AE29" s="100">
        <v>0.74898543292899999</v>
      </c>
      <c r="AF29" s="100">
        <v>1.0167715211799999</v>
      </c>
      <c r="AG29" s="101">
        <f t="shared" si="2"/>
        <v>3.6400600000000001</v>
      </c>
      <c r="AH29" s="99">
        <v>6.9</v>
      </c>
      <c r="AI29" s="100">
        <v>45.9</v>
      </c>
      <c r="AJ29" s="100">
        <v>0.32887823118199999</v>
      </c>
      <c r="AK29" s="100">
        <v>0.74898543292899999</v>
      </c>
      <c r="AL29" s="100">
        <v>1.0167715211799999</v>
      </c>
      <c r="AM29" s="101">
        <f t="shared" si="3"/>
        <v>3.5440100000000001</v>
      </c>
    </row>
    <row r="30" spans="16:39">
      <c r="P30" s="99">
        <v>7.1</v>
      </c>
      <c r="Q30" s="100">
        <v>45.9</v>
      </c>
      <c r="R30" s="100">
        <v>0.32922910131599997</v>
      </c>
      <c r="S30" s="100">
        <v>0.75235470328999998</v>
      </c>
      <c r="T30" s="100">
        <v>1.02255012259</v>
      </c>
      <c r="U30" s="101">
        <f t="shared" si="0"/>
        <v>3.3241499999999999</v>
      </c>
      <c r="V30" s="99">
        <v>7.1</v>
      </c>
      <c r="W30" s="100">
        <v>45.9</v>
      </c>
      <c r="X30" s="100">
        <v>0.32922910131599997</v>
      </c>
      <c r="Y30" s="100">
        <v>0.75235470328999998</v>
      </c>
      <c r="Z30" s="100">
        <v>1.02255012259</v>
      </c>
      <c r="AA30" s="102">
        <f t="shared" si="1"/>
        <v>3.4205000000000001</v>
      </c>
      <c r="AB30" s="99">
        <v>7.1</v>
      </c>
      <c r="AC30" s="100">
        <v>45.9</v>
      </c>
      <c r="AD30" s="100">
        <v>0.32922910131599997</v>
      </c>
      <c r="AE30" s="100">
        <v>0.75235470328999998</v>
      </c>
      <c r="AF30" s="100">
        <v>1.02255012259</v>
      </c>
      <c r="AG30" s="101">
        <f t="shared" si="2"/>
        <v>3.4481899999999999</v>
      </c>
      <c r="AH30" s="99">
        <v>7.1</v>
      </c>
      <c r="AI30" s="100">
        <v>45.9</v>
      </c>
      <c r="AJ30" s="100">
        <v>0.32922910131599997</v>
      </c>
      <c r="AK30" s="100">
        <v>0.75235470328999998</v>
      </c>
      <c r="AL30" s="100">
        <v>1.02255012259</v>
      </c>
      <c r="AM30" s="101">
        <f t="shared" si="3"/>
        <v>3.3526099999999999</v>
      </c>
    </row>
    <row r="31" spans="16:39">
      <c r="P31" s="99">
        <v>6.8</v>
      </c>
      <c r="Q31" s="100">
        <v>45.9</v>
      </c>
      <c r="R31" s="100">
        <v>0.327932581168</v>
      </c>
      <c r="S31" s="100">
        <v>0.75227695702899999</v>
      </c>
      <c r="T31" s="100">
        <v>1.0252170358799999</v>
      </c>
      <c r="U31" s="101">
        <f t="shared" si="0"/>
        <v>3.6138599999999999</v>
      </c>
      <c r="V31" s="99">
        <v>6.8</v>
      </c>
      <c r="W31" s="100">
        <v>45.9</v>
      </c>
      <c r="X31" s="100">
        <v>0.327932581168</v>
      </c>
      <c r="Y31" s="100">
        <v>0.75227695702899999</v>
      </c>
      <c r="Z31" s="100">
        <v>1.0252170358799999</v>
      </c>
      <c r="AA31" s="102">
        <f t="shared" si="1"/>
        <v>3.7107999999999999</v>
      </c>
      <c r="AB31" s="99">
        <v>6.8</v>
      </c>
      <c r="AC31" s="100">
        <v>45.9</v>
      </c>
      <c r="AD31" s="100">
        <v>0.327932581168</v>
      </c>
      <c r="AE31" s="100">
        <v>0.75227695702899999</v>
      </c>
      <c r="AF31" s="100">
        <v>1.0252170358799999</v>
      </c>
      <c r="AG31" s="101">
        <f t="shared" si="2"/>
        <v>3.73631</v>
      </c>
      <c r="AH31" s="99">
        <v>6.8</v>
      </c>
      <c r="AI31" s="100">
        <v>45.9</v>
      </c>
      <c r="AJ31" s="100">
        <v>0.327932581168</v>
      </c>
      <c r="AK31" s="100">
        <v>0.75227695702899999</v>
      </c>
      <c r="AL31" s="100">
        <v>1.0252170358799999</v>
      </c>
      <c r="AM31" s="101">
        <f t="shared" si="3"/>
        <v>3.64005</v>
      </c>
    </row>
    <row r="32" spans="16:39">
      <c r="P32" s="99">
        <v>7.2</v>
      </c>
      <c r="Q32" s="100">
        <v>45.9</v>
      </c>
      <c r="R32" s="100">
        <v>0.32573315700599997</v>
      </c>
      <c r="S32" s="100">
        <v>0.741168058977</v>
      </c>
      <c r="T32" s="100">
        <v>1.00521245336</v>
      </c>
      <c r="U32" s="101">
        <f t="shared" si="0"/>
        <v>3.2280000000000002</v>
      </c>
      <c r="V32" s="99">
        <v>7.2</v>
      </c>
      <c r="W32" s="100">
        <v>45.9</v>
      </c>
      <c r="X32" s="100">
        <v>0.32573315700599997</v>
      </c>
      <c r="Y32" s="100">
        <v>0.741168058977</v>
      </c>
      <c r="Z32" s="100">
        <v>1.00521245336</v>
      </c>
      <c r="AA32" s="102">
        <f t="shared" si="1"/>
        <v>3.3241999999999998</v>
      </c>
      <c r="AB32" s="99">
        <v>7.2</v>
      </c>
      <c r="AC32" s="100">
        <v>45.9</v>
      </c>
      <c r="AD32" s="100">
        <v>0.32573315700599997</v>
      </c>
      <c r="AE32" s="100">
        <v>0.741168058977</v>
      </c>
      <c r="AF32" s="100">
        <v>1.00521245336</v>
      </c>
      <c r="AG32" s="101">
        <f t="shared" si="2"/>
        <v>3.3526099999999999</v>
      </c>
      <c r="AH32" s="99">
        <v>7.2</v>
      </c>
      <c r="AI32" s="100">
        <v>45.9</v>
      </c>
      <c r="AJ32" s="100">
        <v>0.32573315700599997</v>
      </c>
      <c r="AK32" s="100">
        <v>0.741168058977</v>
      </c>
      <c r="AL32" s="100">
        <v>1.00521245336</v>
      </c>
      <c r="AM32" s="101">
        <f t="shared" si="3"/>
        <v>3.2572999999999999</v>
      </c>
    </row>
    <row r="33" spans="16:39">
      <c r="P33" s="99">
        <v>7.3</v>
      </c>
      <c r="Q33" s="100">
        <v>45.9</v>
      </c>
      <c r="R33" s="100">
        <v>0.31882401139400002</v>
      </c>
      <c r="S33" s="100">
        <v>0.72646946760599995</v>
      </c>
      <c r="T33" s="100">
        <v>0.98676459390100002</v>
      </c>
      <c r="U33" s="101">
        <f t="shared" si="0"/>
        <v>3.1320899999999998</v>
      </c>
      <c r="V33" s="99">
        <v>7.3</v>
      </c>
      <c r="W33" s="100">
        <v>45.9</v>
      </c>
      <c r="X33" s="100">
        <v>0.31882401139400002</v>
      </c>
      <c r="Y33" s="100">
        <v>0.72646946760599995</v>
      </c>
      <c r="Z33" s="100">
        <v>0.98676459390100002</v>
      </c>
      <c r="AA33" s="102">
        <f t="shared" si="1"/>
        <v>3.2280000000000002</v>
      </c>
      <c r="AB33" s="99">
        <v>7.3</v>
      </c>
      <c r="AC33" s="100">
        <v>45.9</v>
      </c>
      <c r="AD33" s="100">
        <v>0.31882401139400002</v>
      </c>
      <c r="AE33" s="100">
        <v>0.72646946760599995</v>
      </c>
      <c r="AF33" s="100">
        <v>0.98676459390100002</v>
      </c>
      <c r="AG33" s="101">
        <f t="shared" si="2"/>
        <v>3.2572999999999999</v>
      </c>
      <c r="AH33" s="99">
        <v>7.3</v>
      </c>
      <c r="AI33" s="100">
        <v>45.9</v>
      </c>
      <c r="AJ33" s="100">
        <v>0.31882401139400002</v>
      </c>
      <c r="AK33" s="100">
        <v>0.72646946760599995</v>
      </c>
      <c r="AL33" s="100">
        <v>0.98676459390100002</v>
      </c>
      <c r="AM33" s="101">
        <f t="shared" si="3"/>
        <v>3.16228</v>
      </c>
    </row>
    <row r="34" spans="16:39">
      <c r="P34" s="99">
        <v>7.4</v>
      </c>
      <c r="Q34" s="100">
        <v>45.9</v>
      </c>
      <c r="R34" s="100">
        <v>0.30587628609700002</v>
      </c>
      <c r="S34" s="100">
        <v>0.69559978118700005</v>
      </c>
      <c r="T34" s="100">
        <v>0.94590577788800001</v>
      </c>
      <c r="U34" s="101">
        <f t="shared" si="0"/>
        <v>3.0364499999999999</v>
      </c>
      <c r="V34" s="99">
        <v>7.4</v>
      </c>
      <c r="W34" s="100">
        <v>45.9</v>
      </c>
      <c r="X34" s="100">
        <v>0.30587628609700002</v>
      </c>
      <c r="Y34" s="100">
        <v>0.69559978118700005</v>
      </c>
      <c r="Z34" s="100">
        <v>0.94590577788800001</v>
      </c>
      <c r="AA34" s="102">
        <f t="shared" si="1"/>
        <v>3.1320999999999999</v>
      </c>
      <c r="AB34" s="99">
        <v>7.4</v>
      </c>
      <c r="AC34" s="100">
        <v>45.9</v>
      </c>
      <c r="AD34" s="100">
        <v>0.30587628609700002</v>
      </c>
      <c r="AE34" s="100">
        <v>0.69559978118700005</v>
      </c>
      <c r="AF34" s="100">
        <v>0.94590577788800001</v>
      </c>
      <c r="AG34" s="101">
        <f t="shared" si="2"/>
        <v>3.16228</v>
      </c>
      <c r="AH34" s="99">
        <v>7.4</v>
      </c>
      <c r="AI34" s="100">
        <v>45.9</v>
      </c>
      <c r="AJ34" s="100">
        <v>0.30587628609700002</v>
      </c>
      <c r="AK34" s="100">
        <v>0.69559978118700005</v>
      </c>
      <c r="AL34" s="100">
        <v>0.94590577788800001</v>
      </c>
      <c r="AM34" s="101">
        <f t="shared" si="3"/>
        <v>3.0675699999999999</v>
      </c>
    </row>
    <row r="35" spans="16:39">
      <c r="P35" s="99">
        <v>7.5</v>
      </c>
      <c r="Q35" s="100">
        <v>45.9</v>
      </c>
      <c r="R35" s="100">
        <v>0.28471465556600001</v>
      </c>
      <c r="S35" s="100">
        <v>0.64184509137599999</v>
      </c>
      <c r="T35" s="100">
        <v>0.87181805870200002</v>
      </c>
      <c r="U35" s="101">
        <f t="shared" si="0"/>
        <v>2.94109</v>
      </c>
      <c r="V35" s="99">
        <v>7.5</v>
      </c>
      <c r="W35" s="100">
        <v>45.9</v>
      </c>
      <c r="X35" s="100">
        <v>0.28471465556600001</v>
      </c>
      <c r="Y35" s="100">
        <v>0.64184509137599999</v>
      </c>
      <c r="Z35" s="100">
        <v>0.87181805870200002</v>
      </c>
      <c r="AA35" s="102">
        <f t="shared" si="1"/>
        <v>3.0364</v>
      </c>
      <c r="AB35" s="99">
        <v>7.5</v>
      </c>
      <c r="AC35" s="100">
        <v>45.9</v>
      </c>
      <c r="AD35" s="100">
        <v>0.28471465556600001</v>
      </c>
      <c r="AE35" s="100">
        <v>0.64184509137599999</v>
      </c>
      <c r="AF35" s="100">
        <v>0.87181805870200002</v>
      </c>
      <c r="AG35" s="101">
        <f t="shared" si="2"/>
        <v>3.0675699999999999</v>
      </c>
      <c r="AH35" s="99">
        <v>7.5</v>
      </c>
      <c r="AI35" s="100">
        <v>45.9</v>
      </c>
      <c r="AJ35" s="100">
        <v>0.28471465556600001</v>
      </c>
      <c r="AK35" s="100">
        <v>0.64184509137599999</v>
      </c>
      <c r="AL35" s="100">
        <v>0.87181805870200002</v>
      </c>
      <c r="AM35" s="101">
        <f t="shared" si="3"/>
        <v>2.9732099999999999</v>
      </c>
    </row>
    <row r="36" spans="16:39">
      <c r="P36" s="99">
        <v>7.6</v>
      </c>
      <c r="Q36" s="100">
        <v>45.9</v>
      </c>
      <c r="R36" s="100">
        <v>0.26105840516500001</v>
      </c>
      <c r="S36" s="100">
        <v>0.58896346922700005</v>
      </c>
      <c r="T36" s="100">
        <v>0.80066672016600005</v>
      </c>
      <c r="U36" s="101">
        <f t="shared" si="0"/>
        <v>2.84605</v>
      </c>
      <c r="V36" s="99">
        <v>7.6</v>
      </c>
      <c r="W36" s="100">
        <v>45.9</v>
      </c>
      <c r="X36" s="100">
        <v>0.26105840516500001</v>
      </c>
      <c r="Y36" s="100">
        <v>0.58896346922700005</v>
      </c>
      <c r="Z36" s="100">
        <v>0.80066672016600005</v>
      </c>
      <c r="AA36" s="102">
        <f t="shared" si="1"/>
        <v>2.9411</v>
      </c>
      <c r="AB36" s="99">
        <v>7.6</v>
      </c>
      <c r="AC36" s="100">
        <v>45.9</v>
      </c>
      <c r="AD36" s="100">
        <v>0.26105840516500001</v>
      </c>
      <c r="AE36" s="100">
        <v>0.58896346922700005</v>
      </c>
      <c r="AF36" s="100">
        <v>0.80066672016600005</v>
      </c>
      <c r="AG36" s="101">
        <f t="shared" si="2"/>
        <v>2.9732099999999999</v>
      </c>
      <c r="AH36" s="99">
        <v>7.6</v>
      </c>
      <c r="AI36" s="100">
        <v>45.9</v>
      </c>
      <c r="AJ36" s="100">
        <v>0.26105840516500001</v>
      </c>
      <c r="AK36" s="100">
        <v>0.58896346922700005</v>
      </c>
      <c r="AL36" s="100">
        <v>0.80066672016600005</v>
      </c>
      <c r="AM36" s="101">
        <f t="shared" si="3"/>
        <v>2.8792399999999998</v>
      </c>
    </row>
    <row r="37" spans="16:39">
      <c r="P37" s="99">
        <v>7.7</v>
      </c>
      <c r="Q37" s="100">
        <v>45.9</v>
      </c>
      <c r="R37" s="100">
        <v>0.24136631515000001</v>
      </c>
      <c r="S37" s="100">
        <v>0.54625727662900003</v>
      </c>
      <c r="T37" s="100">
        <v>0.74287041009499999</v>
      </c>
      <c r="U37" s="101">
        <f t="shared" si="0"/>
        <v>2.75136</v>
      </c>
      <c r="V37" s="99">
        <v>7.7</v>
      </c>
      <c r="W37" s="100">
        <v>45.9</v>
      </c>
      <c r="X37" s="100">
        <v>0.24136631515000001</v>
      </c>
      <c r="Y37" s="100">
        <v>0.54625727662900003</v>
      </c>
      <c r="Z37" s="100">
        <v>0.74287041009499999</v>
      </c>
      <c r="AA37" s="102">
        <f t="shared" si="1"/>
        <v>2.8460999999999999</v>
      </c>
      <c r="AB37" s="99">
        <v>7.7</v>
      </c>
      <c r="AC37" s="100">
        <v>45.9</v>
      </c>
      <c r="AD37" s="100">
        <v>0.24136631515000001</v>
      </c>
      <c r="AE37" s="100">
        <v>0.54625727662900003</v>
      </c>
      <c r="AF37" s="100">
        <v>0.74287041009499999</v>
      </c>
      <c r="AG37" s="101">
        <f t="shared" si="2"/>
        <v>2.8792399999999998</v>
      </c>
      <c r="AH37" s="99">
        <v>7.7</v>
      </c>
      <c r="AI37" s="100">
        <v>45.9</v>
      </c>
      <c r="AJ37" s="100">
        <v>0.24136631515000001</v>
      </c>
      <c r="AK37" s="100">
        <v>0.54625727662900003</v>
      </c>
      <c r="AL37" s="100">
        <v>0.74287041009499999</v>
      </c>
      <c r="AM37" s="101">
        <f t="shared" si="3"/>
        <v>2.7856800000000002</v>
      </c>
    </row>
    <row r="38" spans="16:39">
      <c r="P38" s="99">
        <v>7.8</v>
      </c>
      <c r="Q38" s="100">
        <v>45.9</v>
      </c>
      <c r="R38" s="100">
        <v>0.22409822983399999</v>
      </c>
      <c r="S38" s="100">
        <v>0.50931194467999996</v>
      </c>
      <c r="T38" s="100">
        <v>0.69626051078399998</v>
      </c>
      <c r="U38" s="101">
        <f t="shared" si="0"/>
        <v>2.65707</v>
      </c>
      <c r="V38" s="99">
        <v>7.8</v>
      </c>
      <c r="W38" s="100">
        <v>45.9</v>
      </c>
      <c r="X38" s="100">
        <v>0.22409822983399999</v>
      </c>
      <c r="Y38" s="100">
        <v>0.50931194467999996</v>
      </c>
      <c r="Z38" s="100">
        <v>0.69626051078399998</v>
      </c>
      <c r="AA38" s="102">
        <f t="shared" si="1"/>
        <v>2.7513999999999998</v>
      </c>
      <c r="AB38" s="99">
        <v>7.8</v>
      </c>
      <c r="AC38" s="100">
        <v>45.9</v>
      </c>
      <c r="AD38" s="100">
        <v>0.22409822983399999</v>
      </c>
      <c r="AE38" s="100">
        <v>0.50931194467999996</v>
      </c>
      <c r="AF38" s="100">
        <v>0.69626051078399998</v>
      </c>
      <c r="AG38" s="101">
        <f t="shared" si="2"/>
        <v>2.7856800000000002</v>
      </c>
      <c r="AH38" s="99">
        <v>7.8</v>
      </c>
      <c r="AI38" s="100">
        <v>45.9</v>
      </c>
      <c r="AJ38" s="100">
        <v>0.22409822983399999</v>
      </c>
      <c r="AK38" s="100">
        <v>0.50931194467999996</v>
      </c>
      <c r="AL38" s="100">
        <v>0.69626051078399998</v>
      </c>
      <c r="AM38" s="101">
        <f t="shared" si="3"/>
        <v>2.69258</v>
      </c>
    </row>
    <row r="39" spans="16:39">
      <c r="P39" s="99">
        <v>7.9</v>
      </c>
      <c r="Q39" s="100">
        <v>45.9</v>
      </c>
      <c r="R39" s="100">
        <v>0.20814895042000001</v>
      </c>
      <c r="S39" s="100">
        <v>0.47676642486100002</v>
      </c>
      <c r="T39" s="100">
        <v>0.65626195865900006</v>
      </c>
      <c r="U39" s="101">
        <f t="shared" si="0"/>
        <v>2.5632000000000001</v>
      </c>
      <c r="V39" s="99">
        <v>7.9</v>
      </c>
      <c r="W39" s="100">
        <v>45.9</v>
      </c>
      <c r="X39" s="100">
        <v>0.20814895042000001</v>
      </c>
      <c r="Y39" s="100">
        <v>0.47676642486100002</v>
      </c>
      <c r="Z39" s="100">
        <v>0.65626195865900006</v>
      </c>
      <c r="AA39" s="102">
        <f t="shared" si="1"/>
        <v>2.6570999999999998</v>
      </c>
      <c r="AB39" s="99">
        <v>7.9</v>
      </c>
      <c r="AC39" s="100">
        <v>45.9</v>
      </c>
      <c r="AD39" s="100">
        <v>0.20814895042000001</v>
      </c>
      <c r="AE39" s="100">
        <v>0.47676642486100002</v>
      </c>
      <c r="AF39" s="100">
        <v>0.65626195865900006</v>
      </c>
      <c r="AG39" s="101">
        <f t="shared" si="2"/>
        <v>2.69258</v>
      </c>
      <c r="AH39" s="99">
        <v>7.9</v>
      </c>
      <c r="AI39" s="100">
        <v>45.9</v>
      </c>
      <c r="AJ39" s="100">
        <v>0.20814895042000001</v>
      </c>
      <c r="AK39" s="100">
        <v>0.47676642486100002</v>
      </c>
      <c r="AL39" s="100">
        <v>0.65626195865900006</v>
      </c>
      <c r="AM39" s="101">
        <f t="shared" si="3"/>
        <v>2.6</v>
      </c>
    </row>
    <row r="40" spans="16:39">
      <c r="P40" s="99">
        <v>8</v>
      </c>
      <c r="Q40" s="100">
        <v>45.9</v>
      </c>
      <c r="R40" s="100">
        <v>0.19256733594299999</v>
      </c>
      <c r="S40" s="100">
        <v>0.44648845237099999</v>
      </c>
      <c r="T40" s="100">
        <v>0.61895855368800001</v>
      </c>
      <c r="U40" s="101">
        <f t="shared" si="0"/>
        <v>2.4698199999999999</v>
      </c>
      <c r="V40" s="99">
        <v>8</v>
      </c>
      <c r="W40" s="100">
        <v>45.9</v>
      </c>
      <c r="X40" s="100">
        <v>0.19256733594299999</v>
      </c>
      <c r="Y40" s="100">
        <v>0.44648845237099999</v>
      </c>
      <c r="Z40" s="100">
        <v>0.61895855368800001</v>
      </c>
      <c r="AA40" s="102">
        <f t="shared" si="1"/>
        <v>2.5632000000000001</v>
      </c>
      <c r="AB40" s="99">
        <v>8</v>
      </c>
      <c r="AC40" s="100">
        <v>45.9</v>
      </c>
      <c r="AD40" s="100">
        <v>0.19256733594299999</v>
      </c>
      <c r="AE40" s="100">
        <v>0.44648845237099999</v>
      </c>
      <c r="AF40" s="100">
        <v>0.61895855368800001</v>
      </c>
      <c r="AG40" s="101">
        <f t="shared" si="2"/>
        <v>2.6</v>
      </c>
      <c r="AH40" s="99">
        <v>8</v>
      </c>
      <c r="AI40" s="100">
        <v>45.9</v>
      </c>
      <c r="AJ40" s="100">
        <v>0.19256733594299999</v>
      </c>
      <c r="AK40" s="100">
        <v>0.44648845237099999</v>
      </c>
      <c r="AL40" s="100">
        <v>0.61895855368800001</v>
      </c>
      <c r="AM40" s="101">
        <f t="shared" si="3"/>
        <v>2.5079899999999999</v>
      </c>
    </row>
    <row r="41" spans="16:39">
      <c r="P41" s="99">
        <v>8.1</v>
      </c>
      <c r="Q41" s="100">
        <v>45.9</v>
      </c>
      <c r="R41" s="100">
        <v>0.17784844609</v>
      </c>
      <c r="S41" s="100">
        <v>0.417249574347</v>
      </c>
      <c r="T41" s="100">
        <v>0.58121110994199998</v>
      </c>
      <c r="U41" s="101">
        <f t="shared" si="0"/>
        <v>2.37697</v>
      </c>
      <c r="V41" s="99">
        <v>8.1</v>
      </c>
      <c r="W41" s="100">
        <v>45.9</v>
      </c>
      <c r="X41" s="100">
        <v>0.17784844609</v>
      </c>
      <c r="Y41" s="100">
        <v>0.417249574347</v>
      </c>
      <c r="Z41" s="100">
        <v>0.58121110994199998</v>
      </c>
      <c r="AA41" s="102">
        <f t="shared" si="1"/>
        <v>2.4698000000000002</v>
      </c>
      <c r="AB41" s="99">
        <v>8.1</v>
      </c>
      <c r="AC41" s="100">
        <v>45.9</v>
      </c>
      <c r="AD41" s="100">
        <v>0.17784844609</v>
      </c>
      <c r="AE41" s="100">
        <v>0.417249574347</v>
      </c>
      <c r="AF41" s="100">
        <v>0.58121110994199998</v>
      </c>
      <c r="AG41" s="101">
        <f t="shared" si="2"/>
        <v>2.5079899999999999</v>
      </c>
      <c r="AH41" s="99">
        <v>8.1</v>
      </c>
      <c r="AI41" s="100">
        <v>45.9</v>
      </c>
      <c r="AJ41" s="100">
        <v>0.17784844609</v>
      </c>
      <c r="AK41" s="100">
        <v>0.417249574347</v>
      </c>
      <c r="AL41" s="100">
        <v>0.58121110994199998</v>
      </c>
      <c r="AM41" s="101">
        <f t="shared" si="3"/>
        <v>2.4166099999999999</v>
      </c>
    </row>
    <row r="42" spans="16:39">
      <c r="P42" s="99">
        <v>8.6999999999999993</v>
      </c>
      <c r="Q42" s="100">
        <v>45.9</v>
      </c>
      <c r="R42" s="100">
        <v>0.13785515129299999</v>
      </c>
      <c r="S42" s="100">
        <v>0.33876715013399999</v>
      </c>
      <c r="T42" s="100">
        <v>0.48433929695200001</v>
      </c>
      <c r="U42" s="101">
        <f t="shared" si="0"/>
        <v>1.8357600000000001</v>
      </c>
      <c r="V42" s="99">
        <v>8.6999999999999993</v>
      </c>
      <c r="W42" s="100">
        <v>45.9</v>
      </c>
      <c r="X42" s="100">
        <v>0.13785515129299999</v>
      </c>
      <c r="Y42" s="100">
        <v>0.33876715013399999</v>
      </c>
      <c r="Z42" s="100">
        <v>0.48433929695200001</v>
      </c>
      <c r="AA42" s="102">
        <f t="shared" si="1"/>
        <v>1.9235</v>
      </c>
      <c r="AB42" s="99">
        <v>8.6999999999999993</v>
      </c>
      <c r="AC42" s="100">
        <v>45.9</v>
      </c>
      <c r="AD42" s="100">
        <v>0.13785515129299999</v>
      </c>
      <c r="AE42" s="100">
        <v>0.33876715013399999</v>
      </c>
      <c r="AF42" s="100">
        <v>0.48433929695200001</v>
      </c>
      <c r="AG42" s="101">
        <f t="shared" si="2"/>
        <v>1.97231</v>
      </c>
      <c r="AH42" s="99">
        <v>8.6999999999999993</v>
      </c>
      <c r="AI42" s="100">
        <v>45.9</v>
      </c>
      <c r="AJ42" s="100">
        <v>0.13785515129299999</v>
      </c>
      <c r="AK42" s="100">
        <v>0.33876715013399999</v>
      </c>
      <c r="AL42" s="100">
        <v>0.48433929695200001</v>
      </c>
      <c r="AM42" s="101">
        <f t="shared" si="3"/>
        <v>1.8868</v>
      </c>
    </row>
    <row r="43" spans="16:39">
      <c r="P43" s="99">
        <v>8.8000000000000007</v>
      </c>
      <c r="Q43" s="100">
        <v>45.9</v>
      </c>
      <c r="R43" s="100">
        <v>0.14138576201399999</v>
      </c>
      <c r="S43" s="100">
        <v>0.35018886234899999</v>
      </c>
      <c r="T43" s="100">
        <v>0.50145475585599997</v>
      </c>
      <c r="U43" s="101">
        <f t="shared" si="0"/>
        <v>1.74929</v>
      </c>
      <c r="V43" s="99">
        <v>8.8000000000000007</v>
      </c>
      <c r="W43" s="100">
        <v>45.9</v>
      </c>
      <c r="X43" s="100">
        <v>0.14138576201399999</v>
      </c>
      <c r="Y43" s="100">
        <v>0.35018886234899999</v>
      </c>
      <c r="Z43" s="100">
        <v>0.50145475585599997</v>
      </c>
      <c r="AA43" s="102">
        <f t="shared" si="1"/>
        <v>1.8358000000000001</v>
      </c>
      <c r="AB43" s="99">
        <v>8.8000000000000007</v>
      </c>
      <c r="AC43" s="100">
        <v>45.9</v>
      </c>
      <c r="AD43" s="100">
        <v>0.14138576201399999</v>
      </c>
      <c r="AE43" s="100">
        <v>0.35018886234899999</v>
      </c>
      <c r="AF43" s="100">
        <v>0.50145475585599997</v>
      </c>
      <c r="AG43" s="101">
        <f t="shared" si="2"/>
        <v>1.8868</v>
      </c>
      <c r="AH43" s="99">
        <v>8.8000000000000007</v>
      </c>
      <c r="AI43" s="100">
        <v>45.9</v>
      </c>
      <c r="AJ43" s="100">
        <v>0.14138576201399999</v>
      </c>
      <c r="AK43" s="100">
        <v>0.35018886234899999</v>
      </c>
      <c r="AL43" s="100">
        <v>0.50145475585599997</v>
      </c>
      <c r="AM43" s="101">
        <f t="shared" si="3"/>
        <v>1.80278</v>
      </c>
    </row>
    <row r="44" spans="16:39">
      <c r="P44" s="99">
        <v>8.9</v>
      </c>
      <c r="Q44" s="100">
        <v>45.9</v>
      </c>
      <c r="R44" s="100">
        <v>0.1455562182</v>
      </c>
      <c r="S44" s="100">
        <v>0.36030662473300001</v>
      </c>
      <c r="T44" s="100">
        <v>0.51506085004500002</v>
      </c>
      <c r="U44" s="101">
        <f t="shared" si="0"/>
        <v>1.6643300000000001</v>
      </c>
      <c r="V44" s="99">
        <v>8.9</v>
      </c>
      <c r="W44" s="100">
        <v>45.9</v>
      </c>
      <c r="X44" s="100">
        <v>0.1455562182</v>
      </c>
      <c r="Y44" s="100">
        <v>0.36030662473300001</v>
      </c>
      <c r="Z44" s="100">
        <v>0.51506085004500002</v>
      </c>
      <c r="AA44" s="102">
        <f t="shared" si="1"/>
        <v>1.7493000000000001</v>
      </c>
      <c r="AB44" s="99">
        <v>8.9</v>
      </c>
      <c r="AC44" s="100">
        <v>45.9</v>
      </c>
      <c r="AD44" s="100">
        <v>0.1455562182</v>
      </c>
      <c r="AE44" s="100">
        <v>0.36030662473300001</v>
      </c>
      <c r="AF44" s="100">
        <v>0.51506085004500002</v>
      </c>
      <c r="AG44" s="101">
        <f t="shared" si="2"/>
        <v>1.80278</v>
      </c>
      <c r="AH44" s="99">
        <v>8.9</v>
      </c>
      <c r="AI44" s="100">
        <v>45.9</v>
      </c>
      <c r="AJ44" s="100">
        <v>0.1455562182</v>
      </c>
      <c r="AK44" s="100">
        <v>0.36030662473300001</v>
      </c>
      <c r="AL44" s="100">
        <v>0.51506085004500002</v>
      </c>
      <c r="AM44" s="101">
        <f t="shared" si="3"/>
        <v>1.7204699999999999</v>
      </c>
    </row>
    <row r="45" spans="16:39">
      <c r="P45" s="99">
        <v>9</v>
      </c>
      <c r="Q45" s="100">
        <v>45.9</v>
      </c>
      <c r="R45" s="100">
        <v>0.150420909597</v>
      </c>
      <c r="S45" s="100">
        <v>0.37020763907100002</v>
      </c>
      <c r="T45" s="100">
        <v>0.52702332178900002</v>
      </c>
      <c r="U45" s="101">
        <f t="shared" si="0"/>
        <v>1.58114</v>
      </c>
      <c r="V45" s="99">
        <v>9</v>
      </c>
      <c r="W45" s="100">
        <v>45.9</v>
      </c>
      <c r="X45" s="100">
        <v>0.150420909597</v>
      </c>
      <c r="Y45" s="100">
        <v>0.37020763907100002</v>
      </c>
      <c r="Z45" s="100">
        <v>0.52702332178900002</v>
      </c>
      <c r="AA45" s="102">
        <f t="shared" si="1"/>
        <v>1.6642999999999999</v>
      </c>
      <c r="AB45" s="99">
        <v>9</v>
      </c>
      <c r="AC45" s="100">
        <v>45.9</v>
      </c>
      <c r="AD45" s="100">
        <v>0.150420909597</v>
      </c>
      <c r="AE45" s="100">
        <v>0.37020763907100002</v>
      </c>
      <c r="AF45" s="100">
        <v>0.52702332178900002</v>
      </c>
      <c r="AG45" s="101">
        <f t="shared" si="2"/>
        <v>1.7204699999999999</v>
      </c>
      <c r="AH45" s="99">
        <v>9</v>
      </c>
      <c r="AI45" s="100">
        <v>45.9</v>
      </c>
      <c r="AJ45" s="100">
        <v>0.150420909597</v>
      </c>
      <c r="AK45" s="100">
        <v>0.37020763907100002</v>
      </c>
      <c r="AL45" s="100">
        <v>0.52702332178900002</v>
      </c>
      <c r="AM45" s="101">
        <f t="shared" si="3"/>
        <v>1.64012</v>
      </c>
    </row>
    <row r="46" spans="16:39">
      <c r="P46" s="99">
        <v>9.1</v>
      </c>
      <c r="Q46" s="100">
        <v>45.9</v>
      </c>
      <c r="R46" s="100">
        <v>0.15668402529700001</v>
      </c>
      <c r="S46" s="100">
        <v>0.38182716911300002</v>
      </c>
      <c r="T46" s="100">
        <v>0.54040515320799998</v>
      </c>
      <c r="U46" s="101">
        <f t="shared" si="0"/>
        <v>1.5</v>
      </c>
      <c r="V46" s="99">
        <v>9.1</v>
      </c>
      <c r="W46" s="100">
        <v>45.9</v>
      </c>
      <c r="X46" s="100">
        <v>0.15668402529700001</v>
      </c>
      <c r="Y46" s="100">
        <v>0.38182716911300002</v>
      </c>
      <c r="Z46" s="100">
        <v>0.54040515320799998</v>
      </c>
      <c r="AA46" s="102">
        <f t="shared" si="1"/>
        <v>1.5810999999999999</v>
      </c>
      <c r="AB46" s="99">
        <v>9.1</v>
      </c>
      <c r="AC46" s="100">
        <v>45.9</v>
      </c>
      <c r="AD46" s="100">
        <v>0.15668402529700001</v>
      </c>
      <c r="AE46" s="100">
        <v>0.38182716911300002</v>
      </c>
      <c r="AF46" s="100">
        <v>0.54040515320799998</v>
      </c>
      <c r="AG46" s="101">
        <f t="shared" si="2"/>
        <v>1.64012</v>
      </c>
      <c r="AH46" s="99">
        <v>9.1</v>
      </c>
      <c r="AI46" s="100">
        <v>45.9</v>
      </c>
      <c r="AJ46" s="100">
        <v>0.15668402529700001</v>
      </c>
      <c r="AK46" s="100">
        <v>0.38182716911300002</v>
      </c>
      <c r="AL46" s="100">
        <v>0.54040515320799998</v>
      </c>
      <c r="AM46" s="101">
        <f t="shared" si="3"/>
        <v>1.5620499999999999</v>
      </c>
    </row>
    <row r="47" spans="16:39">
      <c r="P47" s="99">
        <v>9.1999999999999993</v>
      </c>
      <c r="Q47" s="100">
        <v>45.9</v>
      </c>
      <c r="R47" s="100">
        <v>0.16507944032499999</v>
      </c>
      <c r="S47" s="100">
        <v>0.39766192175699999</v>
      </c>
      <c r="T47" s="100">
        <v>0.55871664860100001</v>
      </c>
      <c r="U47" s="101">
        <f t="shared" si="0"/>
        <v>1.42127</v>
      </c>
      <c r="V47" s="99">
        <v>9.1999999999999993</v>
      </c>
      <c r="W47" s="100">
        <v>45.9</v>
      </c>
      <c r="X47" s="100">
        <v>0.16507944032499999</v>
      </c>
      <c r="Y47" s="100">
        <v>0.39766192175699999</v>
      </c>
      <c r="Z47" s="100">
        <v>0.55871664860100001</v>
      </c>
      <c r="AA47" s="102">
        <f t="shared" si="1"/>
        <v>1.5</v>
      </c>
      <c r="AB47" s="99">
        <v>9.1999999999999993</v>
      </c>
      <c r="AC47" s="100">
        <v>45.9</v>
      </c>
      <c r="AD47" s="100">
        <v>0.16507944032499999</v>
      </c>
      <c r="AE47" s="100">
        <v>0.39766192175699999</v>
      </c>
      <c r="AF47" s="100">
        <v>0.55871664860100001</v>
      </c>
      <c r="AG47" s="101">
        <f t="shared" si="2"/>
        <v>1.5620499999999999</v>
      </c>
      <c r="AH47" s="99">
        <v>9.1999999999999993</v>
      </c>
      <c r="AI47" s="100">
        <v>45.9</v>
      </c>
      <c r="AJ47" s="100">
        <v>0.16507944032499999</v>
      </c>
      <c r="AK47" s="100">
        <v>0.39766192175699999</v>
      </c>
      <c r="AL47" s="100">
        <v>0.55871664860100001</v>
      </c>
      <c r="AM47" s="101">
        <f t="shared" si="3"/>
        <v>1.48661</v>
      </c>
    </row>
    <row r="48" spans="16:39">
      <c r="P48" s="99">
        <v>7</v>
      </c>
      <c r="Q48" s="100">
        <v>46</v>
      </c>
      <c r="R48" s="100">
        <v>0.38604405957600002</v>
      </c>
      <c r="S48" s="100">
        <v>0.89641935228199998</v>
      </c>
      <c r="T48" s="100">
        <v>1.22306582826</v>
      </c>
      <c r="U48" s="101">
        <f t="shared" si="0"/>
        <v>3.3955899999999999</v>
      </c>
      <c r="V48" s="99">
        <v>7</v>
      </c>
      <c r="W48" s="100">
        <v>46</v>
      </c>
      <c r="X48" s="100">
        <v>0.38604405957600002</v>
      </c>
      <c r="Y48" s="100">
        <v>0.89641935228199998</v>
      </c>
      <c r="Z48" s="100">
        <v>1.22306582826</v>
      </c>
      <c r="AA48" s="102">
        <f t="shared" si="1"/>
        <v>3.4929000000000001</v>
      </c>
      <c r="AB48" s="99">
        <v>7</v>
      </c>
      <c r="AC48" s="100">
        <v>46</v>
      </c>
      <c r="AD48" s="100">
        <v>0.38604405957600002</v>
      </c>
      <c r="AE48" s="100">
        <v>0.89641935228199998</v>
      </c>
      <c r="AF48" s="100">
        <v>1.22306582826</v>
      </c>
      <c r="AG48" s="101">
        <f t="shared" si="2"/>
        <v>3.5171000000000001</v>
      </c>
      <c r="AH48" s="99">
        <v>7</v>
      </c>
      <c r="AI48" s="100">
        <v>46</v>
      </c>
      <c r="AJ48" s="100">
        <v>0.38604405957600002</v>
      </c>
      <c r="AK48" s="100">
        <v>0.89641935228199998</v>
      </c>
      <c r="AL48" s="100">
        <v>1.22306582826</v>
      </c>
      <c r="AM48" s="101">
        <f t="shared" si="3"/>
        <v>3.4205299999999998</v>
      </c>
    </row>
    <row r="49" spans="16:39">
      <c r="P49" s="99">
        <v>6.9</v>
      </c>
      <c r="Q49" s="100">
        <v>46</v>
      </c>
      <c r="R49" s="100">
        <v>0.37918980470899999</v>
      </c>
      <c r="S49" s="100">
        <v>0.87088516167300001</v>
      </c>
      <c r="T49" s="100">
        <v>1.1858215556</v>
      </c>
      <c r="U49" s="101">
        <f t="shared" si="0"/>
        <v>3.4928499999999998</v>
      </c>
      <c r="V49" s="99">
        <v>6.9</v>
      </c>
      <c r="W49" s="100">
        <v>46</v>
      </c>
      <c r="X49" s="100">
        <v>0.37918980470899999</v>
      </c>
      <c r="Y49" s="100">
        <v>0.87088516167300001</v>
      </c>
      <c r="Z49" s="100">
        <v>1.1858215556</v>
      </c>
      <c r="AA49" s="102">
        <f t="shared" si="1"/>
        <v>3.5903</v>
      </c>
      <c r="AB49" s="99">
        <v>6.9</v>
      </c>
      <c r="AC49" s="100">
        <v>46</v>
      </c>
      <c r="AD49" s="100">
        <v>0.37918980470899999</v>
      </c>
      <c r="AE49" s="100">
        <v>0.87088516167300001</v>
      </c>
      <c r="AF49" s="100">
        <v>1.1858215556</v>
      </c>
      <c r="AG49" s="101">
        <f t="shared" si="2"/>
        <v>3.6138599999999999</v>
      </c>
      <c r="AH49" s="99">
        <v>6.9</v>
      </c>
      <c r="AI49" s="100">
        <v>46</v>
      </c>
      <c r="AJ49" s="100">
        <v>0.37918980470899999</v>
      </c>
      <c r="AK49" s="100">
        <v>0.87088516167300001</v>
      </c>
      <c r="AL49" s="100">
        <v>1.1858215556</v>
      </c>
      <c r="AM49" s="101">
        <f t="shared" si="3"/>
        <v>3.5171000000000001</v>
      </c>
    </row>
    <row r="50" spans="16:39">
      <c r="P50" s="99">
        <v>7.1</v>
      </c>
      <c r="Q50" s="100">
        <v>46</v>
      </c>
      <c r="R50" s="100">
        <v>0.38950768841200001</v>
      </c>
      <c r="S50" s="100">
        <v>0.90692493628899995</v>
      </c>
      <c r="T50" s="100">
        <v>1.2383534657499999</v>
      </c>
      <c r="U50" s="101">
        <f t="shared" si="0"/>
        <v>3.2984800000000001</v>
      </c>
      <c r="V50" s="99">
        <v>7.1</v>
      </c>
      <c r="W50" s="100">
        <v>46</v>
      </c>
      <c r="X50" s="100">
        <v>0.38950768841200001</v>
      </c>
      <c r="Y50" s="100">
        <v>0.90692493628899995</v>
      </c>
      <c r="Z50" s="100">
        <v>1.2383534657499999</v>
      </c>
      <c r="AA50" s="102">
        <f t="shared" si="1"/>
        <v>3.3956</v>
      </c>
      <c r="AB50" s="99">
        <v>7.1</v>
      </c>
      <c r="AC50" s="100">
        <v>46</v>
      </c>
      <c r="AD50" s="100">
        <v>0.38950768841200001</v>
      </c>
      <c r="AE50" s="100">
        <v>0.90692493628899995</v>
      </c>
      <c r="AF50" s="100">
        <v>1.2383534657499999</v>
      </c>
      <c r="AG50" s="101">
        <f t="shared" si="2"/>
        <v>3.4205299999999998</v>
      </c>
      <c r="AH50" s="99">
        <v>7.1</v>
      </c>
      <c r="AI50" s="100">
        <v>46</v>
      </c>
      <c r="AJ50" s="100">
        <v>0.38950768841200001</v>
      </c>
      <c r="AK50" s="100">
        <v>0.90692493628899995</v>
      </c>
      <c r="AL50" s="100">
        <v>1.2383534657499999</v>
      </c>
      <c r="AM50" s="101">
        <f t="shared" si="3"/>
        <v>3.3241499999999999</v>
      </c>
    </row>
    <row r="51" spans="16:39">
      <c r="P51" s="99">
        <v>6.8</v>
      </c>
      <c r="Q51" s="100">
        <v>46</v>
      </c>
      <c r="R51" s="100">
        <v>0.36797324752400001</v>
      </c>
      <c r="S51" s="100">
        <v>0.845091393031</v>
      </c>
      <c r="T51" s="100">
        <v>1.1510385060799999</v>
      </c>
      <c r="U51" s="101">
        <f t="shared" si="0"/>
        <v>3.5902599999999998</v>
      </c>
      <c r="V51" s="99">
        <v>6.8</v>
      </c>
      <c r="W51" s="100">
        <v>46</v>
      </c>
      <c r="X51" s="100">
        <v>0.36797324752400001</v>
      </c>
      <c r="Y51" s="100">
        <v>0.845091393031</v>
      </c>
      <c r="Z51" s="100">
        <v>1.1510385060799999</v>
      </c>
      <c r="AA51" s="102">
        <f t="shared" si="1"/>
        <v>3.6878000000000002</v>
      </c>
      <c r="AB51" s="99">
        <v>6.8</v>
      </c>
      <c r="AC51" s="100">
        <v>46</v>
      </c>
      <c r="AD51" s="100">
        <v>0.36797324752400001</v>
      </c>
      <c r="AE51" s="100">
        <v>0.845091393031</v>
      </c>
      <c r="AF51" s="100">
        <v>1.1510385060799999</v>
      </c>
      <c r="AG51" s="101">
        <f t="shared" si="2"/>
        <v>3.7107999999999999</v>
      </c>
      <c r="AH51" s="99">
        <v>6.8</v>
      </c>
      <c r="AI51" s="100">
        <v>46</v>
      </c>
      <c r="AJ51" s="100">
        <v>0.36797324752400001</v>
      </c>
      <c r="AK51" s="100">
        <v>0.845091393031</v>
      </c>
      <c r="AL51" s="100">
        <v>1.1510385060799999</v>
      </c>
      <c r="AM51" s="101">
        <f t="shared" si="3"/>
        <v>3.6138599999999999</v>
      </c>
    </row>
    <row r="52" spans="16:39">
      <c r="P52" s="99">
        <v>7.2</v>
      </c>
      <c r="Q52" s="100">
        <v>46</v>
      </c>
      <c r="R52" s="100">
        <v>0.38930099869399998</v>
      </c>
      <c r="S52" s="100">
        <v>0.89973728279099996</v>
      </c>
      <c r="T52" s="100">
        <v>1.2246911405000001</v>
      </c>
      <c r="U52" s="101">
        <f t="shared" si="0"/>
        <v>3.2015600000000002</v>
      </c>
      <c r="V52" s="99">
        <v>7.2</v>
      </c>
      <c r="W52" s="100">
        <v>46</v>
      </c>
      <c r="X52" s="100">
        <v>0.38930099869399998</v>
      </c>
      <c r="Y52" s="100">
        <v>0.89973728279099996</v>
      </c>
      <c r="Z52" s="100">
        <v>1.2246911405000001</v>
      </c>
      <c r="AA52" s="102">
        <f t="shared" si="1"/>
        <v>3.2985000000000002</v>
      </c>
      <c r="AB52" s="99">
        <v>7.2</v>
      </c>
      <c r="AC52" s="100">
        <v>46</v>
      </c>
      <c r="AD52" s="100">
        <v>0.38930099869399998</v>
      </c>
      <c r="AE52" s="100">
        <v>0.89973728279099996</v>
      </c>
      <c r="AF52" s="100">
        <v>1.2246911405000001</v>
      </c>
      <c r="AG52" s="101">
        <f t="shared" si="2"/>
        <v>3.32416</v>
      </c>
      <c r="AH52" s="99">
        <v>7.2</v>
      </c>
      <c r="AI52" s="100">
        <v>46</v>
      </c>
      <c r="AJ52" s="100">
        <v>0.38930099869399998</v>
      </c>
      <c r="AK52" s="100">
        <v>0.89973728279099996</v>
      </c>
      <c r="AL52" s="100">
        <v>1.2246911405000001</v>
      </c>
      <c r="AM52" s="101">
        <f t="shared" si="3"/>
        <v>3.2280000000000002</v>
      </c>
    </row>
    <row r="53" spans="16:39">
      <c r="P53" s="99">
        <v>6.7</v>
      </c>
      <c r="Q53" s="100">
        <v>46</v>
      </c>
      <c r="R53" s="100">
        <v>0.348977365278</v>
      </c>
      <c r="S53" s="100">
        <v>0.81139341860400005</v>
      </c>
      <c r="T53" s="100">
        <v>1.1107024912600001</v>
      </c>
      <c r="U53" s="101">
        <f t="shared" si="0"/>
        <v>3.6878199999999999</v>
      </c>
      <c r="V53" s="99">
        <v>6.7</v>
      </c>
      <c r="W53" s="100">
        <v>46</v>
      </c>
      <c r="X53" s="100">
        <v>0.348977365278</v>
      </c>
      <c r="Y53" s="100">
        <v>0.81139341860400005</v>
      </c>
      <c r="Z53" s="100">
        <v>1.1107024912600001</v>
      </c>
      <c r="AA53" s="102">
        <f t="shared" si="1"/>
        <v>3.7854999999999999</v>
      </c>
      <c r="AB53" s="99">
        <v>6.7</v>
      </c>
      <c r="AC53" s="100">
        <v>46</v>
      </c>
      <c r="AD53" s="100">
        <v>0.348977365278</v>
      </c>
      <c r="AE53" s="100">
        <v>0.81139341860400005</v>
      </c>
      <c r="AF53" s="100">
        <v>1.1107024912600001</v>
      </c>
      <c r="AG53" s="101">
        <f t="shared" si="2"/>
        <v>3.80789</v>
      </c>
      <c r="AH53" s="99">
        <v>6.7</v>
      </c>
      <c r="AI53" s="100">
        <v>46</v>
      </c>
      <c r="AJ53" s="100">
        <v>0.348977365278</v>
      </c>
      <c r="AK53" s="100">
        <v>0.81139341860400005</v>
      </c>
      <c r="AL53" s="100">
        <v>1.1107024912600001</v>
      </c>
      <c r="AM53" s="101">
        <f t="shared" si="3"/>
        <v>3.7107999999999999</v>
      </c>
    </row>
    <row r="54" spans="16:39">
      <c r="P54" s="99">
        <v>7.3</v>
      </c>
      <c r="Q54" s="100">
        <v>46</v>
      </c>
      <c r="R54" s="100">
        <v>0.387880438903</v>
      </c>
      <c r="S54" s="100">
        <v>0.89848606953200005</v>
      </c>
      <c r="T54" s="100">
        <v>1.2235783917700001</v>
      </c>
      <c r="U54" s="101">
        <f t="shared" si="0"/>
        <v>3.1048300000000002</v>
      </c>
      <c r="V54" s="99">
        <v>7.3</v>
      </c>
      <c r="W54" s="100">
        <v>46</v>
      </c>
      <c r="X54" s="100">
        <v>0.387880438903</v>
      </c>
      <c r="Y54" s="100">
        <v>0.89848606953200005</v>
      </c>
      <c r="Z54" s="100">
        <v>1.2235783917700001</v>
      </c>
      <c r="AA54" s="102">
        <f t="shared" si="1"/>
        <v>3.2016</v>
      </c>
      <c r="AB54" s="99">
        <v>7.3</v>
      </c>
      <c r="AC54" s="100">
        <v>46</v>
      </c>
      <c r="AD54" s="100">
        <v>0.387880438903</v>
      </c>
      <c r="AE54" s="100">
        <v>0.89848606953200005</v>
      </c>
      <c r="AF54" s="100">
        <v>1.2235783917700001</v>
      </c>
      <c r="AG54" s="101">
        <f t="shared" si="2"/>
        <v>3.2280000000000002</v>
      </c>
      <c r="AH54" s="99">
        <v>7.3</v>
      </c>
      <c r="AI54" s="100">
        <v>46</v>
      </c>
      <c r="AJ54" s="100">
        <v>0.387880438903</v>
      </c>
      <c r="AK54" s="100">
        <v>0.89848606953200005</v>
      </c>
      <c r="AL54" s="100">
        <v>1.2235783917700001</v>
      </c>
      <c r="AM54" s="101">
        <f t="shared" si="3"/>
        <v>3.1320899999999998</v>
      </c>
    </row>
    <row r="55" spans="16:39">
      <c r="P55" s="99">
        <v>7.4</v>
      </c>
      <c r="Q55" s="100">
        <v>46</v>
      </c>
      <c r="R55" s="100">
        <v>0.38110900705599998</v>
      </c>
      <c r="S55" s="100">
        <v>0.88626999073099999</v>
      </c>
      <c r="T55" s="100">
        <v>1.20876818765</v>
      </c>
      <c r="U55" s="101">
        <f t="shared" si="0"/>
        <v>3.0083199999999999</v>
      </c>
      <c r="V55" s="99">
        <v>7.4</v>
      </c>
      <c r="W55" s="100">
        <v>46</v>
      </c>
      <c r="X55" s="100">
        <v>0.38110900705599998</v>
      </c>
      <c r="Y55" s="100">
        <v>0.88626999073099999</v>
      </c>
      <c r="Z55" s="100">
        <v>1.20876818765</v>
      </c>
      <c r="AA55" s="102">
        <f t="shared" si="1"/>
        <v>3.1048</v>
      </c>
      <c r="AB55" s="99">
        <v>7.4</v>
      </c>
      <c r="AC55" s="100">
        <v>46</v>
      </c>
      <c r="AD55" s="100">
        <v>0.38110900705599998</v>
      </c>
      <c r="AE55" s="100">
        <v>0.88626999073099999</v>
      </c>
      <c r="AF55" s="100">
        <v>1.20876818765</v>
      </c>
      <c r="AG55" s="101">
        <f t="shared" si="2"/>
        <v>3.1320899999999998</v>
      </c>
      <c r="AH55" s="99">
        <v>7.4</v>
      </c>
      <c r="AI55" s="100">
        <v>46</v>
      </c>
      <c r="AJ55" s="100">
        <v>0.38110900705599998</v>
      </c>
      <c r="AK55" s="100">
        <v>0.88626999073099999</v>
      </c>
      <c r="AL55" s="100">
        <v>1.20876818765</v>
      </c>
      <c r="AM55" s="101">
        <f t="shared" si="3"/>
        <v>3.0364499999999999</v>
      </c>
    </row>
    <row r="56" spans="16:39">
      <c r="P56" s="99">
        <v>7.5</v>
      </c>
      <c r="Q56" s="100">
        <v>46</v>
      </c>
      <c r="R56" s="100">
        <v>0.36453291118600001</v>
      </c>
      <c r="S56" s="100">
        <v>0.84795716606399996</v>
      </c>
      <c r="T56" s="100">
        <v>1.1580819977900001</v>
      </c>
      <c r="U56" s="101">
        <f t="shared" si="0"/>
        <v>2.9120400000000002</v>
      </c>
      <c r="V56" s="99">
        <v>7.5</v>
      </c>
      <c r="W56" s="100">
        <v>46</v>
      </c>
      <c r="X56" s="100">
        <v>0.36453291118600001</v>
      </c>
      <c r="Y56" s="100">
        <v>0.84795716606399996</v>
      </c>
      <c r="Z56" s="100">
        <v>1.1580819977900001</v>
      </c>
      <c r="AA56" s="102">
        <f t="shared" si="1"/>
        <v>3.0083000000000002</v>
      </c>
      <c r="AB56" s="99">
        <v>7.5</v>
      </c>
      <c r="AC56" s="100">
        <v>46</v>
      </c>
      <c r="AD56" s="100">
        <v>0.36453291118600001</v>
      </c>
      <c r="AE56" s="100">
        <v>0.84795716606399996</v>
      </c>
      <c r="AF56" s="100">
        <v>1.1580819977900001</v>
      </c>
      <c r="AG56" s="101">
        <f t="shared" si="2"/>
        <v>3.0364499999999999</v>
      </c>
      <c r="AH56" s="99">
        <v>7.5</v>
      </c>
      <c r="AI56" s="100">
        <v>46</v>
      </c>
      <c r="AJ56" s="100">
        <v>0.36453291118600001</v>
      </c>
      <c r="AK56" s="100">
        <v>0.84795716606399996</v>
      </c>
      <c r="AL56" s="100">
        <v>1.1580819977900001</v>
      </c>
      <c r="AM56" s="101">
        <f t="shared" si="3"/>
        <v>2.94109</v>
      </c>
    </row>
    <row r="57" spans="16:39">
      <c r="P57" s="99">
        <v>7.6</v>
      </c>
      <c r="Q57" s="100">
        <v>46</v>
      </c>
      <c r="R57" s="100">
        <v>0.33551486527399998</v>
      </c>
      <c r="S57" s="100">
        <v>0.77501453520800001</v>
      </c>
      <c r="T57" s="100">
        <v>1.0530295854</v>
      </c>
      <c r="U57" s="101">
        <f t="shared" si="0"/>
        <v>2.81603</v>
      </c>
      <c r="V57" s="99">
        <v>7.6</v>
      </c>
      <c r="W57" s="100">
        <v>46</v>
      </c>
      <c r="X57" s="100">
        <v>0.33551486527399998</v>
      </c>
      <c r="Y57" s="100">
        <v>0.77501453520800001</v>
      </c>
      <c r="Z57" s="100">
        <v>1.0530295854</v>
      </c>
      <c r="AA57" s="102">
        <f t="shared" si="1"/>
        <v>2.9119999999999999</v>
      </c>
      <c r="AB57" s="99">
        <v>7.6</v>
      </c>
      <c r="AC57" s="100">
        <v>46</v>
      </c>
      <c r="AD57" s="100">
        <v>0.33551486527399998</v>
      </c>
      <c r="AE57" s="100">
        <v>0.77501453520800001</v>
      </c>
      <c r="AF57" s="100">
        <v>1.0530295854</v>
      </c>
      <c r="AG57" s="101">
        <f t="shared" si="2"/>
        <v>2.94109</v>
      </c>
      <c r="AH57" s="99">
        <v>7.6</v>
      </c>
      <c r="AI57" s="100">
        <v>46</v>
      </c>
      <c r="AJ57" s="100">
        <v>0.33551486527399998</v>
      </c>
      <c r="AK57" s="100">
        <v>0.77501453520800001</v>
      </c>
      <c r="AL57" s="100">
        <v>1.0530295854</v>
      </c>
      <c r="AM57" s="101">
        <f t="shared" si="3"/>
        <v>2.84605</v>
      </c>
    </row>
    <row r="58" spans="16:39">
      <c r="P58" s="99">
        <v>7.7</v>
      </c>
      <c r="Q58" s="100">
        <v>46</v>
      </c>
      <c r="R58" s="100">
        <v>0.303613834581</v>
      </c>
      <c r="S58" s="100">
        <v>0.69338226410399995</v>
      </c>
      <c r="T58" s="100">
        <v>0.94167431341899999</v>
      </c>
      <c r="U58" s="101">
        <f t="shared" si="0"/>
        <v>2.7202899999999999</v>
      </c>
      <c r="V58" s="99">
        <v>7.7</v>
      </c>
      <c r="W58" s="100">
        <v>46</v>
      </c>
      <c r="X58" s="100">
        <v>0.303613834581</v>
      </c>
      <c r="Y58" s="100">
        <v>0.69338226410399995</v>
      </c>
      <c r="Z58" s="100">
        <v>0.94167431341899999</v>
      </c>
      <c r="AA58" s="102">
        <f t="shared" si="1"/>
        <v>2.8159999999999998</v>
      </c>
      <c r="AB58" s="99">
        <v>7.7</v>
      </c>
      <c r="AC58" s="100">
        <v>46</v>
      </c>
      <c r="AD58" s="100">
        <v>0.303613834581</v>
      </c>
      <c r="AE58" s="100">
        <v>0.69338226410399995</v>
      </c>
      <c r="AF58" s="100">
        <v>0.94167431341899999</v>
      </c>
      <c r="AG58" s="101">
        <f t="shared" si="2"/>
        <v>2.84605</v>
      </c>
      <c r="AH58" s="99">
        <v>7.7</v>
      </c>
      <c r="AI58" s="100">
        <v>46</v>
      </c>
      <c r="AJ58" s="100">
        <v>0.303613834581</v>
      </c>
      <c r="AK58" s="100">
        <v>0.69338226410399995</v>
      </c>
      <c r="AL58" s="100">
        <v>0.94167431341899999</v>
      </c>
      <c r="AM58" s="101">
        <f t="shared" si="3"/>
        <v>2.75136</v>
      </c>
    </row>
    <row r="59" spans="16:39">
      <c r="P59" s="99">
        <v>6.2</v>
      </c>
      <c r="Q59" s="100">
        <v>46</v>
      </c>
      <c r="R59" s="100">
        <v>0.212475498165</v>
      </c>
      <c r="S59" s="100">
        <v>0.508551827894</v>
      </c>
      <c r="T59" s="100">
        <v>0.71312262084400002</v>
      </c>
      <c r="U59" s="101">
        <f t="shared" si="0"/>
        <v>4.1773199999999999</v>
      </c>
      <c r="V59" s="99">
        <v>6.2</v>
      </c>
      <c r="W59" s="100">
        <v>46</v>
      </c>
      <c r="X59" s="100">
        <v>0.212475498165</v>
      </c>
      <c r="Y59" s="100">
        <v>0.508551827894</v>
      </c>
      <c r="Z59" s="100">
        <v>0.71312262084400002</v>
      </c>
      <c r="AA59" s="102">
        <f t="shared" si="1"/>
        <v>4.2755000000000001</v>
      </c>
      <c r="AB59" s="99">
        <v>6.2</v>
      </c>
      <c r="AC59" s="100">
        <v>46</v>
      </c>
      <c r="AD59" s="100">
        <v>0.212475498165</v>
      </c>
      <c r="AE59" s="100">
        <v>0.508551827894</v>
      </c>
      <c r="AF59" s="100">
        <v>0.71312262084400002</v>
      </c>
      <c r="AG59" s="101">
        <f t="shared" si="2"/>
        <v>4.29535</v>
      </c>
      <c r="AH59" s="99">
        <v>6.2</v>
      </c>
      <c r="AI59" s="100">
        <v>46</v>
      </c>
      <c r="AJ59" s="100">
        <v>0.212475498165</v>
      </c>
      <c r="AK59" s="100">
        <v>0.508551827894</v>
      </c>
      <c r="AL59" s="100">
        <v>0.71312262084400002</v>
      </c>
      <c r="AM59" s="101">
        <f t="shared" si="3"/>
        <v>4.1976199999999997</v>
      </c>
    </row>
    <row r="60" spans="16:39">
      <c r="P60" s="99">
        <v>7.8</v>
      </c>
      <c r="Q60" s="100">
        <v>46</v>
      </c>
      <c r="R60" s="100">
        <v>0.27359938836300002</v>
      </c>
      <c r="S60" s="100">
        <v>0.62199626445300005</v>
      </c>
      <c r="T60" s="100">
        <v>0.84625891630799999</v>
      </c>
      <c r="U60" s="101">
        <f t="shared" si="0"/>
        <v>2.6248800000000001</v>
      </c>
      <c r="V60" s="99">
        <v>7.8</v>
      </c>
      <c r="W60" s="100">
        <v>46</v>
      </c>
      <c r="X60" s="100">
        <v>0.27359938836300002</v>
      </c>
      <c r="Y60" s="100">
        <v>0.62199626445300005</v>
      </c>
      <c r="Z60" s="100">
        <v>0.84625891630799999</v>
      </c>
      <c r="AA60" s="102">
        <f t="shared" si="1"/>
        <v>2.7202999999999999</v>
      </c>
      <c r="AB60" s="99">
        <v>7.8</v>
      </c>
      <c r="AC60" s="100">
        <v>46</v>
      </c>
      <c r="AD60" s="100">
        <v>0.27359938836300002</v>
      </c>
      <c r="AE60" s="100">
        <v>0.62199626445300005</v>
      </c>
      <c r="AF60" s="100">
        <v>0.84625891630799999</v>
      </c>
      <c r="AG60" s="101">
        <f t="shared" si="2"/>
        <v>2.75136</v>
      </c>
      <c r="AH60" s="99">
        <v>7.8</v>
      </c>
      <c r="AI60" s="100">
        <v>46</v>
      </c>
      <c r="AJ60" s="100">
        <v>0.27359938836300002</v>
      </c>
      <c r="AK60" s="100">
        <v>0.62199626445300005</v>
      </c>
      <c r="AL60" s="100">
        <v>0.84625891630799999</v>
      </c>
      <c r="AM60" s="101">
        <f t="shared" si="3"/>
        <v>2.65707</v>
      </c>
    </row>
    <row r="61" spans="16:39">
      <c r="P61" s="99">
        <v>6.1</v>
      </c>
      <c r="Q61" s="100">
        <v>46</v>
      </c>
      <c r="R61" s="100">
        <v>0.19376875271800001</v>
      </c>
      <c r="S61" s="100">
        <v>0.45967167898200001</v>
      </c>
      <c r="T61" s="100">
        <v>0.64289572899299996</v>
      </c>
      <c r="U61" s="101">
        <f t="shared" si="0"/>
        <v>4.2755099999999997</v>
      </c>
      <c r="V61" s="99">
        <v>6.1</v>
      </c>
      <c r="W61" s="100">
        <v>46</v>
      </c>
      <c r="X61" s="100">
        <v>0.19376875271800001</v>
      </c>
      <c r="Y61" s="100">
        <v>0.45967167898200001</v>
      </c>
      <c r="Z61" s="100">
        <v>0.64289572899299996</v>
      </c>
      <c r="AA61" s="102">
        <f t="shared" si="1"/>
        <v>4.3738000000000001</v>
      </c>
      <c r="AB61" s="99">
        <v>6.1</v>
      </c>
      <c r="AC61" s="100">
        <v>46</v>
      </c>
      <c r="AD61" s="100">
        <v>0.19376875271800001</v>
      </c>
      <c r="AE61" s="100">
        <v>0.45967167898200001</v>
      </c>
      <c r="AF61" s="100">
        <v>0.64289572899299996</v>
      </c>
      <c r="AG61" s="101">
        <f t="shared" si="2"/>
        <v>4.3931800000000001</v>
      </c>
      <c r="AH61" s="99">
        <v>6.1</v>
      </c>
      <c r="AI61" s="100">
        <v>46</v>
      </c>
      <c r="AJ61" s="100">
        <v>0.19376875271800001</v>
      </c>
      <c r="AK61" s="100">
        <v>0.45967167898200001</v>
      </c>
      <c r="AL61" s="100">
        <v>0.64289572899299996</v>
      </c>
      <c r="AM61" s="101">
        <f t="shared" si="3"/>
        <v>4.29535</v>
      </c>
    </row>
    <row r="62" spans="16:39">
      <c r="P62" s="99">
        <v>7.9</v>
      </c>
      <c r="Q62" s="100">
        <v>46</v>
      </c>
      <c r="R62" s="100">
        <v>0.24515370534200001</v>
      </c>
      <c r="S62" s="100">
        <v>0.55985501419000006</v>
      </c>
      <c r="T62" s="100">
        <v>0.76294760386799998</v>
      </c>
      <c r="U62" s="101">
        <f t="shared" si="0"/>
        <v>2.52982</v>
      </c>
      <c r="V62" s="99">
        <v>7.9</v>
      </c>
      <c r="W62" s="100">
        <v>46</v>
      </c>
      <c r="X62" s="100">
        <v>0.24515370534200001</v>
      </c>
      <c r="Y62" s="100">
        <v>0.55985501419000006</v>
      </c>
      <c r="Z62" s="100">
        <v>0.76294760386799998</v>
      </c>
      <c r="AA62" s="102">
        <f t="shared" si="1"/>
        <v>2.6248999999999998</v>
      </c>
      <c r="AB62" s="99">
        <v>7.9</v>
      </c>
      <c r="AC62" s="100">
        <v>46</v>
      </c>
      <c r="AD62" s="100">
        <v>0.24515370534200001</v>
      </c>
      <c r="AE62" s="100">
        <v>0.55985501419000006</v>
      </c>
      <c r="AF62" s="100">
        <v>0.76294760386799998</v>
      </c>
      <c r="AG62" s="101">
        <f t="shared" si="2"/>
        <v>2.65707</v>
      </c>
      <c r="AH62" s="99">
        <v>7.9</v>
      </c>
      <c r="AI62" s="100">
        <v>46</v>
      </c>
      <c r="AJ62" s="100">
        <v>0.24515370534200001</v>
      </c>
      <c r="AK62" s="100">
        <v>0.55985501419000006</v>
      </c>
      <c r="AL62" s="100">
        <v>0.76294760386799998</v>
      </c>
      <c r="AM62" s="101">
        <f t="shared" si="3"/>
        <v>2.5632000000000001</v>
      </c>
    </row>
    <row r="63" spans="16:39">
      <c r="P63" s="99">
        <v>6</v>
      </c>
      <c r="Q63" s="100">
        <v>46</v>
      </c>
      <c r="R63" s="100">
        <v>0.179439181916</v>
      </c>
      <c r="S63" s="100">
        <v>0.42533401679799998</v>
      </c>
      <c r="T63" s="100">
        <v>0.59432427327100001</v>
      </c>
      <c r="U63" s="101">
        <f t="shared" si="0"/>
        <v>4.3737899999999996</v>
      </c>
      <c r="V63" s="99">
        <v>6</v>
      </c>
      <c r="W63" s="100">
        <v>46</v>
      </c>
      <c r="X63" s="100">
        <v>0.179439181916</v>
      </c>
      <c r="Y63" s="100">
        <v>0.42533401679799998</v>
      </c>
      <c r="Z63" s="100">
        <v>0.59432427327100001</v>
      </c>
      <c r="AA63" s="102">
        <f t="shared" si="1"/>
        <v>4.4721000000000002</v>
      </c>
      <c r="AB63" s="99">
        <v>6</v>
      </c>
      <c r="AC63" s="100">
        <v>46</v>
      </c>
      <c r="AD63" s="100">
        <v>0.179439181916</v>
      </c>
      <c r="AE63" s="100">
        <v>0.42533401679799998</v>
      </c>
      <c r="AF63" s="100">
        <v>0.59432427327100001</v>
      </c>
      <c r="AG63" s="101">
        <f t="shared" si="2"/>
        <v>4.4911000000000003</v>
      </c>
      <c r="AH63" s="99">
        <v>6</v>
      </c>
      <c r="AI63" s="100">
        <v>46</v>
      </c>
      <c r="AJ63" s="100">
        <v>0.179439181916</v>
      </c>
      <c r="AK63" s="100">
        <v>0.42533401679799998</v>
      </c>
      <c r="AL63" s="100">
        <v>0.59432427327100001</v>
      </c>
      <c r="AM63" s="101">
        <f t="shared" si="3"/>
        <v>4.3931800000000001</v>
      </c>
    </row>
    <row r="64" spans="16:39">
      <c r="P64" s="99">
        <v>8</v>
      </c>
      <c r="Q64" s="100">
        <v>46</v>
      </c>
      <c r="R64" s="100">
        <v>0.22169804298699999</v>
      </c>
      <c r="S64" s="100">
        <v>0.50600115527099998</v>
      </c>
      <c r="T64" s="100">
        <v>0.69218549310199995</v>
      </c>
      <c r="U64" s="101">
        <f t="shared" si="0"/>
        <v>2.4351600000000002</v>
      </c>
      <c r="V64" s="99">
        <v>8</v>
      </c>
      <c r="W64" s="100">
        <v>46</v>
      </c>
      <c r="X64" s="100">
        <v>0.22169804298699999</v>
      </c>
      <c r="Y64" s="100">
        <v>0.50600115527099998</v>
      </c>
      <c r="Z64" s="100">
        <v>0.69218549310199995</v>
      </c>
      <c r="AA64" s="102">
        <f t="shared" si="1"/>
        <v>2.5297999999999998</v>
      </c>
      <c r="AB64" s="99">
        <v>8</v>
      </c>
      <c r="AC64" s="100">
        <v>46</v>
      </c>
      <c r="AD64" s="100">
        <v>0.22169804298699999</v>
      </c>
      <c r="AE64" s="100">
        <v>0.50600115527099998</v>
      </c>
      <c r="AF64" s="100">
        <v>0.69218549310199995</v>
      </c>
      <c r="AG64" s="101">
        <f t="shared" si="2"/>
        <v>2.5632000000000001</v>
      </c>
      <c r="AH64" s="99">
        <v>8</v>
      </c>
      <c r="AI64" s="100">
        <v>46</v>
      </c>
      <c r="AJ64" s="100">
        <v>0.22169804298699999</v>
      </c>
      <c r="AK64" s="100">
        <v>0.50600115527099998</v>
      </c>
      <c r="AL64" s="100">
        <v>0.69218549310199995</v>
      </c>
      <c r="AM64" s="101">
        <f t="shared" si="3"/>
        <v>2.4698199999999999</v>
      </c>
    </row>
    <row r="65" spans="16:39">
      <c r="P65" s="99">
        <v>5.9</v>
      </c>
      <c r="Q65" s="100">
        <v>46</v>
      </c>
      <c r="R65" s="100">
        <v>0.17103142193699999</v>
      </c>
      <c r="S65" s="100">
        <v>0.41128155596900001</v>
      </c>
      <c r="T65" s="100">
        <v>0.57776557605500001</v>
      </c>
      <c r="U65" s="101">
        <f t="shared" si="0"/>
        <v>4.4721399999999996</v>
      </c>
      <c r="V65" s="99">
        <v>5.9</v>
      </c>
      <c r="W65" s="100">
        <v>46</v>
      </c>
      <c r="X65" s="100">
        <v>0.17103142193699999</v>
      </c>
      <c r="Y65" s="100">
        <v>0.41128155596900001</v>
      </c>
      <c r="Z65" s="100">
        <v>0.57776557605500001</v>
      </c>
      <c r="AA65" s="102">
        <f t="shared" si="1"/>
        <v>4.5705999999999998</v>
      </c>
      <c r="AB65" s="99">
        <v>5.9</v>
      </c>
      <c r="AC65" s="100">
        <v>46</v>
      </c>
      <c r="AD65" s="100">
        <v>0.17103142193699999</v>
      </c>
      <c r="AE65" s="100">
        <v>0.41128155596900001</v>
      </c>
      <c r="AF65" s="100">
        <v>0.57776557605500001</v>
      </c>
      <c r="AG65" s="101">
        <f t="shared" si="2"/>
        <v>4.5891200000000003</v>
      </c>
      <c r="AH65" s="99">
        <v>5.9</v>
      </c>
      <c r="AI65" s="100">
        <v>46</v>
      </c>
      <c r="AJ65" s="100">
        <v>0.17103142193699999</v>
      </c>
      <c r="AK65" s="100">
        <v>0.41128155596900001</v>
      </c>
      <c r="AL65" s="100">
        <v>0.57776557605500001</v>
      </c>
      <c r="AM65" s="101">
        <f t="shared" si="3"/>
        <v>4.4911000000000003</v>
      </c>
    </row>
    <row r="66" spans="16:39">
      <c r="P66" s="99">
        <v>8.1</v>
      </c>
      <c r="Q66" s="100">
        <v>46</v>
      </c>
      <c r="R66" s="100">
        <v>0.202990186426</v>
      </c>
      <c r="S66" s="100">
        <v>0.46423870757899999</v>
      </c>
      <c r="T66" s="100">
        <v>0.637255972916</v>
      </c>
      <c r="U66" s="101">
        <f t="shared" si="0"/>
        <v>2.3409399999999998</v>
      </c>
      <c r="V66" s="99">
        <v>8.1</v>
      </c>
      <c r="W66" s="100">
        <v>46</v>
      </c>
      <c r="X66" s="100">
        <v>0.202990186426</v>
      </c>
      <c r="Y66" s="100">
        <v>0.46423870757899999</v>
      </c>
      <c r="Z66" s="100">
        <v>0.637255972916</v>
      </c>
      <c r="AA66" s="102">
        <f t="shared" si="1"/>
        <v>2.4352</v>
      </c>
      <c r="AB66" s="99">
        <v>8.1</v>
      </c>
      <c r="AC66" s="100">
        <v>46</v>
      </c>
      <c r="AD66" s="100">
        <v>0.202990186426</v>
      </c>
      <c r="AE66" s="100">
        <v>0.46423870757899999</v>
      </c>
      <c r="AF66" s="100">
        <v>0.637255972916</v>
      </c>
      <c r="AG66" s="101">
        <f t="shared" si="2"/>
        <v>2.4698199999999999</v>
      </c>
      <c r="AH66" s="99">
        <v>8.1</v>
      </c>
      <c r="AI66" s="100">
        <v>46</v>
      </c>
      <c r="AJ66" s="100">
        <v>0.202990186426</v>
      </c>
      <c r="AK66" s="100">
        <v>0.46423870757899999</v>
      </c>
      <c r="AL66" s="100">
        <v>0.637255972916</v>
      </c>
      <c r="AM66" s="101">
        <f t="shared" si="3"/>
        <v>2.37697</v>
      </c>
    </row>
    <row r="67" spans="16:39">
      <c r="P67" s="99">
        <v>8.1999999999999993</v>
      </c>
      <c r="Q67" s="100">
        <v>46</v>
      </c>
      <c r="R67" s="100">
        <v>0.18733895287899999</v>
      </c>
      <c r="S67" s="100">
        <v>0.43589201568000002</v>
      </c>
      <c r="T67" s="100">
        <v>0.60413708938900001</v>
      </c>
      <c r="U67" s="101">
        <f t="shared" si="0"/>
        <v>2.24722</v>
      </c>
      <c r="V67" s="99">
        <v>8.1999999999999993</v>
      </c>
      <c r="W67" s="100">
        <v>46</v>
      </c>
      <c r="X67" s="100">
        <v>0.18733895287899999</v>
      </c>
      <c r="Y67" s="100">
        <v>0.43589201568000002</v>
      </c>
      <c r="Z67" s="100">
        <v>0.60413708938900001</v>
      </c>
      <c r="AA67" s="102">
        <f t="shared" si="1"/>
        <v>2.3409</v>
      </c>
      <c r="AB67" s="99">
        <v>8.1999999999999993</v>
      </c>
      <c r="AC67" s="100">
        <v>46</v>
      </c>
      <c r="AD67" s="100">
        <v>0.18733895287899999</v>
      </c>
      <c r="AE67" s="100">
        <v>0.43589201568000002</v>
      </c>
      <c r="AF67" s="100">
        <v>0.60413708938900001</v>
      </c>
      <c r="AG67" s="101">
        <f t="shared" si="2"/>
        <v>2.37697</v>
      </c>
      <c r="AH67" s="99">
        <v>8.1999999999999993</v>
      </c>
      <c r="AI67" s="100">
        <v>46</v>
      </c>
      <c r="AJ67" s="100">
        <v>0.18733895287899999</v>
      </c>
      <c r="AK67" s="100">
        <v>0.43589201568000002</v>
      </c>
      <c r="AL67" s="100">
        <v>0.60413708938900001</v>
      </c>
      <c r="AM67" s="101">
        <f t="shared" si="3"/>
        <v>2.2847300000000001</v>
      </c>
    </row>
    <row r="68" spans="16:39">
      <c r="P68" s="99">
        <v>8.5</v>
      </c>
      <c r="Q68" s="100">
        <v>46</v>
      </c>
      <c r="R68" s="100">
        <v>0.15904626533800001</v>
      </c>
      <c r="S68" s="100">
        <v>0.38237004100400002</v>
      </c>
      <c r="T68" s="100">
        <v>0.53871265158199999</v>
      </c>
      <c r="U68" s="101">
        <f t="shared" ref="U68:U131" si="4">ROUND(SQRT((P68-$L$7)^2+(Q68-$M$7)^2),5)</f>
        <v>1.96977</v>
      </c>
      <c r="V68" s="99">
        <v>8.5</v>
      </c>
      <c r="W68" s="100">
        <v>46</v>
      </c>
      <c r="X68" s="100">
        <v>0.15904626533800001</v>
      </c>
      <c r="Y68" s="100">
        <v>0.38237004100400002</v>
      </c>
      <c r="Z68" s="100">
        <v>0.53871265158199999</v>
      </c>
      <c r="AA68" s="102">
        <f t="shared" ref="AA68:AA131" si="5">ROUND(SQRT((P68-$L$8)^2+(Q68-$M$8)^2),4)</f>
        <v>2.0615999999999999</v>
      </c>
      <c r="AB68" s="99">
        <v>8.5</v>
      </c>
      <c r="AC68" s="100">
        <v>46</v>
      </c>
      <c r="AD68" s="100">
        <v>0.15904626533800001</v>
      </c>
      <c r="AE68" s="100">
        <v>0.38237004100400002</v>
      </c>
      <c r="AF68" s="100">
        <v>0.53871265158199999</v>
      </c>
      <c r="AG68" s="101">
        <f t="shared" ref="AG68:AG131" si="6">ROUND(SQRT((P68-$L$9)^2+(Q68-$M$9)^2),5)</f>
        <v>2.1023800000000001</v>
      </c>
      <c r="AH68" s="99">
        <v>8.5</v>
      </c>
      <c r="AI68" s="100">
        <v>46</v>
      </c>
      <c r="AJ68" s="100">
        <v>0.15904626533800001</v>
      </c>
      <c r="AK68" s="100">
        <v>0.38237004100400002</v>
      </c>
      <c r="AL68" s="100">
        <v>0.53871265158199999</v>
      </c>
      <c r="AM68" s="101">
        <f t="shared" ref="AM68:AM131" si="7">ROUND(SQRT((P68-$L$10)^2+(Q68-$M$10)^2),5)</f>
        <v>2.0124599999999999</v>
      </c>
    </row>
    <row r="69" spans="16:39">
      <c r="P69" s="99">
        <v>8.6</v>
      </c>
      <c r="Q69" s="100">
        <v>46</v>
      </c>
      <c r="R69" s="100">
        <v>0.15490147326000001</v>
      </c>
      <c r="S69" s="100">
        <v>0.37636865649899998</v>
      </c>
      <c r="T69" s="100">
        <v>0.53313037246499995</v>
      </c>
      <c r="U69" s="101">
        <f t="shared" si="4"/>
        <v>1.87883</v>
      </c>
      <c r="V69" s="99">
        <v>8.6</v>
      </c>
      <c r="W69" s="100">
        <v>46</v>
      </c>
      <c r="X69" s="100">
        <v>0.15490147326000001</v>
      </c>
      <c r="Y69" s="100">
        <v>0.37636865649899998</v>
      </c>
      <c r="Z69" s="100">
        <v>0.53313037246499995</v>
      </c>
      <c r="AA69" s="102">
        <f t="shared" si="5"/>
        <v>1.9698</v>
      </c>
      <c r="AB69" s="99">
        <v>8.6</v>
      </c>
      <c r="AC69" s="100">
        <v>46</v>
      </c>
      <c r="AD69" s="100">
        <v>0.15490147326000001</v>
      </c>
      <c r="AE69" s="100">
        <v>0.37636865649899998</v>
      </c>
      <c r="AF69" s="100">
        <v>0.53313037246499995</v>
      </c>
      <c r="AG69" s="101">
        <f t="shared" si="6"/>
        <v>2.0124599999999999</v>
      </c>
      <c r="AH69" s="99">
        <v>8.6</v>
      </c>
      <c r="AI69" s="100">
        <v>46</v>
      </c>
      <c r="AJ69" s="100">
        <v>0.15490147326000001</v>
      </c>
      <c r="AK69" s="100">
        <v>0.37636865649899998</v>
      </c>
      <c r="AL69" s="100">
        <v>0.53313037246499995</v>
      </c>
      <c r="AM69" s="101">
        <f t="shared" si="7"/>
        <v>1.92354</v>
      </c>
    </row>
    <row r="70" spans="16:39">
      <c r="P70" s="99">
        <v>8.6999999999999993</v>
      </c>
      <c r="Q70" s="100">
        <v>46</v>
      </c>
      <c r="R70" s="100">
        <v>0.15269647552400001</v>
      </c>
      <c r="S70" s="100">
        <v>0.374127957653</v>
      </c>
      <c r="T70" s="100">
        <v>0.53183573922500005</v>
      </c>
      <c r="U70" s="101">
        <f t="shared" si="4"/>
        <v>1.7888500000000001</v>
      </c>
      <c r="V70" s="99">
        <v>8.6999999999999993</v>
      </c>
      <c r="W70" s="100">
        <v>46</v>
      </c>
      <c r="X70" s="100">
        <v>0.15269647552400001</v>
      </c>
      <c r="Y70" s="100">
        <v>0.374127957653</v>
      </c>
      <c r="Z70" s="100">
        <v>0.53183573922500005</v>
      </c>
      <c r="AA70" s="102">
        <f t="shared" si="5"/>
        <v>1.8788</v>
      </c>
      <c r="AB70" s="99">
        <v>8.6999999999999993</v>
      </c>
      <c r="AC70" s="100">
        <v>46</v>
      </c>
      <c r="AD70" s="100">
        <v>0.15269647552400001</v>
      </c>
      <c r="AE70" s="100">
        <v>0.374127957653</v>
      </c>
      <c r="AF70" s="100">
        <v>0.53183573922500005</v>
      </c>
      <c r="AG70" s="101">
        <f t="shared" si="6"/>
        <v>1.92354</v>
      </c>
      <c r="AH70" s="99">
        <v>8.6999999999999993</v>
      </c>
      <c r="AI70" s="100">
        <v>46</v>
      </c>
      <c r="AJ70" s="100">
        <v>0.15269647552400001</v>
      </c>
      <c r="AK70" s="100">
        <v>0.374127957653</v>
      </c>
      <c r="AL70" s="100">
        <v>0.53183573922500005</v>
      </c>
      <c r="AM70" s="101">
        <f t="shared" si="7"/>
        <v>1.8357600000000001</v>
      </c>
    </row>
    <row r="71" spans="16:39">
      <c r="P71" s="99">
        <v>8.8000000000000007</v>
      </c>
      <c r="Q71" s="100">
        <v>46</v>
      </c>
      <c r="R71" s="100">
        <v>0.15192431127299999</v>
      </c>
      <c r="S71" s="100">
        <v>0.37385535606699999</v>
      </c>
      <c r="T71" s="100">
        <v>0.53225638464299996</v>
      </c>
      <c r="U71" s="101">
        <f t="shared" si="4"/>
        <v>1.7</v>
      </c>
      <c r="V71" s="99">
        <v>8.8000000000000007</v>
      </c>
      <c r="W71" s="100">
        <v>46</v>
      </c>
      <c r="X71" s="100">
        <v>0.15192431127299999</v>
      </c>
      <c r="Y71" s="100">
        <v>0.37385535606699999</v>
      </c>
      <c r="Z71" s="100">
        <v>0.53225638464299996</v>
      </c>
      <c r="AA71" s="102">
        <f t="shared" si="5"/>
        <v>1.7888999999999999</v>
      </c>
      <c r="AB71" s="99">
        <v>8.8000000000000007</v>
      </c>
      <c r="AC71" s="100">
        <v>46</v>
      </c>
      <c r="AD71" s="100">
        <v>0.15192431127299999</v>
      </c>
      <c r="AE71" s="100">
        <v>0.37385535606699999</v>
      </c>
      <c r="AF71" s="100">
        <v>0.53225638464299996</v>
      </c>
      <c r="AG71" s="101">
        <f t="shared" si="6"/>
        <v>1.8357600000000001</v>
      </c>
      <c r="AH71" s="99">
        <v>8.8000000000000007</v>
      </c>
      <c r="AI71" s="100">
        <v>46</v>
      </c>
      <c r="AJ71" s="100">
        <v>0.15192431127299999</v>
      </c>
      <c r="AK71" s="100">
        <v>0.37385535606699999</v>
      </c>
      <c r="AL71" s="100">
        <v>0.53225638464299996</v>
      </c>
      <c r="AM71" s="101">
        <f t="shared" si="7"/>
        <v>1.74929</v>
      </c>
    </row>
    <row r="72" spans="16:39">
      <c r="P72" s="99">
        <v>8.9</v>
      </c>
      <c r="Q72" s="100">
        <v>46</v>
      </c>
      <c r="R72" s="100">
        <v>0.15238172009299999</v>
      </c>
      <c r="S72" s="100">
        <v>0.37497738898299998</v>
      </c>
      <c r="T72" s="100">
        <v>0.53374229459599998</v>
      </c>
      <c r="U72" s="101">
        <f t="shared" si="4"/>
        <v>1.6124499999999999</v>
      </c>
      <c r="V72" s="99">
        <v>8.9</v>
      </c>
      <c r="W72" s="100">
        <v>46</v>
      </c>
      <c r="X72" s="100">
        <v>0.15238172009299999</v>
      </c>
      <c r="Y72" s="100">
        <v>0.37497738898299998</v>
      </c>
      <c r="Z72" s="100">
        <v>0.53374229459599998</v>
      </c>
      <c r="AA72" s="102">
        <f t="shared" si="5"/>
        <v>1.7</v>
      </c>
      <c r="AB72" s="99">
        <v>8.9</v>
      </c>
      <c r="AC72" s="100">
        <v>46</v>
      </c>
      <c r="AD72" s="100">
        <v>0.15238172009299999</v>
      </c>
      <c r="AE72" s="100">
        <v>0.37497738898299998</v>
      </c>
      <c r="AF72" s="100">
        <v>0.53374229459599998</v>
      </c>
      <c r="AG72" s="101">
        <f t="shared" si="6"/>
        <v>1.74929</v>
      </c>
      <c r="AH72" s="99">
        <v>8.9</v>
      </c>
      <c r="AI72" s="100">
        <v>46</v>
      </c>
      <c r="AJ72" s="100">
        <v>0.15238172009299999</v>
      </c>
      <c r="AK72" s="100">
        <v>0.37497738898299998</v>
      </c>
      <c r="AL72" s="100">
        <v>0.53374229459599998</v>
      </c>
      <c r="AM72" s="101">
        <f t="shared" si="7"/>
        <v>1.6643300000000001</v>
      </c>
    </row>
    <row r="73" spans="16:39">
      <c r="P73" s="99">
        <v>8.9499999999999993</v>
      </c>
      <c r="Q73" s="100">
        <v>46</v>
      </c>
      <c r="R73" s="100">
        <v>0.15306053124499999</v>
      </c>
      <c r="S73" s="100">
        <v>0.37606985507899998</v>
      </c>
      <c r="T73" s="100">
        <v>0.53493580184400003</v>
      </c>
      <c r="U73" s="101">
        <f t="shared" si="4"/>
        <v>1.56924</v>
      </c>
      <c r="V73" s="99">
        <v>8.9499999999999993</v>
      </c>
      <c r="W73" s="100">
        <v>46</v>
      </c>
      <c r="X73" s="100">
        <v>0.15306053124499999</v>
      </c>
      <c r="Y73" s="100">
        <v>0.37606985507899998</v>
      </c>
      <c r="Z73" s="100">
        <v>0.53493580184400003</v>
      </c>
      <c r="AA73" s="102">
        <f t="shared" si="5"/>
        <v>1.6560999999999999</v>
      </c>
      <c r="AB73" s="99">
        <v>8.9499999999999993</v>
      </c>
      <c r="AC73" s="100">
        <v>46</v>
      </c>
      <c r="AD73" s="100">
        <v>0.15306053124499999</v>
      </c>
      <c r="AE73" s="100">
        <v>0.37606985507899998</v>
      </c>
      <c r="AF73" s="100">
        <v>0.53493580184400003</v>
      </c>
      <c r="AG73" s="101">
        <f t="shared" si="6"/>
        <v>1.70661</v>
      </c>
      <c r="AH73" s="99">
        <v>8.9499999999999993</v>
      </c>
      <c r="AI73" s="100">
        <v>46</v>
      </c>
      <c r="AJ73" s="100">
        <v>0.15306053124499999</v>
      </c>
      <c r="AK73" s="100">
        <v>0.37606985507899998</v>
      </c>
      <c r="AL73" s="100">
        <v>0.53493580184400003</v>
      </c>
      <c r="AM73" s="101">
        <f t="shared" si="7"/>
        <v>1.6225000000000001</v>
      </c>
    </row>
    <row r="74" spans="16:39">
      <c r="P74" s="99">
        <v>9</v>
      </c>
      <c r="Q74" s="100">
        <v>46</v>
      </c>
      <c r="R74" s="100">
        <v>0.154039597173</v>
      </c>
      <c r="S74" s="100">
        <v>0.377539742457</v>
      </c>
      <c r="T74" s="100">
        <v>0.53647342490899996</v>
      </c>
      <c r="U74" s="101">
        <f t="shared" si="4"/>
        <v>1.52643</v>
      </c>
      <c r="V74" s="99">
        <v>9</v>
      </c>
      <c r="W74" s="100">
        <v>46</v>
      </c>
      <c r="X74" s="100">
        <v>0.154039597173</v>
      </c>
      <c r="Y74" s="100">
        <v>0.377539742457</v>
      </c>
      <c r="Z74" s="100">
        <v>0.53647342490899996</v>
      </c>
      <c r="AA74" s="102">
        <f t="shared" si="5"/>
        <v>1.6125</v>
      </c>
      <c r="AB74" s="99">
        <v>9</v>
      </c>
      <c r="AC74" s="100">
        <v>46</v>
      </c>
      <c r="AD74" s="100">
        <v>0.154039597173</v>
      </c>
      <c r="AE74" s="100">
        <v>0.377539742457</v>
      </c>
      <c r="AF74" s="100">
        <v>0.53647342490899996</v>
      </c>
      <c r="AG74" s="101">
        <f t="shared" si="6"/>
        <v>1.6643300000000001</v>
      </c>
      <c r="AH74" s="99">
        <v>9</v>
      </c>
      <c r="AI74" s="100">
        <v>46</v>
      </c>
      <c r="AJ74" s="100">
        <v>0.154039597173</v>
      </c>
      <c r="AK74" s="100">
        <v>0.377539742457</v>
      </c>
      <c r="AL74" s="100">
        <v>0.53647342490899996</v>
      </c>
      <c r="AM74" s="101">
        <f t="shared" si="7"/>
        <v>1.58114</v>
      </c>
    </row>
    <row r="75" spans="16:39">
      <c r="P75" s="99">
        <v>9.1</v>
      </c>
      <c r="Q75" s="100">
        <v>46</v>
      </c>
      <c r="R75" s="100">
        <v>0.15694944800300001</v>
      </c>
      <c r="S75" s="100">
        <v>0.38185449241800001</v>
      </c>
      <c r="T75" s="100">
        <v>0.54093419426800005</v>
      </c>
      <c r="U75" s="101">
        <f t="shared" si="4"/>
        <v>1.4422200000000001</v>
      </c>
      <c r="V75" s="99">
        <v>9.1</v>
      </c>
      <c r="W75" s="100">
        <v>46</v>
      </c>
      <c r="X75" s="100">
        <v>0.15694944800300001</v>
      </c>
      <c r="Y75" s="100">
        <v>0.38185449241800001</v>
      </c>
      <c r="Z75" s="100">
        <v>0.54093419426800005</v>
      </c>
      <c r="AA75" s="102">
        <f t="shared" si="5"/>
        <v>1.5264</v>
      </c>
      <c r="AB75" s="99">
        <v>9.1</v>
      </c>
      <c r="AC75" s="100">
        <v>46</v>
      </c>
      <c r="AD75" s="100">
        <v>0.15694944800300001</v>
      </c>
      <c r="AE75" s="100">
        <v>0.38185449241800001</v>
      </c>
      <c r="AF75" s="100">
        <v>0.54093419426800005</v>
      </c>
      <c r="AG75" s="101">
        <f t="shared" si="6"/>
        <v>1.58114</v>
      </c>
      <c r="AH75" s="99">
        <v>9.1</v>
      </c>
      <c r="AI75" s="100">
        <v>46</v>
      </c>
      <c r="AJ75" s="100">
        <v>0.15694944800300001</v>
      </c>
      <c r="AK75" s="100">
        <v>0.38185449241800001</v>
      </c>
      <c r="AL75" s="100">
        <v>0.54093419426800005</v>
      </c>
      <c r="AM75" s="101">
        <f t="shared" si="7"/>
        <v>1.5</v>
      </c>
    </row>
    <row r="76" spans="16:39">
      <c r="P76" s="99">
        <v>9.1999999999999993</v>
      </c>
      <c r="Q76" s="100">
        <v>46</v>
      </c>
      <c r="R76" s="100">
        <v>0.16115224757800001</v>
      </c>
      <c r="S76" s="100">
        <v>0.38798448028900001</v>
      </c>
      <c r="T76" s="100">
        <v>0.54714082790200003</v>
      </c>
      <c r="U76" s="101">
        <f t="shared" si="4"/>
        <v>1.36015</v>
      </c>
      <c r="V76" s="99">
        <v>9.1999999999999993</v>
      </c>
      <c r="W76" s="100">
        <v>46</v>
      </c>
      <c r="X76" s="100">
        <v>0.16115224757800001</v>
      </c>
      <c r="Y76" s="100">
        <v>0.38798448028900001</v>
      </c>
      <c r="Z76" s="100">
        <v>0.54714082790200003</v>
      </c>
      <c r="AA76" s="102">
        <f t="shared" si="5"/>
        <v>1.4421999999999999</v>
      </c>
      <c r="AB76" s="99">
        <v>9.1999999999999993</v>
      </c>
      <c r="AC76" s="100">
        <v>46</v>
      </c>
      <c r="AD76" s="100">
        <v>0.16115224757800001</v>
      </c>
      <c r="AE76" s="100">
        <v>0.38798448028900001</v>
      </c>
      <c r="AF76" s="100">
        <v>0.54714082790200003</v>
      </c>
      <c r="AG76" s="101">
        <f t="shared" si="6"/>
        <v>1.5</v>
      </c>
      <c r="AH76" s="99">
        <v>9.1999999999999993</v>
      </c>
      <c r="AI76" s="100">
        <v>46</v>
      </c>
      <c r="AJ76" s="100">
        <v>0.16115224757800001</v>
      </c>
      <c r="AK76" s="100">
        <v>0.38798448028900001</v>
      </c>
      <c r="AL76" s="100">
        <v>0.54714082790200003</v>
      </c>
      <c r="AM76" s="101">
        <f t="shared" si="7"/>
        <v>1.42127</v>
      </c>
    </row>
    <row r="77" spans="16:39">
      <c r="P77" s="99">
        <v>7</v>
      </c>
      <c r="Q77" s="100">
        <v>46.1</v>
      </c>
      <c r="R77" s="100">
        <v>0.408777916927</v>
      </c>
      <c r="S77" s="100">
        <v>0.93146088520600001</v>
      </c>
      <c r="T77" s="100">
        <v>1.26030891522</v>
      </c>
      <c r="U77" s="101">
        <f t="shared" si="4"/>
        <v>3.3734299999999999</v>
      </c>
      <c r="V77" s="99">
        <v>7</v>
      </c>
      <c r="W77" s="100">
        <v>46.1</v>
      </c>
      <c r="X77" s="100">
        <v>0.408777916927</v>
      </c>
      <c r="Y77" s="100">
        <v>0.93146088520600001</v>
      </c>
      <c r="Z77" s="100">
        <v>1.26030891522</v>
      </c>
      <c r="AA77" s="102">
        <f t="shared" si="5"/>
        <v>3.4712999999999998</v>
      </c>
      <c r="AB77" s="99">
        <v>7</v>
      </c>
      <c r="AC77" s="100">
        <v>46.1</v>
      </c>
      <c r="AD77" s="100">
        <v>0.408777916927</v>
      </c>
      <c r="AE77" s="100">
        <v>0.93146088520600001</v>
      </c>
      <c r="AF77" s="100">
        <v>1.26030891522</v>
      </c>
      <c r="AG77" s="101">
        <f t="shared" si="6"/>
        <v>3.4928499999999998</v>
      </c>
      <c r="AH77" s="99">
        <v>7</v>
      </c>
      <c r="AI77" s="100">
        <v>46.1</v>
      </c>
      <c r="AJ77" s="100">
        <v>0.408777916927</v>
      </c>
      <c r="AK77" s="100">
        <v>0.93146088520600001</v>
      </c>
      <c r="AL77" s="100">
        <v>1.26030891522</v>
      </c>
      <c r="AM77" s="101">
        <f t="shared" si="7"/>
        <v>3.3955899999999999</v>
      </c>
    </row>
    <row r="78" spans="16:39">
      <c r="P78" s="99">
        <v>6.9</v>
      </c>
      <c r="Q78" s="100">
        <v>46.1</v>
      </c>
      <c r="R78" s="100">
        <v>0.392465703369</v>
      </c>
      <c r="S78" s="100">
        <v>0.89058648692700004</v>
      </c>
      <c r="T78" s="100">
        <v>1.2062950803800001</v>
      </c>
      <c r="U78" s="101">
        <f t="shared" si="4"/>
        <v>3.4713099999999999</v>
      </c>
      <c r="V78" s="99">
        <v>6.9</v>
      </c>
      <c r="W78" s="100">
        <v>46.1</v>
      </c>
      <c r="X78" s="100">
        <v>0.392465703369</v>
      </c>
      <c r="Y78" s="100">
        <v>0.89058648692700004</v>
      </c>
      <c r="Z78" s="100">
        <v>1.2062950803800001</v>
      </c>
      <c r="AA78" s="102">
        <f t="shared" si="5"/>
        <v>3.5693000000000001</v>
      </c>
      <c r="AB78" s="99">
        <v>6.9</v>
      </c>
      <c r="AC78" s="100">
        <v>46.1</v>
      </c>
      <c r="AD78" s="100">
        <v>0.392465703369</v>
      </c>
      <c r="AE78" s="100">
        <v>0.89058648692700004</v>
      </c>
      <c r="AF78" s="100">
        <v>1.2062950803800001</v>
      </c>
      <c r="AG78" s="101">
        <f t="shared" si="6"/>
        <v>3.5902699999999999</v>
      </c>
      <c r="AH78" s="99">
        <v>6.9</v>
      </c>
      <c r="AI78" s="100">
        <v>46.1</v>
      </c>
      <c r="AJ78" s="100">
        <v>0.392465703369</v>
      </c>
      <c r="AK78" s="100">
        <v>0.89058648692700004</v>
      </c>
      <c r="AL78" s="100">
        <v>1.2062950803800001</v>
      </c>
      <c r="AM78" s="101">
        <f t="shared" si="7"/>
        <v>3.4928499999999998</v>
      </c>
    </row>
    <row r="79" spans="16:39">
      <c r="P79" s="99">
        <v>7.1</v>
      </c>
      <c r="Q79" s="100">
        <v>46.1</v>
      </c>
      <c r="R79" s="100">
        <v>0.41752222573800002</v>
      </c>
      <c r="S79" s="100">
        <v>0.95323394703300002</v>
      </c>
      <c r="T79" s="100">
        <v>1.2894476377399999</v>
      </c>
      <c r="U79" s="101">
        <f t="shared" si="4"/>
        <v>3.2756699999999999</v>
      </c>
      <c r="V79" s="99">
        <v>7.1</v>
      </c>
      <c r="W79" s="100">
        <v>46.1</v>
      </c>
      <c r="X79" s="100">
        <v>0.41752222573800002</v>
      </c>
      <c r="Y79" s="100">
        <v>0.95323394703300002</v>
      </c>
      <c r="Z79" s="100">
        <v>1.2894476377399999</v>
      </c>
      <c r="AA79" s="102">
        <f t="shared" si="5"/>
        <v>3.3734000000000002</v>
      </c>
      <c r="AB79" s="99">
        <v>7.1</v>
      </c>
      <c r="AC79" s="100">
        <v>46.1</v>
      </c>
      <c r="AD79" s="100">
        <v>0.41752222573800002</v>
      </c>
      <c r="AE79" s="100">
        <v>0.95323394703300002</v>
      </c>
      <c r="AF79" s="100">
        <v>1.2894476377399999</v>
      </c>
      <c r="AG79" s="101">
        <f t="shared" si="6"/>
        <v>3.3955899999999999</v>
      </c>
      <c r="AH79" s="99">
        <v>7.1</v>
      </c>
      <c r="AI79" s="100">
        <v>46.1</v>
      </c>
      <c r="AJ79" s="100">
        <v>0.41752222573800002</v>
      </c>
      <c r="AK79" s="100">
        <v>0.95323394703300002</v>
      </c>
      <c r="AL79" s="100">
        <v>1.2894476377399999</v>
      </c>
      <c r="AM79" s="101">
        <f t="shared" si="7"/>
        <v>3.2984800000000001</v>
      </c>
    </row>
    <row r="80" spans="16:39">
      <c r="P80" s="99">
        <v>6.8</v>
      </c>
      <c r="Q80" s="100">
        <v>46.1</v>
      </c>
      <c r="R80" s="100">
        <v>0.36738162625999998</v>
      </c>
      <c r="S80" s="100">
        <v>0.84292426154599998</v>
      </c>
      <c r="T80" s="100">
        <v>1.14806046832</v>
      </c>
      <c r="U80" s="101">
        <f t="shared" si="4"/>
        <v>3.5693100000000002</v>
      </c>
      <c r="V80" s="99">
        <v>6.8</v>
      </c>
      <c r="W80" s="100">
        <v>46.1</v>
      </c>
      <c r="X80" s="100">
        <v>0.36738162625999998</v>
      </c>
      <c r="Y80" s="100">
        <v>0.84292426154599998</v>
      </c>
      <c r="Z80" s="100">
        <v>1.14806046832</v>
      </c>
      <c r="AA80" s="102">
        <f t="shared" si="5"/>
        <v>3.6674000000000002</v>
      </c>
      <c r="AB80" s="99">
        <v>6.8</v>
      </c>
      <c r="AC80" s="100">
        <v>46.1</v>
      </c>
      <c r="AD80" s="100">
        <v>0.36738162625999998</v>
      </c>
      <c r="AE80" s="100">
        <v>0.84292426154599998</v>
      </c>
      <c r="AF80" s="100">
        <v>1.14806046832</v>
      </c>
      <c r="AG80" s="101">
        <f t="shared" si="6"/>
        <v>3.6878199999999999</v>
      </c>
      <c r="AH80" s="99">
        <v>6.8</v>
      </c>
      <c r="AI80" s="100">
        <v>46.1</v>
      </c>
      <c r="AJ80" s="100">
        <v>0.36738162625999998</v>
      </c>
      <c r="AK80" s="100">
        <v>0.84292426154599998</v>
      </c>
      <c r="AL80" s="100">
        <v>1.14806046832</v>
      </c>
      <c r="AM80" s="101">
        <f t="shared" si="7"/>
        <v>3.5902599999999998</v>
      </c>
    </row>
    <row r="81" spans="16:39">
      <c r="P81" s="99">
        <v>7.2</v>
      </c>
      <c r="Q81" s="100">
        <v>46.1</v>
      </c>
      <c r="R81" s="100">
        <v>0.423657925755</v>
      </c>
      <c r="S81" s="100">
        <v>0.96584317212600002</v>
      </c>
      <c r="T81" s="100">
        <v>1.3039081003399999</v>
      </c>
      <c r="U81" s="101">
        <f t="shared" si="4"/>
        <v>3.1780499999999998</v>
      </c>
      <c r="V81" s="99">
        <v>7.2</v>
      </c>
      <c r="W81" s="100">
        <v>46.1</v>
      </c>
      <c r="X81" s="100">
        <v>0.423657925755</v>
      </c>
      <c r="Y81" s="100">
        <v>0.96584317212600002</v>
      </c>
      <c r="Z81" s="100">
        <v>1.3039081003399999</v>
      </c>
      <c r="AA81" s="102">
        <f t="shared" si="5"/>
        <v>3.2757000000000001</v>
      </c>
      <c r="AB81" s="99">
        <v>7.2</v>
      </c>
      <c r="AC81" s="100">
        <v>46.1</v>
      </c>
      <c r="AD81" s="100">
        <v>0.423657925755</v>
      </c>
      <c r="AE81" s="100">
        <v>0.96584317212600002</v>
      </c>
      <c r="AF81" s="100">
        <v>1.3039081003399999</v>
      </c>
      <c r="AG81" s="101">
        <f t="shared" si="6"/>
        <v>3.2984900000000001</v>
      </c>
      <c r="AH81" s="99">
        <v>7.2</v>
      </c>
      <c r="AI81" s="100">
        <v>46.1</v>
      </c>
      <c r="AJ81" s="100">
        <v>0.423657925755</v>
      </c>
      <c r="AK81" s="100">
        <v>0.96584317212600002</v>
      </c>
      <c r="AL81" s="100">
        <v>1.3039081003399999</v>
      </c>
      <c r="AM81" s="101">
        <f t="shared" si="7"/>
        <v>3.2015600000000002</v>
      </c>
    </row>
    <row r="82" spans="16:39">
      <c r="P82" s="99">
        <v>6.7</v>
      </c>
      <c r="Q82" s="100">
        <v>46.1</v>
      </c>
      <c r="R82" s="100">
        <v>0.33160889827899998</v>
      </c>
      <c r="S82" s="100">
        <v>0.77094123668900005</v>
      </c>
      <c r="T82" s="100">
        <v>1.0548468558099999</v>
      </c>
      <c r="U82" s="101">
        <f t="shared" si="4"/>
        <v>3.6674199999999999</v>
      </c>
      <c r="V82" s="99">
        <v>6.7</v>
      </c>
      <c r="W82" s="100">
        <v>46.1</v>
      </c>
      <c r="X82" s="100">
        <v>0.33160889827899998</v>
      </c>
      <c r="Y82" s="100">
        <v>0.77094123668900005</v>
      </c>
      <c r="Z82" s="100">
        <v>1.0548468558099999</v>
      </c>
      <c r="AA82" s="102">
        <f t="shared" si="5"/>
        <v>3.7656000000000001</v>
      </c>
      <c r="AB82" s="99">
        <v>6.7</v>
      </c>
      <c r="AC82" s="100">
        <v>46.1</v>
      </c>
      <c r="AD82" s="100">
        <v>0.33160889827899998</v>
      </c>
      <c r="AE82" s="100">
        <v>0.77094123668900005</v>
      </c>
      <c r="AF82" s="100">
        <v>1.0548468558099999</v>
      </c>
      <c r="AG82" s="101">
        <f t="shared" si="6"/>
        <v>3.7854999999999999</v>
      </c>
      <c r="AH82" s="99">
        <v>6.7</v>
      </c>
      <c r="AI82" s="100">
        <v>46.1</v>
      </c>
      <c r="AJ82" s="100">
        <v>0.33160889827899998</v>
      </c>
      <c r="AK82" s="100">
        <v>0.77094123668900005</v>
      </c>
      <c r="AL82" s="100">
        <v>1.0548468558099999</v>
      </c>
      <c r="AM82" s="101">
        <f t="shared" si="7"/>
        <v>3.6878199999999999</v>
      </c>
    </row>
    <row r="83" spans="16:39">
      <c r="P83" s="99">
        <v>7.3</v>
      </c>
      <c r="Q83" s="100">
        <v>46.1</v>
      </c>
      <c r="R83" s="100">
        <v>0.42855074639099999</v>
      </c>
      <c r="S83" s="100">
        <v>0.97841485372799997</v>
      </c>
      <c r="T83" s="100">
        <v>1.3197415265400001</v>
      </c>
      <c r="U83" s="101">
        <f t="shared" si="4"/>
        <v>3.0805799999999999</v>
      </c>
      <c r="V83" s="99">
        <v>7.3</v>
      </c>
      <c r="W83" s="100">
        <v>46.1</v>
      </c>
      <c r="X83" s="100">
        <v>0.42855074639099999</v>
      </c>
      <c r="Y83" s="100">
        <v>0.97841485372799997</v>
      </c>
      <c r="Z83" s="100">
        <v>1.3197415265400001</v>
      </c>
      <c r="AA83" s="102">
        <f t="shared" si="5"/>
        <v>3.1781000000000001</v>
      </c>
      <c r="AB83" s="99">
        <v>7.3</v>
      </c>
      <c r="AC83" s="100">
        <v>46.1</v>
      </c>
      <c r="AD83" s="100">
        <v>0.42855074639099999</v>
      </c>
      <c r="AE83" s="100">
        <v>0.97841485372799997</v>
      </c>
      <c r="AF83" s="100">
        <v>1.3197415265400001</v>
      </c>
      <c r="AG83" s="101">
        <f t="shared" si="6"/>
        <v>3.2015600000000002</v>
      </c>
      <c r="AH83" s="99">
        <v>7.3</v>
      </c>
      <c r="AI83" s="100">
        <v>46.1</v>
      </c>
      <c r="AJ83" s="100">
        <v>0.42855074639099999</v>
      </c>
      <c r="AK83" s="100">
        <v>0.97841485372799997</v>
      </c>
      <c r="AL83" s="100">
        <v>1.3197415265400001</v>
      </c>
      <c r="AM83" s="101">
        <f t="shared" si="7"/>
        <v>3.1048300000000002</v>
      </c>
    </row>
    <row r="84" spans="16:39">
      <c r="P84" s="99">
        <v>6.6</v>
      </c>
      <c r="Q84" s="100">
        <v>46.1</v>
      </c>
      <c r="R84" s="100">
        <v>0.29352201205299999</v>
      </c>
      <c r="S84" s="100">
        <v>0.68000316403200001</v>
      </c>
      <c r="T84" s="100">
        <v>0.932487876981</v>
      </c>
      <c r="U84" s="101">
        <f t="shared" si="4"/>
        <v>3.7656299999999998</v>
      </c>
      <c r="V84" s="99">
        <v>6.6</v>
      </c>
      <c r="W84" s="100">
        <v>46.1</v>
      </c>
      <c r="X84" s="100">
        <v>0.29352201205299999</v>
      </c>
      <c r="Y84" s="100">
        <v>0.68000316403200001</v>
      </c>
      <c r="Z84" s="100">
        <v>0.932487876981</v>
      </c>
      <c r="AA84" s="102">
        <f t="shared" si="5"/>
        <v>3.8639000000000001</v>
      </c>
      <c r="AB84" s="99">
        <v>6.6</v>
      </c>
      <c r="AC84" s="100">
        <v>46.1</v>
      </c>
      <c r="AD84" s="100">
        <v>0.29352201205299999</v>
      </c>
      <c r="AE84" s="100">
        <v>0.68000316403200001</v>
      </c>
      <c r="AF84" s="100">
        <v>0.932487876981</v>
      </c>
      <c r="AG84" s="101">
        <f t="shared" si="6"/>
        <v>3.8833000000000002</v>
      </c>
      <c r="AH84" s="99">
        <v>6.6</v>
      </c>
      <c r="AI84" s="100">
        <v>46.1</v>
      </c>
      <c r="AJ84" s="100">
        <v>0.29352201205299999</v>
      </c>
      <c r="AK84" s="100">
        <v>0.68000316403200001</v>
      </c>
      <c r="AL84" s="100">
        <v>0.932487876981</v>
      </c>
      <c r="AM84" s="101">
        <f t="shared" si="7"/>
        <v>3.7854999999999999</v>
      </c>
    </row>
    <row r="85" spans="16:39">
      <c r="P85" s="99">
        <v>7.4</v>
      </c>
      <c r="Q85" s="100">
        <v>46.1</v>
      </c>
      <c r="R85" s="100">
        <v>0.429034316576</v>
      </c>
      <c r="S85" s="100">
        <v>0.981397002628</v>
      </c>
      <c r="T85" s="100">
        <v>1.32405974732</v>
      </c>
      <c r="U85" s="101">
        <f t="shared" si="4"/>
        <v>2.9832900000000002</v>
      </c>
      <c r="V85" s="99">
        <v>7.4</v>
      </c>
      <c r="W85" s="100">
        <v>46.1</v>
      </c>
      <c r="X85" s="100">
        <v>0.429034316576</v>
      </c>
      <c r="Y85" s="100">
        <v>0.981397002628</v>
      </c>
      <c r="Z85" s="100">
        <v>1.32405974732</v>
      </c>
      <c r="AA85" s="102">
        <f t="shared" si="5"/>
        <v>3.0806</v>
      </c>
      <c r="AB85" s="99">
        <v>7.4</v>
      </c>
      <c r="AC85" s="100">
        <v>46.1</v>
      </c>
      <c r="AD85" s="100">
        <v>0.429034316576</v>
      </c>
      <c r="AE85" s="100">
        <v>0.981397002628</v>
      </c>
      <c r="AF85" s="100">
        <v>1.32405974732</v>
      </c>
      <c r="AG85" s="101">
        <f t="shared" si="6"/>
        <v>3.1048399999999998</v>
      </c>
      <c r="AH85" s="99">
        <v>7.4</v>
      </c>
      <c r="AI85" s="100">
        <v>46.1</v>
      </c>
      <c r="AJ85" s="100">
        <v>0.429034316576</v>
      </c>
      <c r="AK85" s="100">
        <v>0.981397002628</v>
      </c>
      <c r="AL85" s="100">
        <v>1.32405974732</v>
      </c>
      <c r="AM85" s="101">
        <f t="shared" si="7"/>
        <v>3.0083199999999999</v>
      </c>
    </row>
    <row r="86" spans="16:39">
      <c r="P86" s="99">
        <v>7.5</v>
      </c>
      <c r="Q86" s="100">
        <v>46.1</v>
      </c>
      <c r="R86" s="100">
        <v>0.42333205498600002</v>
      </c>
      <c r="S86" s="100">
        <v>0.97273245946700004</v>
      </c>
      <c r="T86" s="100">
        <v>1.3145724191999999</v>
      </c>
      <c r="U86" s="101">
        <f t="shared" si="4"/>
        <v>2.8861699999999999</v>
      </c>
      <c r="V86" s="99">
        <v>7.5</v>
      </c>
      <c r="W86" s="100">
        <v>46.1</v>
      </c>
      <c r="X86" s="100">
        <v>0.42333205498600002</v>
      </c>
      <c r="Y86" s="100">
        <v>0.97273245946700004</v>
      </c>
      <c r="Z86" s="100">
        <v>1.3145724191999999</v>
      </c>
      <c r="AA86" s="102">
        <f t="shared" si="5"/>
        <v>2.9832999999999998</v>
      </c>
      <c r="AB86" s="99">
        <v>7.5</v>
      </c>
      <c r="AC86" s="100">
        <v>46.1</v>
      </c>
      <c r="AD86" s="100">
        <v>0.42333205498600002</v>
      </c>
      <c r="AE86" s="100">
        <v>0.97273245946700004</v>
      </c>
      <c r="AF86" s="100">
        <v>1.3145724191999999</v>
      </c>
      <c r="AG86" s="101">
        <f t="shared" si="6"/>
        <v>3.0083199999999999</v>
      </c>
      <c r="AH86" s="99">
        <v>7.5</v>
      </c>
      <c r="AI86" s="100">
        <v>46.1</v>
      </c>
      <c r="AJ86" s="100">
        <v>0.42333205498600002</v>
      </c>
      <c r="AK86" s="100">
        <v>0.97273245946700004</v>
      </c>
      <c r="AL86" s="100">
        <v>1.3145724191999999</v>
      </c>
      <c r="AM86" s="101">
        <f t="shared" si="7"/>
        <v>2.9120400000000002</v>
      </c>
    </row>
    <row r="87" spans="16:39">
      <c r="P87" s="99">
        <v>6.4</v>
      </c>
      <c r="Q87" s="100">
        <v>46.1</v>
      </c>
      <c r="R87" s="100">
        <v>0.24078743585199999</v>
      </c>
      <c r="S87" s="100">
        <v>0.57164054743000003</v>
      </c>
      <c r="T87" s="100">
        <v>0.79578678979499995</v>
      </c>
      <c r="U87" s="101">
        <f t="shared" si="4"/>
        <v>3.9623200000000001</v>
      </c>
      <c r="V87" s="99">
        <v>6.4</v>
      </c>
      <c r="W87" s="100">
        <v>46.1</v>
      </c>
      <c r="X87" s="100">
        <v>0.24078743585199999</v>
      </c>
      <c r="Y87" s="100">
        <v>0.57164054743000003</v>
      </c>
      <c r="Z87" s="100">
        <v>0.79578678979499995</v>
      </c>
      <c r="AA87" s="102">
        <f t="shared" si="5"/>
        <v>4.0608000000000004</v>
      </c>
      <c r="AB87" s="99">
        <v>6.4</v>
      </c>
      <c r="AC87" s="100">
        <v>46.1</v>
      </c>
      <c r="AD87" s="100">
        <v>0.24078743585199999</v>
      </c>
      <c r="AE87" s="100">
        <v>0.57164054743000003</v>
      </c>
      <c r="AF87" s="100">
        <v>0.79578678979499995</v>
      </c>
      <c r="AG87" s="101">
        <f t="shared" si="6"/>
        <v>4.0792200000000003</v>
      </c>
      <c r="AH87" s="99">
        <v>6.4</v>
      </c>
      <c r="AI87" s="100">
        <v>46.1</v>
      </c>
      <c r="AJ87" s="100">
        <v>0.24078743585199999</v>
      </c>
      <c r="AK87" s="100">
        <v>0.57164054743000003</v>
      </c>
      <c r="AL87" s="100">
        <v>0.79578678979499995</v>
      </c>
      <c r="AM87" s="101">
        <f t="shared" si="7"/>
        <v>3.9812099999999999</v>
      </c>
    </row>
    <row r="88" spans="16:39">
      <c r="P88" s="99">
        <v>7.6</v>
      </c>
      <c r="Q88" s="100">
        <v>46.1</v>
      </c>
      <c r="R88" s="100">
        <v>0.40983881605400002</v>
      </c>
      <c r="S88" s="100">
        <v>0.94804206934299995</v>
      </c>
      <c r="T88" s="100">
        <v>1.2861781640700001</v>
      </c>
      <c r="U88" s="101">
        <f t="shared" si="4"/>
        <v>2.7892700000000001</v>
      </c>
      <c r="V88" s="99">
        <v>7.6</v>
      </c>
      <c r="W88" s="100">
        <v>46.1</v>
      </c>
      <c r="X88" s="100">
        <v>0.40983881605400002</v>
      </c>
      <c r="Y88" s="100">
        <v>0.94804206934299995</v>
      </c>
      <c r="Z88" s="100">
        <v>1.2861781640700001</v>
      </c>
      <c r="AA88" s="102">
        <f t="shared" si="5"/>
        <v>2.8862000000000001</v>
      </c>
      <c r="AB88" s="99">
        <v>7.6</v>
      </c>
      <c r="AC88" s="100">
        <v>46.1</v>
      </c>
      <c r="AD88" s="100">
        <v>0.40983881605400002</v>
      </c>
      <c r="AE88" s="100">
        <v>0.94804206934299995</v>
      </c>
      <c r="AF88" s="100">
        <v>1.2861781640700001</v>
      </c>
      <c r="AG88" s="101">
        <f t="shared" si="6"/>
        <v>2.9120400000000002</v>
      </c>
      <c r="AH88" s="99">
        <v>7.6</v>
      </c>
      <c r="AI88" s="100">
        <v>46.1</v>
      </c>
      <c r="AJ88" s="100">
        <v>0.40983881605400002</v>
      </c>
      <c r="AK88" s="100">
        <v>0.94804206934299995</v>
      </c>
      <c r="AL88" s="100">
        <v>1.2861781640700001</v>
      </c>
      <c r="AM88" s="101">
        <f t="shared" si="7"/>
        <v>2.81603</v>
      </c>
    </row>
    <row r="89" spans="16:39">
      <c r="P89" s="99">
        <v>6.3</v>
      </c>
      <c r="Q89" s="100">
        <v>46.1</v>
      </c>
      <c r="R89" s="100">
        <v>0.21702307866699999</v>
      </c>
      <c r="S89" s="100">
        <v>0.51322684921499995</v>
      </c>
      <c r="T89" s="100">
        <v>0.71556168364999995</v>
      </c>
      <c r="U89" s="101">
        <f t="shared" si="4"/>
        <v>4.0607899999999999</v>
      </c>
      <c r="V89" s="99">
        <v>6.3</v>
      </c>
      <c r="W89" s="100">
        <v>46.1</v>
      </c>
      <c r="X89" s="100">
        <v>0.21702307866699999</v>
      </c>
      <c r="Y89" s="100">
        <v>0.51322684921499995</v>
      </c>
      <c r="Z89" s="100">
        <v>0.71556168364999995</v>
      </c>
      <c r="AA89" s="102">
        <f t="shared" si="5"/>
        <v>4.1593</v>
      </c>
      <c r="AB89" s="99">
        <v>6.3</v>
      </c>
      <c r="AC89" s="100">
        <v>46.1</v>
      </c>
      <c r="AD89" s="100">
        <v>0.21702307866699999</v>
      </c>
      <c r="AE89" s="100">
        <v>0.51322684921499995</v>
      </c>
      <c r="AF89" s="100">
        <v>0.71556168364999995</v>
      </c>
      <c r="AG89" s="101">
        <f t="shared" si="6"/>
        <v>4.1773199999999999</v>
      </c>
      <c r="AH89" s="99">
        <v>6.3</v>
      </c>
      <c r="AI89" s="100">
        <v>46.1</v>
      </c>
      <c r="AJ89" s="100">
        <v>0.21702307866699999</v>
      </c>
      <c r="AK89" s="100">
        <v>0.51322684921499995</v>
      </c>
      <c r="AL89" s="100">
        <v>0.71556168364999995</v>
      </c>
      <c r="AM89" s="101">
        <f t="shared" si="7"/>
        <v>4.0792200000000003</v>
      </c>
    </row>
    <row r="90" spans="16:39">
      <c r="P90" s="99">
        <v>7.7</v>
      </c>
      <c r="Q90" s="100">
        <v>46.1</v>
      </c>
      <c r="R90" s="100">
        <v>0.38590905995000002</v>
      </c>
      <c r="S90" s="100">
        <v>0.89757664953899996</v>
      </c>
      <c r="T90" s="100">
        <v>1.2236401639700001</v>
      </c>
      <c r="U90" s="101">
        <f t="shared" si="4"/>
        <v>2.69258</v>
      </c>
      <c r="V90" s="99">
        <v>7.7</v>
      </c>
      <c r="W90" s="100">
        <v>46.1</v>
      </c>
      <c r="X90" s="100">
        <v>0.38590905995000002</v>
      </c>
      <c r="Y90" s="100">
        <v>0.89757664953899996</v>
      </c>
      <c r="Z90" s="100">
        <v>1.2236401639700001</v>
      </c>
      <c r="AA90" s="102">
        <f t="shared" si="5"/>
        <v>2.7892999999999999</v>
      </c>
      <c r="AB90" s="99">
        <v>7.7</v>
      </c>
      <c r="AC90" s="100">
        <v>46.1</v>
      </c>
      <c r="AD90" s="100">
        <v>0.38590905995000002</v>
      </c>
      <c r="AE90" s="100">
        <v>0.89757664953899996</v>
      </c>
      <c r="AF90" s="100">
        <v>1.2236401639700001</v>
      </c>
      <c r="AG90" s="101">
        <f t="shared" si="6"/>
        <v>2.81603</v>
      </c>
      <c r="AH90" s="99">
        <v>7.7</v>
      </c>
      <c r="AI90" s="100">
        <v>46.1</v>
      </c>
      <c r="AJ90" s="100">
        <v>0.38590905995000002</v>
      </c>
      <c r="AK90" s="100">
        <v>0.89757664953899996</v>
      </c>
      <c r="AL90" s="100">
        <v>1.2236401639700001</v>
      </c>
      <c r="AM90" s="101">
        <f t="shared" si="7"/>
        <v>2.7202899999999999</v>
      </c>
    </row>
    <row r="91" spans="16:39">
      <c r="P91" s="99">
        <v>6.2</v>
      </c>
      <c r="Q91" s="100">
        <v>46.1</v>
      </c>
      <c r="R91" s="100">
        <v>0.19530129682700001</v>
      </c>
      <c r="S91" s="100">
        <v>0.45741443633399997</v>
      </c>
      <c r="T91" s="100">
        <v>0.636802823608</v>
      </c>
      <c r="U91" s="101">
        <f t="shared" si="4"/>
        <v>4.1593299999999997</v>
      </c>
      <c r="V91" s="99">
        <v>6.2</v>
      </c>
      <c r="W91" s="100">
        <v>46.1</v>
      </c>
      <c r="X91" s="100">
        <v>0.19530129682700001</v>
      </c>
      <c r="Y91" s="100">
        <v>0.45741443633399997</v>
      </c>
      <c r="Z91" s="100">
        <v>0.636802823608</v>
      </c>
      <c r="AA91" s="102">
        <f t="shared" si="5"/>
        <v>4.2579000000000002</v>
      </c>
      <c r="AB91" s="99">
        <v>6.2</v>
      </c>
      <c r="AC91" s="100">
        <v>46.1</v>
      </c>
      <c r="AD91" s="100">
        <v>0.19530129682700001</v>
      </c>
      <c r="AE91" s="100">
        <v>0.45741443633399997</v>
      </c>
      <c r="AF91" s="100">
        <v>0.636802823608</v>
      </c>
      <c r="AG91" s="101">
        <f t="shared" si="6"/>
        <v>4.2755099999999997</v>
      </c>
      <c r="AH91" s="99">
        <v>6.2</v>
      </c>
      <c r="AI91" s="100">
        <v>46.1</v>
      </c>
      <c r="AJ91" s="100">
        <v>0.19530129682700001</v>
      </c>
      <c r="AK91" s="100">
        <v>0.45741443633399997</v>
      </c>
      <c r="AL91" s="100">
        <v>0.636802823608</v>
      </c>
      <c r="AM91" s="101">
        <f t="shared" si="7"/>
        <v>4.1773199999999999</v>
      </c>
    </row>
    <row r="92" spans="16:39">
      <c r="P92" s="99">
        <v>7.8</v>
      </c>
      <c r="Q92" s="100">
        <v>46.1</v>
      </c>
      <c r="R92" s="100">
        <v>0.34995694657499998</v>
      </c>
      <c r="S92" s="100">
        <v>0.81460926401300005</v>
      </c>
      <c r="T92" s="100">
        <v>1.1120121433300001</v>
      </c>
      <c r="U92" s="101">
        <f t="shared" si="4"/>
        <v>2.5961500000000002</v>
      </c>
      <c r="V92" s="99">
        <v>7.8</v>
      </c>
      <c r="W92" s="100">
        <v>46.1</v>
      </c>
      <c r="X92" s="100">
        <v>0.34995694657499998</v>
      </c>
      <c r="Y92" s="100">
        <v>0.81460926401300005</v>
      </c>
      <c r="Z92" s="100">
        <v>1.1120121433300001</v>
      </c>
      <c r="AA92" s="102">
        <f t="shared" si="5"/>
        <v>2.6926000000000001</v>
      </c>
      <c r="AB92" s="99">
        <v>7.8</v>
      </c>
      <c r="AC92" s="100">
        <v>46.1</v>
      </c>
      <c r="AD92" s="100">
        <v>0.34995694657499998</v>
      </c>
      <c r="AE92" s="100">
        <v>0.81460926401300005</v>
      </c>
      <c r="AF92" s="100">
        <v>1.1120121433300001</v>
      </c>
      <c r="AG92" s="101">
        <f t="shared" si="6"/>
        <v>2.7202999999999999</v>
      </c>
      <c r="AH92" s="99">
        <v>7.8</v>
      </c>
      <c r="AI92" s="100">
        <v>46.1</v>
      </c>
      <c r="AJ92" s="100">
        <v>0.34995694657499998</v>
      </c>
      <c r="AK92" s="100">
        <v>0.81460926401300005</v>
      </c>
      <c r="AL92" s="100">
        <v>1.1120121433300001</v>
      </c>
      <c r="AM92" s="101">
        <f t="shared" si="7"/>
        <v>2.6248800000000001</v>
      </c>
    </row>
    <row r="93" spans="16:39">
      <c r="P93" s="99">
        <v>6.1</v>
      </c>
      <c r="Q93" s="100">
        <v>46.1</v>
      </c>
      <c r="R93" s="100">
        <v>0.18005541748699999</v>
      </c>
      <c r="S93" s="100">
        <v>0.42280891315899999</v>
      </c>
      <c r="T93" s="100">
        <v>0.58947640536199997</v>
      </c>
      <c r="U93" s="101">
        <f t="shared" si="4"/>
        <v>4.25793</v>
      </c>
      <c r="V93" s="99">
        <v>6.1</v>
      </c>
      <c r="W93" s="100">
        <v>46.1</v>
      </c>
      <c r="X93" s="100">
        <v>0.18005541748699999</v>
      </c>
      <c r="Y93" s="100">
        <v>0.42280891315899999</v>
      </c>
      <c r="Z93" s="100">
        <v>0.58947640536199997</v>
      </c>
      <c r="AA93" s="102">
        <f t="shared" si="5"/>
        <v>4.3566000000000003</v>
      </c>
      <c r="AB93" s="99">
        <v>6.1</v>
      </c>
      <c r="AC93" s="100">
        <v>46.1</v>
      </c>
      <c r="AD93" s="100">
        <v>0.18005541748699999</v>
      </c>
      <c r="AE93" s="100">
        <v>0.42280891315899999</v>
      </c>
      <c r="AF93" s="100">
        <v>0.58947640536199997</v>
      </c>
      <c r="AG93" s="101">
        <f t="shared" si="6"/>
        <v>4.3737899999999996</v>
      </c>
      <c r="AH93" s="99">
        <v>6.1</v>
      </c>
      <c r="AI93" s="100">
        <v>46.1</v>
      </c>
      <c r="AJ93" s="100">
        <v>0.18005541748699999</v>
      </c>
      <c r="AK93" s="100">
        <v>0.42280891315899999</v>
      </c>
      <c r="AL93" s="100">
        <v>0.58947640536199997</v>
      </c>
      <c r="AM93" s="101">
        <f t="shared" si="7"/>
        <v>4.2755099999999997</v>
      </c>
    </row>
    <row r="94" spans="16:39">
      <c r="P94" s="99">
        <v>7.9</v>
      </c>
      <c r="Q94" s="100">
        <v>46.1</v>
      </c>
      <c r="R94" s="100">
        <v>0.307197956883</v>
      </c>
      <c r="S94" s="100">
        <v>0.70802599931700005</v>
      </c>
      <c r="T94" s="100">
        <v>0.96369201796100001</v>
      </c>
      <c r="U94" s="101">
        <f t="shared" si="4"/>
        <v>2.5</v>
      </c>
      <c r="V94" s="99">
        <v>7.9</v>
      </c>
      <c r="W94" s="100">
        <v>46.1</v>
      </c>
      <c r="X94" s="100">
        <v>0.307197956883</v>
      </c>
      <c r="Y94" s="100">
        <v>0.70802599931700005</v>
      </c>
      <c r="Z94" s="100">
        <v>0.96369201796100001</v>
      </c>
      <c r="AA94" s="102">
        <f t="shared" si="5"/>
        <v>2.5962000000000001</v>
      </c>
      <c r="AB94" s="99">
        <v>7.9</v>
      </c>
      <c r="AC94" s="100">
        <v>46.1</v>
      </c>
      <c r="AD94" s="100">
        <v>0.307197956883</v>
      </c>
      <c r="AE94" s="100">
        <v>0.70802599931700005</v>
      </c>
      <c r="AF94" s="100">
        <v>0.96369201796100001</v>
      </c>
      <c r="AG94" s="101">
        <f t="shared" si="6"/>
        <v>2.6248800000000001</v>
      </c>
      <c r="AH94" s="99">
        <v>7.9</v>
      </c>
      <c r="AI94" s="100">
        <v>46.1</v>
      </c>
      <c r="AJ94" s="100">
        <v>0.307197956883</v>
      </c>
      <c r="AK94" s="100">
        <v>0.70802599931700005</v>
      </c>
      <c r="AL94" s="100">
        <v>0.96369201796100001</v>
      </c>
      <c r="AM94" s="101">
        <f t="shared" si="7"/>
        <v>2.52982</v>
      </c>
    </row>
    <row r="95" spans="16:39">
      <c r="P95" s="99">
        <v>6</v>
      </c>
      <c r="Q95" s="100">
        <v>46.1</v>
      </c>
      <c r="R95" s="100">
        <v>0.170412839042</v>
      </c>
      <c r="S95" s="100">
        <v>0.40481306546399998</v>
      </c>
      <c r="T95" s="100">
        <v>0.56696879645700005</v>
      </c>
      <c r="U95" s="101">
        <f t="shared" si="4"/>
        <v>4.3566000000000003</v>
      </c>
      <c r="V95" s="99">
        <v>6</v>
      </c>
      <c r="W95" s="100">
        <v>46.1</v>
      </c>
      <c r="X95" s="100">
        <v>0.170412839042</v>
      </c>
      <c r="Y95" s="100">
        <v>0.40481306546399998</v>
      </c>
      <c r="Z95" s="100">
        <v>0.56696879645700005</v>
      </c>
      <c r="AA95" s="102">
        <f t="shared" si="5"/>
        <v>4.4553000000000003</v>
      </c>
      <c r="AB95" s="99">
        <v>6</v>
      </c>
      <c r="AC95" s="100">
        <v>46.1</v>
      </c>
      <c r="AD95" s="100">
        <v>0.170412839042</v>
      </c>
      <c r="AE95" s="100">
        <v>0.40481306546399998</v>
      </c>
      <c r="AF95" s="100">
        <v>0.56696879645700005</v>
      </c>
      <c r="AG95" s="101">
        <f t="shared" si="6"/>
        <v>4.4721399999999996</v>
      </c>
      <c r="AH95" s="99">
        <v>6</v>
      </c>
      <c r="AI95" s="100">
        <v>46.1</v>
      </c>
      <c r="AJ95" s="100">
        <v>0.170412839042</v>
      </c>
      <c r="AK95" s="100">
        <v>0.40481306546399998</v>
      </c>
      <c r="AL95" s="100">
        <v>0.56696879645700005</v>
      </c>
      <c r="AM95" s="101">
        <f t="shared" si="7"/>
        <v>4.3737899999999996</v>
      </c>
    </row>
    <row r="96" spans="16:39">
      <c r="P96" s="99">
        <v>8</v>
      </c>
      <c r="Q96" s="100">
        <v>46.1</v>
      </c>
      <c r="R96" s="100">
        <v>0.267372673442</v>
      </c>
      <c r="S96" s="100">
        <v>0.61111367630699998</v>
      </c>
      <c r="T96" s="100">
        <v>0.83238038570100004</v>
      </c>
      <c r="U96" s="101">
        <f t="shared" si="4"/>
        <v>2.4041600000000001</v>
      </c>
      <c r="V96" s="99">
        <v>8</v>
      </c>
      <c r="W96" s="100">
        <v>46.1</v>
      </c>
      <c r="X96" s="100">
        <v>0.267372673442</v>
      </c>
      <c r="Y96" s="100">
        <v>0.61111367630699998</v>
      </c>
      <c r="Z96" s="100">
        <v>0.83238038570100004</v>
      </c>
      <c r="AA96" s="102">
        <f t="shared" si="5"/>
        <v>2.5</v>
      </c>
      <c r="AB96" s="99">
        <v>8</v>
      </c>
      <c r="AC96" s="100">
        <v>46.1</v>
      </c>
      <c r="AD96" s="100">
        <v>0.267372673442</v>
      </c>
      <c r="AE96" s="100">
        <v>0.61111367630699998</v>
      </c>
      <c r="AF96" s="100">
        <v>0.83238038570100004</v>
      </c>
      <c r="AG96" s="101">
        <f t="shared" si="6"/>
        <v>2.52982</v>
      </c>
      <c r="AH96" s="99">
        <v>8</v>
      </c>
      <c r="AI96" s="100">
        <v>46.1</v>
      </c>
      <c r="AJ96" s="100">
        <v>0.267372673442</v>
      </c>
      <c r="AK96" s="100">
        <v>0.61111367630699998</v>
      </c>
      <c r="AL96" s="100">
        <v>0.83238038570100004</v>
      </c>
      <c r="AM96" s="101">
        <f t="shared" si="7"/>
        <v>2.4351600000000002</v>
      </c>
    </row>
    <row r="97" spans="16:39">
      <c r="P97" s="99">
        <v>5.9</v>
      </c>
      <c r="Q97" s="100">
        <v>46.1</v>
      </c>
      <c r="R97" s="100">
        <v>0.16513902885000001</v>
      </c>
      <c r="S97" s="100">
        <v>0.40025625443599999</v>
      </c>
      <c r="T97" s="100">
        <v>0.56449238035100002</v>
      </c>
      <c r="U97" s="101">
        <f t="shared" si="4"/>
        <v>4.45533</v>
      </c>
      <c r="V97" s="99">
        <v>5.9</v>
      </c>
      <c r="W97" s="100">
        <v>46.1</v>
      </c>
      <c r="X97" s="100">
        <v>0.16513902885000001</v>
      </c>
      <c r="Y97" s="100">
        <v>0.40025625443599999</v>
      </c>
      <c r="Z97" s="100">
        <v>0.56449238035100002</v>
      </c>
      <c r="AA97" s="102">
        <f t="shared" si="5"/>
        <v>4.5541</v>
      </c>
      <c r="AB97" s="99">
        <v>5.9</v>
      </c>
      <c r="AC97" s="100">
        <v>46.1</v>
      </c>
      <c r="AD97" s="100">
        <v>0.16513902885000001</v>
      </c>
      <c r="AE97" s="100">
        <v>0.40025625443599999</v>
      </c>
      <c r="AF97" s="100">
        <v>0.56449238035100002</v>
      </c>
      <c r="AG97" s="101">
        <f t="shared" si="6"/>
        <v>4.5705600000000004</v>
      </c>
      <c r="AH97" s="99">
        <v>5.9</v>
      </c>
      <c r="AI97" s="100">
        <v>46.1</v>
      </c>
      <c r="AJ97" s="100">
        <v>0.16513902885000001</v>
      </c>
      <c r="AK97" s="100">
        <v>0.40025625443599999</v>
      </c>
      <c r="AL97" s="100">
        <v>0.56449238035100002</v>
      </c>
      <c r="AM97" s="101">
        <f t="shared" si="7"/>
        <v>4.4721399999999996</v>
      </c>
    </row>
    <row r="98" spans="16:39">
      <c r="P98" s="99">
        <v>8.1</v>
      </c>
      <c r="Q98" s="100">
        <v>46.1</v>
      </c>
      <c r="R98" s="100">
        <v>0.23671584545800001</v>
      </c>
      <c r="S98" s="100">
        <v>0.54042213631299996</v>
      </c>
      <c r="T98" s="100">
        <v>0.73459877838800003</v>
      </c>
      <c r="U98" s="101">
        <f t="shared" si="4"/>
        <v>2.3086799999999998</v>
      </c>
      <c r="V98" s="99">
        <v>8.1</v>
      </c>
      <c r="W98" s="100">
        <v>46.1</v>
      </c>
      <c r="X98" s="100">
        <v>0.23671584545800001</v>
      </c>
      <c r="Y98" s="100">
        <v>0.54042213631299996</v>
      </c>
      <c r="Z98" s="100">
        <v>0.73459877838800003</v>
      </c>
      <c r="AA98" s="102">
        <f t="shared" si="5"/>
        <v>2.4041999999999999</v>
      </c>
      <c r="AB98" s="99">
        <v>8.1</v>
      </c>
      <c r="AC98" s="100">
        <v>46.1</v>
      </c>
      <c r="AD98" s="100">
        <v>0.23671584545800001</v>
      </c>
      <c r="AE98" s="100">
        <v>0.54042213631299996</v>
      </c>
      <c r="AF98" s="100">
        <v>0.73459877838800003</v>
      </c>
      <c r="AG98" s="101">
        <f t="shared" si="6"/>
        <v>2.4351600000000002</v>
      </c>
      <c r="AH98" s="99">
        <v>8.1</v>
      </c>
      <c r="AI98" s="100">
        <v>46.1</v>
      </c>
      <c r="AJ98" s="100">
        <v>0.23671584545800001</v>
      </c>
      <c r="AK98" s="100">
        <v>0.54042213631299996</v>
      </c>
      <c r="AL98" s="100">
        <v>0.73459877838800003</v>
      </c>
      <c r="AM98" s="101">
        <f t="shared" si="7"/>
        <v>2.3409399999999998</v>
      </c>
    </row>
    <row r="99" spans="16:39">
      <c r="P99" s="99">
        <v>8.1999999999999993</v>
      </c>
      <c r="Q99" s="100">
        <v>46.1</v>
      </c>
      <c r="R99" s="100">
        <v>0.21427675100099999</v>
      </c>
      <c r="S99" s="100">
        <v>0.49082530380299999</v>
      </c>
      <c r="T99" s="100">
        <v>0.67177403821100001</v>
      </c>
      <c r="U99" s="101">
        <f t="shared" si="4"/>
        <v>2.2135899999999999</v>
      </c>
      <c r="V99" s="99">
        <v>8.1999999999999993</v>
      </c>
      <c r="W99" s="100">
        <v>46.1</v>
      </c>
      <c r="X99" s="100">
        <v>0.21427675100099999</v>
      </c>
      <c r="Y99" s="100">
        <v>0.49082530380299999</v>
      </c>
      <c r="Z99" s="100">
        <v>0.67177403821100001</v>
      </c>
      <c r="AA99" s="102">
        <f t="shared" si="5"/>
        <v>2.3087</v>
      </c>
      <c r="AB99" s="99">
        <v>8.1999999999999993</v>
      </c>
      <c r="AC99" s="100">
        <v>46.1</v>
      </c>
      <c r="AD99" s="100">
        <v>0.21427675100099999</v>
      </c>
      <c r="AE99" s="100">
        <v>0.49082530380299999</v>
      </c>
      <c r="AF99" s="100">
        <v>0.67177403821100001</v>
      </c>
      <c r="AG99" s="101">
        <f t="shared" si="6"/>
        <v>2.3409399999999998</v>
      </c>
      <c r="AH99" s="99">
        <v>8.1999999999999993</v>
      </c>
      <c r="AI99" s="100">
        <v>46.1</v>
      </c>
      <c r="AJ99" s="100">
        <v>0.21427675100099999</v>
      </c>
      <c r="AK99" s="100">
        <v>0.49082530380299999</v>
      </c>
      <c r="AL99" s="100">
        <v>0.67177403821100001</v>
      </c>
      <c r="AM99" s="101">
        <f t="shared" si="7"/>
        <v>2.24722</v>
      </c>
    </row>
    <row r="100" spans="16:39">
      <c r="P100" s="99">
        <v>8.3000000000000007</v>
      </c>
      <c r="Q100" s="100">
        <v>46.1</v>
      </c>
      <c r="R100" s="100">
        <v>0.19681070678900001</v>
      </c>
      <c r="S100" s="100">
        <v>0.45454905155800002</v>
      </c>
      <c r="T100" s="100">
        <v>0.62571692774099996</v>
      </c>
      <c r="U100" s="101">
        <f t="shared" si="4"/>
        <v>2.11896</v>
      </c>
      <c r="V100" s="99">
        <v>8.3000000000000007</v>
      </c>
      <c r="W100" s="100">
        <v>46.1</v>
      </c>
      <c r="X100" s="100">
        <v>0.19681070678900001</v>
      </c>
      <c r="Y100" s="100">
        <v>0.45454905155800002</v>
      </c>
      <c r="Z100" s="100">
        <v>0.62571692774099996</v>
      </c>
      <c r="AA100" s="102">
        <f t="shared" si="5"/>
        <v>2.2136</v>
      </c>
      <c r="AB100" s="99">
        <v>8.3000000000000007</v>
      </c>
      <c r="AC100" s="100">
        <v>46.1</v>
      </c>
      <c r="AD100" s="100">
        <v>0.19681070678900001</v>
      </c>
      <c r="AE100" s="100">
        <v>0.45454905155800002</v>
      </c>
      <c r="AF100" s="100">
        <v>0.62571692774099996</v>
      </c>
      <c r="AG100" s="101">
        <f t="shared" si="6"/>
        <v>2.24722</v>
      </c>
      <c r="AH100" s="99">
        <v>8.3000000000000007</v>
      </c>
      <c r="AI100" s="100">
        <v>46.1</v>
      </c>
      <c r="AJ100" s="100">
        <v>0.19681070678900001</v>
      </c>
      <c r="AK100" s="100">
        <v>0.45454905155800002</v>
      </c>
      <c r="AL100" s="100">
        <v>0.62571692774099996</v>
      </c>
      <c r="AM100" s="101">
        <f t="shared" si="7"/>
        <v>2.1540699999999999</v>
      </c>
    </row>
    <row r="101" spans="16:39">
      <c r="P101" s="99">
        <v>8.4</v>
      </c>
      <c r="Q101" s="100">
        <v>46.1</v>
      </c>
      <c r="R101" s="100">
        <v>0.18286382963700001</v>
      </c>
      <c r="S101" s="100">
        <v>0.42811262901899999</v>
      </c>
      <c r="T101" s="100">
        <v>0.59338697623199999</v>
      </c>
      <c r="U101" s="101">
        <f t="shared" si="4"/>
        <v>2.0248499999999998</v>
      </c>
      <c r="V101" s="99">
        <v>8.4</v>
      </c>
      <c r="W101" s="100">
        <v>46.1</v>
      </c>
      <c r="X101" s="100">
        <v>0.18286382963700001</v>
      </c>
      <c r="Y101" s="100">
        <v>0.42811262901899999</v>
      </c>
      <c r="Z101" s="100">
        <v>0.59338697623199999</v>
      </c>
      <c r="AA101" s="102">
        <f t="shared" si="5"/>
        <v>2.1190000000000002</v>
      </c>
      <c r="AB101" s="99">
        <v>8.4</v>
      </c>
      <c r="AC101" s="100">
        <v>46.1</v>
      </c>
      <c r="AD101" s="100">
        <v>0.18286382963700001</v>
      </c>
      <c r="AE101" s="100">
        <v>0.42811262901899999</v>
      </c>
      <c r="AF101" s="100">
        <v>0.59338697623199999</v>
      </c>
      <c r="AG101" s="101">
        <f t="shared" si="6"/>
        <v>2.1540699999999999</v>
      </c>
      <c r="AH101" s="99">
        <v>8.4</v>
      </c>
      <c r="AI101" s="100">
        <v>46.1</v>
      </c>
      <c r="AJ101" s="100">
        <v>0.18286382963700001</v>
      </c>
      <c r="AK101" s="100">
        <v>0.42811262901899999</v>
      </c>
      <c r="AL101" s="100">
        <v>0.59338697623199999</v>
      </c>
      <c r="AM101" s="101">
        <f t="shared" si="7"/>
        <v>2.06155</v>
      </c>
    </row>
    <row r="102" spans="16:39">
      <c r="P102" s="99">
        <v>8.5</v>
      </c>
      <c r="Q102" s="100">
        <v>46.1</v>
      </c>
      <c r="R102" s="100">
        <v>0.1724015827</v>
      </c>
      <c r="S102" s="100">
        <v>0.40924624175399998</v>
      </c>
      <c r="T102" s="100">
        <v>0.57149107051799997</v>
      </c>
      <c r="U102" s="101">
        <f t="shared" si="4"/>
        <v>1.9313199999999999</v>
      </c>
      <c r="V102" s="99">
        <v>8.5</v>
      </c>
      <c r="W102" s="100">
        <v>46.1</v>
      </c>
      <c r="X102" s="100">
        <v>0.1724015827</v>
      </c>
      <c r="Y102" s="100">
        <v>0.40924624175399998</v>
      </c>
      <c r="Z102" s="100">
        <v>0.57149107051799997</v>
      </c>
      <c r="AA102" s="102">
        <f t="shared" si="5"/>
        <v>2.0247999999999999</v>
      </c>
      <c r="AB102" s="99">
        <v>8.5</v>
      </c>
      <c r="AC102" s="100">
        <v>46.1</v>
      </c>
      <c r="AD102" s="100">
        <v>0.1724015827</v>
      </c>
      <c r="AE102" s="100">
        <v>0.40924624175399998</v>
      </c>
      <c r="AF102" s="100">
        <v>0.57149107051799997</v>
      </c>
      <c r="AG102" s="101">
        <f t="shared" si="6"/>
        <v>2.06155</v>
      </c>
      <c r="AH102" s="99">
        <v>8.5</v>
      </c>
      <c r="AI102" s="100">
        <v>46.1</v>
      </c>
      <c r="AJ102" s="100">
        <v>0.1724015827</v>
      </c>
      <c r="AK102" s="100">
        <v>0.40924624175399998</v>
      </c>
      <c r="AL102" s="100">
        <v>0.57149107051799997</v>
      </c>
      <c r="AM102" s="101">
        <f t="shared" si="7"/>
        <v>1.96977</v>
      </c>
    </row>
    <row r="103" spans="16:39">
      <c r="P103" s="99">
        <v>8.6</v>
      </c>
      <c r="Q103" s="100">
        <v>46.1</v>
      </c>
      <c r="R103" s="100">
        <v>0.16461789806999999</v>
      </c>
      <c r="S103" s="100">
        <v>0.395545705227</v>
      </c>
      <c r="T103" s="100">
        <v>0.55623102165000005</v>
      </c>
      <c r="U103" s="101">
        <f t="shared" si="4"/>
        <v>1.8384799999999999</v>
      </c>
      <c r="V103" s="99">
        <v>8.6</v>
      </c>
      <c r="W103" s="100">
        <v>46.1</v>
      </c>
      <c r="X103" s="100">
        <v>0.16461789806999999</v>
      </c>
      <c r="Y103" s="100">
        <v>0.395545705227</v>
      </c>
      <c r="Z103" s="100">
        <v>0.55623102165000005</v>
      </c>
      <c r="AA103" s="102">
        <f t="shared" si="5"/>
        <v>1.9313</v>
      </c>
      <c r="AB103" s="99">
        <v>8.6</v>
      </c>
      <c r="AC103" s="100">
        <v>46.1</v>
      </c>
      <c r="AD103" s="100">
        <v>0.16461789806999999</v>
      </c>
      <c r="AE103" s="100">
        <v>0.395545705227</v>
      </c>
      <c r="AF103" s="100">
        <v>0.55623102165000005</v>
      </c>
      <c r="AG103" s="101">
        <f t="shared" si="6"/>
        <v>1.96977</v>
      </c>
      <c r="AH103" s="99">
        <v>8.6</v>
      </c>
      <c r="AI103" s="100">
        <v>46.1</v>
      </c>
      <c r="AJ103" s="100">
        <v>0.16461789806999999</v>
      </c>
      <c r="AK103" s="100">
        <v>0.395545705227</v>
      </c>
      <c r="AL103" s="100">
        <v>0.55623102165000005</v>
      </c>
      <c r="AM103" s="101">
        <f t="shared" si="7"/>
        <v>1.87883</v>
      </c>
    </row>
    <row r="104" spans="16:39">
      <c r="P104" s="99">
        <v>8.6999999999999993</v>
      </c>
      <c r="Q104" s="100">
        <v>46.1</v>
      </c>
      <c r="R104" s="100">
        <v>0.15879921386699999</v>
      </c>
      <c r="S104" s="100">
        <v>0.38440651462499997</v>
      </c>
      <c r="T104" s="100">
        <v>0.54329760357699997</v>
      </c>
      <c r="U104" s="101">
        <f t="shared" si="4"/>
        <v>1.7464200000000001</v>
      </c>
      <c r="V104" s="99">
        <v>8.6999999999999993</v>
      </c>
      <c r="W104" s="100">
        <v>46.1</v>
      </c>
      <c r="X104" s="100">
        <v>0.15879921386699999</v>
      </c>
      <c r="Y104" s="100">
        <v>0.38440651462499997</v>
      </c>
      <c r="Z104" s="100">
        <v>0.54329760357699997</v>
      </c>
      <c r="AA104" s="102">
        <f t="shared" si="5"/>
        <v>1.8385</v>
      </c>
      <c r="AB104" s="99">
        <v>8.6999999999999993</v>
      </c>
      <c r="AC104" s="100">
        <v>46.1</v>
      </c>
      <c r="AD104" s="100">
        <v>0.15879921386699999</v>
      </c>
      <c r="AE104" s="100">
        <v>0.38440651462499997</v>
      </c>
      <c r="AF104" s="100">
        <v>0.54329760357699997</v>
      </c>
      <c r="AG104" s="101">
        <f t="shared" si="6"/>
        <v>1.87883</v>
      </c>
      <c r="AH104" s="99">
        <v>8.6999999999999993</v>
      </c>
      <c r="AI104" s="100">
        <v>46.1</v>
      </c>
      <c r="AJ104" s="100">
        <v>0.15879921386699999</v>
      </c>
      <c r="AK104" s="100">
        <v>0.38440651462499997</v>
      </c>
      <c r="AL104" s="100">
        <v>0.54329760357699997</v>
      </c>
      <c r="AM104" s="101">
        <f t="shared" si="7"/>
        <v>1.7888500000000001</v>
      </c>
    </row>
    <row r="105" spans="16:39">
      <c r="P105" s="99">
        <v>8.8000000000000007</v>
      </c>
      <c r="Q105" s="100">
        <v>46.1</v>
      </c>
      <c r="R105" s="100">
        <v>0.15460027271999999</v>
      </c>
      <c r="S105" s="100">
        <v>0.37553971399300001</v>
      </c>
      <c r="T105" s="100">
        <v>0.53226081878700005</v>
      </c>
      <c r="U105" s="101">
        <f t="shared" si="4"/>
        <v>1.6552899999999999</v>
      </c>
      <c r="V105" s="99">
        <v>8.8000000000000007</v>
      </c>
      <c r="W105" s="100">
        <v>46.1</v>
      </c>
      <c r="X105" s="100">
        <v>0.15460027271999999</v>
      </c>
      <c r="Y105" s="100">
        <v>0.37553971399300001</v>
      </c>
      <c r="Z105" s="100">
        <v>0.53226081878700005</v>
      </c>
      <c r="AA105" s="102">
        <f t="shared" si="5"/>
        <v>1.7464</v>
      </c>
      <c r="AB105" s="99">
        <v>8.8000000000000007</v>
      </c>
      <c r="AC105" s="100">
        <v>46.1</v>
      </c>
      <c r="AD105" s="100">
        <v>0.15460027271999999</v>
      </c>
      <c r="AE105" s="100">
        <v>0.37553971399300001</v>
      </c>
      <c r="AF105" s="100">
        <v>0.53226081878700005</v>
      </c>
      <c r="AG105" s="101">
        <f t="shared" si="6"/>
        <v>1.7888599999999999</v>
      </c>
      <c r="AH105" s="99">
        <v>8.8000000000000007</v>
      </c>
      <c r="AI105" s="100">
        <v>46.1</v>
      </c>
      <c r="AJ105" s="100">
        <v>0.15460027271999999</v>
      </c>
      <c r="AK105" s="100">
        <v>0.37553971399300001</v>
      </c>
      <c r="AL105" s="100">
        <v>0.53226081878700005</v>
      </c>
      <c r="AM105" s="101">
        <f t="shared" si="7"/>
        <v>1.7</v>
      </c>
    </row>
    <row r="106" spans="16:39">
      <c r="P106" s="99">
        <v>8.9</v>
      </c>
      <c r="Q106" s="100">
        <v>46.1</v>
      </c>
      <c r="R106" s="100">
        <v>0.152001102459</v>
      </c>
      <c r="S106" s="100">
        <v>0.36930208689299998</v>
      </c>
      <c r="T106" s="100">
        <v>0.52428362137200002</v>
      </c>
      <c r="U106" s="101">
        <f t="shared" si="4"/>
        <v>1.56525</v>
      </c>
      <c r="V106" s="99">
        <v>8.9</v>
      </c>
      <c r="W106" s="100">
        <v>46.1</v>
      </c>
      <c r="X106" s="100">
        <v>0.152001102459</v>
      </c>
      <c r="Y106" s="100">
        <v>0.36930208689299998</v>
      </c>
      <c r="Z106" s="100">
        <v>0.52428362137200002</v>
      </c>
      <c r="AA106" s="102">
        <f t="shared" si="5"/>
        <v>1.6553</v>
      </c>
      <c r="AB106" s="99">
        <v>8.9</v>
      </c>
      <c r="AC106" s="100">
        <v>46.1</v>
      </c>
      <c r="AD106" s="100">
        <v>0.152001102459</v>
      </c>
      <c r="AE106" s="100">
        <v>0.36930208689299998</v>
      </c>
      <c r="AF106" s="100">
        <v>0.52428362137200002</v>
      </c>
      <c r="AG106" s="101">
        <f t="shared" si="6"/>
        <v>1.7</v>
      </c>
      <c r="AH106" s="99">
        <v>8.9</v>
      </c>
      <c r="AI106" s="100">
        <v>46.1</v>
      </c>
      <c r="AJ106" s="100">
        <v>0.152001102459</v>
      </c>
      <c r="AK106" s="100">
        <v>0.36930208689299998</v>
      </c>
      <c r="AL106" s="100">
        <v>0.52428362137200002</v>
      </c>
      <c r="AM106" s="101">
        <f t="shared" si="7"/>
        <v>1.6124499999999999</v>
      </c>
    </row>
    <row r="107" spans="16:39">
      <c r="P107" s="99">
        <v>9</v>
      </c>
      <c r="Q107" s="100">
        <v>46.1</v>
      </c>
      <c r="R107" s="100">
        <v>0.15110011218200001</v>
      </c>
      <c r="S107" s="100">
        <v>0.36595976487699999</v>
      </c>
      <c r="T107" s="100">
        <v>0.51956112152900003</v>
      </c>
      <c r="U107" s="101">
        <f t="shared" si="4"/>
        <v>1.47648</v>
      </c>
      <c r="V107" s="99">
        <v>9</v>
      </c>
      <c r="W107" s="100">
        <v>46.1</v>
      </c>
      <c r="X107" s="100">
        <v>0.15110011218200001</v>
      </c>
      <c r="Y107" s="100">
        <v>0.36595976487699999</v>
      </c>
      <c r="Z107" s="100">
        <v>0.51956112152900003</v>
      </c>
      <c r="AA107" s="102">
        <f t="shared" si="5"/>
        <v>1.5651999999999999</v>
      </c>
      <c r="AB107" s="99">
        <v>9</v>
      </c>
      <c r="AC107" s="100">
        <v>46.1</v>
      </c>
      <c r="AD107" s="100">
        <v>0.15110011218200001</v>
      </c>
      <c r="AE107" s="100">
        <v>0.36595976487699999</v>
      </c>
      <c r="AF107" s="100">
        <v>0.51956112152900003</v>
      </c>
      <c r="AG107" s="101">
        <f t="shared" si="6"/>
        <v>1.6124499999999999</v>
      </c>
      <c r="AH107" s="99">
        <v>9</v>
      </c>
      <c r="AI107" s="100">
        <v>46.1</v>
      </c>
      <c r="AJ107" s="100">
        <v>0.15110011218200001</v>
      </c>
      <c r="AK107" s="100">
        <v>0.36595976487699999</v>
      </c>
      <c r="AL107" s="100">
        <v>0.51956112152900003</v>
      </c>
      <c r="AM107" s="101">
        <f t="shared" si="7"/>
        <v>1.52643</v>
      </c>
    </row>
    <row r="108" spans="16:39">
      <c r="P108" s="99">
        <v>9.1</v>
      </c>
      <c r="Q108" s="100">
        <v>46.1</v>
      </c>
      <c r="R108" s="100">
        <v>0.15184845256599999</v>
      </c>
      <c r="S108" s="100">
        <v>0.36520329656700001</v>
      </c>
      <c r="T108" s="100">
        <v>0.51752737728200005</v>
      </c>
      <c r="U108" s="101">
        <f t="shared" si="4"/>
        <v>1.38924</v>
      </c>
      <c r="V108" s="99">
        <v>9.1</v>
      </c>
      <c r="W108" s="100">
        <v>46.1</v>
      </c>
      <c r="X108" s="100">
        <v>0.15184845256599999</v>
      </c>
      <c r="Y108" s="100">
        <v>0.36520329656700001</v>
      </c>
      <c r="Z108" s="100">
        <v>0.51752737728200005</v>
      </c>
      <c r="AA108" s="102">
        <f t="shared" si="5"/>
        <v>1.4764999999999999</v>
      </c>
      <c r="AB108" s="99">
        <v>9.1</v>
      </c>
      <c r="AC108" s="100">
        <v>46.1</v>
      </c>
      <c r="AD108" s="100">
        <v>0.15184845256599999</v>
      </c>
      <c r="AE108" s="100">
        <v>0.36520329656700001</v>
      </c>
      <c r="AF108" s="100">
        <v>0.51752737728200005</v>
      </c>
      <c r="AG108" s="101">
        <f t="shared" si="6"/>
        <v>1.52643</v>
      </c>
      <c r="AH108" s="99">
        <v>9.1</v>
      </c>
      <c r="AI108" s="100">
        <v>46.1</v>
      </c>
      <c r="AJ108" s="100">
        <v>0.15184845256599999</v>
      </c>
      <c r="AK108" s="100">
        <v>0.36520329656700001</v>
      </c>
      <c r="AL108" s="100">
        <v>0.51752737728200005</v>
      </c>
      <c r="AM108" s="101">
        <f t="shared" si="7"/>
        <v>1.4422200000000001</v>
      </c>
    </row>
    <row r="109" spans="16:39">
      <c r="P109" s="99">
        <v>9.1999999999999993</v>
      </c>
      <c r="Q109" s="100">
        <v>46.1</v>
      </c>
      <c r="R109" s="100">
        <v>0.15466097975400001</v>
      </c>
      <c r="S109" s="100">
        <v>0.368696327612</v>
      </c>
      <c r="T109" s="100">
        <v>0.520605753482</v>
      </c>
      <c r="U109" s="101">
        <f t="shared" si="4"/>
        <v>1.3038400000000001</v>
      </c>
      <c r="V109" s="99">
        <v>9.1999999999999993</v>
      </c>
      <c r="W109" s="100">
        <v>46.1</v>
      </c>
      <c r="X109" s="100">
        <v>0.15466097975400001</v>
      </c>
      <c r="Y109" s="100">
        <v>0.368696327612</v>
      </c>
      <c r="Z109" s="100">
        <v>0.520605753482</v>
      </c>
      <c r="AA109" s="102">
        <f t="shared" si="5"/>
        <v>1.3892</v>
      </c>
      <c r="AB109" s="99">
        <v>9.1999999999999993</v>
      </c>
      <c r="AC109" s="100">
        <v>46.1</v>
      </c>
      <c r="AD109" s="100">
        <v>0.15466097975400001</v>
      </c>
      <c r="AE109" s="100">
        <v>0.368696327612</v>
      </c>
      <c r="AF109" s="100">
        <v>0.520605753482</v>
      </c>
      <c r="AG109" s="101">
        <f t="shared" si="6"/>
        <v>1.4422200000000001</v>
      </c>
      <c r="AH109" s="99">
        <v>9.1999999999999993</v>
      </c>
      <c r="AI109" s="100">
        <v>46.1</v>
      </c>
      <c r="AJ109" s="100">
        <v>0.15466097975400001</v>
      </c>
      <c r="AK109" s="100">
        <v>0.368696327612</v>
      </c>
      <c r="AL109" s="100">
        <v>0.520605753482</v>
      </c>
      <c r="AM109" s="101">
        <f t="shared" si="7"/>
        <v>1.36015</v>
      </c>
    </row>
    <row r="110" spans="16:39">
      <c r="P110" s="99">
        <v>9.3000000000000007</v>
      </c>
      <c r="Q110" s="100">
        <v>46.1</v>
      </c>
      <c r="R110" s="100">
        <v>0.159421862528</v>
      </c>
      <c r="S110" s="100">
        <v>0.37612960387200001</v>
      </c>
      <c r="T110" s="100">
        <v>0.528403203376</v>
      </c>
      <c r="U110" s="101">
        <f t="shared" si="4"/>
        <v>1.2206600000000001</v>
      </c>
      <c r="V110" s="99">
        <v>9.3000000000000007</v>
      </c>
      <c r="W110" s="100">
        <v>46.1</v>
      </c>
      <c r="X110" s="100">
        <v>0.159421862528</v>
      </c>
      <c r="Y110" s="100">
        <v>0.37612960387200001</v>
      </c>
      <c r="Z110" s="100">
        <v>0.528403203376</v>
      </c>
      <c r="AA110" s="102">
        <f t="shared" si="5"/>
        <v>1.3038000000000001</v>
      </c>
      <c r="AB110" s="99">
        <v>9.3000000000000007</v>
      </c>
      <c r="AC110" s="100">
        <v>46.1</v>
      </c>
      <c r="AD110" s="100">
        <v>0.159421862528</v>
      </c>
      <c r="AE110" s="100">
        <v>0.37612960387200001</v>
      </c>
      <c r="AF110" s="100">
        <v>0.528403203376</v>
      </c>
      <c r="AG110" s="101">
        <f t="shared" si="6"/>
        <v>1.36015</v>
      </c>
      <c r="AH110" s="99">
        <v>9.3000000000000007</v>
      </c>
      <c r="AI110" s="100">
        <v>46.1</v>
      </c>
      <c r="AJ110" s="100">
        <v>0.159421862528</v>
      </c>
      <c r="AK110" s="100">
        <v>0.37612960387200001</v>
      </c>
      <c r="AL110" s="100">
        <v>0.528403203376</v>
      </c>
      <c r="AM110" s="101">
        <f t="shared" si="7"/>
        <v>1.2806200000000001</v>
      </c>
    </row>
    <row r="111" spans="16:39">
      <c r="P111" s="99">
        <v>9.6</v>
      </c>
      <c r="Q111" s="100">
        <v>46.1</v>
      </c>
      <c r="R111" s="100">
        <v>0.185398052476</v>
      </c>
      <c r="S111" s="100">
        <v>0.42653970630799998</v>
      </c>
      <c r="T111" s="100">
        <v>0.59106724291400004</v>
      </c>
      <c r="U111" s="101">
        <f t="shared" si="4"/>
        <v>0.98995</v>
      </c>
      <c r="V111" s="99">
        <v>9.6</v>
      </c>
      <c r="W111" s="100">
        <v>46.1</v>
      </c>
      <c r="X111" s="100">
        <v>0.185398052476</v>
      </c>
      <c r="Y111" s="100">
        <v>0.42653970630799998</v>
      </c>
      <c r="Z111" s="100">
        <v>0.59106724291400004</v>
      </c>
      <c r="AA111" s="102">
        <f t="shared" si="5"/>
        <v>1.0629999999999999</v>
      </c>
      <c r="AB111" s="99">
        <v>9.6</v>
      </c>
      <c r="AC111" s="100">
        <v>46.1</v>
      </c>
      <c r="AD111" s="100">
        <v>0.185398052476</v>
      </c>
      <c r="AE111" s="100">
        <v>0.42653970630799998</v>
      </c>
      <c r="AF111" s="100">
        <v>0.59106724291400004</v>
      </c>
      <c r="AG111" s="101">
        <f t="shared" si="6"/>
        <v>1.13137</v>
      </c>
      <c r="AH111" s="99">
        <v>9.6</v>
      </c>
      <c r="AI111" s="100">
        <v>46.1</v>
      </c>
      <c r="AJ111" s="100">
        <v>0.185398052476</v>
      </c>
      <c r="AK111" s="100">
        <v>0.42653970630799998</v>
      </c>
      <c r="AL111" s="100">
        <v>0.59106724291400004</v>
      </c>
      <c r="AM111" s="101">
        <f t="shared" si="7"/>
        <v>1.06301</v>
      </c>
    </row>
    <row r="112" spans="16:39">
      <c r="P112" s="99">
        <v>9.9</v>
      </c>
      <c r="Q112" s="100">
        <v>46.1</v>
      </c>
      <c r="R112" s="100">
        <v>0.20486881896199999</v>
      </c>
      <c r="S112" s="100">
        <v>0.45550242779</v>
      </c>
      <c r="T112" s="100">
        <v>0.62320152229000003</v>
      </c>
      <c r="U112" s="101">
        <f t="shared" si="4"/>
        <v>0.80623</v>
      </c>
      <c r="V112" s="99">
        <v>9.9</v>
      </c>
      <c r="W112" s="100">
        <v>46.1</v>
      </c>
      <c r="X112" s="100">
        <v>0.20486881896199999</v>
      </c>
      <c r="Y112" s="100">
        <v>0.45550242779</v>
      </c>
      <c r="Z112" s="100">
        <v>0.62320152229000003</v>
      </c>
      <c r="AA112" s="102">
        <f t="shared" si="5"/>
        <v>0.86019999999999996</v>
      </c>
      <c r="AB112" s="99">
        <v>9.9</v>
      </c>
      <c r="AC112" s="100">
        <v>46.1</v>
      </c>
      <c r="AD112" s="100">
        <v>0.20486881896199999</v>
      </c>
      <c r="AE112" s="100">
        <v>0.45550242779</v>
      </c>
      <c r="AF112" s="100">
        <v>0.62320152229000003</v>
      </c>
      <c r="AG112" s="101">
        <f t="shared" si="6"/>
        <v>0.94340000000000002</v>
      </c>
      <c r="AH112" s="99">
        <v>9.9</v>
      </c>
      <c r="AI112" s="100">
        <v>46.1</v>
      </c>
      <c r="AJ112" s="100">
        <v>0.20486881896199999</v>
      </c>
      <c r="AK112" s="100">
        <v>0.45550242779</v>
      </c>
      <c r="AL112" s="100">
        <v>0.62320152229000003</v>
      </c>
      <c r="AM112" s="101">
        <f t="shared" si="7"/>
        <v>0.89442999999999995</v>
      </c>
    </row>
    <row r="113" spans="16:39">
      <c r="P113" s="99">
        <v>10</v>
      </c>
      <c r="Q113" s="100">
        <v>46.1</v>
      </c>
      <c r="R113" s="100">
        <v>0.20955812784700001</v>
      </c>
      <c r="S113" s="100">
        <v>0.46148106276799999</v>
      </c>
      <c r="T113" s="100">
        <v>0.62892199244299996</v>
      </c>
      <c r="U113" s="101">
        <f t="shared" si="4"/>
        <v>0.76158000000000003</v>
      </c>
      <c r="V113" s="99">
        <v>10</v>
      </c>
      <c r="W113" s="100">
        <v>46.1</v>
      </c>
      <c r="X113" s="100">
        <v>0.20955812784700001</v>
      </c>
      <c r="Y113" s="100">
        <v>0.46148106276799999</v>
      </c>
      <c r="Z113" s="100">
        <v>0.62892199244299996</v>
      </c>
      <c r="AA113" s="102">
        <f t="shared" si="5"/>
        <v>0.80620000000000003</v>
      </c>
      <c r="AB113" s="99">
        <v>10</v>
      </c>
      <c r="AC113" s="100">
        <v>46.1</v>
      </c>
      <c r="AD113" s="100">
        <v>0.20955812784700001</v>
      </c>
      <c r="AE113" s="100">
        <v>0.46148106276799999</v>
      </c>
      <c r="AF113" s="100">
        <v>0.62892199244299996</v>
      </c>
      <c r="AG113" s="101">
        <f t="shared" si="6"/>
        <v>0.89442999999999995</v>
      </c>
      <c r="AH113" s="99">
        <v>10</v>
      </c>
      <c r="AI113" s="100">
        <v>46.1</v>
      </c>
      <c r="AJ113" s="100">
        <v>0.20955812784700001</v>
      </c>
      <c r="AK113" s="100">
        <v>0.46148106276799999</v>
      </c>
      <c r="AL113" s="100">
        <v>0.62892199244299996</v>
      </c>
      <c r="AM113" s="101">
        <f t="shared" si="7"/>
        <v>0.85440000000000005</v>
      </c>
    </row>
    <row r="114" spans="16:39">
      <c r="P114" s="99">
        <v>10.1</v>
      </c>
      <c r="Q114" s="100">
        <v>46.1</v>
      </c>
      <c r="R114" s="100">
        <v>0.215283486794</v>
      </c>
      <c r="S114" s="100">
        <v>0.47004432430400001</v>
      </c>
      <c r="T114" s="100">
        <v>0.63788877695699997</v>
      </c>
      <c r="U114" s="101">
        <f t="shared" si="4"/>
        <v>0.72801000000000005</v>
      </c>
      <c r="V114" s="99">
        <v>10.1</v>
      </c>
      <c r="W114" s="100">
        <v>46.1</v>
      </c>
      <c r="X114" s="100">
        <v>0.215283486794</v>
      </c>
      <c r="Y114" s="100">
        <v>0.47004432430400001</v>
      </c>
      <c r="Z114" s="100">
        <v>0.63788877695699997</v>
      </c>
      <c r="AA114" s="102">
        <f t="shared" si="5"/>
        <v>0.76160000000000005</v>
      </c>
      <c r="AB114" s="99">
        <v>10.1</v>
      </c>
      <c r="AC114" s="100">
        <v>46.1</v>
      </c>
      <c r="AD114" s="100">
        <v>0.215283486794</v>
      </c>
      <c r="AE114" s="100">
        <v>0.47004432430400001</v>
      </c>
      <c r="AF114" s="100">
        <v>0.63788877695699997</v>
      </c>
      <c r="AG114" s="101">
        <f t="shared" si="6"/>
        <v>0.85440000000000005</v>
      </c>
      <c r="AH114" s="99">
        <v>10.1</v>
      </c>
      <c r="AI114" s="100">
        <v>46.1</v>
      </c>
      <c r="AJ114" s="100">
        <v>0.215283486794</v>
      </c>
      <c r="AK114" s="100">
        <v>0.47004432430400001</v>
      </c>
      <c r="AL114" s="100">
        <v>0.63788877695699997</v>
      </c>
      <c r="AM114" s="101">
        <f t="shared" si="7"/>
        <v>0.82462000000000002</v>
      </c>
    </row>
    <row r="115" spans="16:39">
      <c r="P115" s="99">
        <v>10.199999999999999</v>
      </c>
      <c r="Q115" s="100">
        <v>46.1</v>
      </c>
      <c r="R115" s="100">
        <v>0.223499590247</v>
      </c>
      <c r="S115" s="100">
        <v>0.48490377491800002</v>
      </c>
      <c r="T115" s="100">
        <v>0.65513221000699995</v>
      </c>
      <c r="U115" s="101">
        <f t="shared" si="4"/>
        <v>0.70711000000000002</v>
      </c>
      <c r="V115" s="99">
        <v>10.199999999999999</v>
      </c>
      <c r="W115" s="100">
        <v>46.1</v>
      </c>
      <c r="X115" s="100">
        <v>0.223499590247</v>
      </c>
      <c r="Y115" s="100">
        <v>0.48490377491800002</v>
      </c>
      <c r="Z115" s="100">
        <v>0.65513221000699995</v>
      </c>
      <c r="AA115" s="102">
        <f t="shared" si="5"/>
        <v>0.72799999999999998</v>
      </c>
      <c r="AB115" s="99">
        <v>10.199999999999999</v>
      </c>
      <c r="AC115" s="100">
        <v>46.1</v>
      </c>
      <c r="AD115" s="100">
        <v>0.223499590247</v>
      </c>
      <c r="AE115" s="100">
        <v>0.48490377491800002</v>
      </c>
      <c r="AF115" s="100">
        <v>0.65513221000699995</v>
      </c>
      <c r="AG115" s="101">
        <f t="shared" si="6"/>
        <v>0.82462000000000002</v>
      </c>
      <c r="AH115" s="99">
        <v>10.199999999999999</v>
      </c>
      <c r="AI115" s="100">
        <v>46.1</v>
      </c>
      <c r="AJ115" s="100">
        <v>0.223499590247</v>
      </c>
      <c r="AK115" s="100">
        <v>0.48490377491800002</v>
      </c>
      <c r="AL115" s="100">
        <v>0.65513221000699995</v>
      </c>
      <c r="AM115" s="101">
        <f t="shared" si="7"/>
        <v>0.80623</v>
      </c>
    </row>
    <row r="116" spans="16:39">
      <c r="P116" s="99">
        <v>7.008</v>
      </c>
      <c r="Q116" s="100">
        <v>46.155000000000001</v>
      </c>
      <c r="R116" s="100">
        <v>0.40679167812200001</v>
      </c>
      <c r="S116" s="100">
        <v>0.91992965872200005</v>
      </c>
      <c r="T116" s="100">
        <v>1.2437961842</v>
      </c>
      <c r="U116" s="101">
        <f t="shared" si="4"/>
        <v>3.35459</v>
      </c>
      <c r="V116" s="99">
        <v>7.008</v>
      </c>
      <c r="W116" s="100">
        <v>46.155000000000001</v>
      </c>
      <c r="X116" s="100">
        <v>0.40679167812200001</v>
      </c>
      <c r="Y116" s="100">
        <v>0.91992965872200005</v>
      </c>
      <c r="Z116" s="100">
        <v>1.2437961842</v>
      </c>
      <c r="AA116" s="102">
        <f t="shared" si="5"/>
        <v>3.4527999999999999</v>
      </c>
      <c r="AB116" s="99">
        <v>7.008</v>
      </c>
      <c r="AC116" s="100">
        <v>46.155000000000001</v>
      </c>
      <c r="AD116" s="100">
        <v>0.40679167812200001</v>
      </c>
      <c r="AE116" s="100">
        <v>0.91992965872200005</v>
      </c>
      <c r="AF116" s="100">
        <v>1.2437961842</v>
      </c>
      <c r="AG116" s="101">
        <f t="shared" si="6"/>
        <v>3.4728500000000002</v>
      </c>
      <c r="AH116" s="99">
        <v>7.008</v>
      </c>
      <c r="AI116" s="100">
        <v>46.155000000000001</v>
      </c>
      <c r="AJ116" s="100">
        <v>0.40679167812200001</v>
      </c>
      <c r="AK116" s="100">
        <v>0.91992965872200005</v>
      </c>
      <c r="AL116" s="100">
        <v>1.2437961842</v>
      </c>
      <c r="AM116" s="101">
        <f t="shared" si="7"/>
        <v>3.3752499999999999</v>
      </c>
    </row>
    <row r="117" spans="16:39">
      <c r="P117" s="99">
        <v>7</v>
      </c>
      <c r="Q117" s="100">
        <v>46.2</v>
      </c>
      <c r="R117" s="100">
        <v>0.39427716488800002</v>
      </c>
      <c r="S117" s="100">
        <v>0.88820521044800005</v>
      </c>
      <c r="T117" s="100">
        <v>1.2026794106700001</v>
      </c>
      <c r="U117" s="101">
        <f t="shared" si="4"/>
        <v>3.3540999999999999</v>
      </c>
      <c r="V117" s="99">
        <v>7</v>
      </c>
      <c r="W117" s="100">
        <v>46.2</v>
      </c>
      <c r="X117" s="100">
        <v>0.39427716488800002</v>
      </c>
      <c r="Y117" s="100">
        <v>0.88820521044800005</v>
      </c>
      <c r="Z117" s="100">
        <v>1.2026794106700001</v>
      </c>
      <c r="AA117" s="102">
        <f t="shared" si="5"/>
        <v>3.4525000000000001</v>
      </c>
      <c r="AB117" s="99">
        <v>7</v>
      </c>
      <c r="AC117" s="100">
        <v>46.2</v>
      </c>
      <c r="AD117" s="100">
        <v>0.39427716488800002</v>
      </c>
      <c r="AE117" s="100">
        <v>0.88820521044800005</v>
      </c>
      <c r="AF117" s="100">
        <v>1.2026794106700001</v>
      </c>
      <c r="AG117" s="101">
        <f t="shared" si="6"/>
        <v>3.4713099999999999</v>
      </c>
      <c r="AH117" s="99">
        <v>7</v>
      </c>
      <c r="AI117" s="100">
        <v>46.2</v>
      </c>
      <c r="AJ117" s="100">
        <v>0.39427716488800002</v>
      </c>
      <c r="AK117" s="100">
        <v>0.88820521044800005</v>
      </c>
      <c r="AL117" s="100">
        <v>1.2026794106700001</v>
      </c>
      <c r="AM117" s="101">
        <f t="shared" si="7"/>
        <v>3.3734299999999999</v>
      </c>
    </row>
    <row r="118" spans="16:39">
      <c r="P118" s="99">
        <v>6.9</v>
      </c>
      <c r="Q118" s="100">
        <v>46.2</v>
      </c>
      <c r="R118" s="100">
        <v>0.36481859357399998</v>
      </c>
      <c r="S118" s="100">
        <v>0.83390222868899999</v>
      </c>
      <c r="T118" s="100">
        <v>1.1351448257200001</v>
      </c>
      <c r="U118" s="101">
        <f t="shared" si="4"/>
        <v>3.4525399999999999</v>
      </c>
      <c r="V118" s="99">
        <v>6.9</v>
      </c>
      <c r="W118" s="100">
        <v>46.2</v>
      </c>
      <c r="X118" s="100">
        <v>0.36481859357399998</v>
      </c>
      <c r="Y118" s="100">
        <v>0.83390222868899999</v>
      </c>
      <c r="Z118" s="100">
        <v>1.1351448257200001</v>
      </c>
      <c r="AA118" s="102">
        <f t="shared" si="5"/>
        <v>3.5510999999999999</v>
      </c>
      <c r="AB118" s="99">
        <v>6.9</v>
      </c>
      <c r="AC118" s="100">
        <v>46.2</v>
      </c>
      <c r="AD118" s="100">
        <v>0.36481859357399998</v>
      </c>
      <c r="AE118" s="100">
        <v>0.83390222868899999</v>
      </c>
      <c r="AF118" s="100">
        <v>1.1351448257200001</v>
      </c>
      <c r="AG118" s="101">
        <f t="shared" si="6"/>
        <v>3.5693100000000002</v>
      </c>
      <c r="AH118" s="99">
        <v>6.9</v>
      </c>
      <c r="AI118" s="100">
        <v>46.2</v>
      </c>
      <c r="AJ118" s="100">
        <v>0.36481859357399998</v>
      </c>
      <c r="AK118" s="100">
        <v>0.83390222868899999</v>
      </c>
      <c r="AL118" s="100">
        <v>1.1351448257200001</v>
      </c>
      <c r="AM118" s="101">
        <f t="shared" si="7"/>
        <v>3.4713099999999999</v>
      </c>
    </row>
    <row r="119" spans="16:39">
      <c r="P119" s="99">
        <v>7.1</v>
      </c>
      <c r="Q119" s="100">
        <v>46.2</v>
      </c>
      <c r="R119" s="100">
        <v>0.41483663118899999</v>
      </c>
      <c r="S119" s="100">
        <v>0.92020378125299995</v>
      </c>
      <c r="T119" s="100">
        <v>1.2319593856</v>
      </c>
      <c r="U119" s="101">
        <f t="shared" si="4"/>
        <v>3.25576</v>
      </c>
      <c r="V119" s="99">
        <v>7.1</v>
      </c>
      <c r="W119" s="100">
        <v>46.2</v>
      </c>
      <c r="X119" s="100">
        <v>0.41483663118899999</v>
      </c>
      <c r="Y119" s="100">
        <v>0.92020378125299995</v>
      </c>
      <c r="Z119" s="100">
        <v>1.2319593856</v>
      </c>
      <c r="AA119" s="102">
        <f t="shared" si="5"/>
        <v>3.3540999999999999</v>
      </c>
      <c r="AB119" s="99">
        <v>7.1</v>
      </c>
      <c r="AC119" s="100">
        <v>46.2</v>
      </c>
      <c r="AD119" s="100">
        <v>0.41483663118899999</v>
      </c>
      <c r="AE119" s="100">
        <v>0.92020378125299995</v>
      </c>
      <c r="AF119" s="100">
        <v>1.2319593856</v>
      </c>
      <c r="AG119" s="101">
        <f t="shared" si="6"/>
        <v>3.3734299999999999</v>
      </c>
      <c r="AH119" s="99">
        <v>7.1</v>
      </c>
      <c r="AI119" s="100">
        <v>46.2</v>
      </c>
      <c r="AJ119" s="100">
        <v>0.41483663118899999</v>
      </c>
      <c r="AK119" s="100">
        <v>0.92020378125299995</v>
      </c>
      <c r="AL119" s="100">
        <v>1.2319593856</v>
      </c>
      <c r="AM119" s="101">
        <f t="shared" si="7"/>
        <v>3.2756699999999999</v>
      </c>
    </row>
    <row r="120" spans="16:39">
      <c r="P120" s="99">
        <v>6.8</v>
      </c>
      <c r="Q120" s="100">
        <v>46.2</v>
      </c>
      <c r="R120" s="100">
        <v>0.32789277844800002</v>
      </c>
      <c r="S120" s="100">
        <v>0.75384465836699999</v>
      </c>
      <c r="T120" s="100">
        <v>1.02780165781</v>
      </c>
      <c r="U120" s="101">
        <f t="shared" si="4"/>
        <v>3.5510600000000001</v>
      </c>
      <c r="V120" s="99">
        <v>6.8</v>
      </c>
      <c r="W120" s="100">
        <v>46.2</v>
      </c>
      <c r="X120" s="100">
        <v>0.32789277844800002</v>
      </c>
      <c r="Y120" s="100">
        <v>0.75384465836699999</v>
      </c>
      <c r="Z120" s="100">
        <v>1.02780165781</v>
      </c>
      <c r="AA120" s="102">
        <f t="shared" si="5"/>
        <v>3.6497000000000002</v>
      </c>
      <c r="AB120" s="99">
        <v>6.8</v>
      </c>
      <c r="AC120" s="100">
        <v>46.2</v>
      </c>
      <c r="AD120" s="100">
        <v>0.32789277844800002</v>
      </c>
      <c r="AE120" s="100">
        <v>0.75384465836699999</v>
      </c>
      <c r="AF120" s="100">
        <v>1.02780165781</v>
      </c>
      <c r="AG120" s="101">
        <f t="shared" si="6"/>
        <v>3.66743</v>
      </c>
      <c r="AH120" s="99">
        <v>6.8</v>
      </c>
      <c r="AI120" s="100">
        <v>46.2</v>
      </c>
      <c r="AJ120" s="100">
        <v>0.32789277844800002</v>
      </c>
      <c r="AK120" s="100">
        <v>0.75384465836699999</v>
      </c>
      <c r="AL120" s="100">
        <v>1.02780165781</v>
      </c>
      <c r="AM120" s="101">
        <f t="shared" si="7"/>
        <v>3.5693100000000002</v>
      </c>
    </row>
    <row r="121" spans="16:39">
      <c r="P121" s="99">
        <v>7.2</v>
      </c>
      <c r="Q121" s="100">
        <v>46.2</v>
      </c>
      <c r="R121" s="100">
        <v>0.43587319839900002</v>
      </c>
      <c r="S121" s="100">
        <v>0.98234732416199999</v>
      </c>
      <c r="T121" s="100">
        <v>1.31818857848</v>
      </c>
      <c r="U121" s="101">
        <f t="shared" si="4"/>
        <v>3.1575299999999999</v>
      </c>
      <c r="V121" s="99">
        <v>7.2</v>
      </c>
      <c r="W121" s="100">
        <v>46.2</v>
      </c>
      <c r="X121" s="100">
        <v>0.43587319839900002</v>
      </c>
      <c r="Y121" s="100">
        <v>0.98234732416199999</v>
      </c>
      <c r="Z121" s="100">
        <v>1.31818857848</v>
      </c>
      <c r="AA121" s="102">
        <f t="shared" si="5"/>
        <v>3.2557999999999998</v>
      </c>
      <c r="AB121" s="99">
        <v>7.2</v>
      </c>
      <c r="AC121" s="100">
        <v>46.2</v>
      </c>
      <c r="AD121" s="100">
        <v>0.43587319839900002</v>
      </c>
      <c r="AE121" s="100">
        <v>0.98234732416199999</v>
      </c>
      <c r="AF121" s="100">
        <v>1.31818857848</v>
      </c>
      <c r="AG121" s="101">
        <f t="shared" si="6"/>
        <v>3.2756699999999999</v>
      </c>
      <c r="AH121" s="99">
        <v>7.2</v>
      </c>
      <c r="AI121" s="100">
        <v>46.2</v>
      </c>
      <c r="AJ121" s="100">
        <v>0.43587319839900002</v>
      </c>
      <c r="AK121" s="100">
        <v>0.98234732416199999</v>
      </c>
      <c r="AL121" s="100">
        <v>1.31818857848</v>
      </c>
      <c r="AM121" s="101">
        <f t="shared" si="7"/>
        <v>3.1780499999999998</v>
      </c>
    </row>
    <row r="122" spans="16:39">
      <c r="P122" s="99">
        <v>6.7</v>
      </c>
      <c r="Q122" s="100">
        <v>46.2</v>
      </c>
      <c r="R122" s="100">
        <v>0.29501146369499998</v>
      </c>
      <c r="S122" s="100">
        <v>0.67702997651499996</v>
      </c>
      <c r="T122" s="100">
        <v>0.92595293499200004</v>
      </c>
      <c r="U122" s="101">
        <f t="shared" si="4"/>
        <v>3.6496599999999999</v>
      </c>
      <c r="V122" s="99">
        <v>6.7</v>
      </c>
      <c r="W122" s="100">
        <v>46.2</v>
      </c>
      <c r="X122" s="100">
        <v>0.29501146369499998</v>
      </c>
      <c r="Y122" s="100">
        <v>0.67702997651499996</v>
      </c>
      <c r="Z122" s="100">
        <v>0.92595293499200004</v>
      </c>
      <c r="AA122" s="102">
        <f t="shared" si="5"/>
        <v>3.7483</v>
      </c>
      <c r="AB122" s="99">
        <v>6.7</v>
      </c>
      <c r="AC122" s="100">
        <v>46.2</v>
      </c>
      <c r="AD122" s="100">
        <v>0.29501146369499998</v>
      </c>
      <c r="AE122" s="100">
        <v>0.67702997651499996</v>
      </c>
      <c r="AF122" s="100">
        <v>0.92595293499200004</v>
      </c>
      <c r="AG122" s="101">
        <f t="shared" si="6"/>
        <v>3.7656399999999999</v>
      </c>
      <c r="AH122" s="99">
        <v>6.7</v>
      </c>
      <c r="AI122" s="100">
        <v>46.2</v>
      </c>
      <c r="AJ122" s="100">
        <v>0.29501146369499998</v>
      </c>
      <c r="AK122" s="100">
        <v>0.67702997651499996</v>
      </c>
      <c r="AL122" s="100">
        <v>0.92595293499200004</v>
      </c>
      <c r="AM122" s="101">
        <f t="shared" si="7"/>
        <v>3.6674199999999999</v>
      </c>
    </row>
    <row r="123" spans="16:39">
      <c r="P123" s="99">
        <v>7.3</v>
      </c>
      <c r="Q123" s="100">
        <v>46.2</v>
      </c>
      <c r="R123" s="100">
        <v>0.45061609100299999</v>
      </c>
      <c r="S123" s="100">
        <v>1.02437469881</v>
      </c>
      <c r="T123" s="100">
        <v>1.3761656551000001</v>
      </c>
      <c r="U123" s="101">
        <f t="shared" si="4"/>
        <v>3.0594100000000002</v>
      </c>
      <c r="V123" s="99">
        <v>7.3</v>
      </c>
      <c r="W123" s="100">
        <v>46.2</v>
      </c>
      <c r="X123" s="100">
        <v>0.45061609100299999</v>
      </c>
      <c r="Y123" s="100">
        <v>1.02437469881</v>
      </c>
      <c r="Z123" s="100">
        <v>1.3761656551000001</v>
      </c>
      <c r="AA123" s="102">
        <f t="shared" si="5"/>
        <v>3.1575000000000002</v>
      </c>
      <c r="AB123" s="99">
        <v>7.3</v>
      </c>
      <c r="AC123" s="100">
        <v>46.2</v>
      </c>
      <c r="AD123" s="100">
        <v>0.45061609100299999</v>
      </c>
      <c r="AE123" s="100">
        <v>1.02437469881</v>
      </c>
      <c r="AF123" s="100">
        <v>1.3761656551000001</v>
      </c>
      <c r="AG123" s="101">
        <f t="shared" si="6"/>
        <v>3.1780499999999998</v>
      </c>
      <c r="AH123" s="99">
        <v>7.3</v>
      </c>
      <c r="AI123" s="100">
        <v>46.2</v>
      </c>
      <c r="AJ123" s="100">
        <v>0.45061609100299999</v>
      </c>
      <c r="AK123" s="100">
        <v>1.02437469881</v>
      </c>
      <c r="AL123" s="100">
        <v>1.3761656551000001</v>
      </c>
      <c r="AM123" s="101">
        <f t="shared" si="7"/>
        <v>3.0805799999999999</v>
      </c>
    </row>
    <row r="124" spans="16:39">
      <c r="P124" s="99">
        <v>6.6</v>
      </c>
      <c r="Q124" s="100">
        <v>46.2</v>
      </c>
      <c r="R124" s="100">
        <v>0.27032941132900001</v>
      </c>
      <c r="S124" s="100">
        <v>0.62774722978499997</v>
      </c>
      <c r="T124" s="100">
        <v>0.86481570827200005</v>
      </c>
      <c r="U124" s="101">
        <f t="shared" si="4"/>
        <v>3.7483300000000002</v>
      </c>
      <c r="V124" s="99">
        <v>6.6</v>
      </c>
      <c r="W124" s="100">
        <v>46.2</v>
      </c>
      <c r="X124" s="100">
        <v>0.27032941132900001</v>
      </c>
      <c r="Y124" s="100">
        <v>0.62774722978499997</v>
      </c>
      <c r="Z124" s="100">
        <v>0.86481570827200005</v>
      </c>
      <c r="AA124" s="102">
        <f t="shared" si="5"/>
        <v>3.8471000000000002</v>
      </c>
      <c r="AB124" s="99">
        <v>6.6</v>
      </c>
      <c r="AC124" s="100">
        <v>46.2</v>
      </c>
      <c r="AD124" s="100">
        <v>0.27032941132900001</v>
      </c>
      <c r="AE124" s="100">
        <v>0.62774722978499997</v>
      </c>
      <c r="AF124" s="100">
        <v>0.86481570827200005</v>
      </c>
      <c r="AG124" s="101">
        <f t="shared" si="6"/>
        <v>3.8639399999999999</v>
      </c>
      <c r="AH124" s="99">
        <v>6.6</v>
      </c>
      <c r="AI124" s="100">
        <v>46.2</v>
      </c>
      <c r="AJ124" s="100">
        <v>0.27032941132900001</v>
      </c>
      <c r="AK124" s="100">
        <v>0.62774722978499997</v>
      </c>
      <c r="AL124" s="100">
        <v>0.86481570827200005</v>
      </c>
      <c r="AM124" s="101">
        <f t="shared" si="7"/>
        <v>3.7656299999999998</v>
      </c>
    </row>
    <row r="125" spans="16:39">
      <c r="P125" s="99">
        <v>7.4</v>
      </c>
      <c r="Q125" s="100">
        <v>46.2</v>
      </c>
      <c r="R125" s="100">
        <v>0.45444943051800002</v>
      </c>
      <c r="S125" s="100">
        <v>1.0283542022700001</v>
      </c>
      <c r="T125" s="100">
        <v>1.3791662470699999</v>
      </c>
      <c r="U125" s="101">
        <f t="shared" si="4"/>
        <v>2.9614199999999999</v>
      </c>
      <c r="V125" s="99">
        <v>7.4</v>
      </c>
      <c r="W125" s="100">
        <v>46.2</v>
      </c>
      <c r="X125" s="100">
        <v>0.45444943051800002</v>
      </c>
      <c r="Y125" s="100">
        <v>1.0283542022700001</v>
      </c>
      <c r="Z125" s="100">
        <v>1.3791662470699999</v>
      </c>
      <c r="AA125" s="102">
        <f t="shared" si="5"/>
        <v>3.0594000000000001</v>
      </c>
      <c r="AB125" s="99">
        <v>7.4</v>
      </c>
      <c r="AC125" s="100">
        <v>46.2</v>
      </c>
      <c r="AD125" s="100">
        <v>0.45444943051800002</v>
      </c>
      <c r="AE125" s="100">
        <v>1.0283542022700001</v>
      </c>
      <c r="AF125" s="100">
        <v>1.3791662470699999</v>
      </c>
      <c r="AG125" s="101">
        <f t="shared" si="6"/>
        <v>3.0805899999999999</v>
      </c>
      <c r="AH125" s="99">
        <v>7.4</v>
      </c>
      <c r="AI125" s="100">
        <v>46.2</v>
      </c>
      <c r="AJ125" s="100">
        <v>0.45444943051800002</v>
      </c>
      <c r="AK125" s="100">
        <v>1.0283542022700001</v>
      </c>
      <c r="AL125" s="100">
        <v>1.3791662470699999</v>
      </c>
      <c r="AM125" s="101">
        <f t="shared" si="7"/>
        <v>2.9832900000000002</v>
      </c>
    </row>
    <row r="126" spans="16:39">
      <c r="P126" s="99">
        <v>7.5</v>
      </c>
      <c r="Q126" s="100">
        <v>46.2</v>
      </c>
      <c r="R126" s="100">
        <v>0.45162405451799997</v>
      </c>
      <c r="S126" s="100">
        <v>1.0218201504</v>
      </c>
      <c r="T126" s="100">
        <v>1.3711697943100001</v>
      </c>
      <c r="U126" s="101">
        <f t="shared" si="4"/>
        <v>2.8635600000000001</v>
      </c>
      <c r="V126" s="99">
        <v>7.5</v>
      </c>
      <c r="W126" s="100">
        <v>46.2</v>
      </c>
      <c r="X126" s="100">
        <v>0.45162405451799997</v>
      </c>
      <c r="Y126" s="100">
        <v>1.0218201504</v>
      </c>
      <c r="Z126" s="100">
        <v>1.3711697943100001</v>
      </c>
      <c r="AA126" s="102">
        <f t="shared" si="5"/>
        <v>2.9613999999999998</v>
      </c>
      <c r="AB126" s="99">
        <v>7.5</v>
      </c>
      <c r="AC126" s="100">
        <v>46.2</v>
      </c>
      <c r="AD126" s="100">
        <v>0.45162405451799997</v>
      </c>
      <c r="AE126" s="100">
        <v>1.0218201504</v>
      </c>
      <c r="AF126" s="100">
        <v>1.3711697943100001</v>
      </c>
      <c r="AG126" s="101">
        <f t="shared" si="6"/>
        <v>2.9832900000000002</v>
      </c>
      <c r="AH126" s="99">
        <v>7.5</v>
      </c>
      <c r="AI126" s="100">
        <v>46.2</v>
      </c>
      <c r="AJ126" s="100">
        <v>0.45162405451799997</v>
      </c>
      <c r="AK126" s="100">
        <v>1.0218201504</v>
      </c>
      <c r="AL126" s="100">
        <v>1.3711697943100001</v>
      </c>
      <c r="AM126" s="101">
        <f t="shared" si="7"/>
        <v>2.8861699999999999</v>
      </c>
    </row>
    <row r="127" spans="16:39">
      <c r="P127" s="99">
        <v>6.4</v>
      </c>
      <c r="Q127" s="100">
        <v>46.2</v>
      </c>
      <c r="R127" s="100">
        <v>0.22897666082900001</v>
      </c>
      <c r="S127" s="100">
        <v>0.54712217648799999</v>
      </c>
      <c r="T127" s="100">
        <v>0.76508694518300002</v>
      </c>
      <c r="U127" s="101">
        <f t="shared" si="4"/>
        <v>3.9458799999999998</v>
      </c>
      <c r="V127" s="99">
        <v>6.4</v>
      </c>
      <c r="W127" s="100">
        <v>46.2</v>
      </c>
      <c r="X127" s="100">
        <v>0.22897666082900001</v>
      </c>
      <c r="Y127" s="100">
        <v>0.54712217648799999</v>
      </c>
      <c r="Z127" s="100">
        <v>0.76508694518300002</v>
      </c>
      <c r="AA127" s="102">
        <f t="shared" si="5"/>
        <v>4.0448000000000004</v>
      </c>
      <c r="AB127" s="99">
        <v>6.4</v>
      </c>
      <c r="AC127" s="100">
        <v>46.2</v>
      </c>
      <c r="AD127" s="100">
        <v>0.22897666082900001</v>
      </c>
      <c r="AE127" s="100">
        <v>0.54712217648799999</v>
      </c>
      <c r="AF127" s="100">
        <v>0.76508694518300002</v>
      </c>
      <c r="AG127" s="101">
        <f t="shared" si="6"/>
        <v>4.0607899999999999</v>
      </c>
      <c r="AH127" s="99">
        <v>6.4</v>
      </c>
      <c r="AI127" s="100">
        <v>46.2</v>
      </c>
      <c r="AJ127" s="100">
        <v>0.22897666082900001</v>
      </c>
      <c r="AK127" s="100">
        <v>0.54712217648799999</v>
      </c>
      <c r="AL127" s="100">
        <v>0.76508694518300002</v>
      </c>
      <c r="AM127" s="101">
        <f t="shared" si="7"/>
        <v>3.9623200000000001</v>
      </c>
    </row>
    <row r="128" spans="16:39">
      <c r="P128" s="99">
        <v>7.6</v>
      </c>
      <c r="Q128" s="100">
        <v>46.2</v>
      </c>
      <c r="R128" s="100">
        <v>0.442754899137</v>
      </c>
      <c r="S128" s="100">
        <v>1.0069555263900001</v>
      </c>
      <c r="T128" s="100">
        <v>1.3540575699899999</v>
      </c>
      <c r="U128" s="101">
        <f t="shared" si="4"/>
        <v>2.76586</v>
      </c>
      <c r="V128" s="99">
        <v>7.6</v>
      </c>
      <c r="W128" s="100">
        <v>46.2</v>
      </c>
      <c r="X128" s="100">
        <v>0.442754899137</v>
      </c>
      <c r="Y128" s="100">
        <v>1.0069555263900001</v>
      </c>
      <c r="Z128" s="100">
        <v>1.3540575699899999</v>
      </c>
      <c r="AA128" s="102">
        <f t="shared" si="5"/>
        <v>2.8635999999999999</v>
      </c>
      <c r="AB128" s="99">
        <v>7.6</v>
      </c>
      <c r="AC128" s="100">
        <v>46.2</v>
      </c>
      <c r="AD128" s="100">
        <v>0.442754899137</v>
      </c>
      <c r="AE128" s="100">
        <v>1.0069555263900001</v>
      </c>
      <c r="AF128" s="100">
        <v>1.3540575699899999</v>
      </c>
      <c r="AG128" s="101">
        <f t="shared" si="6"/>
        <v>2.8861699999999999</v>
      </c>
      <c r="AH128" s="99">
        <v>7.6</v>
      </c>
      <c r="AI128" s="100">
        <v>46.2</v>
      </c>
      <c r="AJ128" s="100">
        <v>0.442754899137</v>
      </c>
      <c r="AK128" s="100">
        <v>1.0069555263900001</v>
      </c>
      <c r="AL128" s="100">
        <v>1.3540575699899999</v>
      </c>
      <c r="AM128" s="101">
        <f t="shared" si="7"/>
        <v>2.7892700000000001</v>
      </c>
    </row>
    <row r="129" spans="16:39">
      <c r="P129" s="99">
        <v>6.3</v>
      </c>
      <c r="Q129" s="100">
        <v>46.2</v>
      </c>
      <c r="R129" s="100">
        <v>0.204238753297</v>
      </c>
      <c r="S129" s="100">
        <v>0.48121107302299998</v>
      </c>
      <c r="T129" s="100">
        <v>0.67199595032600001</v>
      </c>
      <c r="U129" s="101">
        <f t="shared" si="4"/>
        <v>4.0447499999999996</v>
      </c>
      <c r="V129" s="99">
        <v>6.3</v>
      </c>
      <c r="W129" s="100">
        <v>46.2</v>
      </c>
      <c r="X129" s="100">
        <v>0.204238753297</v>
      </c>
      <c r="Y129" s="100">
        <v>0.48121107302299998</v>
      </c>
      <c r="Z129" s="100">
        <v>0.67199595032600001</v>
      </c>
      <c r="AA129" s="102">
        <f t="shared" si="5"/>
        <v>4.1436999999999999</v>
      </c>
      <c r="AB129" s="99">
        <v>6.3</v>
      </c>
      <c r="AC129" s="100">
        <v>46.2</v>
      </c>
      <c r="AD129" s="100">
        <v>0.204238753297</v>
      </c>
      <c r="AE129" s="100">
        <v>0.48121107302299998</v>
      </c>
      <c r="AF129" s="100">
        <v>0.67199595032600001</v>
      </c>
      <c r="AG129" s="101">
        <f t="shared" si="6"/>
        <v>4.1593299999999997</v>
      </c>
      <c r="AH129" s="99">
        <v>6.3</v>
      </c>
      <c r="AI129" s="100">
        <v>46.2</v>
      </c>
      <c r="AJ129" s="100">
        <v>0.204238753297</v>
      </c>
      <c r="AK129" s="100">
        <v>0.48121107302299998</v>
      </c>
      <c r="AL129" s="100">
        <v>0.67199595032600001</v>
      </c>
      <c r="AM129" s="101">
        <f t="shared" si="7"/>
        <v>4.0607899999999999</v>
      </c>
    </row>
    <row r="130" spans="16:39">
      <c r="P130" s="99">
        <v>7.7</v>
      </c>
      <c r="Q130" s="100">
        <v>46.2</v>
      </c>
      <c r="R130" s="100">
        <v>0.42782811407499999</v>
      </c>
      <c r="S130" s="100">
        <v>0.98226873777599999</v>
      </c>
      <c r="T130" s="100">
        <v>1.32617348032</v>
      </c>
      <c r="U130" s="101">
        <f t="shared" si="4"/>
        <v>2.6683300000000001</v>
      </c>
      <c r="V130" s="99">
        <v>7.7</v>
      </c>
      <c r="W130" s="100">
        <v>46.2</v>
      </c>
      <c r="X130" s="100">
        <v>0.42782811407499999</v>
      </c>
      <c r="Y130" s="100">
        <v>0.98226873777599999</v>
      </c>
      <c r="Z130" s="100">
        <v>1.32617348032</v>
      </c>
      <c r="AA130" s="102">
        <f t="shared" si="5"/>
        <v>2.7658999999999998</v>
      </c>
      <c r="AB130" s="99">
        <v>7.7</v>
      </c>
      <c r="AC130" s="100">
        <v>46.2</v>
      </c>
      <c r="AD130" s="100">
        <v>0.42782811407499999</v>
      </c>
      <c r="AE130" s="100">
        <v>0.98226873777599999</v>
      </c>
      <c r="AF130" s="100">
        <v>1.32617348032</v>
      </c>
      <c r="AG130" s="101">
        <f t="shared" si="6"/>
        <v>2.7892700000000001</v>
      </c>
      <c r="AH130" s="99">
        <v>7.7</v>
      </c>
      <c r="AI130" s="100">
        <v>46.2</v>
      </c>
      <c r="AJ130" s="100">
        <v>0.42782811407499999</v>
      </c>
      <c r="AK130" s="100">
        <v>0.98226873777599999</v>
      </c>
      <c r="AL130" s="100">
        <v>1.32617348032</v>
      </c>
      <c r="AM130" s="101">
        <f t="shared" si="7"/>
        <v>2.69258</v>
      </c>
    </row>
    <row r="131" spans="16:39">
      <c r="P131" s="99">
        <v>6.2</v>
      </c>
      <c r="Q131" s="100">
        <v>46.2</v>
      </c>
      <c r="R131" s="100">
        <v>0.18404795848300001</v>
      </c>
      <c r="S131" s="100">
        <v>0.430590868041</v>
      </c>
      <c r="T131" s="100">
        <v>0.59980407150899995</v>
      </c>
      <c r="U131" s="101">
        <f t="shared" si="4"/>
        <v>4.1436700000000002</v>
      </c>
      <c r="V131" s="99">
        <v>6.2</v>
      </c>
      <c r="W131" s="100">
        <v>46.2</v>
      </c>
      <c r="X131" s="100">
        <v>0.18404795848300001</v>
      </c>
      <c r="Y131" s="100">
        <v>0.430590868041</v>
      </c>
      <c r="Z131" s="100">
        <v>0.59980407150899995</v>
      </c>
      <c r="AA131" s="102">
        <f t="shared" si="5"/>
        <v>4.2426000000000004</v>
      </c>
      <c r="AB131" s="99">
        <v>6.2</v>
      </c>
      <c r="AC131" s="100">
        <v>46.2</v>
      </c>
      <c r="AD131" s="100">
        <v>0.18404795848300001</v>
      </c>
      <c r="AE131" s="100">
        <v>0.430590868041</v>
      </c>
      <c r="AF131" s="100">
        <v>0.59980407150899995</v>
      </c>
      <c r="AG131" s="101">
        <f t="shared" si="6"/>
        <v>4.25793</v>
      </c>
      <c r="AH131" s="99">
        <v>6.2</v>
      </c>
      <c r="AI131" s="100">
        <v>46.2</v>
      </c>
      <c r="AJ131" s="100">
        <v>0.18404795848300001</v>
      </c>
      <c r="AK131" s="100">
        <v>0.430590868041</v>
      </c>
      <c r="AL131" s="100">
        <v>0.59980407150899995</v>
      </c>
      <c r="AM131" s="101">
        <f t="shared" si="7"/>
        <v>4.1593299999999997</v>
      </c>
    </row>
    <row r="132" spans="16:39">
      <c r="P132" s="99">
        <v>7.8</v>
      </c>
      <c r="Q132" s="100">
        <v>46.2</v>
      </c>
      <c r="R132" s="100">
        <v>0.40682899022500002</v>
      </c>
      <c r="S132" s="100">
        <v>0.94540755888000005</v>
      </c>
      <c r="T132" s="100">
        <v>1.28356414802</v>
      </c>
      <c r="U132" s="101">
        <f t="shared" ref="U132:U195" si="8">ROUND(SQRT((P132-$L$7)^2+(Q132-$M$7)^2),5)</f>
        <v>2.5709900000000001</v>
      </c>
      <c r="V132" s="99">
        <v>7.8</v>
      </c>
      <c r="W132" s="100">
        <v>46.2</v>
      </c>
      <c r="X132" s="100">
        <v>0.40682899022500002</v>
      </c>
      <c r="Y132" s="100">
        <v>0.94540755888000005</v>
      </c>
      <c r="Z132" s="100">
        <v>1.28356414802</v>
      </c>
      <c r="AA132" s="102">
        <f t="shared" ref="AA132:AA195" si="9">ROUND(SQRT((P132-$L$8)^2+(Q132-$M$8)^2),4)</f>
        <v>2.6682999999999999</v>
      </c>
      <c r="AB132" s="99">
        <v>7.8</v>
      </c>
      <c r="AC132" s="100">
        <v>46.2</v>
      </c>
      <c r="AD132" s="100">
        <v>0.40682899022500002</v>
      </c>
      <c r="AE132" s="100">
        <v>0.94540755888000005</v>
      </c>
      <c r="AF132" s="100">
        <v>1.28356414802</v>
      </c>
      <c r="AG132" s="101">
        <f t="shared" ref="AG132:AG195" si="10">ROUND(SQRT((P132-$L$9)^2+(Q132-$M$9)^2),5)</f>
        <v>2.69258</v>
      </c>
      <c r="AH132" s="99">
        <v>7.8</v>
      </c>
      <c r="AI132" s="100">
        <v>46.2</v>
      </c>
      <c r="AJ132" s="100">
        <v>0.40682899022500002</v>
      </c>
      <c r="AK132" s="100">
        <v>0.94540755888000005</v>
      </c>
      <c r="AL132" s="100">
        <v>1.28356414802</v>
      </c>
      <c r="AM132" s="101">
        <f t="shared" ref="AM132:AM195" si="11">ROUND(SQRT((P132-$L$10)^2+(Q132-$M$10)^2),5)</f>
        <v>2.5961500000000002</v>
      </c>
    </row>
    <row r="133" spans="16:39">
      <c r="P133" s="99">
        <v>6.15</v>
      </c>
      <c r="Q133" s="100">
        <v>46.2</v>
      </c>
      <c r="R133" s="100">
        <v>0.17718285662300001</v>
      </c>
      <c r="S133" s="100">
        <v>0.41554405027399999</v>
      </c>
      <c r="T133" s="100">
        <v>0.57955847761799995</v>
      </c>
      <c r="U133" s="101">
        <f t="shared" si="8"/>
        <v>4.1931500000000002</v>
      </c>
      <c r="V133" s="99">
        <v>6.15</v>
      </c>
      <c r="W133" s="100">
        <v>46.2</v>
      </c>
      <c r="X133" s="100">
        <v>0.17718285662300001</v>
      </c>
      <c r="Y133" s="100">
        <v>0.41554405027399999</v>
      </c>
      <c r="Z133" s="100">
        <v>0.57955847761799995</v>
      </c>
      <c r="AA133" s="102">
        <f t="shared" si="9"/>
        <v>4.2920999999999996</v>
      </c>
      <c r="AB133" s="99">
        <v>6.15</v>
      </c>
      <c r="AC133" s="100">
        <v>46.2</v>
      </c>
      <c r="AD133" s="100">
        <v>0.17718285662300001</v>
      </c>
      <c r="AE133" s="100">
        <v>0.41554405027399999</v>
      </c>
      <c r="AF133" s="100">
        <v>0.57955847761799995</v>
      </c>
      <c r="AG133" s="101">
        <f t="shared" si="10"/>
        <v>4.3072600000000003</v>
      </c>
      <c r="AH133" s="99">
        <v>6.15</v>
      </c>
      <c r="AI133" s="100">
        <v>46.2</v>
      </c>
      <c r="AJ133" s="100">
        <v>0.17718285662300001</v>
      </c>
      <c r="AK133" s="100">
        <v>0.41554405027399999</v>
      </c>
      <c r="AL133" s="100">
        <v>0.57955847761799995</v>
      </c>
      <c r="AM133" s="101">
        <f t="shared" si="11"/>
        <v>4.2086199999999998</v>
      </c>
    </row>
    <row r="134" spans="16:39">
      <c r="P134" s="99">
        <v>6.1</v>
      </c>
      <c r="Q134" s="100">
        <v>46.2</v>
      </c>
      <c r="R134" s="100">
        <v>0.17185026160200001</v>
      </c>
      <c r="S134" s="100">
        <v>0.40504970217800002</v>
      </c>
      <c r="T134" s="100">
        <v>0.56617962839699998</v>
      </c>
      <c r="U134" s="101">
        <f t="shared" si="8"/>
        <v>4.2426399999999997</v>
      </c>
      <c r="V134" s="99">
        <v>6.1</v>
      </c>
      <c r="W134" s="100">
        <v>46.2</v>
      </c>
      <c r="X134" s="100">
        <v>0.17185026160200001</v>
      </c>
      <c r="Y134" s="100">
        <v>0.40504970217800002</v>
      </c>
      <c r="Z134" s="100">
        <v>0.56617962839699998</v>
      </c>
      <c r="AA134" s="102">
        <f t="shared" si="9"/>
        <v>4.3417000000000003</v>
      </c>
      <c r="AB134" s="99">
        <v>6.1</v>
      </c>
      <c r="AC134" s="100">
        <v>46.2</v>
      </c>
      <c r="AD134" s="100">
        <v>0.17185026160200001</v>
      </c>
      <c r="AE134" s="100">
        <v>0.40504970217800002</v>
      </c>
      <c r="AF134" s="100">
        <v>0.56617962839699998</v>
      </c>
      <c r="AG134" s="101">
        <f t="shared" si="10"/>
        <v>4.3566099999999999</v>
      </c>
      <c r="AH134" s="99">
        <v>6.1</v>
      </c>
      <c r="AI134" s="100">
        <v>46.2</v>
      </c>
      <c r="AJ134" s="100">
        <v>0.17185026160200001</v>
      </c>
      <c r="AK134" s="100">
        <v>0.40504970217800002</v>
      </c>
      <c r="AL134" s="100">
        <v>0.56617962839699998</v>
      </c>
      <c r="AM134" s="101">
        <f t="shared" si="11"/>
        <v>4.25793</v>
      </c>
    </row>
    <row r="135" spans="16:39">
      <c r="P135" s="99">
        <v>7.9</v>
      </c>
      <c r="Q135" s="100">
        <v>46.2</v>
      </c>
      <c r="R135" s="100">
        <v>0.37708965248699999</v>
      </c>
      <c r="S135" s="100">
        <v>0.88905284286700004</v>
      </c>
      <c r="T135" s="100">
        <v>1.21653269842</v>
      </c>
      <c r="U135" s="101">
        <f t="shared" si="8"/>
        <v>2.4738600000000002</v>
      </c>
      <c r="V135" s="99">
        <v>7.9</v>
      </c>
      <c r="W135" s="100">
        <v>46.2</v>
      </c>
      <c r="X135" s="100">
        <v>0.37708965248699999</v>
      </c>
      <c r="Y135" s="100">
        <v>0.88905284286700004</v>
      </c>
      <c r="Z135" s="100">
        <v>1.21653269842</v>
      </c>
      <c r="AA135" s="102">
        <f t="shared" si="9"/>
        <v>2.5710000000000002</v>
      </c>
      <c r="AB135" s="99">
        <v>7.9</v>
      </c>
      <c r="AC135" s="100">
        <v>46.2</v>
      </c>
      <c r="AD135" s="100">
        <v>0.37708965248699999</v>
      </c>
      <c r="AE135" s="100">
        <v>0.88905284286700004</v>
      </c>
      <c r="AF135" s="100">
        <v>1.21653269842</v>
      </c>
      <c r="AG135" s="101">
        <f t="shared" si="10"/>
        <v>2.5961500000000002</v>
      </c>
      <c r="AH135" s="99">
        <v>7.9</v>
      </c>
      <c r="AI135" s="100">
        <v>46.2</v>
      </c>
      <c r="AJ135" s="100">
        <v>0.37708965248699999</v>
      </c>
      <c r="AK135" s="100">
        <v>0.88905284286700004</v>
      </c>
      <c r="AL135" s="100">
        <v>1.21653269842</v>
      </c>
      <c r="AM135" s="101">
        <f t="shared" si="11"/>
        <v>2.5</v>
      </c>
    </row>
    <row r="136" spans="16:39">
      <c r="P136" s="99">
        <v>6</v>
      </c>
      <c r="Q136" s="100">
        <v>46.2</v>
      </c>
      <c r="R136" s="100">
        <v>0.164593071732</v>
      </c>
      <c r="S136" s="100">
        <v>0.39387335088199998</v>
      </c>
      <c r="T136" s="100">
        <v>0.55387322469900002</v>
      </c>
      <c r="U136" s="101">
        <f t="shared" si="8"/>
        <v>4.3416600000000001</v>
      </c>
      <c r="V136" s="99">
        <v>6</v>
      </c>
      <c r="W136" s="100">
        <v>46.2</v>
      </c>
      <c r="X136" s="100">
        <v>0.164593071732</v>
      </c>
      <c r="Y136" s="100">
        <v>0.39387335088199998</v>
      </c>
      <c r="Z136" s="100">
        <v>0.55387322469900002</v>
      </c>
      <c r="AA136" s="102">
        <f t="shared" si="9"/>
        <v>4.4406999999999996</v>
      </c>
      <c r="AB136" s="99">
        <v>6</v>
      </c>
      <c r="AC136" s="100">
        <v>46.2</v>
      </c>
      <c r="AD136" s="100">
        <v>0.164593071732</v>
      </c>
      <c r="AE136" s="100">
        <v>0.39387335088199998</v>
      </c>
      <c r="AF136" s="100">
        <v>0.55387322469900002</v>
      </c>
      <c r="AG136" s="101">
        <f t="shared" si="10"/>
        <v>4.45533</v>
      </c>
      <c r="AH136" s="99">
        <v>6</v>
      </c>
      <c r="AI136" s="100">
        <v>46.2</v>
      </c>
      <c r="AJ136" s="100">
        <v>0.164593071732</v>
      </c>
      <c r="AK136" s="100">
        <v>0.39387335088199998</v>
      </c>
      <c r="AL136" s="100">
        <v>0.55387322469900002</v>
      </c>
      <c r="AM136" s="101">
        <f t="shared" si="11"/>
        <v>4.3566000000000003</v>
      </c>
    </row>
    <row r="137" spans="16:39">
      <c r="P137" s="99">
        <v>8</v>
      </c>
      <c r="Q137" s="100">
        <v>46.2</v>
      </c>
      <c r="R137" s="100">
        <v>0.33653858287400001</v>
      </c>
      <c r="S137" s="100">
        <v>0.79302471049000001</v>
      </c>
      <c r="T137" s="100">
        <v>1.08612491728</v>
      </c>
      <c r="U137" s="101">
        <f t="shared" si="8"/>
        <v>2.37697</v>
      </c>
      <c r="V137" s="99">
        <v>8</v>
      </c>
      <c r="W137" s="100">
        <v>46.2</v>
      </c>
      <c r="X137" s="100">
        <v>0.33653858287400001</v>
      </c>
      <c r="Y137" s="100">
        <v>0.79302471049000001</v>
      </c>
      <c r="Z137" s="100">
        <v>1.08612491728</v>
      </c>
      <c r="AA137" s="102">
        <f t="shared" si="9"/>
        <v>2.4739</v>
      </c>
      <c r="AB137" s="99">
        <v>8</v>
      </c>
      <c r="AC137" s="100">
        <v>46.2</v>
      </c>
      <c r="AD137" s="100">
        <v>0.33653858287400001</v>
      </c>
      <c r="AE137" s="100">
        <v>0.79302471049000001</v>
      </c>
      <c r="AF137" s="100">
        <v>1.08612491728</v>
      </c>
      <c r="AG137" s="101">
        <f t="shared" si="10"/>
        <v>2.5</v>
      </c>
      <c r="AH137" s="99">
        <v>8</v>
      </c>
      <c r="AI137" s="100">
        <v>46.2</v>
      </c>
      <c r="AJ137" s="100">
        <v>0.33653858287400001</v>
      </c>
      <c r="AK137" s="100">
        <v>0.79302471049000001</v>
      </c>
      <c r="AL137" s="100">
        <v>1.08612491728</v>
      </c>
      <c r="AM137" s="101">
        <f t="shared" si="11"/>
        <v>2.4041600000000001</v>
      </c>
    </row>
    <row r="138" spans="16:39">
      <c r="P138" s="99">
        <v>5.9</v>
      </c>
      <c r="Q138" s="100">
        <v>46.2</v>
      </c>
      <c r="R138" s="100">
        <v>0.16095103852699999</v>
      </c>
      <c r="S138" s="100">
        <v>0.39366410578700001</v>
      </c>
      <c r="T138" s="100">
        <v>0.55753860790099996</v>
      </c>
      <c r="U138" s="101">
        <f t="shared" si="8"/>
        <v>4.4407199999999998</v>
      </c>
      <c r="V138" s="99">
        <v>5.9</v>
      </c>
      <c r="W138" s="100">
        <v>46.2</v>
      </c>
      <c r="X138" s="100">
        <v>0.16095103852699999</v>
      </c>
      <c r="Y138" s="100">
        <v>0.39366410578700001</v>
      </c>
      <c r="Z138" s="100">
        <v>0.55753860790099996</v>
      </c>
      <c r="AA138" s="102">
        <f t="shared" si="9"/>
        <v>4.5397999999999996</v>
      </c>
      <c r="AB138" s="99">
        <v>5.9</v>
      </c>
      <c r="AC138" s="100">
        <v>46.2</v>
      </c>
      <c r="AD138" s="100">
        <v>0.16095103852699999</v>
      </c>
      <c r="AE138" s="100">
        <v>0.39366410578700001</v>
      </c>
      <c r="AF138" s="100">
        <v>0.55753860790099996</v>
      </c>
      <c r="AG138" s="101">
        <f t="shared" si="10"/>
        <v>4.5541200000000002</v>
      </c>
      <c r="AH138" s="99">
        <v>5.9</v>
      </c>
      <c r="AI138" s="100">
        <v>46.2</v>
      </c>
      <c r="AJ138" s="100">
        <v>0.16095103852699999</v>
      </c>
      <c r="AK138" s="100">
        <v>0.39366410578700001</v>
      </c>
      <c r="AL138" s="100">
        <v>0.55753860790099996</v>
      </c>
      <c r="AM138" s="101">
        <f t="shared" si="11"/>
        <v>4.45533</v>
      </c>
    </row>
    <row r="139" spans="16:39">
      <c r="P139" s="99">
        <v>8.1</v>
      </c>
      <c r="Q139" s="100">
        <v>46.2</v>
      </c>
      <c r="R139" s="100">
        <v>0.292076677437</v>
      </c>
      <c r="S139" s="100">
        <v>0.67654223891599996</v>
      </c>
      <c r="T139" s="100">
        <v>0.92192198337300002</v>
      </c>
      <c r="U139" s="101">
        <f t="shared" si="8"/>
        <v>2.2803499999999999</v>
      </c>
      <c r="V139" s="99">
        <v>8.1</v>
      </c>
      <c r="W139" s="100">
        <v>46.2</v>
      </c>
      <c r="X139" s="100">
        <v>0.292076677437</v>
      </c>
      <c r="Y139" s="100">
        <v>0.67654223891599996</v>
      </c>
      <c r="Z139" s="100">
        <v>0.92192198337300002</v>
      </c>
      <c r="AA139" s="102">
        <f t="shared" si="9"/>
        <v>2.3769999999999998</v>
      </c>
      <c r="AB139" s="99">
        <v>8.1</v>
      </c>
      <c r="AC139" s="100">
        <v>46.2</v>
      </c>
      <c r="AD139" s="100">
        <v>0.292076677437</v>
      </c>
      <c r="AE139" s="100">
        <v>0.67654223891599996</v>
      </c>
      <c r="AF139" s="100">
        <v>0.92192198337300002</v>
      </c>
      <c r="AG139" s="101">
        <f t="shared" si="10"/>
        <v>2.4041600000000001</v>
      </c>
      <c r="AH139" s="99">
        <v>8.1</v>
      </c>
      <c r="AI139" s="100">
        <v>46.2</v>
      </c>
      <c r="AJ139" s="100">
        <v>0.292076677437</v>
      </c>
      <c r="AK139" s="100">
        <v>0.67654223891599996</v>
      </c>
      <c r="AL139" s="100">
        <v>0.92192198337300002</v>
      </c>
      <c r="AM139" s="101">
        <f t="shared" si="11"/>
        <v>2.3086799999999998</v>
      </c>
    </row>
    <row r="140" spans="16:39">
      <c r="P140" s="99">
        <v>8.1999999999999993</v>
      </c>
      <c r="Q140" s="100">
        <v>46.2</v>
      </c>
      <c r="R140" s="100">
        <v>0.25236534022099999</v>
      </c>
      <c r="S140" s="100">
        <v>0.58927954432100005</v>
      </c>
      <c r="T140" s="100">
        <v>0.80834988638399996</v>
      </c>
      <c r="U140" s="101">
        <f t="shared" si="8"/>
        <v>2.1840299999999999</v>
      </c>
      <c r="V140" s="99">
        <v>8.1999999999999993</v>
      </c>
      <c r="W140" s="100">
        <v>46.2</v>
      </c>
      <c r="X140" s="100">
        <v>0.25236534022099999</v>
      </c>
      <c r="Y140" s="100">
        <v>0.58927954432100005</v>
      </c>
      <c r="Z140" s="100">
        <v>0.80834988638399996</v>
      </c>
      <c r="AA140" s="102">
        <f t="shared" si="9"/>
        <v>2.2804000000000002</v>
      </c>
      <c r="AB140" s="99">
        <v>8.1999999999999993</v>
      </c>
      <c r="AC140" s="100">
        <v>46.2</v>
      </c>
      <c r="AD140" s="100">
        <v>0.25236534022099999</v>
      </c>
      <c r="AE140" s="100">
        <v>0.58927954432100005</v>
      </c>
      <c r="AF140" s="100">
        <v>0.80834988638399996</v>
      </c>
      <c r="AG140" s="101">
        <f t="shared" si="10"/>
        <v>2.3086799999999998</v>
      </c>
      <c r="AH140" s="99">
        <v>8.1999999999999993</v>
      </c>
      <c r="AI140" s="100">
        <v>46.2</v>
      </c>
      <c r="AJ140" s="100">
        <v>0.25236534022099999</v>
      </c>
      <c r="AK140" s="100">
        <v>0.58927954432100005</v>
      </c>
      <c r="AL140" s="100">
        <v>0.80834988638399996</v>
      </c>
      <c r="AM140" s="101">
        <f t="shared" si="11"/>
        <v>2.2135899999999999</v>
      </c>
    </row>
    <row r="141" spans="16:39">
      <c r="P141" s="99">
        <v>8.3000000000000007</v>
      </c>
      <c r="Q141" s="100">
        <v>46.2</v>
      </c>
      <c r="R141" s="100">
        <v>0.22233140219299999</v>
      </c>
      <c r="S141" s="100">
        <v>0.51803044870799997</v>
      </c>
      <c r="T141" s="100">
        <v>0.710647636453</v>
      </c>
      <c r="U141" s="101">
        <f t="shared" si="8"/>
        <v>2.08806</v>
      </c>
      <c r="V141" s="99">
        <v>8.3000000000000007</v>
      </c>
      <c r="W141" s="100">
        <v>46.2</v>
      </c>
      <c r="X141" s="100">
        <v>0.22233140219299999</v>
      </c>
      <c r="Y141" s="100">
        <v>0.51803044870799997</v>
      </c>
      <c r="Z141" s="100">
        <v>0.710647636453</v>
      </c>
      <c r="AA141" s="102">
        <f t="shared" si="9"/>
        <v>2.1840000000000002</v>
      </c>
      <c r="AB141" s="99">
        <v>8.3000000000000007</v>
      </c>
      <c r="AC141" s="100">
        <v>46.2</v>
      </c>
      <c r="AD141" s="100">
        <v>0.22233140219299999</v>
      </c>
      <c r="AE141" s="100">
        <v>0.51803044870799997</v>
      </c>
      <c r="AF141" s="100">
        <v>0.710647636453</v>
      </c>
      <c r="AG141" s="101">
        <f t="shared" si="10"/>
        <v>2.2136</v>
      </c>
      <c r="AH141" s="99">
        <v>8.3000000000000007</v>
      </c>
      <c r="AI141" s="100">
        <v>46.2</v>
      </c>
      <c r="AJ141" s="100">
        <v>0.22233140219299999</v>
      </c>
      <c r="AK141" s="100">
        <v>0.51803044870799997</v>
      </c>
      <c r="AL141" s="100">
        <v>0.710647636453</v>
      </c>
      <c r="AM141" s="101">
        <f t="shared" si="11"/>
        <v>2.11896</v>
      </c>
    </row>
    <row r="142" spans="16:39">
      <c r="P142" s="99">
        <v>8.4</v>
      </c>
      <c r="Q142" s="100">
        <v>46.2</v>
      </c>
      <c r="R142" s="100">
        <v>0.19966400354399999</v>
      </c>
      <c r="S142" s="100">
        <v>0.46435893268099998</v>
      </c>
      <c r="T142" s="100">
        <v>0.63964520079300002</v>
      </c>
      <c r="U142" s="101">
        <f t="shared" si="8"/>
        <v>1.9924900000000001</v>
      </c>
      <c r="V142" s="99">
        <v>8.4</v>
      </c>
      <c r="W142" s="100">
        <v>46.2</v>
      </c>
      <c r="X142" s="100">
        <v>0.19966400354399999</v>
      </c>
      <c r="Y142" s="100">
        <v>0.46435893268099998</v>
      </c>
      <c r="Z142" s="100">
        <v>0.63964520079300002</v>
      </c>
      <c r="AA142" s="102">
        <f t="shared" si="9"/>
        <v>2.0880999999999998</v>
      </c>
      <c r="AB142" s="99">
        <v>8.4</v>
      </c>
      <c r="AC142" s="100">
        <v>46.2</v>
      </c>
      <c r="AD142" s="100">
        <v>0.19966400354399999</v>
      </c>
      <c r="AE142" s="100">
        <v>0.46435893268099998</v>
      </c>
      <c r="AF142" s="100">
        <v>0.63964520079300002</v>
      </c>
      <c r="AG142" s="101">
        <f t="shared" si="10"/>
        <v>2.11896</v>
      </c>
      <c r="AH142" s="99">
        <v>8.4</v>
      </c>
      <c r="AI142" s="100">
        <v>46.2</v>
      </c>
      <c r="AJ142" s="100">
        <v>0.19966400354399999</v>
      </c>
      <c r="AK142" s="100">
        <v>0.46435893268099998</v>
      </c>
      <c r="AL142" s="100">
        <v>0.63964520079300002</v>
      </c>
      <c r="AM142" s="101">
        <f t="shared" si="11"/>
        <v>2.0248499999999998</v>
      </c>
    </row>
    <row r="143" spans="16:39">
      <c r="P143" s="99">
        <v>8.5</v>
      </c>
      <c r="Q143" s="100">
        <v>46.2</v>
      </c>
      <c r="R143" s="100">
        <v>0.18209187854600001</v>
      </c>
      <c r="S143" s="100">
        <v>0.427846716425</v>
      </c>
      <c r="T143" s="100">
        <v>0.59369015811699999</v>
      </c>
      <c r="U143" s="101">
        <f t="shared" si="8"/>
        <v>1.89737</v>
      </c>
      <c r="V143" s="99">
        <v>8.5</v>
      </c>
      <c r="W143" s="100">
        <v>46.2</v>
      </c>
      <c r="X143" s="100">
        <v>0.18209187854600001</v>
      </c>
      <c r="Y143" s="100">
        <v>0.427846716425</v>
      </c>
      <c r="Z143" s="100">
        <v>0.59369015811699999</v>
      </c>
      <c r="AA143" s="102">
        <f t="shared" si="9"/>
        <v>1.9924999999999999</v>
      </c>
      <c r="AB143" s="99">
        <v>8.5</v>
      </c>
      <c r="AC143" s="100">
        <v>46.2</v>
      </c>
      <c r="AD143" s="100">
        <v>0.18209187854600001</v>
      </c>
      <c r="AE143" s="100">
        <v>0.427846716425</v>
      </c>
      <c r="AF143" s="100">
        <v>0.59369015811699999</v>
      </c>
      <c r="AG143" s="101">
        <f t="shared" si="10"/>
        <v>2.0248499999999998</v>
      </c>
      <c r="AH143" s="99">
        <v>8.5</v>
      </c>
      <c r="AI143" s="100">
        <v>46.2</v>
      </c>
      <c r="AJ143" s="100">
        <v>0.18209187854600001</v>
      </c>
      <c r="AK143" s="100">
        <v>0.427846716425</v>
      </c>
      <c r="AL143" s="100">
        <v>0.59369015811699999</v>
      </c>
      <c r="AM143" s="101">
        <f t="shared" si="11"/>
        <v>1.9313199999999999</v>
      </c>
    </row>
    <row r="144" spans="16:39">
      <c r="P144" s="99">
        <v>8.6</v>
      </c>
      <c r="Q144" s="100">
        <v>46.2</v>
      </c>
      <c r="R144" s="100">
        <v>0.16894396233100001</v>
      </c>
      <c r="S144" s="100">
        <v>0.40065169407099999</v>
      </c>
      <c r="T144" s="100">
        <v>0.55993474832699996</v>
      </c>
      <c r="U144" s="101">
        <f t="shared" si="8"/>
        <v>1.80278</v>
      </c>
      <c r="V144" s="99">
        <v>8.6</v>
      </c>
      <c r="W144" s="100">
        <v>46.2</v>
      </c>
      <c r="X144" s="100">
        <v>0.16894396233100001</v>
      </c>
      <c r="Y144" s="100">
        <v>0.40065169407099999</v>
      </c>
      <c r="Z144" s="100">
        <v>0.55993474832699996</v>
      </c>
      <c r="AA144" s="102">
        <f t="shared" si="9"/>
        <v>1.8974</v>
      </c>
      <c r="AB144" s="99">
        <v>8.6</v>
      </c>
      <c r="AC144" s="100">
        <v>46.2</v>
      </c>
      <c r="AD144" s="100">
        <v>0.16894396233100001</v>
      </c>
      <c r="AE144" s="100">
        <v>0.40065169407099999</v>
      </c>
      <c r="AF144" s="100">
        <v>0.55993474832699996</v>
      </c>
      <c r="AG144" s="101">
        <f t="shared" si="10"/>
        <v>1.9313199999999999</v>
      </c>
      <c r="AH144" s="99">
        <v>8.6</v>
      </c>
      <c r="AI144" s="100">
        <v>46.2</v>
      </c>
      <c r="AJ144" s="100">
        <v>0.16894396233100001</v>
      </c>
      <c r="AK144" s="100">
        <v>0.40065169407099999</v>
      </c>
      <c r="AL144" s="100">
        <v>0.55993474832699996</v>
      </c>
      <c r="AM144" s="101">
        <f t="shared" si="11"/>
        <v>1.8384799999999999</v>
      </c>
    </row>
    <row r="145" spans="16:39">
      <c r="P145" s="99">
        <v>8.6999999999999993</v>
      </c>
      <c r="Q145" s="100">
        <v>46.2</v>
      </c>
      <c r="R145" s="100">
        <v>0.15819585049599999</v>
      </c>
      <c r="S145" s="100">
        <v>0.37479655762800002</v>
      </c>
      <c r="T145" s="100">
        <v>0.52561829547399996</v>
      </c>
      <c r="U145" s="101">
        <f t="shared" si="8"/>
        <v>1.7088000000000001</v>
      </c>
      <c r="V145" s="99">
        <v>8.6999999999999993</v>
      </c>
      <c r="W145" s="100">
        <v>46.2</v>
      </c>
      <c r="X145" s="100">
        <v>0.15819585049599999</v>
      </c>
      <c r="Y145" s="100">
        <v>0.37479655762800002</v>
      </c>
      <c r="Z145" s="100">
        <v>0.52561829547399996</v>
      </c>
      <c r="AA145" s="102">
        <f t="shared" si="9"/>
        <v>1.8028</v>
      </c>
      <c r="AB145" s="99">
        <v>8.6999999999999993</v>
      </c>
      <c r="AC145" s="100">
        <v>46.2</v>
      </c>
      <c r="AD145" s="100">
        <v>0.15819585049599999</v>
      </c>
      <c r="AE145" s="100">
        <v>0.37479655762800002</v>
      </c>
      <c r="AF145" s="100">
        <v>0.52561829547399996</v>
      </c>
      <c r="AG145" s="101">
        <f t="shared" si="10"/>
        <v>1.8384799999999999</v>
      </c>
      <c r="AH145" s="99">
        <v>8.6999999999999993</v>
      </c>
      <c r="AI145" s="100">
        <v>46.2</v>
      </c>
      <c r="AJ145" s="100">
        <v>0.15819585049599999</v>
      </c>
      <c r="AK145" s="100">
        <v>0.37479655762800002</v>
      </c>
      <c r="AL145" s="100">
        <v>0.52561829547399996</v>
      </c>
      <c r="AM145" s="101">
        <f t="shared" si="11"/>
        <v>1.7464200000000001</v>
      </c>
    </row>
    <row r="146" spans="16:39">
      <c r="P146" s="99">
        <v>8.8000000000000007</v>
      </c>
      <c r="Q146" s="100">
        <v>46.2</v>
      </c>
      <c r="R146" s="100">
        <v>0.15050730676400001</v>
      </c>
      <c r="S146" s="100">
        <v>0.35478541192000002</v>
      </c>
      <c r="T146" s="100">
        <v>0.49801522552700001</v>
      </c>
      <c r="U146" s="101">
        <f t="shared" si="8"/>
        <v>1.61555</v>
      </c>
      <c r="V146" s="99">
        <v>8.8000000000000007</v>
      </c>
      <c r="W146" s="100">
        <v>46.2</v>
      </c>
      <c r="X146" s="100">
        <v>0.15050730676400001</v>
      </c>
      <c r="Y146" s="100">
        <v>0.35478541192000002</v>
      </c>
      <c r="Z146" s="100">
        <v>0.49801522552700001</v>
      </c>
      <c r="AA146" s="102">
        <f t="shared" si="9"/>
        <v>1.7088000000000001</v>
      </c>
      <c r="AB146" s="99">
        <v>8.8000000000000007</v>
      </c>
      <c r="AC146" s="100">
        <v>46.2</v>
      </c>
      <c r="AD146" s="100">
        <v>0.15050730676400001</v>
      </c>
      <c r="AE146" s="100">
        <v>0.35478541192000002</v>
      </c>
      <c r="AF146" s="100">
        <v>0.49801522552700001</v>
      </c>
      <c r="AG146" s="101">
        <f t="shared" si="10"/>
        <v>1.7464299999999999</v>
      </c>
      <c r="AH146" s="99">
        <v>8.8000000000000007</v>
      </c>
      <c r="AI146" s="100">
        <v>46.2</v>
      </c>
      <c r="AJ146" s="100">
        <v>0.15050730676400001</v>
      </c>
      <c r="AK146" s="100">
        <v>0.35478541192000002</v>
      </c>
      <c r="AL146" s="100">
        <v>0.49801522552700001</v>
      </c>
      <c r="AM146" s="101">
        <f t="shared" si="11"/>
        <v>1.6552899999999999</v>
      </c>
    </row>
    <row r="147" spans="16:39">
      <c r="P147" s="99">
        <v>8.9</v>
      </c>
      <c r="Q147" s="100">
        <v>46.2</v>
      </c>
      <c r="R147" s="100">
        <v>0.146570702867</v>
      </c>
      <c r="S147" s="100">
        <v>0.34475103883699998</v>
      </c>
      <c r="T147" s="100">
        <v>0.48443664002199999</v>
      </c>
      <c r="U147" s="101">
        <f t="shared" si="8"/>
        <v>1.52315</v>
      </c>
      <c r="V147" s="99">
        <v>8.9</v>
      </c>
      <c r="W147" s="100">
        <v>46.2</v>
      </c>
      <c r="X147" s="100">
        <v>0.146570702867</v>
      </c>
      <c r="Y147" s="100">
        <v>0.34475103883699998</v>
      </c>
      <c r="Z147" s="100">
        <v>0.48443664002199999</v>
      </c>
      <c r="AA147" s="102">
        <f t="shared" si="9"/>
        <v>1.6155999999999999</v>
      </c>
      <c r="AB147" s="99">
        <v>8.9</v>
      </c>
      <c r="AC147" s="100">
        <v>46.2</v>
      </c>
      <c r="AD147" s="100">
        <v>0.146570702867</v>
      </c>
      <c r="AE147" s="100">
        <v>0.34475103883699998</v>
      </c>
      <c r="AF147" s="100">
        <v>0.48443664002199999</v>
      </c>
      <c r="AG147" s="101">
        <f t="shared" si="10"/>
        <v>1.6553</v>
      </c>
      <c r="AH147" s="99">
        <v>8.9</v>
      </c>
      <c r="AI147" s="100">
        <v>46.2</v>
      </c>
      <c r="AJ147" s="100">
        <v>0.146570702867</v>
      </c>
      <c r="AK147" s="100">
        <v>0.34475103883699998</v>
      </c>
      <c r="AL147" s="100">
        <v>0.48443664002199999</v>
      </c>
      <c r="AM147" s="101">
        <f t="shared" si="11"/>
        <v>1.56525</v>
      </c>
    </row>
    <row r="148" spans="16:39">
      <c r="P148" s="99">
        <v>9</v>
      </c>
      <c r="Q148" s="100">
        <v>46.2</v>
      </c>
      <c r="R148" s="100">
        <v>0.14547276036500001</v>
      </c>
      <c r="S148" s="100">
        <v>0.34125946528399997</v>
      </c>
      <c r="T148" s="100">
        <v>0.47947660868999997</v>
      </c>
      <c r="U148" s="101">
        <f t="shared" si="8"/>
        <v>1.4317800000000001</v>
      </c>
      <c r="V148" s="99">
        <v>9</v>
      </c>
      <c r="W148" s="100">
        <v>46.2</v>
      </c>
      <c r="X148" s="100">
        <v>0.14547276036500001</v>
      </c>
      <c r="Y148" s="100">
        <v>0.34125946528399997</v>
      </c>
      <c r="Z148" s="100">
        <v>0.47947660868999997</v>
      </c>
      <c r="AA148" s="102">
        <f t="shared" si="9"/>
        <v>1.5232000000000001</v>
      </c>
      <c r="AB148" s="99">
        <v>9</v>
      </c>
      <c r="AC148" s="100">
        <v>46.2</v>
      </c>
      <c r="AD148" s="100">
        <v>0.14547276036500001</v>
      </c>
      <c r="AE148" s="100">
        <v>0.34125946528399997</v>
      </c>
      <c r="AF148" s="100">
        <v>0.47947660868999997</v>
      </c>
      <c r="AG148" s="101">
        <f t="shared" si="10"/>
        <v>1.56525</v>
      </c>
      <c r="AH148" s="99">
        <v>9</v>
      </c>
      <c r="AI148" s="100">
        <v>46.2</v>
      </c>
      <c r="AJ148" s="100">
        <v>0.14547276036500001</v>
      </c>
      <c r="AK148" s="100">
        <v>0.34125946528399997</v>
      </c>
      <c r="AL148" s="100">
        <v>0.47947660868999997</v>
      </c>
      <c r="AM148" s="101">
        <f t="shared" si="11"/>
        <v>1.47648</v>
      </c>
    </row>
    <row r="149" spans="16:39">
      <c r="P149" s="99">
        <v>9.1</v>
      </c>
      <c r="Q149" s="100">
        <v>46.2</v>
      </c>
      <c r="R149" s="100">
        <v>0.14669287159300001</v>
      </c>
      <c r="S149" s="100">
        <v>0.34252063598999999</v>
      </c>
      <c r="T149" s="100">
        <v>0.48032890837300002</v>
      </c>
      <c r="U149" s="101">
        <f t="shared" si="8"/>
        <v>1.3416399999999999</v>
      </c>
      <c r="V149" s="99">
        <v>9.1</v>
      </c>
      <c r="W149" s="100">
        <v>46.2</v>
      </c>
      <c r="X149" s="100">
        <v>0.14669287159300001</v>
      </c>
      <c r="Y149" s="100">
        <v>0.34252063598999999</v>
      </c>
      <c r="Z149" s="100">
        <v>0.48032890837300002</v>
      </c>
      <c r="AA149" s="102">
        <f t="shared" si="9"/>
        <v>1.4318</v>
      </c>
      <c r="AB149" s="99">
        <v>9.1</v>
      </c>
      <c r="AC149" s="100">
        <v>46.2</v>
      </c>
      <c r="AD149" s="100">
        <v>0.14669287159300001</v>
      </c>
      <c r="AE149" s="100">
        <v>0.34252063598999999</v>
      </c>
      <c r="AF149" s="100">
        <v>0.48032890837300002</v>
      </c>
      <c r="AG149" s="101">
        <f t="shared" si="10"/>
        <v>1.47648</v>
      </c>
      <c r="AH149" s="99">
        <v>9.1</v>
      </c>
      <c r="AI149" s="100">
        <v>46.2</v>
      </c>
      <c r="AJ149" s="100">
        <v>0.14669287159300001</v>
      </c>
      <c r="AK149" s="100">
        <v>0.34252063598999999</v>
      </c>
      <c r="AL149" s="100">
        <v>0.48032890837300002</v>
      </c>
      <c r="AM149" s="101">
        <f t="shared" si="11"/>
        <v>1.38924</v>
      </c>
    </row>
    <row r="150" spans="16:39">
      <c r="P150" s="99">
        <v>9.1999999999999993</v>
      </c>
      <c r="Q150" s="100">
        <v>46.2</v>
      </c>
      <c r="R150" s="100">
        <v>0.15003047726499999</v>
      </c>
      <c r="S150" s="100">
        <v>0.34795400085200001</v>
      </c>
      <c r="T150" s="100">
        <v>0.48616793345800002</v>
      </c>
      <c r="U150" s="101">
        <f t="shared" si="8"/>
        <v>1.2529999999999999</v>
      </c>
      <c r="V150" s="99">
        <v>9.1999999999999993</v>
      </c>
      <c r="W150" s="100">
        <v>46.2</v>
      </c>
      <c r="X150" s="100">
        <v>0.15003047726499999</v>
      </c>
      <c r="Y150" s="100">
        <v>0.34795400085200001</v>
      </c>
      <c r="Z150" s="100">
        <v>0.48616793345800002</v>
      </c>
      <c r="AA150" s="102">
        <f t="shared" si="9"/>
        <v>1.3415999999999999</v>
      </c>
      <c r="AB150" s="99">
        <v>9.1999999999999993</v>
      </c>
      <c r="AC150" s="100">
        <v>46.2</v>
      </c>
      <c r="AD150" s="100">
        <v>0.15003047726499999</v>
      </c>
      <c r="AE150" s="100">
        <v>0.34795400085200001</v>
      </c>
      <c r="AF150" s="100">
        <v>0.48616793345800002</v>
      </c>
      <c r="AG150" s="101">
        <f t="shared" si="10"/>
        <v>1.3892500000000001</v>
      </c>
      <c r="AH150" s="99">
        <v>9.1999999999999993</v>
      </c>
      <c r="AI150" s="100">
        <v>46.2</v>
      </c>
      <c r="AJ150" s="100">
        <v>0.15003047726499999</v>
      </c>
      <c r="AK150" s="100">
        <v>0.34795400085200001</v>
      </c>
      <c r="AL150" s="100">
        <v>0.48616793345800002</v>
      </c>
      <c r="AM150" s="101">
        <f t="shared" si="11"/>
        <v>1.3038400000000001</v>
      </c>
    </row>
    <row r="151" spans="16:39">
      <c r="P151" s="99">
        <v>9.3000000000000007</v>
      </c>
      <c r="Q151" s="100">
        <v>46.2</v>
      </c>
      <c r="R151" s="100">
        <v>0.15566573691499999</v>
      </c>
      <c r="S151" s="100">
        <v>0.35826825312400001</v>
      </c>
      <c r="T151" s="100">
        <v>0.49794925255200001</v>
      </c>
      <c r="U151" s="101">
        <f t="shared" si="8"/>
        <v>1.1661900000000001</v>
      </c>
      <c r="V151" s="99">
        <v>9.3000000000000007</v>
      </c>
      <c r="W151" s="100">
        <v>46.2</v>
      </c>
      <c r="X151" s="100">
        <v>0.15566573691499999</v>
      </c>
      <c r="Y151" s="100">
        <v>0.35826825312400001</v>
      </c>
      <c r="Z151" s="100">
        <v>0.49794925255200001</v>
      </c>
      <c r="AA151" s="102">
        <f t="shared" si="9"/>
        <v>1.2529999999999999</v>
      </c>
      <c r="AB151" s="99">
        <v>9.3000000000000007</v>
      </c>
      <c r="AC151" s="100">
        <v>46.2</v>
      </c>
      <c r="AD151" s="100">
        <v>0.15566573691499999</v>
      </c>
      <c r="AE151" s="100">
        <v>0.35826825312400001</v>
      </c>
      <c r="AF151" s="100">
        <v>0.49794925255200001</v>
      </c>
      <c r="AG151" s="101">
        <f t="shared" si="10"/>
        <v>1.3038400000000001</v>
      </c>
      <c r="AH151" s="99">
        <v>9.3000000000000007</v>
      </c>
      <c r="AI151" s="100">
        <v>46.2</v>
      </c>
      <c r="AJ151" s="100">
        <v>0.15566573691499999</v>
      </c>
      <c r="AK151" s="100">
        <v>0.35826825312400001</v>
      </c>
      <c r="AL151" s="100">
        <v>0.49794925255200001</v>
      </c>
      <c r="AM151" s="101">
        <f t="shared" si="11"/>
        <v>1.2206600000000001</v>
      </c>
    </row>
    <row r="152" spans="16:39">
      <c r="P152" s="99">
        <v>9.4</v>
      </c>
      <c r="Q152" s="100">
        <v>46.2</v>
      </c>
      <c r="R152" s="100">
        <v>0.16443308581300001</v>
      </c>
      <c r="S152" s="100">
        <v>0.377021737779</v>
      </c>
      <c r="T152" s="100">
        <v>0.52160434152799995</v>
      </c>
      <c r="U152" s="101">
        <f t="shared" si="8"/>
        <v>1.0816699999999999</v>
      </c>
      <c r="V152" s="99">
        <v>9.4</v>
      </c>
      <c r="W152" s="100">
        <v>46.2</v>
      </c>
      <c r="X152" s="100">
        <v>0.16443308581300001</v>
      </c>
      <c r="Y152" s="100">
        <v>0.377021737779</v>
      </c>
      <c r="Z152" s="100">
        <v>0.52160434152799995</v>
      </c>
      <c r="AA152" s="102">
        <f t="shared" si="9"/>
        <v>1.1661999999999999</v>
      </c>
      <c r="AB152" s="99">
        <v>9.4</v>
      </c>
      <c r="AC152" s="100">
        <v>46.2</v>
      </c>
      <c r="AD152" s="100">
        <v>0.16443308581300001</v>
      </c>
      <c r="AE152" s="100">
        <v>0.377021737779</v>
      </c>
      <c r="AF152" s="100">
        <v>0.52160434152799995</v>
      </c>
      <c r="AG152" s="101">
        <f t="shared" si="10"/>
        <v>1.2206600000000001</v>
      </c>
      <c r="AH152" s="99">
        <v>9.4</v>
      </c>
      <c r="AI152" s="100">
        <v>46.2</v>
      </c>
      <c r="AJ152" s="100">
        <v>0.16443308581300001</v>
      </c>
      <c r="AK152" s="100">
        <v>0.377021737779</v>
      </c>
      <c r="AL152" s="100">
        <v>0.52160434152799995</v>
      </c>
      <c r="AM152" s="101">
        <f t="shared" si="11"/>
        <v>1.14018</v>
      </c>
    </row>
    <row r="153" spans="16:39">
      <c r="P153" s="99">
        <v>9.5</v>
      </c>
      <c r="Q153" s="100">
        <v>46.2</v>
      </c>
      <c r="R153" s="100">
        <v>0.17795004497399999</v>
      </c>
      <c r="S153" s="100">
        <v>0.40971791277199998</v>
      </c>
      <c r="T153" s="100">
        <v>0.56680412825100002</v>
      </c>
      <c r="U153" s="101">
        <f t="shared" si="8"/>
        <v>1</v>
      </c>
      <c r="V153" s="99">
        <v>9.5</v>
      </c>
      <c r="W153" s="100">
        <v>46.2</v>
      </c>
      <c r="X153" s="100">
        <v>0.17795004497399999</v>
      </c>
      <c r="Y153" s="100">
        <v>0.40971791277199998</v>
      </c>
      <c r="Z153" s="100">
        <v>0.56680412825100002</v>
      </c>
      <c r="AA153" s="102">
        <f t="shared" si="9"/>
        <v>1.0817000000000001</v>
      </c>
      <c r="AB153" s="99">
        <v>9.5</v>
      </c>
      <c r="AC153" s="100">
        <v>46.2</v>
      </c>
      <c r="AD153" s="100">
        <v>0.17795004497399999</v>
      </c>
      <c r="AE153" s="100">
        <v>0.40971791277199998</v>
      </c>
      <c r="AF153" s="100">
        <v>0.56680412825100002</v>
      </c>
      <c r="AG153" s="101">
        <f t="shared" si="10"/>
        <v>1.14018</v>
      </c>
      <c r="AH153" s="99">
        <v>9.5</v>
      </c>
      <c r="AI153" s="100">
        <v>46.2</v>
      </c>
      <c r="AJ153" s="100">
        <v>0.17795004497399999</v>
      </c>
      <c r="AK153" s="100">
        <v>0.40971791277199998</v>
      </c>
      <c r="AL153" s="100">
        <v>0.56680412825100002</v>
      </c>
      <c r="AM153" s="101">
        <f t="shared" si="11"/>
        <v>1.06301</v>
      </c>
    </row>
    <row r="154" spans="16:39">
      <c r="P154" s="99">
        <v>9.6</v>
      </c>
      <c r="Q154" s="100">
        <v>46.2</v>
      </c>
      <c r="R154" s="100">
        <v>0.19870640351300001</v>
      </c>
      <c r="S154" s="100">
        <v>0.46429678044</v>
      </c>
      <c r="T154" s="100">
        <v>0.64581946936000001</v>
      </c>
      <c r="U154" s="101">
        <f t="shared" si="8"/>
        <v>0.92195000000000005</v>
      </c>
      <c r="V154" s="99">
        <v>9.6</v>
      </c>
      <c r="W154" s="100">
        <v>46.2</v>
      </c>
      <c r="X154" s="100">
        <v>0.19870640351300001</v>
      </c>
      <c r="Y154" s="100">
        <v>0.46429678044</v>
      </c>
      <c r="Z154" s="100">
        <v>0.64581946936000001</v>
      </c>
      <c r="AA154" s="102">
        <f t="shared" si="9"/>
        <v>1</v>
      </c>
      <c r="AB154" s="99">
        <v>9.6</v>
      </c>
      <c r="AC154" s="100">
        <v>46.2</v>
      </c>
      <c r="AD154" s="100">
        <v>0.19870640351300001</v>
      </c>
      <c r="AE154" s="100">
        <v>0.46429678044</v>
      </c>
      <c r="AF154" s="100">
        <v>0.64581946936000001</v>
      </c>
      <c r="AG154" s="101">
        <f t="shared" si="10"/>
        <v>1.0630200000000001</v>
      </c>
      <c r="AH154" s="99">
        <v>9.6</v>
      </c>
      <c r="AI154" s="100">
        <v>46.2</v>
      </c>
      <c r="AJ154" s="100">
        <v>0.19870640351300001</v>
      </c>
      <c r="AK154" s="100">
        <v>0.46429678044</v>
      </c>
      <c r="AL154" s="100">
        <v>0.64581946936000001</v>
      </c>
      <c r="AM154" s="101">
        <f t="shared" si="11"/>
        <v>0.98995</v>
      </c>
    </row>
    <row r="155" spans="16:39">
      <c r="P155" s="99">
        <v>9.6999999999999993</v>
      </c>
      <c r="Q155" s="100">
        <v>46.2</v>
      </c>
      <c r="R155" s="100">
        <v>0.213639397664</v>
      </c>
      <c r="S155" s="100">
        <v>0.50047851202799998</v>
      </c>
      <c r="T155" s="100">
        <v>0.69471825252399999</v>
      </c>
      <c r="U155" s="101">
        <f t="shared" si="8"/>
        <v>0.84853000000000001</v>
      </c>
      <c r="V155" s="99">
        <v>9.6999999999999993</v>
      </c>
      <c r="W155" s="100">
        <v>46.2</v>
      </c>
      <c r="X155" s="100">
        <v>0.213639397664</v>
      </c>
      <c r="Y155" s="100">
        <v>0.50047851202799998</v>
      </c>
      <c r="Z155" s="100">
        <v>0.69471825252399999</v>
      </c>
      <c r="AA155" s="102">
        <f t="shared" si="9"/>
        <v>0.92200000000000004</v>
      </c>
      <c r="AB155" s="99">
        <v>9.6999999999999993</v>
      </c>
      <c r="AC155" s="100">
        <v>46.2</v>
      </c>
      <c r="AD155" s="100">
        <v>0.213639397664</v>
      </c>
      <c r="AE155" s="100">
        <v>0.50047851202799998</v>
      </c>
      <c r="AF155" s="100">
        <v>0.69471825252399999</v>
      </c>
      <c r="AG155" s="101">
        <f t="shared" si="10"/>
        <v>0.98995</v>
      </c>
      <c r="AH155" s="99">
        <v>9.6999999999999993</v>
      </c>
      <c r="AI155" s="100">
        <v>46.2</v>
      </c>
      <c r="AJ155" s="100">
        <v>0.213639397664</v>
      </c>
      <c r="AK155" s="100">
        <v>0.50047851202799998</v>
      </c>
      <c r="AL155" s="100">
        <v>0.69471825252399999</v>
      </c>
      <c r="AM155" s="101">
        <f t="shared" si="11"/>
        <v>0.92195000000000005</v>
      </c>
    </row>
    <row r="156" spans="16:39">
      <c r="P156" s="99">
        <v>9.8000000000000007</v>
      </c>
      <c r="Q156" s="100">
        <v>46.2</v>
      </c>
      <c r="R156" s="100">
        <v>0.21873628711099999</v>
      </c>
      <c r="S156" s="100">
        <v>0.50626583681399995</v>
      </c>
      <c r="T156" s="100">
        <v>0.69875928237700002</v>
      </c>
      <c r="U156" s="101">
        <f t="shared" si="8"/>
        <v>0.78102000000000005</v>
      </c>
      <c r="V156" s="99">
        <v>9.8000000000000007</v>
      </c>
      <c r="W156" s="100">
        <v>46.2</v>
      </c>
      <c r="X156" s="100">
        <v>0.21873628711099999</v>
      </c>
      <c r="Y156" s="100">
        <v>0.50626583681399995</v>
      </c>
      <c r="Z156" s="100">
        <v>0.69875928237700002</v>
      </c>
      <c r="AA156" s="102">
        <f t="shared" si="9"/>
        <v>0.84850000000000003</v>
      </c>
      <c r="AB156" s="99">
        <v>9.8000000000000007</v>
      </c>
      <c r="AC156" s="100">
        <v>46.2</v>
      </c>
      <c r="AD156" s="100">
        <v>0.21873628711099999</v>
      </c>
      <c r="AE156" s="100">
        <v>0.50626583681399995</v>
      </c>
      <c r="AF156" s="100">
        <v>0.69875928237700002</v>
      </c>
      <c r="AG156" s="101">
        <f t="shared" si="10"/>
        <v>0.92196</v>
      </c>
      <c r="AH156" s="99">
        <v>9.8000000000000007</v>
      </c>
      <c r="AI156" s="100">
        <v>46.2</v>
      </c>
      <c r="AJ156" s="100">
        <v>0.21873628711099999</v>
      </c>
      <c r="AK156" s="100">
        <v>0.50626583681399995</v>
      </c>
      <c r="AL156" s="100">
        <v>0.69875928237700002</v>
      </c>
      <c r="AM156" s="101">
        <f t="shared" si="11"/>
        <v>0.86023000000000005</v>
      </c>
    </row>
    <row r="157" spans="16:39">
      <c r="P157" s="99">
        <v>9.9</v>
      </c>
      <c r="Q157" s="100">
        <v>46.2</v>
      </c>
      <c r="R157" s="100">
        <v>0.22221914258</v>
      </c>
      <c r="S157" s="100">
        <v>0.50933919359199997</v>
      </c>
      <c r="T157" s="100">
        <v>0.70060777013200004</v>
      </c>
      <c r="U157" s="101">
        <f t="shared" si="8"/>
        <v>0.72111000000000003</v>
      </c>
      <c r="V157" s="99">
        <v>9.9</v>
      </c>
      <c r="W157" s="100">
        <v>46.2</v>
      </c>
      <c r="X157" s="100">
        <v>0.22221914258</v>
      </c>
      <c r="Y157" s="100">
        <v>0.50933919359199997</v>
      </c>
      <c r="Z157" s="100">
        <v>0.70060777013200004</v>
      </c>
      <c r="AA157" s="102">
        <f t="shared" si="9"/>
        <v>0.78100000000000003</v>
      </c>
      <c r="AB157" s="99">
        <v>9.9</v>
      </c>
      <c r="AC157" s="100">
        <v>46.2</v>
      </c>
      <c r="AD157" s="100">
        <v>0.22221914258</v>
      </c>
      <c r="AE157" s="100">
        <v>0.50933919359199997</v>
      </c>
      <c r="AF157" s="100">
        <v>0.70060777013200004</v>
      </c>
      <c r="AG157" s="101">
        <f t="shared" si="10"/>
        <v>0.86023000000000005</v>
      </c>
      <c r="AH157" s="99">
        <v>9.9</v>
      </c>
      <c r="AI157" s="100">
        <v>46.2</v>
      </c>
      <c r="AJ157" s="100">
        <v>0.22221914258</v>
      </c>
      <c r="AK157" s="100">
        <v>0.50933919359199997</v>
      </c>
      <c r="AL157" s="100">
        <v>0.70060777013200004</v>
      </c>
      <c r="AM157" s="101">
        <f t="shared" si="11"/>
        <v>0.80623</v>
      </c>
    </row>
    <row r="158" spans="16:39">
      <c r="P158" s="99">
        <v>10</v>
      </c>
      <c r="Q158" s="100">
        <v>46.2</v>
      </c>
      <c r="R158" s="100">
        <v>0.224828769683</v>
      </c>
      <c r="S158" s="100">
        <v>0.51104970481900003</v>
      </c>
      <c r="T158" s="100">
        <v>0.70118314232800005</v>
      </c>
      <c r="U158" s="101">
        <f t="shared" si="8"/>
        <v>0.67081999999999997</v>
      </c>
      <c r="V158" s="99">
        <v>10</v>
      </c>
      <c r="W158" s="100">
        <v>46.2</v>
      </c>
      <c r="X158" s="100">
        <v>0.224828769683</v>
      </c>
      <c r="Y158" s="100">
        <v>0.51104970481900003</v>
      </c>
      <c r="Z158" s="100">
        <v>0.70118314232800005</v>
      </c>
      <c r="AA158" s="102">
        <f t="shared" si="9"/>
        <v>0.72109999999999996</v>
      </c>
      <c r="AB158" s="99">
        <v>10</v>
      </c>
      <c r="AC158" s="100">
        <v>46.2</v>
      </c>
      <c r="AD158" s="100">
        <v>0.224828769683</v>
      </c>
      <c r="AE158" s="100">
        <v>0.51104970481900003</v>
      </c>
      <c r="AF158" s="100">
        <v>0.70118314232800005</v>
      </c>
      <c r="AG158" s="101">
        <f t="shared" si="10"/>
        <v>0.80623</v>
      </c>
      <c r="AH158" s="99">
        <v>10</v>
      </c>
      <c r="AI158" s="100">
        <v>46.2</v>
      </c>
      <c r="AJ158" s="100">
        <v>0.224828769683</v>
      </c>
      <c r="AK158" s="100">
        <v>0.51104970481900003</v>
      </c>
      <c r="AL158" s="100">
        <v>0.70118314232800005</v>
      </c>
      <c r="AM158" s="101">
        <f t="shared" si="11"/>
        <v>0.76158000000000003</v>
      </c>
    </row>
    <row r="159" spans="16:39">
      <c r="P159" s="99">
        <v>10.1</v>
      </c>
      <c r="Q159" s="100">
        <v>46.2</v>
      </c>
      <c r="R159" s="100">
        <v>0.22709852200700001</v>
      </c>
      <c r="S159" s="100">
        <v>0.51206573504899999</v>
      </c>
      <c r="T159" s="100">
        <v>0.70081523825400005</v>
      </c>
      <c r="U159" s="101">
        <f t="shared" si="8"/>
        <v>0.63246000000000002</v>
      </c>
      <c r="V159" s="99">
        <v>10.1</v>
      </c>
      <c r="W159" s="100">
        <v>46.2</v>
      </c>
      <c r="X159" s="100">
        <v>0.22709852200700001</v>
      </c>
      <c r="Y159" s="100">
        <v>0.51206573504899999</v>
      </c>
      <c r="Z159" s="100">
        <v>0.70081523825400005</v>
      </c>
      <c r="AA159" s="102">
        <f t="shared" si="9"/>
        <v>0.67079999999999995</v>
      </c>
      <c r="AB159" s="99">
        <v>10.1</v>
      </c>
      <c r="AC159" s="100">
        <v>46.2</v>
      </c>
      <c r="AD159" s="100">
        <v>0.22709852200700001</v>
      </c>
      <c r="AE159" s="100">
        <v>0.51206573504899999</v>
      </c>
      <c r="AF159" s="100">
        <v>0.70081523825400005</v>
      </c>
      <c r="AG159" s="101">
        <f t="shared" si="10"/>
        <v>0.76158000000000003</v>
      </c>
      <c r="AH159" s="99">
        <v>10.1</v>
      </c>
      <c r="AI159" s="100">
        <v>46.2</v>
      </c>
      <c r="AJ159" s="100">
        <v>0.22709852200700001</v>
      </c>
      <c r="AK159" s="100">
        <v>0.51206573504899999</v>
      </c>
      <c r="AL159" s="100">
        <v>0.70081523825400005</v>
      </c>
      <c r="AM159" s="101">
        <f t="shared" si="11"/>
        <v>0.72801000000000005</v>
      </c>
    </row>
    <row r="160" spans="16:39">
      <c r="P160" s="99">
        <v>10.199999999999999</v>
      </c>
      <c r="Q160" s="100">
        <v>46.2</v>
      </c>
      <c r="R160" s="100">
        <v>0.229133002467</v>
      </c>
      <c r="S160" s="100">
        <v>0.51181581297099998</v>
      </c>
      <c r="T160" s="100">
        <v>0.69812785294900004</v>
      </c>
      <c r="U160" s="101">
        <f t="shared" si="8"/>
        <v>0.60828000000000004</v>
      </c>
      <c r="V160" s="99">
        <v>10.199999999999999</v>
      </c>
      <c r="W160" s="100">
        <v>46.2</v>
      </c>
      <c r="X160" s="100">
        <v>0.229133002467</v>
      </c>
      <c r="Y160" s="100">
        <v>0.51181581297099998</v>
      </c>
      <c r="Z160" s="100">
        <v>0.69812785294900004</v>
      </c>
      <c r="AA160" s="102">
        <f t="shared" si="9"/>
        <v>0.63249999999999995</v>
      </c>
      <c r="AB160" s="99">
        <v>10.199999999999999</v>
      </c>
      <c r="AC160" s="100">
        <v>46.2</v>
      </c>
      <c r="AD160" s="100">
        <v>0.229133002467</v>
      </c>
      <c r="AE160" s="100">
        <v>0.51181581297099998</v>
      </c>
      <c r="AF160" s="100">
        <v>0.69812785294900004</v>
      </c>
      <c r="AG160" s="101">
        <f t="shared" si="10"/>
        <v>0.72801000000000005</v>
      </c>
      <c r="AH160" s="99">
        <v>10.199999999999999</v>
      </c>
      <c r="AI160" s="100">
        <v>46.2</v>
      </c>
      <c r="AJ160" s="100">
        <v>0.229133002467</v>
      </c>
      <c r="AK160" s="100">
        <v>0.51181581297099998</v>
      </c>
      <c r="AL160" s="100">
        <v>0.69812785294900004</v>
      </c>
      <c r="AM160" s="101">
        <f t="shared" si="11"/>
        <v>0.70711000000000002</v>
      </c>
    </row>
    <row r="161" spans="16:39">
      <c r="P161" s="99">
        <v>10.3</v>
      </c>
      <c r="Q161" s="100">
        <v>46.2</v>
      </c>
      <c r="R161" s="100">
        <v>0.23005230328500001</v>
      </c>
      <c r="S161" s="100">
        <v>0.50637228375400001</v>
      </c>
      <c r="T161" s="100">
        <v>0.68604782544300003</v>
      </c>
      <c r="U161" s="101">
        <f t="shared" si="8"/>
        <v>0.6</v>
      </c>
      <c r="V161" s="99">
        <v>10.3</v>
      </c>
      <c r="W161" s="100">
        <v>46.2</v>
      </c>
      <c r="X161" s="100">
        <v>0.23005230328500001</v>
      </c>
      <c r="Y161" s="100">
        <v>0.50637228375400001</v>
      </c>
      <c r="Z161" s="100">
        <v>0.68604782544300003</v>
      </c>
      <c r="AA161" s="102">
        <f t="shared" si="9"/>
        <v>0.60829999999999995</v>
      </c>
      <c r="AB161" s="99">
        <v>10.3</v>
      </c>
      <c r="AC161" s="100">
        <v>46.2</v>
      </c>
      <c r="AD161" s="100">
        <v>0.23005230328500001</v>
      </c>
      <c r="AE161" s="100">
        <v>0.50637228375400001</v>
      </c>
      <c r="AF161" s="100">
        <v>0.68604782544300003</v>
      </c>
      <c r="AG161" s="101">
        <f t="shared" si="10"/>
        <v>0.70711000000000002</v>
      </c>
      <c r="AH161" s="99">
        <v>10.3</v>
      </c>
      <c r="AI161" s="100">
        <v>46.2</v>
      </c>
      <c r="AJ161" s="100">
        <v>0.23005230328500001</v>
      </c>
      <c r="AK161" s="100">
        <v>0.50637228375400001</v>
      </c>
      <c r="AL161" s="100">
        <v>0.68604782544300003</v>
      </c>
      <c r="AM161" s="101">
        <f t="shared" si="11"/>
        <v>0.7</v>
      </c>
    </row>
    <row r="162" spans="16:39">
      <c r="P162" s="99">
        <v>7.367</v>
      </c>
      <c r="Q162" s="100">
        <v>46.232999999999997</v>
      </c>
      <c r="R162" s="100">
        <v>0.45817794331299999</v>
      </c>
      <c r="S162" s="100">
        <v>1.0437041356100001</v>
      </c>
      <c r="T162" s="100">
        <v>1.4045017235399999</v>
      </c>
      <c r="U162" s="101">
        <f t="shared" si="8"/>
        <v>2.9872999999999998</v>
      </c>
      <c r="V162" s="99">
        <v>7.367</v>
      </c>
      <c r="W162" s="100">
        <v>46.232999999999997</v>
      </c>
      <c r="X162" s="100">
        <v>0.45817794331299999</v>
      </c>
      <c r="Y162" s="100">
        <v>1.0437041356100001</v>
      </c>
      <c r="Z162" s="100">
        <v>1.4045017235399999</v>
      </c>
      <c r="AA162" s="102">
        <f t="shared" si="9"/>
        <v>3.0855000000000001</v>
      </c>
      <c r="AB162" s="99">
        <v>7.367</v>
      </c>
      <c r="AC162" s="100">
        <v>46.232999999999997</v>
      </c>
      <c r="AD162" s="100">
        <v>0.45817794331299999</v>
      </c>
      <c r="AE162" s="100">
        <v>1.0437041356100001</v>
      </c>
      <c r="AF162" s="100">
        <v>1.4045017235399999</v>
      </c>
      <c r="AG162" s="101">
        <f t="shared" si="10"/>
        <v>3.10548</v>
      </c>
      <c r="AH162" s="99">
        <v>7.367</v>
      </c>
      <c r="AI162" s="100">
        <v>46.232999999999997</v>
      </c>
      <c r="AJ162" s="100">
        <v>0.45817794331299999</v>
      </c>
      <c r="AK162" s="100">
        <v>1.0437041356100001</v>
      </c>
      <c r="AL162" s="100">
        <v>1.4045017235399999</v>
      </c>
      <c r="AM162" s="101">
        <f t="shared" si="11"/>
        <v>3.0078900000000002</v>
      </c>
    </row>
    <row r="163" spans="16:39">
      <c r="P163" s="99">
        <v>7</v>
      </c>
      <c r="Q163" s="100">
        <v>46.3</v>
      </c>
      <c r="R163" s="100">
        <v>0.34087227179000001</v>
      </c>
      <c r="S163" s="100">
        <v>0.76260613998100002</v>
      </c>
      <c r="T163" s="100">
        <v>1.02637155645</v>
      </c>
      <c r="U163" s="101">
        <f t="shared" si="8"/>
        <v>3.3376600000000001</v>
      </c>
      <c r="V163" s="99">
        <v>7</v>
      </c>
      <c r="W163" s="100">
        <v>46.3</v>
      </c>
      <c r="X163" s="100">
        <v>0.34087227179000001</v>
      </c>
      <c r="Y163" s="100">
        <v>0.76260613998100002</v>
      </c>
      <c r="Z163" s="100">
        <v>1.02637155645</v>
      </c>
      <c r="AA163" s="102">
        <f t="shared" si="9"/>
        <v>3.4365999999999999</v>
      </c>
      <c r="AB163" s="99">
        <v>7</v>
      </c>
      <c r="AC163" s="100">
        <v>46.3</v>
      </c>
      <c r="AD163" s="100">
        <v>0.34087227179000001</v>
      </c>
      <c r="AE163" s="100">
        <v>0.76260613998100002</v>
      </c>
      <c r="AF163" s="100">
        <v>1.02637155645</v>
      </c>
      <c r="AG163" s="101">
        <f t="shared" si="10"/>
        <v>3.4525399999999999</v>
      </c>
      <c r="AH163" s="99">
        <v>7</v>
      </c>
      <c r="AI163" s="100">
        <v>46.3</v>
      </c>
      <c r="AJ163" s="100">
        <v>0.34087227179000001</v>
      </c>
      <c r="AK163" s="100">
        <v>0.76260613998100002</v>
      </c>
      <c r="AL163" s="100">
        <v>1.02637155645</v>
      </c>
      <c r="AM163" s="101">
        <f t="shared" si="11"/>
        <v>3.3540999999999999</v>
      </c>
    </row>
    <row r="164" spans="16:39">
      <c r="P164" s="99">
        <v>6.9</v>
      </c>
      <c r="Q164" s="100">
        <v>46.3</v>
      </c>
      <c r="R164" s="100">
        <v>0.31050913126000002</v>
      </c>
      <c r="S164" s="100">
        <v>0.70511904085800003</v>
      </c>
      <c r="T164" s="100">
        <v>0.96057061996500004</v>
      </c>
      <c r="U164" s="101">
        <f t="shared" si="8"/>
        <v>3.4365700000000001</v>
      </c>
      <c r="V164" s="99">
        <v>6.9</v>
      </c>
      <c r="W164" s="100">
        <v>46.3</v>
      </c>
      <c r="X164" s="100">
        <v>0.31050913126000002</v>
      </c>
      <c r="Y164" s="100">
        <v>0.70511904085800003</v>
      </c>
      <c r="Z164" s="100">
        <v>0.96057061996500004</v>
      </c>
      <c r="AA164" s="102">
        <f t="shared" si="9"/>
        <v>3.5354999999999999</v>
      </c>
      <c r="AB164" s="99">
        <v>6.9</v>
      </c>
      <c r="AC164" s="100">
        <v>46.3</v>
      </c>
      <c r="AD164" s="100">
        <v>0.31050913126000002</v>
      </c>
      <c r="AE164" s="100">
        <v>0.70511904085800003</v>
      </c>
      <c r="AF164" s="100">
        <v>0.96057061996500004</v>
      </c>
      <c r="AG164" s="101">
        <f t="shared" si="10"/>
        <v>3.5510600000000001</v>
      </c>
      <c r="AH164" s="99">
        <v>6.9</v>
      </c>
      <c r="AI164" s="100">
        <v>46.3</v>
      </c>
      <c r="AJ164" s="100">
        <v>0.31050913126000002</v>
      </c>
      <c r="AK164" s="100">
        <v>0.70511904085800003</v>
      </c>
      <c r="AL164" s="100">
        <v>0.96057061996500004</v>
      </c>
      <c r="AM164" s="101">
        <f t="shared" si="11"/>
        <v>3.4525399999999999</v>
      </c>
    </row>
    <row r="165" spans="16:39">
      <c r="P165" s="99">
        <v>7.1</v>
      </c>
      <c r="Q165" s="100">
        <v>46.3</v>
      </c>
      <c r="R165" s="100">
        <v>0.378050066573</v>
      </c>
      <c r="S165" s="100">
        <v>0.84094653956200005</v>
      </c>
      <c r="T165" s="100">
        <v>1.1327798705300001</v>
      </c>
      <c r="U165" s="101">
        <f t="shared" si="8"/>
        <v>3.2388300000000001</v>
      </c>
      <c r="V165" s="99">
        <v>7.1</v>
      </c>
      <c r="W165" s="100">
        <v>46.3</v>
      </c>
      <c r="X165" s="100">
        <v>0.378050066573</v>
      </c>
      <c r="Y165" s="100">
        <v>0.84094653956200005</v>
      </c>
      <c r="Z165" s="100">
        <v>1.1327798705300001</v>
      </c>
      <c r="AA165" s="102">
        <f t="shared" si="9"/>
        <v>3.3376999999999999</v>
      </c>
      <c r="AB165" s="99">
        <v>7.1</v>
      </c>
      <c r="AC165" s="100">
        <v>46.3</v>
      </c>
      <c r="AD165" s="100">
        <v>0.378050066573</v>
      </c>
      <c r="AE165" s="100">
        <v>0.84094653956200005</v>
      </c>
      <c r="AF165" s="100">
        <v>1.1327798705300001</v>
      </c>
      <c r="AG165" s="101">
        <f t="shared" si="10"/>
        <v>3.3540999999999999</v>
      </c>
      <c r="AH165" s="99">
        <v>7.1</v>
      </c>
      <c r="AI165" s="100">
        <v>46.3</v>
      </c>
      <c r="AJ165" s="100">
        <v>0.378050066573</v>
      </c>
      <c r="AK165" s="100">
        <v>0.84094653956200005</v>
      </c>
      <c r="AL165" s="100">
        <v>1.1327798705300001</v>
      </c>
      <c r="AM165" s="101">
        <f t="shared" si="11"/>
        <v>3.25576</v>
      </c>
    </row>
    <row r="166" spans="16:39">
      <c r="P166" s="99">
        <v>6.8</v>
      </c>
      <c r="Q166" s="100">
        <v>46.3</v>
      </c>
      <c r="R166" s="100">
        <v>0.28732559151800002</v>
      </c>
      <c r="S166" s="100">
        <v>0.65848131696699996</v>
      </c>
      <c r="T166" s="100">
        <v>0.90319687481900002</v>
      </c>
      <c r="U166" s="101">
        <f t="shared" si="8"/>
        <v>3.5355300000000001</v>
      </c>
      <c r="V166" s="99">
        <v>6.8</v>
      </c>
      <c r="W166" s="100">
        <v>46.3</v>
      </c>
      <c r="X166" s="100">
        <v>0.28732559151800002</v>
      </c>
      <c r="Y166" s="100">
        <v>0.65848131696699996</v>
      </c>
      <c r="Z166" s="100">
        <v>0.90319687481900002</v>
      </c>
      <c r="AA166" s="102">
        <f t="shared" si="9"/>
        <v>3.6345999999999998</v>
      </c>
      <c r="AB166" s="99">
        <v>6.8</v>
      </c>
      <c r="AC166" s="100">
        <v>46.3</v>
      </c>
      <c r="AD166" s="100">
        <v>0.28732559151800002</v>
      </c>
      <c r="AE166" s="100">
        <v>0.65848131696699996</v>
      </c>
      <c r="AF166" s="100">
        <v>0.90319687481900002</v>
      </c>
      <c r="AG166" s="101">
        <f t="shared" si="10"/>
        <v>3.6496599999999999</v>
      </c>
      <c r="AH166" s="99">
        <v>6.8</v>
      </c>
      <c r="AI166" s="100">
        <v>46.3</v>
      </c>
      <c r="AJ166" s="100">
        <v>0.28732559151800002</v>
      </c>
      <c r="AK166" s="100">
        <v>0.65848131696699996</v>
      </c>
      <c r="AL166" s="100">
        <v>0.90319687481900002</v>
      </c>
      <c r="AM166" s="101">
        <f t="shared" si="11"/>
        <v>3.5510600000000001</v>
      </c>
    </row>
    <row r="167" spans="16:39">
      <c r="P167" s="99">
        <v>7.2</v>
      </c>
      <c r="Q167" s="100">
        <v>46.3</v>
      </c>
      <c r="R167" s="100">
        <v>0.41117740468699998</v>
      </c>
      <c r="S167" s="100">
        <v>0.90986601600299999</v>
      </c>
      <c r="T167" s="100">
        <v>1.2197030019799999</v>
      </c>
      <c r="U167" s="101">
        <f t="shared" si="8"/>
        <v>3.1400600000000001</v>
      </c>
      <c r="V167" s="99">
        <v>7.2</v>
      </c>
      <c r="W167" s="100">
        <v>46.3</v>
      </c>
      <c r="X167" s="100">
        <v>0.41117740468699998</v>
      </c>
      <c r="Y167" s="100">
        <v>0.90986601600299999</v>
      </c>
      <c r="Z167" s="100">
        <v>1.2197030019799999</v>
      </c>
      <c r="AA167" s="102">
        <f t="shared" si="9"/>
        <v>3.2387999999999999</v>
      </c>
      <c r="AB167" s="99">
        <v>7.2</v>
      </c>
      <c r="AC167" s="100">
        <v>46.3</v>
      </c>
      <c r="AD167" s="100">
        <v>0.41117740468699998</v>
      </c>
      <c r="AE167" s="100">
        <v>0.90986601600299999</v>
      </c>
      <c r="AF167" s="100">
        <v>1.2197030019799999</v>
      </c>
      <c r="AG167" s="101">
        <f t="shared" si="10"/>
        <v>3.2557700000000001</v>
      </c>
      <c r="AH167" s="99">
        <v>7.2</v>
      </c>
      <c r="AI167" s="100">
        <v>46.3</v>
      </c>
      <c r="AJ167" s="100">
        <v>0.41117740468699998</v>
      </c>
      <c r="AK167" s="100">
        <v>0.90986601600299999</v>
      </c>
      <c r="AL167" s="100">
        <v>1.2197030019799999</v>
      </c>
      <c r="AM167" s="101">
        <f t="shared" si="11"/>
        <v>3.1575299999999999</v>
      </c>
    </row>
    <row r="168" spans="16:39">
      <c r="P168" s="99">
        <v>6.7</v>
      </c>
      <c r="Q168" s="100">
        <v>46.3</v>
      </c>
      <c r="R168" s="100">
        <v>0.26747398736599998</v>
      </c>
      <c r="S168" s="100">
        <v>0.62129448445500002</v>
      </c>
      <c r="T168" s="100">
        <v>0.85740914072399999</v>
      </c>
      <c r="U168" s="101">
        <f t="shared" si="8"/>
        <v>3.63456</v>
      </c>
      <c r="V168" s="99">
        <v>6.7</v>
      </c>
      <c r="W168" s="100">
        <v>46.3</v>
      </c>
      <c r="X168" s="100">
        <v>0.26747398736599998</v>
      </c>
      <c r="Y168" s="100">
        <v>0.62129448445500002</v>
      </c>
      <c r="Z168" s="100">
        <v>0.85740914072399999</v>
      </c>
      <c r="AA168" s="102">
        <f t="shared" si="9"/>
        <v>3.7336</v>
      </c>
      <c r="AB168" s="99">
        <v>6.7</v>
      </c>
      <c r="AC168" s="100">
        <v>46.3</v>
      </c>
      <c r="AD168" s="100">
        <v>0.26747398736599998</v>
      </c>
      <c r="AE168" s="100">
        <v>0.62129448445500002</v>
      </c>
      <c r="AF168" s="100">
        <v>0.85740914072399999</v>
      </c>
      <c r="AG168" s="101">
        <f t="shared" si="10"/>
        <v>3.7483300000000002</v>
      </c>
      <c r="AH168" s="99">
        <v>6.7</v>
      </c>
      <c r="AI168" s="100">
        <v>46.3</v>
      </c>
      <c r="AJ168" s="100">
        <v>0.26747398736599998</v>
      </c>
      <c r="AK168" s="100">
        <v>0.62129448445500002</v>
      </c>
      <c r="AL168" s="100">
        <v>0.85740914072399999</v>
      </c>
      <c r="AM168" s="101">
        <f t="shared" si="11"/>
        <v>3.6496599999999999</v>
      </c>
    </row>
    <row r="169" spans="16:39">
      <c r="P169" s="99">
        <v>7.3</v>
      </c>
      <c r="Q169" s="100">
        <v>46.3</v>
      </c>
      <c r="R169" s="100">
        <v>0.434679514489</v>
      </c>
      <c r="S169" s="100">
        <v>0.95963220560899998</v>
      </c>
      <c r="T169" s="100">
        <v>1.28012760687</v>
      </c>
      <c r="U169" s="101">
        <f t="shared" si="8"/>
        <v>3.0413800000000002</v>
      </c>
      <c r="V169" s="99">
        <v>7.3</v>
      </c>
      <c r="W169" s="100">
        <v>46.3</v>
      </c>
      <c r="X169" s="100">
        <v>0.434679514489</v>
      </c>
      <c r="Y169" s="100">
        <v>0.95963220560899998</v>
      </c>
      <c r="Z169" s="100">
        <v>1.28012760687</v>
      </c>
      <c r="AA169" s="102">
        <f t="shared" si="9"/>
        <v>3.1400999999999999</v>
      </c>
      <c r="AB169" s="99">
        <v>7.3</v>
      </c>
      <c r="AC169" s="100">
        <v>46.3</v>
      </c>
      <c r="AD169" s="100">
        <v>0.434679514489</v>
      </c>
      <c r="AE169" s="100">
        <v>0.95963220560899998</v>
      </c>
      <c r="AF169" s="100">
        <v>1.28012760687</v>
      </c>
      <c r="AG169" s="101">
        <f t="shared" si="10"/>
        <v>3.1575299999999999</v>
      </c>
      <c r="AH169" s="99">
        <v>7.3</v>
      </c>
      <c r="AI169" s="100">
        <v>46.3</v>
      </c>
      <c r="AJ169" s="100">
        <v>0.434679514489</v>
      </c>
      <c r="AK169" s="100">
        <v>0.95963220560899998</v>
      </c>
      <c r="AL169" s="100">
        <v>1.28012760687</v>
      </c>
      <c r="AM169" s="101">
        <f t="shared" si="11"/>
        <v>3.0594100000000002</v>
      </c>
    </row>
    <row r="170" spans="16:39">
      <c r="P170" s="99">
        <v>6.6</v>
      </c>
      <c r="Q170" s="100">
        <v>46.3</v>
      </c>
      <c r="R170" s="100">
        <v>0.24974220513500001</v>
      </c>
      <c r="S170" s="100">
        <v>0.58779362919400002</v>
      </c>
      <c r="T170" s="100">
        <v>0.81623986793799996</v>
      </c>
      <c r="U170" s="101">
        <f t="shared" si="8"/>
        <v>3.7336299999999998</v>
      </c>
      <c r="V170" s="99">
        <v>6.6</v>
      </c>
      <c r="W170" s="100">
        <v>46.3</v>
      </c>
      <c r="X170" s="100">
        <v>0.24974220513500001</v>
      </c>
      <c r="Y170" s="100">
        <v>0.58779362919400002</v>
      </c>
      <c r="Z170" s="100">
        <v>0.81623986793799996</v>
      </c>
      <c r="AA170" s="102">
        <f t="shared" si="9"/>
        <v>3.8328000000000002</v>
      </c>
      <c r="AB170" s="99">
        <v>6.6</v>
      </c>
      <c r="AC170" s="100">
        <v>46.3</v>
      </c>
      <c r="AD170" s="100">
        <v>0.24974220513500001</v>
      </c>
      <c r="AE170" s="100">
        <v>0.58779362919400002</v>
      </c>
      <c r="AF170" s="100">
        <v>0.81623986793799996</v>
      </c>
      <c r="AG170" s="101">
        <f t="shared" si="10"/>
        <v>3.8470800000000001</v>
      </c>
      <c r="AH170" s="99">
        <v>6.6</v>
      </c>
      <c r="AI170" s="100">
        <v>46.3</v>
      </c>
      <c r="AJ170" s="100">
        <v>0.24974220513500001</v>
      </c>
      <c r="AK170" s="100">
        <v>0.58779362919400002</v>
      </c>
      <c r="AL170" s="100">
        <v>0.81623986793799996</v>
      </c>
      <c r="AM170" s="101">
        <f t="shared" si="11"/>
        <v>3.7483300000000002</v>
      </c>
    </row>
    <row r="171" spans="16:39">
      <c r="P171" s="99">
        <v>7.4</v>
      </c>
      <c r="Q171" s="100">
        <v>46.3</v>
      </c>
      <c r="R171" s="100">
        <v>0.44995153563200002</v>
      </c>
      <c r="S171" s="100">
        <v>1.0002086160899999</v>
      </c>
      <c r="T171" s="100">
        <v>1.3330178879000001</v>
      </c>
      <c r="U171" s="101">
        <f t="shared" si="8"/>
        <v>2.94279</v>
      </c>
      <c r="V171" s="99">
        <v>7.4</v>
      </c>
      <c r="W171" s="100">
        <v>46.3</v>
      </c>
      <c r="X171" s="100">
        <v>0.44995153563200002</v>
      </c>
      <c r="Y171" s="100">
        <v>1.0002086160899999</v>
      </c>
      <c r="Z171" s="100">
        <v>1.3330178879000001</v>
      </c>
      <c r="AA171" s="102">
        <f t="shared" si="9"/>
        <v>3.0413999999999999</v>
      </c>
      <c r="AB171" s="99">
        <v>7.4</v>
      </c>
      <c r="AC171" s="100">
        <v>46.3</v>
      </c>
      <c r="AD171" s="100">
        <v>0.44995153563200002</v>
      </c>
      <c r="AE171" s="100">
        <v>1.0002086160899999</v>
      </c>
      <c r="AF171" s="100">
        <v>1.3330178879000001</v>
      </c>
      <c r="AG171" s="101">
        <f t="shared" si="10"/>
        <v>3.0594100000000002</v>
      </c>
      <c r="AH171" s="99">
        <v>7.4</v>
      </c>
      <c r="AI171" s="100">
        <v>46.3</v>
      </c>
      <c r="AJ171" s="100">
        <v>0.44995153563200002</v>
      </c>
      <c r="AK171" s="100">
        <v>1.0002086160899999</v>
      </c>
      <c r="AL171" s="100">
        <v>1.3330178879000001</v>
      </c>
      <c r="AM171" s="101">
        <f t="shared" si="11"/>
        <v>2.9614199999999999</v>
      </c>
    </row>
    <row r="172" spans="16:39">
      <c r="P172" s="99">
        <v>6.5</v>
      </c>
      <c r="Q172" s="100">
        <v>46.3</v>
      </c>
      <c r="R172" s="100">
        <v>0.232605672963</v>
      </c>
      <c r="S172" s="100">
        <v>0.55257610906800003</v>
      </c>
      <c r="T172" s="100">
        <v>0.77090446050299999</v>
      </c>
      <c r="U172" s="101">
        <f t="shared" si="8"/>
        <v>3.8327499999999999</v>
      </c>
      <c r="V172" s="99">
        <v>6.5</v>
      </c>
      <c r="W172" s="100">
        <v>46.3</v>
      </c>
      <c r="X172" s="100">
        <v>0.232605672963</v>
      </c>
      <c r="Y172" s="100">
        <v>0.55257610906800003</v>
      </c>
      <c r="Z172" s="100">
        <v>0.77090446050299999</v>
      </c>
      <c r="AA172" s="102">
        <f t="shared" si="9"/>
        <v>3.9319000000000002</v>
      </c>
      <c r="AB172" s="99">
        <v>6.5</v>
      </c>
      <c r="AC172" s="100">
        <v>46.3</v>
      </c>
      <c r="AD172" s="100">
        <v>0.232605672963</v>
      </c>
      <c r="AE172" s="100">
        <v>0.55257610906800003</v>
      </c>
      <c r="AF172" s="100">
        <v>0.77090446050299999</v>
      </c>
      <c r="AG172" s="101">
        <f t="shared" si="10"/>
        <v>3.9458799999999998</v>
      </c>
      <c r="AH172" s="99">
        <v>6.5</v>
      </c>
      <c r="AI172" s="100">
        <v>46.3</v>
      </c>
      <c r="AJ172" s="100">
        <v>0.232605672963</v>
      </c>
      <c r="AK172" s="100">
        <v>0.55257610906800003</v>
      </c>
      <c r="AL172" s="100">
        <v>0.77090446050299999</v>
      </c>
      <c r="AM172" s="101">
        <f t="shared" si="11"/>
        <v>3.8470800000000001</v>
      </c>
    </row>
    <row r="173" spans="16:39">
      <c r="P173" s="99">
        <v>7.5</v>
      </c>
      <c r="Q173" s="100">
        <v>46.3</v>
      </c>
      <c r="R173" s="100">
        <v>0.453955522881</v>
      </c>
      <c r="S173" s="100">
        <v>1.02818933026</v>
      </c>
      <c r="T173" s="100">
        <v>1.3802963394800001</v>
      </c>
      <c r="U173" s="101">
        <f t="shared" si="8"/>
        <v>2.84429</v>
      </c>
      <c r="V173" s="99">
        <v>7.5</v>
      </c>
      <c r="W173" s="100">
        <v>46.3</v>
      </c>
      <c r="X173" s="100">
        <v>0.453955522881</v>
      </c>
      <c r="Y173" s="100">
        <v>1.02818933026</v>
      </c>
      <c r="Z173" s="100">
        <v>1.3802963394800001</v>
      </c>
      <c r="AA173" s="102">
        <f t="shared" si="9"/>
        <v>2.9428000000000001</v>
      </c>
      <c r="AB173" s="99">
        <v>7.5</v>
      </c>
      <c r="AC173" s="100">
        <v>46.3</v>
      </c>
      <c r="AD173" s="100">
        <v>0.453955522881</v>
      </c>
      <c r="AE173" s="100">
        <v>1.02818933026</v>
      </c>
      <c r="AF173" s="100">
        <v>1.3802963394800001</v>
      </c>
      <c r="AG173" s="101">
        <f t="shared" si="10"/>
        <v>2.9614199999999999</v>
      </c>
      <c r="AH173" s="99">
        <v>7.5</v>
      </c>
      <c r="AI173" s="100">
        <v>46.3</v>
      </c>
      <c r="AJ173" s="100">
        <v>0.453955522881</v>
      </c>
      <c r="AK173" s="100">
        <v>1.02818933026</v>
      </c>
      <c r="AL173" s="100">
        <v>1.3802963394800001</v>
      </c>
      <c r="AM173" s="101">
        <f t="shared" si="11"/>
        <v>2.8635600000000001</v>
      </c>
    </row>
    <row r="174" spans="16:39">
      <c r="P174" s="99">
        <v>6.4</v>
      </c>
      <c r="Q174" s="100">
        <v>46.3</v>
      </c>
      <c r="R174" s="100">
        <v>0.21319303423800001</v>
      </c>
      <c r="S174" s="100">
        <v>0.50449295726400001</v>
      </c>
      <c r="T174" s="100">
        <v>0.70483091280599997</v>
      </c>
      <c r="U174" s="101">
        <f t="shared" si="8"/>
        <v>3.9319199999999999</v>
      </c>
      <c r="V174" s="99">
        <v>6.4</v>
      </c>
      <c r="W174" s="100">
        <v>46.3</v>
      </c>
      <c r="X174" s="100">
        <v>0.21319303423800001</v>
      </c>
      <c r="Y174" s="100">
        <v>0.50449295726400001</v>
      </c>
      <c r="Z174" s="100">
        <v>0.70483091280599997</v>
      </c>
      <c r="AA174" s="102">
        <f t="shared" si="9"/>
        <v>4.0311000000000003</v>
      </c>
      <c r="AB174" s="99">
        <v>6.4</v>
      </c>
      <c r="AC174" s="100">
        <v>46.3</v>
      </c>
      <c r="AD174" s="100">
        <v>0.21319303423800001</v>
      </c>
      <c r="AE174" s="100">
        <v>0.50449295726400001</v>
      </c>
      <c r="AF174" s="100">
        <v>0.70483091280599997</v>
      </c>
      <c r="AG174" s="101">
        <f t="shared" si="10"/>
        <v>4.0447499999999996</v>
      </c>
      <c r="AH174" s="99">
        <v>6.4</v>
      </c>
      <c r="AI174" s="100">
        <v>46.3</v>
      </c>
      <c r="AJ174" s="100">
        <v>0.21319303423800001</v>
      </c>
      <c r="AK174" s="100">
        <v>0.50449295726400001</v>
      </c>
      <c r="AL174" s="100">
        <v>0.70483091280599997</v>
      </c>
      <c r="AM174" s="101">
        <f t="shared" si="11"/>
        <v>3.9458799999999998</v>
      </c>
    </row>
    <row r="175" spans="16:39">
      <c r="P175" s="99">
        <v>7.6</v>
      </c>
      <c r="Q175" s="100">
        <v>46.3</v>
      </c>
      <c r="R175" s="100">
        <v>0.44536033168200001</v>
      </c>
      <c r="S175" s="100">
        <v>1.01298904373</v>
      </c>
      <c r="T175" s="100">
        <v>1.36260775745</v>
      </c>
      <c r="U175" s="101">
        <f t="shared" si="8"/>
        <v>2.7459099999999999</v>
      </c>
      <c r="V175" s="99">
        <v>7.6</v>
      </c>
      <c r="W175" s="100">
        <v>46.3</v>
      </c>
      <c r="X175" s="100">
        <v>0.44536033168200001</v>
      </c>
      <c r="Y175" s="100">
        <v>1.01298904373</v>
      </c>
      <c r="Z175" s="100">
        <v>1.36260775745</v>
      </c>
      <c r="AA175" s="102">
        <f t="shared" si="9"/>
        <v>2.8443000000000001</v>
      </c>
      <c r="AB175" s="99">
        <v>7.6</v>
      </c>
      <c r="AC175" s="100">
        <v>46.3</v>
      </c>
      <c r="AD175" s="100">
        <v>0.44536033168200001</v>
      </c>
      <c r="AE175" s="100">
        <v>1.01298904373</v>
      </c>
      <c r="AF175" s="100">
        <v>1.36260775745</v>
      </c>
      <c r="AG175" s="101">
        <f t="shared" si="10"/>
        <v>2.8635700000000002</v>
      </c>
      <c r="AH175" s="99">
        <v>7.6</v>
      </c>
      <c r="AI175" s="100">
        <v>46.3</v>
      </c>
      <c r="AJ175" s="100">
        <v>0.44536033168200001</v>
      </c>
      <c r="AK175" s="100">
        <v>1.01298904373</v>
      </c>
      <c r="AL175" s="100">
        <v>1.36260775745</v>
      </c>
      <c r="AM175" s="101">
        <f t="shared" si="11"/>
        <v>2.76586</v>
      </c>
    </row>
    <row r="176" spans="16:39">
      <c r="P176" s="99">
        <v>6.3</v>
      </c>
      <c r="Q176" s="100">
        <v>46.3</v>
      </c>
      <c r="R176" s="100">
        <v>0.19163756037599999</v>
      </c>
      <c r="S176" s="100">
        <v>0.44958661289000001</v>
      </c>
      <c r="T176" s="100">
        <v>0.62709408549000001</v>
      </c>
      <c r="U176" s="101">
        <f t="shared" si="8"/>
        <v>4.0311300000000001</v>
      </c>
      <c r="V176" s="99">
        <v>6.3</v>
      </c>
      <c r="W176" s="100">
        <v>46.3</v>
      </c>
      <c r="X176" s="100">
        <v>0.19163756037599999</v>
      </c>
      <c r="Y176" s="100">
        <v>0.44958661289000001</v>
      </c>
      <c r="Z176" s="100">
        <v>0.62709408549000001</v>
      </c>
      <c r="AA176" s="102">
        <f t="shared" si="9"/>
        <v>4.1303999999999998</v>
      </c>
      <c r="AB176" s="99">
        <v>6.3</v>
      </c>
      <c r="AC176" s="100">
        <v>46.3</v>
      </c>
      <c r="AD176" s="100">
        <v>0.19163756037599999</v>
      </c>
      <c r="AE176" s="100">
        <v>0.44958661289000001</v>
      </c>
      <c r="AF176" s="100">
        <v>0.62709408549000001</v>
      </c>
      <c r="AG176" s="101">
        <f t="shared" si="10"/>
        <v>4.1436700000000002</v>
      </c>
      <c r="AH176" s="99">
        <v>6.3</v>
      </c>
      <c r="AI176" s="100">
        <v>46.3</v>
      </c>
      <c r="AJ176" s="100">
        <v>0.19163756037599999</v>
      </c>
      <c r="AK176" s="100">
        <v>0.44958661289000001</v>
      </c>
      <c r="AL176" s="100">
        <v>0.62709408549000001</v>
      </c>
      <c r="AM176" s="101">
        <f t="shared" si="11"/>
        <v>4.0447499999999996</v>
      </c>
    </row>
    <row r="177" spans="16:39">
      <c r="P177" s="99">
        <v>7.7</v>
      </c>
      <c r="Q177" s="100">
        <v>46.3</v>
      </c>
      <c r="R177" s="100">
        <v>0.43264513566000001</v>
      </c>
      <c r="S177" s="100">
        <v>0.99292702366100005</v>
      </c>
      <c r="T177" s="100">
        <v>1.3398108128199999</v>
      </c>
      <c r="U177" s="101">
        <f t="shared" si="8"/>
        <v>2.64764</v>
      </c>
      <c r="V177" s="99">
        <v>7.7</v>
      </c>
      <c r="W177" s="100">
        <v>46.3</v>
      </c>
      <c r="X177" s="100">
        <v>0.43264513566000001</v>
      </c>
      <c r="Y177" s="100">
        <v>0.99292702366100005</v>
      </c>
      <c r="Z177" s="100">
        <v>1.3398108128199999</v>
      </c>
      <c r="AA177" s="102">
        <f t="shared" si="9"/>
        <v>2.7458999999999998</v>
      </c>
      <c r="AB177" s="99">
        <v>7.7</v>
      </c>
      <c r="AC177" s="100">
        <v>46.3</v>
      </c>
      <c r="AD177" s="100">
        <v>0.43264513566000001</v>
      </c>
      <c r="AE177" s="100">
        <v>0.99292702366100005</v>
      </c>
      <c r="AF177" s="100">
        <v>1.3398108128199999</v>
      </c>
      <c r="AG177" s="101">
        <f t="shared" si="10"/>
        <v>2.76586</v>
      </c>
      <c r="AH177" s="99">
        <v>7.7</v>
      </c>
      <c r="AI177" s="100">
        <v>46.3</v>
      </c>
      <c r="AJ177" s="100">
        <v>0.43264513566000001</v>
      </c>
      <c r="AK177" s="100">
        <v>0.99292702366100005</v>
      </c>
      <c r="AL177" s="100">
        <v>1.3398108128199999</v>
      </c>
      <c r="AM177" s="101">
        <f t="shared" si="11"/>
        <v>2.6683300000000001</v>
      </c>
    </row>
    <row r="178" spans="16:39">
      <c r="P178" s="99">
        <v>6.2</v>
      </c>
      <c r="Q178" s="100">
        <v>46.3</v>
      </c>
      <c r="R178" s="100">
        <v>0.17605668957199999</v>
      </c>
      <c r="S178" s="100">
        <v>0.41399988498899998</v>
      </c>
      <c r="T178" s="100">
        <v>0.57829807097399999</v>
      </c>
      <c r="U178" s="101">
        <f t="shared" si="8"/>
        <v>4.1303799999999997</v>
      </c>
      <c r="V178" s="99">
        <v>6.2</v>
      </c>
      <c r="W178" s="100">
        <v>46.3</v>
      </c>
      <c r="X178" s="100">
        <v>0.17605668957199999</v>
      </c>
      <c r="Y178" s="100">
        <v>0.41399988498899998</v>
      </c>
      <c r="Z178" s="100">
        <v>0.57829807097399999</v>
      </c>
      <c r="AA178" s="102">
        <f t="shared" si="9"/>
        <v>4.2297000000000002</v>
      </c>
      <c r="AB178" s="99">
        <v>6.2</v>
      </c>
      <c r="AC178" s="100">
        <v>46.3</v>
      </c>
      <c r="AD178" s="100">
        <v>0.17605668957199999</v>
      </c>
      <c r="AE178" s="100">
        <v>0.41399988498899998</v>
      </c>
      <c r="AF178" s="100">
        <v>0.57829807097399999</v>
      </c>
      <c r="AG178" s="101">
        <f t="shared" si="10"/>
        <v>4.2426399999999997</v>
      </c>
      <c r="AH178" s="99">
        <v>6.2</v>
      </c>
      <c r="AI178" s="100">
        <v>46.3</v>
      </c>
      <c r="AJ178" s="100">
        <v>0.17605668957199999</v>
      </c>
      <c r="AK178" s="100">
        <v>0.41399988498899998</v>
      </c>
      <c r="AL178" s="100">
        <v>0.57829807097399999</v>
      </c>
      <c r="AM178" s="101">
        <f t="shared" si="11"/>
        <v>4.1436700000000002</v>
      </c>
    </row>
    <row r="179" spans="16:39">
      <c r="P179" s="99">
        <v>7.8</v>
      </c>
      <c r="Q179" s="100">
        <v>46.3</v>
      </c>
      <c r="R179" s="100">
        <v>0.41893069952700002</v>
      </c>
      <c r="S179" s="100">
        <v>0.97593532111000003</v>
      </c>
      <c r="T179" s="100">
        <v>1.3225683618799999</v>
      </c>
      <c r="U179" s="101">
        <f t="shared" si="8"/>
        <v>2.5495100000000002</v>
      </c>
      <c r="V179" s="99">
        <v>7.8</v>
      </c>
      <c r="W179" s="100">
        <v>46.3</v>
      </c>
      <c r="X179" s="100">
        <v>0.41893069952700002</v>
      </c>
      <c r="Y179" s="100">
        <v>0.97593532111000003</v>
      </c>
      <c r="Z179" s="100">
        <v>1.3225683618799999</v>
      </c>
      <c r="AA179" s="102">
        <f t="shared" si="9"/>
        <v>2.6476000000000002</v>
      </c>
      <c r="AB179" s="99">
        <v>7.8</v>
      </c>
      <c r="AC179" s="100">
        <v>46.3</v>
      </c>
      <c r="AD179" s="100">
        <v>0.41893069952700002</v>
      </c>
      <c r="AE179" s="100">
        <v>0.97593532111000003</v>
      </c>
      <c r="AF179" s="100">
        <v>1.3225683618799999</v>
      </c>
      <c r="AG179" s="101">
        <f t="shared" si="10"/>
        <v>2.6683300000000001</v>
      </c>
      <c r="AH179" s="99">
        <v>7.8</v>
      </c>
      <c r="AI179" s="100">
        <v>46.3</v>
      </c>
      <c r="AJ179" s="100">
        <v>0.41893069952700002</v>
      </c>
      <c r="AK179" s="100">
        <v>0.97593532111000003</v>
      </c>
      <c r="AL179" s="100">
        <v>1.3225683618799999</v>
      </c>
      <c r="AM179" s="101">
        <f t="shared" si="11"/>
        <v>2.5709900000000001</v>
      </c>
    </row>
    <row r="180" spans="16:39">
      <c r="P180" s="99">
        <v>6.1</v>
      </c>
      <c r="Q180" s="100">
        <v>46.3</v>
      </c>
      <c r="R180" s="100">
        <v>0.166293456689</v>
      </c>
      <c r="S180" s="100">
        <v>0.39532106329900002</v>
      </c>
      <c r="T180" s="100">
        <v>0.55486921384999999</v>
      </c>
      <c r="U180" s="101">
        <f t="shared" si="8"/>
        <v>4.22966</v>
      </c>
      <c r="V180" s="99">
        <v>6.1</v>
      </c>
      <c r="W180" s="100">
        <v>46.3</v>
      </c>
      <c r="X180" s="100">
        <v>0.166293456689</v>
      </c>
      <c r="Y180" s="100">
        <v>0.39532106329900002</v>
      </c>
      <c r="Z180" s="100">
        <v>0.55486921384999999</v>
      </c>
      <c r="AA180" s="102">
        <f t="shared" si="9"/>
        <v>4.3289999999999997</v>
      </c>
      <c r="AB180" s="99">
        <v>6.1</v>
      </c>
      <c r="AC180" s="100">
        <v>46.3</v>
      </c>
      <c r="AD180" s="100">
        <v>0.166293456689</v>
      </c>
      <c r="AE180" s="100">
        <v>0.39532106329900002</v>
      </c>
      <c r="AF180" s="100">
        <v>0.55486921384999999</v>
      </c>
      <c r="AG180" s="101">
        <f t="shared" si="10"/>
        <v>4.3416600000000001</v>
      </c>
      <c r="AH180" s="99">
        <v>6.1</v>
      </c>
      <c r="AI180" s="100">
        <v>46.3</v>
      </c>
      <c r="AJ180" s="100">
        <v>0.166293456689</v>
      </c>
      <c r="AK180" s="100">
        <v>0.39532106329900002</v>
      </c>
      <c r="AL180" s="100">
        <v>0.55486921384999999</v>
      </c>
      <c r="AM180" s="101">
        <f t="shared" si="11"/>
        <v>4.2426399999999997</v>
      </c>
    </row>
    <row r="181" spans="16:39">
      <c r="P181" s="99">
        <v>7.9</v>
      </c>
      <c r="Q181" s="100">
        <v>46.3</v>
      </c>
      <c r="R181" s="100">
        <v>0.404097608798</v>
      </c>
      <c r="S181" s="100">
        <v>0.95713012280200005</v>
      </c>
      <c r="T181" s="100">
        <v>1.30326917738</v>
      </c>
      <c r="U181" s="101">
        <f t="shared" si="8"/>
        <v>2.45153</v>
      </c>
      <c r="V181" s="99">
        <v>7.9</v>
      </c>
      <c r="W181" s="100">
        <v>46.3</v>
      </c>
      <c r="X181" s="100">
        <v>0.404097608798</v>
      </c>
      <c r="Y181" s="100">
        <v>0.95713012280200005</v>
      </c>
      <c r="Z181" s="100">
        <v>1.30326917738</v>
      </c>
      <c r="AA181" s="102">
        <f t="shared" si="9"/>
        <v>2.5495000000000001</v>
      </c>
      <c r="AB181" s="99">
        <v>7.9</v>
      </c>
      <c r="AC181" s="100">
        <v>46.3</v>
      </c>
      <c r="AD181" s="100">
        <v>0.404097608798</v>
      </c>
      <c r="AE181" s="100">
        <v>0.95713012280200005</v>
      </c>
      <c r="AF181" s="100">
        <v>1.30326917738</v>
      </c>
      <c r="AG181" s="101">
        <f t="shared" si="10"/>
        <v>2.5709900000000001</v>
      </c>
      <c r="AH181" s="99">
        <v>7.9</v>
      </c>
      <c r="AI181" s="100">
        <v>46.3</v>
      </c>
      <c r="AJ181" s="100">
        <v>0.404097608798</v>
      </c>
      <c r="AK181" s="100">
        <v>0.95713012280200005</v>
      </c>
      <c r="AL181" s="100">
        <v>1.30326917738</v>
      </c>
      <c r="AM181" s="101">
        <f t="shared" si="11"/>
        <v>2.4738600000000002</v>
      </c>
    </row>
    <row r="182" spans="16:39">
      <c r="P182" s="99">
        <v>6</v>
      </c>
      <c r="Q182" s="100">
        <v>46.3</v>
      </c>
      <c r="R182" s="100">
        <v>0.16035011626199999</v>
      </c>
      <c r="S182" s="100">
        <v>0.38722925631900001</v>
      </c>
      <c r="T182" s="100">
        <v>0.54672203049900003</v>
      </c>
      <c r="U182" s="101">
        <f t="shared" si="8"/>
        <v>4.32897</v>
      </c>
      <c r="V182" s="99">
        <v>6</v>
      </c>
      <c r="W182" s="100">
        <v>46.3</v>
      </c>
      <c r="X182" s="100">
        <v>0.16035011626199999</v>
      </c>
      <c r="Y182" s="100">
        <v>0.38722925631900001</v>
      </c>
      <c r="Z182" s="100">
        <v>0.54672203049900003</v>
      </c>
      <c r="AA182" s="102">
        <f t="shared" si="9"/>
        <v>4.4283000000000001</v>
      </c>
      <c r="AB182" s="99">
        <v>6</v>
      </c>
      <c r="AC182" s="100">
        <v>46.3</v>
      </c>
      <c r="AD182" s="100">
        <v>0.16035011626199999</v>
      </c>
      <c r="AE182" s="100">
        <v>0.38722925631900001</v>
      </c>
      <c r="AF182" s="100">
        <v>0.54672203049900003</v>
      </c>
      <c r="AG182" s="101">
        <f t="shared" si="10"/>
        <v>4.4407199999999998</v>
      </c>
      <c r="AH182" s="99">
        <v>6</v>
      </c>
      <c r="AI182" s="100">
        <v>46.3</v>
      </c>
      <c r="AJ182" s="100">
        <v>0.16035011626199999</v>
      </c>
      <c r="AK182" s="100">
        <v>0.38722925631900001</v>
      </c>
      <c r="AL182" s="100">
        <v>0.54672203049900003</v>
      </c>
      <c r="AM182" s="101">
        <f t="shared" si="11"/>
        <v>4.3416600000000001</v>
      </c>
    </row>
    <row r="183" spans="16:39">
      <c r="P183" s="99">
        <v>8</v>
      </c>
      <c r="Q183" s="100">
        <v>46.3</v>
      </c>
      <c r="R183" s="100">
        <v>0.38182733220499998</v>
      </c>
      <c r="S183" s="100">
        <v>0.91836192824600005</v>
      </c>
      <c r="T183" s="100">
        <v>1.2577981703700001</v>
      </c>
      <c r="U183" s="101">
        <f t="shared" si="8"/>
        <v>2.35372</v>
      </c>
      <c r="V183" s="99">
        <v>8</v>
      </c>
      <c r="W183" s="100">
        <v>46.3</v>
      </c>
      <c r="X183" s="100">
        <v>0.38182733220499998</v>
      </c>
      <c r="Y183" s="100">
        <v>0.91836192824600005</v>
      </c>
      <c r="Z183" s="100">
        <v>1.2577981703700001</v>
      </c>
      <c r="AA183" s="102">
        <f t="shared" si="9"/>
        <v>2.4514999999999998</v>
      </c>
      <c r="AB183" s="99">
        <v>8</v>
      </c>
      <c r="AC183" s="100">
        <v>46.3</v>
      </c>
      <c r="AD183" s="100">
        <v>0.38182733220499998</v>
      </c>
      <c r="AE183" s="100">
        <v>0.91836192824600005</v>
      </c>
      <c r="AF183" s="100">
        <v>1.2577981703700001</v>
      </c>
      <c r="AG183" s="101">
        <f t="shared" si="10"/>
        <v>2.4738600000000002</v>
      </c>
      <c r="AH183" s="99">
        <v>8</v>
      </c>
      <c r="AI183" s="100">
        <v>46.3</v>
      </c>
      <c r="AJ183" s="100">
        <v>0.38182733220499998</v>
      </c>
      <c r="AK183" s="100">
        <v>0.91836192824600005</v>
      </c>
      <c r="AL183" s="100">
        <v>1.2577981703700001</v>
      </c>
      <c r="AM183" s="101">
        <f t="shared" si="11"/>
        <v>2.37697</v>
      </c>
    </row>
    <row r="184" spans="16:39">
      <c r="P184" s="99">
        <v>5.9</v>
      </c>
      <c r="Q184" s="100">
        <v>46.3</v>
      </c>
      <c r="R184" s="100">
        <v>0.15746702243999999</v>
      </c>
      <c r="S184" s="100">
        <v>0.38881845502099999</v>
      </c>
      <c r="T184" s="100">
        <v>0.55282345323000004</v>
      </c>
      <c r="U184" s="101">
        <f t="shared" si="8"/>
        <v>4.4283200000000003</v>
      </c>
      <c r="V184" s="99">
        <v>5.9</v>
      </c>
      <c r="W184" s="100">
        <v>46.3</v>
      </c>
      <c r="X184" s="100">
        <v>0.15746702243999999</v>
      </c>
      <c r="Y184" s="100">
        <v>0.38881845502099999</v>
      </c>
      <c r="Z184" s="100">
        <v>0.55282345323000004</v>
      </c>
      <c r="AA184" s="102">
        <f t="shared" si="9"/>
        <v>4.5277000000000003</v>
      </c>
      <c r="AB184" s="99">
        <v>5.9</v>
      </c>
      <c r="AC184" s="100">
        <v>46.3</v>
      </c>
      <c r="AD184" s="100">
        <v>0.15746702243999999</v>
      </c>
      <c r="AE184" s="100">
        <v>0.38881845502099999</v>
      </c>
      <c r="AF184" s="100">
        <v>0.55282345323000004</v>
      </c>
      <c r="AG184" s="101">
        <f t="shared" si="10"/>
        <v>4.5398199999999997</v>
      </c>
      <c r="AH184" s="99">
        <v>5.9</v>
      </c>
      <c r="AI184" s="100">
        <v>46.3</v>
      </c>
      <c r="AJ184" s="100">
        <v>0.15746702243999999</v>
      </c>
      <c r="AK184" s="100">
        <v>0.38881845502099999</v>
      </c>
      <c r="AL184" s="100">
        <v>0.55282345323000004</v>
      </c>
      <c r="AM184" s="101">
        <f t="shared" si="11"/>
        <v>4.4407199999999998</v>
      </c>
    </row>
    <row r="185" spans="16:39">
      <c r="P185" s="99">
        <v>8.1</v>
      </c>
      <c r="Q185" s="100">
        <v>46.3</v>
      </c>
      <c r="R185" s="100">
        <v>0.34959614087699997</v>
      </c>
      <c r="S185" s="100">
        <v>0.84188410736899999</v>
      </c>
      <c r="T185" s="100">
        <v>1.15521096249</v>
      </c>
      <c r="U185" s="101">
        <f t="shared" si="8"/>
        <v>2.2561</v>
      </c>
      <c r="V185" s="99">
        <v>8.1</v>
      </c>
      <c r="W185" s="100">
        <v>46.3</v>
      </c>
      <c r="X185" s="100">
        <v>0.34959614087699997</v>
      </c>
      <c r="Y185" s="100">
        <v>0.84188410736899999</v>
      </c>
      <c r="Z185" s="100">
        <v>1.15521096249</v>
      </c>
      <c r="AA185" s="102">
        <f t="shared" si="9"/>
        <v>2.3536999999999999</v>
      </c>
      <c r="AB185" s="99">
        <v>8.1</v>
      </c>
      <c r="AC185" s="100">
        <v>46.3</v>
      </c>
      <c r="AD185" s="100">
        <v>0.34959614087699997</v>
      </c>
      <c r="AE185" s="100">
        <v>0.84188410736899999</v>
      </c>
      <c r="AF185" s="100">
        <v>1.15521096249</v>
      </c>
      <c r="AG185" s="101">
        <f t="shared" si="10"/>
        <v>2.37697</v>
      </c>
      <c r="AH185" s="99">
        <v>8.1</v>
      </c>
      <c r="AI185" s="100">
        <v>46.3</v>
      </c>
      <c r="AJ185" s="100">
        <v>0.34959614087699997</v>
      </c>
      <c r="AK185" s="100">
        <v>0.84188410736899999</v>
      </c>
      <c r="AL185" s="100">
        <v>1.15521096249</v>
      </c>
      <c r="AM185" s="101">
        <f t="shared" si="11"/>
        <v>2.2803499999999999</v>
      </c>
    </row>
    <row r="186" spans="16:39">
      <c r="P186" s="99">
        <v>8.1999999999999993</v>
      </c>
      <c r="Q186" s="100">
        <v>46.3</v>
      </c>
      <c r="R186" s="100">
        <v>0.31005476171099999</v>
      </c>
      <c r="S186" s="100">
        <v>0.75913827331899997</v>
      </c>
      <c r="T186" s="100">
        <v>1.0479895511999999</v>
      </c>
      <c r="U186" s="101">
        <f t="shared" si="8"/>
        <v>2.1587000000000001</v>
      </c>
      <c r="V186" s="99">
        <v>8.1999999999999993</v>
      </c>
      <c r="W186" s="100">
        <v>46.3</v>
      </c>
      <c r="X186" s="100">
        <v>0.31005476171099999</v>
      </c>
      <c r="Y186" s="100">
        <v>0.75913827331899997</v>
      </c>
      <c r="Z186" s="100">
        <v>1.0479895511999999</v>
      </c>
      <c r="AA186" s="102">
        <f t="shared" si="9"/>
        <v>2.2561</v>
      </c>
      <c r="AB186" s="99">
        <v>8.1999999999999993</v>
      </c>
      <c r="AC186" s="100">
        <v>46.3</v>
      </c>
      <c r="AD186" s="100">
        <v>0.31005476171099999</v>
      </c>
      <c r="AE186" s="100">
        <v>0.75913827331899997</v>
      </c>
      <c r="AF186" s="100">
        <v>1.0479895511999999</v>
      </c>
      <c r="AG186" s="101">
        <f t="shared" si="10"/>
        <v>2.2803499999999999</v>
      </c>
      <c r="AH186" s="99">
        <v>8.1999999999999993</v>
      </c>
      <c r="AI186" s="100">
        <v>46.3</v>
      </c>
      <c r="AJ186" s="100">
        <v>0.31005476171099999</v>
      </c>
      <c r="AK186" s="100">
        <v>0.75913827331899997</v>
      </c>
      <c r="AL186" s="100">
        <v>1.0479895511999999</v>
      </c>
      <c r="AM186" s="101">
        <f t="shared" si="11"/>
        <v>2.1840299999999999</v>
      </c>
    </row>
    <row r="187" spans="16:39">
      <c r="P187" s="99">
        <v>5.8</v>
      </c>
      <c r="Q187" s="100">
        <v>46.3</v>
      </c>
      <c r="R187" s="100">
        <v>0.15686766893699999</v>
      </c>
      <c r="S187" s="100">
        <v>0.39829182753699999</v>
      </c>
      <c r="T187" s="100">
        <v>0.56997792881999998</v>
      </c>
      <c r="U187" s="101">
        <f t="shared" si="8"/>
        <v>4.5276899999999998</v>
      </c>
      <c r="V187" s="99">
        <v>5.8</v>
      </c>
      <c r="W187" s="100">
        <v>46.3</v>
      </c>
      <c r="X187" s="100">
        <v>0.15686766893699999</v>
      </c>
      <c r="Y187" s="100">
        <v>0.39829182753699999</v>
      </c>
      <c r="Z187" s="100">
        <v>0.56997792881999998</v>
      </c>
      <c r="AA187" s="102">
        <f t="shared" si="9"/>
        <v>4.6271000000000004</v>
      </c>
      <c r="AB187" s="99">
        <v>5.8</v>
      </c>
      <c r="AC187" s="100">
        <v>46.3</v>
      </c>
      <c r="AD187" s="100">
        <v>0.15686766893699999</v>
      </c>
      <c r="AE187" s="100">
        <v>0.39829182753699999</v>
      </c>
      <c r="AF187" s="100">
        <v>0.56997792881999998</v>
      </c>
      <c r="AG187" s="101">
        <f t="shared" si="10"/>
        <v>4.6389699999999996</v>
      </c>
      <c r="AH187" s="99">
        <v>5.8</v>
      </c>
      <c r="AI187" s="100">
        <v>46.3</v>
      </c>
      <c r="AJ187" s="100">
        <v>0.15686766893699999</v>
      </c>
      <c r="AK187" s="100">
        <v>0.39829182753699999</v>
      </c>
      <c r="AL187" s="100">
        <v>0.56997792881999998</v>
      </c>
      <c r="AM187" s="101">
        <f t="shared" si="11"/>
        <v>4.5398199999999997</v>
      </c>
    </row>
    <row r="188" spans="16:39">
      <c r="P188" s="99">
        <v>8.3000000000000007</v>
      </c>
      <c r="Q188" s="100">
        <v>46.3</v>
      </c>
      <c r="R188" s="100">
        <v>0.26072334153999999</v>
      </c>
      <c r="S188" s="100">
        <v>0.63457923301700003</v>
      </c>
      <c r="T188" s="100">
        <v>0.88044011358300001</v>
      </c>
      <c r="U188" s="101">
        <f t="shared" si="8"/>
        <v>2.06155</v>
      </c>
      <c r="V188" s="99">
        <v>8.3000000000000007</v>
      </c>
      <c r="W188" s="100">
        <v>46.3</v>
      </c>
      <c r="X188" s="100">
        <v>0.26072334153999999</v>
      </c>
      <c r="Y188" s="100">
        <v>0.63457923301700003</v>
      </c>
      <c r="Z188" s="100">
        <v>0.88044011358300001</v>
      </c>
      <c r="AA188" s="102">
        <f t="shared" si="9"/>
        <v>2.1587000000000001</v>
      </c>
      <c r="AB188" s="99">
        <v>8.3000000000000007</v>
      </c>
      <c r="AC188" s="100">
        <v>46.3</v>
      </c>
      <c r="AD188" s="100">
        <v>0.26072334153999999</v>
      </c>
      <c r="AE188" s="100">
        <v>0.63457923301700003</v>
      </c>
      <c r="AF188" s="100">
        <v>0.88044011358300001</v>
      </c>
      <c r="AG188" s="101">
        <f t="shared" si="10"/>
        <v>2.1840299999999999</v>
      </c>
      <c r="AH188" s="99">
        <v>8.3000000000000007</v>
      </c>
      <c r="AI188" s="100">
        <v>46.3</v>
      </c>
      <c r="AJ188" s="100">
        <v>0.26072334153999999</v>
      </c>
      <c r="AK188" s="100">
        <v>0.63457923301700003</v>
      </c>
      <c r="AL188" s="100">
        <v>0.88044011358300001</v>
      </c>
      <c r="AM188" s="101">
        <f t="shared" si="11"/>
        <v>2.08806</v>
      </c>
    </row>
    <row r="189" spans="16:39">
      <c r="P189" s="99">
        <v>8.4</v>
      </c>
      <c r="Q189" s="100">
        <v>46.3</v>
      </c>
      <c r="R189" s="100">
        <v>0.217045509172</v>
      </c>
      <c r="S189" s="100">
        <v>0.51618825367099996</v>
      </c>
      <c r="T189" s="100">
        <v>0.71349764848499997</v>
      </c>
      <c r="U189" s="101">
        <f t="shared" si="8"/>
        <v>1.96469</v>
      </c>
      <c r="V189" s="99">
        <v>8.4</v>
      </c>
      <c r="W189" s="100">
        <v>46.3</v>
      </c>
      <c r="X189" s="100">
        <v>0.217045509172</v>
      </c>
      <c r="Y189" s="100">
        <v>0.51618825367099996</v>
      </c>
      <c r="Z189" s="100">
        <v>0.71349764848499997</v>
      </c>
      <c r="AA189" s="102">
        <f t="shared" si="9"/>
        <v>2.0615999999999999</v>
      </c>
      <c r="AB189" s="99">
        <v>8.4</v>
      </c>
      <c r="AC189" s="100">
        <v>46.3</v>
      </c>
      <c r="AD189" s="100">
        <v>0.217045509172</v>
      </c>
      <c r="AE189" s="100">
        <v>0.51618825367099996</v>
      </c>
      <c r="AF189" s="100">
        <v>0.71349764848499997</v>
      </c>
      <c r="AG189" s="101">
        <f t="shared" si="10"/>
        <v>2.08806</v>
      </c>
      <c r="AH189" s="99">
        <v>8.4</v>
      </c>
      <c r="AI189" s="100">
        <v>46.3</v>
      </c>
      <c r="AJ189" s="100">
        <v>0.217045509172</v>
      </c>
      <c r="AK189" s="100">
        <v>0.51618825367099996</v>
      </c>
      <c r="AL189" s="100">
        <v>0.71349764848499997</v>
      </c>
      <c r="AM189" s="101">
        <f t="shared" si="11"/>
        <v>1.9924900000000001</v>
      </c>
    </row>
    <row r="190" spans="16:39">
      <c r="P190" s="99">
        <v>8.5</v>
      </c>
      <c r="Q190" s="100">
        <v>46.3</v>
      </c>
      <c r="R190" s="100">
        <v>0.18796857430399999</v>
      </c>
      <c r="S190" s="100">
        <v>0.44095053637600001</v>
      </c>
      <c r="T190" s="100">
        <v>0.61060038244799997</v>
      </c>
      <c r="U190" s="101">
        <f t="shared" si="8"/>
        <v>1.86815</v>
      </c>
      <c r="V190" s="99">
        <v>8.5</v>
      </c>
      <c r="W190" s="100">
        <v>46.3</v>
      </c>
      <c r="X190" s="100">
        <v>0.18796857430399999</v>
      </c>
      <c r="Y190" s="100">
        <v>0.44095053637600001</v>
      </c>
      <c r="Z190" s="100">
        <v>0.61060038244799997</v>
      </c>
      <c r="AA190" s="102">
        <f t="shared" si="9"/>
        <v>1.9646999999999999</v>
      </c>
      <c r="AB190" s="99">
        <v>8.5</v>
      </c>
      <c r="AC190" s="100">
        <v>46.3</v>
      </c>
      <c r="AD190" s="100">
        <v>0.18796857430399999</v>
      </c>
      <c r="AE190" s="100">
        <v>0.44095053637600001</v>
      </c>
      <c r="AF190" s="100">
        <v>0.61060038244799997</v>
      </c>
      <c r="AG190" s="101">
        <f t="shared" si="10"/>
        <v>1.9924900000000001</v>
      </c>
      <c r="AH190" s="99">
        <v>8.5</v>
      </c>
      <c r="AI190" s="100">
        <v>46.3</v>
      </c>
      <c r="AJ190" s="100">
        <v>0.18796857430399999</v>
      </c>
      <c r="AK190" s="100">
        <v>0.44095053637600001</v>
      </c>
      <c r="AL190" s="100">
        <v>0.61060038244799997</v>
      </c>
      <c r="AM190" s="101">
        <f t="shared" si="11"/>
        <v>1.89737</v>
      </c>
    </row>
    <row r="191" spans="16:39">
      <c r="P191" s="99">
        <v>8.6</v>
      </c>
      <c r="Q191" s="100">
        <v>46.3</v>
      </c>
      <c r="R191" s="100">
        <v>0.16846751068800001</v>
      </c>
      <c r="S191" s="100">
        <v>0.39358446311200002</v>
      </c>
      <c r="T191" s="100">
        <v>0.54648906468000003</v>
      </c>
      <c r="U191" s="101">
        <f t="shared" si="8"/>
        <v>1.772</v>
      </c>
      <c r="V191" s="99">
        <v>8.6</v>
      </c>
      <c r="W191" s="100">
        <v>46.3</v>
      </c>
      <c r="X191" s="100">
        <v>0.16846751068800001</v>
      </c>
      <c r="Y191" s="100">
        <v>0.39358446311200002</v>
      </c>
      <c r="Z191" s="100">
        <v>0.54648906468000003</v>
      </c>
      <c r="AA191" s="102">
        <f t="shared" si="9"/>
        <v>1.8682000000000001</v>
      </c>
      <c r="AB191" s="99">
        <v>8.6</v>
      </c>
      <c r="AC191" s="100">
        <v>46.3</v>
      </c>
      <c r="AD191" s="100">
        <v>0.16846751068800001</v>
      </c>
      <c r="AE191" s="100">
        <v>0.39358446311200002</v>
      </c>
      <c r="AF191" s="100">
        <v>0.54648906468000003</v>
      </c>
      <c r="AG191" s="101">
        <f t="shared" si="10"/>
        <v>1.89737</v>
      </c>
      <c r="AH191" s="99">
        <v>8.6</v>
      </c>
      <c r="AI191" s="100">
        <v>46.3</v>
      </c>
      <c r="AJ191" s="100">
        <v>0.16846751068800001</v>
      </c>
      <c r="AK191" s="100">
        <v>0.39358446311200002</v>
      </c>
      <c r="AL191" s="100">
        <v>0.54648906468000003</v>
      </c>
      <c r="AM191" s="101">
        <f t="shared" si="11"/>
        <v>1.80278</v>
      </c>
    </row>
    <row r="192" spans="16:39">
      <c r="P192" s="99">
        <v>8.6999999999999993</v>
      </c>
      <c r="Q192" s="100">
        <v>46.3</v>
      </c>
      <c r="R192" s="100">
        <v>0.15608986548500001</v>
      </c>
      <c r="S192" s="100">
        <v>0.36253997828099999</v>
      </c>
      <c r="T192" s="100">
        <v>0.504898890381</v>
      </c>
      <c r="U192" s="101">
        <f t="shared" si="8"/>
        <v>1.67631</v>
      </c>
      <c r="V192" s="99">
        <v>8.6999999999999993</v>
      </c>
      <c r="W192" s="100">
        <v>46.3</v>
      </c>
      <c r="X192" s="100">
        <v>0.15608986548500001</v>
      </c>
      <c r="Y192" s="100">
        <v>0.36253997828099999</v>
      </c>
      <c r="Z192" s="100">
        <v>0.504898890381</v>
      </c>
      <c r="AA192" s="102">
        <f t="shared" si="9"/>
        <v>1.772</v>
      </c>
      <c r="AB192" s="99">
        <v>8.6999999999999993</v>
      </c>
      <c r="AC192" s="100">
        <v>46.3</v>
      </c>
      <c r="AD192" s="100">
        <v>0.15608986548500001</v>
      </c>
      <c r="AE192" s="100">
        <v>0.36253997828099999</v>
      </c>
      <c r="AF192" s="100">
        <v>0.504898890381</v>
      </c>
      <c r="AG192" s="101">
        <f t="shared" si="10"/>
        <v>1.80278</v>
      </c>
      <c r="AH192" s="99">
        <v>8.6999999999999993</v>
      </c>
      <c r="AI192" s="100">
        <v>46.3</v>
      </c>
      <c r="AJ192" s="100">
        <v>0.15608986548500001</v>
      </c>
      <c r="AK192" s="100">
        <v>0.36253997828099999</v>
      </c>
      <c r="AL192" s="100">
        <v>0.504898890381</v>
      </c>
      <c r="AM192" s="101">
        <f t="shared" si="11"/>
        <v>1.7088000000000001</v>
      </c>
    </row>
    <row r="193" spans="16:39">
      <c r="P193" s="99">
        <v>8.8000000000000007</v>
      </c>
      <c r="Q193" s="100">
        <v>46.3</v>
      </c>
      <c r="R193" s="100">
        <v>0.14902549282700001</v>
      </c>
      <c r="S193" s="100">
        <v>0.34565067179800002</v>
      </c>
      <c r="T193" s="100">
        <v>0.48278573759299998</v>
      </c>
      <c r="U193" s="101">
        <f t="shared" si="8"/>
        <v>1.58114</v>
      </c>
      <c r="V193" s="99">
        <v>8.8000000000000007</v>
      </c>
      <c r="W193" s="100">
        <v>46.3</v>
      </c>
      <c r="X193" s="100">
        <v>0.14902549282700001</v>
      </c>
      <c r="Y193" s="100">
        <v>0.34565067179800002</v>
      </c>
      <c r="Z193" s="100">
        <v>0.48278573759299998</v>
      </c>
      <c r="AA193" s="102">
        <f t="shared" si="9"/>
        <v>1.6762999999999999</v>
      </c>
      <c r="AB193" s="99">
        <v>8.8000000000000007</v>
      </c>
      <c r="AC193" s="100">
        <v>46.3</v>
      </c>
      <c r="AD193" s="100">
        <v>0.14902549282700001</v>
      </c>
      <c r="AE193" s="100">
        <v>0.34565067179800002</v>
      </c>
      <c r="AF193" s="100">
        <v>0.48278573759299998</v>
      </c>
      <c r="AG193" s="101">
        <f t="shared" si="10"/>
        <v>1.7088000000000001</v>
      </c>
      <c r="AH193" s="99">
        <v>8.8000000000000007</v>
      </c>
      <c r="AI193" s="100">
        <v>46.3</v>
      </c>
      <c r="AJ193" s="100">
        <v>0.14902549282700001</v>
      </c>
      <c r="AK193" s="100">
        <v>0.34565067179800002</v>
      </c>
      <c r="AL193" s="100">
        <v>0.48278573759299998</v>
      </c>
      <c r="AM193" s="101">
        <f t="shared" si="11"/>
        <v>1.61555</v>
      </c>
    </row>
    <row r="194" spans="16:39">
      <c r="P194" s="99">
        <v>8.9</v>
      </c>
      <c r="Q194" s="100">
        <v>46.3</v>
      </c>
      <c r="R194" s="100">
        <v>0.145703227144</v>
      </c>
      <c r="S194" s="100">
        <v>0.33769450379799998</v>
      </c>
      <c r="T194" s="100">
        <v>0.47245461578999998</v>
      </c>
      <c r="U194" s="101">
        <f t="shared" si="8"/>
        <v>1.48661</v>
      </c>
      <c r="V194" s="99">
        <v>8.9</v>
      </c>
      <c r="W194" s="100">
        <v>46.3</v>
      </c>
      <c r="X194" s="100">
        <v>0.145703227144</v>
      </c>
      <c r="Y194" s="100">
        <v>0.33769450379799998</v>
      </c>
      <c r="Z194" s="100">
        <v>0.47245461578999998</v>
      </c>
      <c r="AA194" s="102">
        <f t="shared" si="9"/>
        <v>1.5810999999999999</v>
      </c>
      <c r="AB194" s="99">
        <v>8.9</v>
      </c>
      <c r="AC194" s="100">
        <v>46.3</v>
      </c>
      <c r="AD194" s="100">
        <v>0.145703227144</v>
      </c>
      <c r="AE194" s="100">
        <v>0.33769450379799998</v>
      </c>
      <c r="AF194" s="100">
        <v>0.47245461578999998</v>
      </c>
      <c r="AG194" s="101">
        <f t="shared" si="10"/>
        <v>1.61555</v>
      </c>
      <c r="AH194" s="99">
        <v>8.9</v>
      </c>
      <c r="AI194" s="100">
        <v>46.3</v>
      </c>
      <c r="AJ194" s="100">
        <v>0.145703227144</v>
      </c>
      <c r="AK194" s="100">
        <v>0.33769450379799998</v>
      </c>
      <c r="AL194" s="100">
        <v>0.47245461578999998</v>
      </c>
      <c r="AM194" s="101">
        <f t="shared" si="11"/>
        <v>1.52315</v>
      </c>
    </row>
    <row r="195" spans="16:39">
      <c r="P195" s="99">
        <v>9</v>
      </c>
      <c r="Q195" s="100">
        <v>46.3</v>
      </c>
      <c r="R195" s="100">
        <v>0.14531945359699999</v>
      </c>
      <c r="S195" s="100">
        <v>0.33630271436699999</v>
      </c>
      <c r="T195" s="100">
        <v>0.47045202760100002</v>
      </c>
      <c r="U195" s="101">
        <f t="shared" si="8"/>
        <v>1.3928400000000001</v>
      </c>
      <c r="V195" s="99">
        <v>9</v>
      </c>
      <c r="W195" s="100">
        <v>46.3</v>
      </c>
      <c r="X195" s="100">
        <v>0.14531945359699999</v>
      </c>
      <c r="Y195" s="100">
        <v>0.33630271436699999</v>
      </c>
      <c r="Z195" s="100">
        <v>0.47045202760100002</v>
      </c>
      <c r="AA195" s="102">
        <f t="shared" si="9"/>
        <v>1.4865999999999999</v>
      </c>
      <c r="AB195" s="99">
        <v>9</v>
      </c>
      <c r="AC195" s="100">
        <v>46.3</v>
      </c>
      <c r="AD195" s="100">
        <v>0.14531945359699999</v>
      </c>
      <c r="AE195" s="100">
        <v>0.33630271436699999</v>
      </c>
      <c r="AF195" s="100">
        <v>0.47045202760100002</v>
      </c>
      <c r="AG195" s="101">
        <f t="shared" si="10"/>
        <v>1.5231600000000001</v>
      </c>
      <c r="AH195" s="99">
        <v>9</v>
      </c>
      <c r="AI195" s="100">
        <v>46.3</v>
      </c>
      <c r="AJ195" s="100">
        <v>0.14531945359699999</v>
      </c>
      <c r="AK195" s="100">
        <v>0.33630271436699999</v>
      </c>
      <c r="AL195" s="100">
        <v>0.47045202760100002</v>
      </c>
      <c r="AM195" s="101">
        <f t="shared" si="11"/>
        <v>1.4317800000000001</v>
      </c>
    </row>
    <row r="196" spans="16:39">
      <c r="P196" s="99">
        <v>9.1</v>
      </c>
      <c r="Q196" s="100">
        <v>46.3</v>
      </c>
      <c r="R196" s="100">
        <v>0.147396261512</v>
      </c>
      <c r="S196" s="100">
        <v>0.34051641484599998</v>
      </c>
      <c r="T196" s="100">
        <v>0.47565352232899999</v>
      </c>
      <c r="U196" s="101">
        <f t="shared" ref="U196:U259" si="12">ROUND(SQRT((P196-$L$7)^2+(Q196-$M$7)^2),5)</f>
        <v>1.3</v>
      </c>
      <c r="V196" s="99">
        <v>9.1</v>
      </c>
      <c r="W196" s="100">
        <v>46.3</v>
      </c>
      <c r="X196" s="100">
        <v>0.147396261512</v>
      </c>
      <c r="Y196" s="100">
        <v>0.34051641484599998</v>
      </c>
      <c r="Z196" s="100">
        <v>0.47565352232899999</v>
      </c>
      <c r="AA196" s="102">
        <f t="shared" ref="AA196:AA259" si="13">ROUND(SQRT((P196-$L$8)^2+(Q196-$M$8)^2),4)</f>
        <v>1.3928</v>
      </c>
      <c r="AB196" s="99">
        <v>9.1</v>
      </c>
      <c r="AC196" s="100">
        <v>46.3</v>
      </c>
      <c r="AD196" s="100">
        <v>0.147396261512</v>
      </c>
      <c r="AE196" s="100">
        <v>0.34051641484599998</v>
      </c>
      <c r="AF196" s="100">
        <v>0.47565352232899999</v>
      </c>
      <c r="AG196" s="101">
        <f t="shared" ref="AG196:AG259" si="14">ROUND(SQRT((P196-$L$9)^2+(Q196-$M$9)^2),5)</f>
        <v>1.4317800000000001</v>
      </c>
      <c r="AH196" s="99">
        <v>9.1</v>
      </c>
      <c r="AI196" s="100">
        <v>46.3</v>
      </c>
      <c r="AJ196" s="100">
        <v>0.147396261512</v>
      </c>
      <c r="AK196" s="100">
        <v>0.34051641484599998</v>
      </c>
      <c r="AL196" s="100">
        <v>0.47565352232899999</v>
      </c>
      <c r="AM196" s="101">
        <f t="shared" ref="AM196:AM259" si="15">ROUND(SQRT((P196-$L$10)^2+(Q196-$M$10)^2),5)</f>
        <v>1.3416399999999999</v>
      </c>
    </row>
    <row r="197" spans="16:39">
      <c r="P197" s="99">
        <v>9.1999999999999993</v>
      </c>
      <c r="Q197" s="100">
        <v>46.3</v>
      </c>
      <c r="R197" s="100">
        <v>0.15211884145900001</v>
      </c>
      <c r="S197" s="100">
        <v>0.34997924726899998</v>
      </c>
      <c r="T197" s="100">
        <v>0.48721034343500003</v>
      </c>
      <c r="U197" s="101">
        <f t="shared" si="12"/>
        <v>1.2082999999999999</v>
      </c>
      <c r="V197" s="99">
        <v>9.1999999999999993</v>
      </c>
      <c r="W197" s="100">
        <v>46.3</v>
      </c>
      <c r="X197" s="100">
        <v>0.15211884145900001</v>
      </c>
      <c r="Y197" s="100">
        <v>0.34997924726899998</v>
      </c>
      <c r="Z197" s="100">
        <v>0.48721034343500003</v>
      </c>
      <c r="AA197" s="102">
        <f t="shared" si="13"/>
        <v>1.3</v>
      </c>
      <c r="AB197" s="99">
        <v>9.1999999999999993</v>
      </c>
      <c r="AC197" s="100">
        <v>46.3</v>
      </c>
      <c r="AD197" s="100">
        <v>0.15211884145900001</v>
      </c>
      <c r="AE197" s="100">
        <v>0.34997924726899998</v>
      </c>
      <c r="AF197" s="100">
        <v>0.48721034343500003</v>
      </c>
      <c r="AG197" s="101">
        <f t="shared" si="14"/>
        <v>1.3416399999999999</v>
      </c>
      <c r="AH197" s="99">
        <v>9.1999999999999993</v>
      </c>
      <c r="AI197" s="100">
        <v>46.3</v>
      </c>
      <c r="AJ197" s="100">
        <v>0.15211884145900001</v>
      </c>
      <c r="AK197" s="100">
        <v>0.34997924726899998</v>
      </c>
      <c r="AL197" s="100">
        <v>0.48721034343500003</v>
      </c>
      <c r="AM197" s="101">
        <f t="shared" si="15"/>
        <v>1.2529999999999999</v>
      </c>
    </row>
    <row r="198" spans="16:39">
      <c r="P198" s="99">
        <v>9.3000000000000007</v>
      </c>
      <c r="Q198" s="100">
        <v>46.3</v>
      </c>
      <c r="R198" s="100">
        <v>0.160136023933</v>
      </c>
      <c r="S198" s="100">
        <v>0.36725087931900002</v>
      </c>
      <c r="T198" s="100">
        <v>0.50859038005599999</v>
      </c>
      <c r="U198" s="101">
        <f t="shared" si="12"/>
        <v>1.1180300000000001</v>
      </c>
      <c r="V198" s="99">
        <v>9.3000000000000007</v>
      </c>
      <c r="W198" s="100">
        <v>46.3</v>
      </c>
      <c r="X198" s="100">
        <v>0.160136023933</v>
      </c>
      <c r="Y198" s="100">
        <v>0.36725087931900002</v>
      </c>
      <c r="Z198" s="100">
        <v>0.50859038005599999</v>
      </c>
      <c r="AA198" s="102">
        <f t="shared" si="13"/>
        <v>1.2082999999999999</v>
      </c>
      <c r="AB198" s="99">
        <v>9.3000000000000007</v>
      </c>
      <c r="AC198" s="100">
        <v>46.3</v>
      </c>
      <c r="AD198" s="100">
        <v>0.160136023933</v>
      </c>
      <c r="AE198" s="100">
        <v>0.36725087931900002</v>
      </c>
      <c r="AF198" s="100">
        <v>0.50859038005599999</v>
      </c>
      <c r="AG198" s="101">
        <f t="shared" si="14"/>
        <v>1.2529999999999999</v>
      </c>
      <c r="AH198" s="99">
        <v>9.3000000000000007</v>
      </c>
      <c r="AI198" s="100">
        <v>46.3</v>
      </c>
      <c r="AJ198" s="100">
        <v>0.160136023933</v>
      </c>
      <c r="AK198" s="100">
        <v>0.36725087931900002</v>
      </c>
      <c r="AL198" s="100">
        <v>0.50859038005599999</v>
      </c>
      <c r="AM198" s="101">
        <f t="shared" si="15"/>
        <v>1.1661900000000001</v>
      </c>
    </row>
    <row r="199" spans="16:39">
      <c r="P199" s="99">
        <v>9.4</v>
      </c>
      <c r="Q199" s="100">
        <v>46.3</v>
      </c>
      <c r="R199" s="100">
        <v>0.17348717580699999</v>
      </c>
      <c r="S199" s="100">
        <v>0.40024839789400002</v>
      </c>
      <c r="T199" s="100">
        <v>0.55348944681900003</v>
      </c>
      <c r="U199" s="101">
        <f t="shared" si="12"/>
        <v>1.02956</v>
      </c>
      <c r="V199" s="99">
        <v>9.4</v>
      </c>
      <c r="W199" s="100">
        <v>46.3</v>
      </c>
      <c r="X199" s="100">
        <v>0.17348717580699999</v>
      </c>
      <c r="Y199" s="100">
        <v>0.40024839789400002</v>
      </c>
      <c r="Z199" s="100">
        <v>0.55348944681900003</v>
      </c>
      <c r="AA199" s="102">
        <f t="shared" si="13"/>
        <v>1.1180000000000001</v>
      </c>
      <c r="AB199" s="99">
        <v>9.4</v>
      </c>
      <c r="AC199" s="100">
        <v>46.3</v>
      </c>
      <c r="AD199" s="100">
        <v>0.17348717580699999</v>
      </c>
      <c r="AE199" s="100">
        <v>0.40024839789400002</v>
      </c>
      <c r="AF199" s="100">
        <v>0.55348944681900003</v>
      </c>
      <c r="AG199" s="101">
        <f t="shared" si="14"/>
        <v>1.1661900000000001</v>
      </c>
      <c r="AH199" s="99">
        <v>9.4</v>
      </c>
      <c r="AI199" s="100">
        <v>46.3</v>
      </c>
      <c r="AJ199" s="100">
        <v>0.17348717580699999</v>
      </c>
      <c r="AK199" s="100">
        <v>0.40024839789400002</v>
      </c>
      <c r="AL199" s="100">
        <v>0.55348944681900003</v>
      </c>
      <c r="AM199" s="101">
        <f t="shared" si="15"/>
        <v>1.0816699999999999</v>
      </c>
    </row>
    <row r="200" spans="16:39">
      <c r="P200" s="99">
        <v>9.5</v>
      </c>
      <c r="Q200" s="100">
        <v>46.3</v>
      </c>
      <c r="R200" s="100">
        <v>0.19628383978399999</v>
      </c>
      <c r="S200" s="100">
        <v>0.46056240731699999</v>
      </c>
      <c r="T200" s="100">
        <v>0.64115597734499996</v>
      </c>
      <c r="U200" s="101">
        <f t="shared" si="12"/>
        <v>0.94340000000000002</v>
      </c>
      <c r="V200" s="99">
        <v>9.5</v>
      </c>
      <c r="W200" s="100">
        <v>46.3</v>
      </c>
      <c r="X200" s="100">
        <v>0.19628383978399999</v>
      </c>
      <c r="Y200" s="100">
        <v>0.46056240731699999</v>
      </c>
      <c r="Z200" s="100">
        <v>0.64115597734499996</v>
      </c>
      <c r="AA200" s="102">
        <f t="shared" si="13"/>
        <v>1.0296000000000001</v>
      </c>
      <c r="AB200" s="99">
        <v>9.5</v>
      </c>
      <c r="AC200" s="100">
        <v>46.3</v>
      </c>
      <c r="AD200" s="100">
        <v>0.19628383978399999</v>
      </c>
      <c r="AE200" s="100">
        <v>0.46056240731699999</v>
      </c>
      <c r="AF200" s="100">
        <v>0.64115597734499996</v>
      </c>
      <c r="AG200" s="101">
        <f t="shared" si="14"/>
        <v>1.0816699999999999</v>
      </c>
      <c r="AH200" s="99">
        <v>9.5</v>
      </c>
      <c r="AI200" s="100">
        <v>46.3</v>
      </c>
      <c r="AJ200" s="100">
        <v>0.19628383978399999</v>
      </c>
      <c r="AK200" s="100">
        <v>0.46056240731699999</v>
      </c>
      <c r="AL200" s="100">
        <v>0.64115597734499996</v>
      </c>
      <c r="AM200" s="101">
        <f t="shared" si="15"/>
        <v>1</v>
      </c>
    </row>
    <row r="201" spans="16:39">
      <c r="P201" s="99">
        <v>9.6</v>
      </c>
      <c r="Q201" s="100">
        <v>46.3</v>
      </c>
      <c r="R201" s="100">
        <v>0.222684618817</v>
      </c>
      <c r="S201" s="100">
        <v>0.53274415747000003</v>
      </c>
      <c r="T201" s="100">
        <v>0.74424801063799995</v>
      </c>
      <c r="U201" s="101">
        <f t="shared" si="12"/>
        <v>0.86023000000000005</v>
      </c>
      <c r="V201" s="99">
        <v>9.6</v>
      </c>
      <c r="W201" s="100">
        <v>46.3</v>
      </c>
      <c r="X201" s="100">
        <v>0.222684618817</v>
      </c>
      <c r="Y201" s="100">
        <v>0.53274415747000003</v>
      </c>
      <c r="Z201" s="100">
        <v>0.74424801063799995</v>
      </c>
      <c r="AA201" s="102">
        <f t="shared" si="13"/>
        <v>0.94340000000000002</v>
      </c>
      <c r="AB201" s="99">
        <v>9.6</v>
      </c>
      <c r="AC201" s="100">
        <v>46.3</v>
      </c>
      <c r="AD201" s="100">
        <v>0.222684618817</v>
      </c>
      <c r="AE201" s="100">
        <v>0.53274415747000003</v>
      </c>
      <c r="AF201" s="100">
        <v>0.74424801063799995</v>
      </c>
      <c r="AG201" s="101">
        <f t="shared" si="14"/>
        <v>1</v>
      </c>
      <c r="AH201" s="99">
        <v>9.6</v>
      </c>
      <c r="AI201" s="100">
        <v>46.3</v>
      </c>
      <c r="AJ201" s="100">
        <v>0.222684618817</v>
      </c>
      <c r="AK201" s="100">
        <v>0.53274415747000003</v>
      </c>
      <c r="AL201" s="100">
        <v>0.74424801063799995</v>
      </c>
      <c r="AM201" s="101">
        <f t="shared" si="15"/>
        <v>0.92195000000000005</v>
      </c>
    </row>
    <row r="202" spans="16:39">
      <c r="P202" s="99">
        <v>9.6999999999999993</v>
      </c>
      <c r="Q202" s="100">
        <v>46.3</v>
      </c>
      <c r="R202" s="100">
        <v>0.23866298011699999</v>
      </c>
      <c r="S202" s="100">
        <v>0.56929162197100003</v>
      </c>
      <c r="T202" s="100">
        <v>0.79247297646199999</v>
      </c>
      <c r="U202" s="101">
        <f t="shared" si="12"/>
        <v>0.78102000000000005</v>
      </c>
      <c r="V202" s="99">
        <v>9.6999999999999993</v>
      </c>
      <c r="W202" s="100">
        <v>46.3</v>
      </c>
      <c r="X202" s="100">
        <v>0.23866298011699999</v>
      </c>
      <c r="Y202" s="100">
        <v>0.56929162197100003</v>
      </c>
      <c r="Z202" s="100">
        <v>0.79247297646199999</v>
      </c>
      <c r="AA202" s="102">
        <f t="shared" si="13"/>
        <v>0.86019999999999996</v>
      </c>
      <c r="AB202" s="99">
        <v>9.6999999999999993</v>
      </c>
      <c r="AC202" s="100">
        <v>46.3</v>
      </c>
      <c r="AD202" s="100">
        <v>0.23866298011699999</v>
      </c>
      <c r="AE202" s="100">
        <v>0.56929162197100003</v>
      </c>
      <c r="AF202" s="100">
        <v>0.79247297646199999</v>
      </c>
      <c r="AG202" s="101">
        <f t="shared" si="14"/>
        <v>0.92196</v>
      </c>
      <c r="AH202" s="99">
        <v>9.6999999999999993</v>
      </c>
      <c r="AI202" s="100">
        <v>46.3</v>
      </c>
      <c r="AJ202" s="100">
        <v>0.23866298011699999</v>
      </c>
      <c r="AK202" s="100">
        <v>0.56929162197100003</v>
      </c>
      <c r="AL202" s="100">
        <v>0.79247297646199999</v>
      </c>
      <c r="AM202" s="101">
        <f t="shared" si="15"/>
        <v>0.84853000000000001</v>
      </c>
    </row>
    <row r="203" spans="16:39">
      <c r="P203" s="99">
        <v>9.8000000000000007</v>
      </c>
      <c r="Q203" s="100">
        <v>46.3</v>
      </c>
      <c r="R203" s="100">
        <v>0.24674581479999999</v>
      </c>
      <c r="S203" s="100">
        <v>0.583606167698</v>
      </c>
      <c r="T203" s="100">
        <v>0.80967211246600002</v>
      </c>
      <c r="U203" s="101">
        <f t="shared" si="12"/>
        <v>0.70711000000000002</v>
      </c>
      <c r="V203" s="99">
        <v>9.8000000000000007</v>
      </c>
      <c r="W203" s="100">
        <v>46.3</v>
      </c>
      <c r="X203" s="100">
        <v>0.24674581479999999</v>
      </c>
      <c r="Y203" s="100">
        <v>0.583606167698</v>
      </c>
      <c r="Z203" s="100">
        <v>0.80967211246600002</v>
      </c>
      <c r="AA203" s="102">
        <f t="shared" si="13"/>
        <v>0.78100000000000003</v>
      </c>
      <c r="AB203" s="99">
        <v>9.8000000000000007</v>
      </c>
      <c r="AC203" s="100">
        <v>46.3</v>
      </c>
      <c r="AD203" s="100">
        <v>0.24674581479999999</v>
      </c>
      <c r="AE203" s="100">
        <v>0.583606167698</v>
      </c>
      <c r="AF203" s="100">
        <v>0.80967211246600002</v>
      </c>
      <c r="AG203" s="101">
        <f t="shared" si="14"/>
        <v>0.84853000000000001</v>
      </c>
      <c r="AH203" s="99">
        <v>9.8000000000000007</v>
      </c>
      <c r="AI203" s="100">
        <v>46.3</v>
      </c>
      <c r="AJ203" s="100">
        <v>0.24674581479999999</v>
      </c>
      <c r="AK203" s="100">
        <v>0.583606167698</v>
      </c>
      <c r="AL203" s="100">
        <v>0.80967211246600002</v>
      </c>
      <c r="AM203" s="101">
        <f t="shared" si="15"/>
        <v>0.78103</v>
      </c>
    </row>
    <row r="204" spans="16:39">
      <c r="P204" s="99">
        <v>9.9</v>
      </c>
      <c r="Q204" s="100">
        <v>46.3</v>
      </c>
      <c r="R204" s="100">
        <v>0.25030193232199999</v>
      </c>
      <c r="S204" s="100">
        <v>0.58797230148099999</v>
      </c>
      <c r="T204" s="100">
        <v>0.81424233845799998</v>
      </c>
      <c r="U204" s="101">
        <f t="shared" si="12"/>
        <v>0.64031000000000005</v>
      </c>
      <c r="V204" s="99">
        <v>9.9</v>
      </c>
      <c r="W204" s="100">
        <v>46.3</v>
      </c>
      <c r="X204" s="100">
        <v>0.25030193232199999</v>
      </c>
      <c r="Y204" s="100">
        <v>0.58797230148099999</v>
      </c>
      <c r="Z204" s="100">
        <v>0.81424233845799998</v>
      </c>
      <c r="AA204" s="102">
        <f t="shared" si="13"/>
        <v>0.70709999999999995</v>
      </c>
      <c r="AB204" s="99">
        <v>9.9</v>
      </c>
      <c r="AC204" s="100">
        <v>46.3</v>
      </c>
      <c r="AD204" s="100">
        <v>0.25030193232199999</v>
      </c>
      <c r="AE204" s="100">
        <v>0.58797230148099999</v>
      </c>
      <c r="AF204" s="100">
        <v>0.81424233845799998</v>
      </c>
      <c r="AG204" s="101">
        <f t="shared" si="14"/>
        <v>0.78103</v>
      </c>
      <c r="AH204" s="99">
        <v>9.9</v>
      </c>
      <c r="AI204" s="100">
        <v>46.3</v>
      </c>
      <c r="AJ204" s="100">
        <v>0.25030193232199999</v>
      </c>
      <c r="AK204" s="100">
        <v>0.58797230148099999</v>
      </c>
      <c r="AL204" s="100">
        <v>0.81424233845799998</v>
      </c>
      <c r="AM204" s="101">
        <f t="shared" si="15"/>
        <v>0.72111000000000003</v>
      </c>
    </row>
    <row r="205" spans="16:39">
      <c r="P205" s="99">
        <v>10</v>
      </c>
      <c r="Q205" s="100">
        <v>46.3</v>
      </c>
      <c r="R205" s="100">
        <v>0.25124083350900001</v>
      </c>
      <c r="S205" s="100">
        <v>0.58695121315499998</v>
      </c>
      <c r="T205" s="100">
        <v>0.81196558036199995</v>
      </c>
      <c r="U205" s="101">
        <f t="shared" si="12"/>
        <v>0.58309999999999995</v>
      </c>
      <c r="V205" s="99">
        <v>10</v>
      </c>
      <c r="W205" s="100">
        <v>46.3</v>
      </c>
      <c r="X205" s="100">
        <v>0.25124083350900001</v>
      </c>
      <c r="Y205" s="100">
        <v>0.58695121315499998</v>
      </c>
      <c r="Z205" s="100">
        <v>0.81196558036199995</v>
      </c>
      <c r="AA205" s="102">
        <f t="shared" si="13"/>
        <v>0.64029999999999998</v>
      </c>
      <c r="AB205" s="99">
        <v>10</v>
      </c>
      <c r="AC205" s="100">
        <v>46.3</v>
      </c>
      <c r="AD205" s="100">
        <v>0.25124083350900001</v>
      </c>
      <c r="AE205" s="100">
        <v>0.58695121315499998</v>
      </c>
      <c r="AF205" s="100">
        <v>0.81196558036199995</v>
      </c>
      <c r="AG205" s="101">
        <f t="shared" si="14"/>
        <v>0.72111000000000003</v>
      </c>
      <c r="AH205" s="99">
        <v>10</v>
      </c>
      <c r="AI205" s="100">
        <v>46.3</v>
      </c>
      <c r="AJ205" s="100">
        <v>0.25124083350900001</v>
      </c>
      <c r="AK205" s="100">
        <v>0.58695121315499998</v>
      </c>
      <c r="AL205" s="100">
        <v>0.81196558036199995</v>
      </c>
      <c r="AM205" s="101">
        <f t="shared" si="15"/>
        <v>0.67081999999999997</v>
      </c>
    </row>
    <row r="206" spans="16:39">
      <c r="P206" s="99">
        <v>10.1</v>
      </c>
      <c r="Q206" s="100">
        <v>46.3</v>
      </c>
      <c r="R206" s="100">
        <v>0.25059194350199998</v>
      </c>
      <c r="S206" s="100">
        <v>0.58267923502600005</v>
      </c>
      <c r="T206" s="100">
        <v>0.80557811828500003</v>
      </c>
      <c r="U206" s="101">
        <f t="shared" si="12"/>
        <v>0.53852</v>
      </c>
      <c r="V206" s="99">
        <v>10.1</v>
      </c>
      <c r="W206" s="100">
        <v>46.3</v>
      </c>
      <c r="X206" s="100">
        <v>0.25059194350199998</v>
      </c>
      <c r="Y206" s="100">
        <v>0.58267923502600005</v>
      </c>
      <c r="Z206" s="100">
        <v>0.80557811828500003</v>
      </c>
      <c r="AA206" s="102">
        <f t="shared" si="13"/>
        <v>0.58309999999999995</v>
      </c>
      <c r="AB206" s="99">
        <v>10.1</v>
      </c>
      <c r="AC206" s="100">
        <v>46.3</v>
      </c>
      <c r="AD206" s="100">
        <v>0.25059194350199998</v>
      </c>
      <c r="AE206" s="100">
        <v>0.58267923502600005</v>
      </c>
      <c r="AF206" s="100">
        <v>0.80557811828500003</v>
      </c>
      <c r="AG206" s="101">
        <f t="shared" si="14"/>
        <v>0.67081999999999997</v>
      </c>
      <c r="AH206" s="99">
        <v>10.1</v>
      </c>
      <c r="AI206" s="100">
        <v>46.3</v>
      </c>
      <c r="AJ206" s="100">
        <v>0.25059194350199998</v>
      </c>
      <c r="AK206" s="100">
        <v>0.58267923502600005</v>
      </c>
      <c r="AL206" s="100">
        <v>0.80557811828500003</v>
      </c>
      <c r="AM206" s="101">
        <f t="shared" si="15"/>
        <v>0.63246000000000002</v>
      </c>
    </row>
    <row r="207" spans="16:39">
      <c r="P207" s="99">
        <v>10.199999999999999</v>
      </c>
      <c r="Q207" s="100">
        <v>46.3</v>
      </c>
      <c r="R207" s="100">
        <v>0.248416337919</v>
      </c>
      <c r="S207" s="100">
        <v>0.57440618113999997</v>
      </c>
      <c r="T207" s="100">
        <v>0.793650013047</v>
      </c>
      <c r="U207" s="101">
        <f t="shared" si="12"/>
        <v>0.50990000000000002</v>
      </c>
      <c r="V207" s="99">
        <v>10.199999999999999</v>
      </c>
      <c r="W207" s="100">
        <v>46.3</v>
      </c>
      <c r="X207" s="100">
        <v>0.248416337919</v>
      </c>
      <c r="Y207" s="100">
        <v>0.57440618113999997</v>
      </c>
      <c r="Z207" s="100">
        <v>0.793650013047</v>
      </c>
      <c r="AA207" s="102">
        <f t="shared" si="13"/>
        <v>0.53849999999999998</v>
      </c>
      <c r="AB207" s="99">
        <v>10.199999999999999</v>
      </c>
      <c r="AC207" s="100">
        <v>46.3</v>
      </c>
      <c r="AD207" s="100">
        <v>0.248416337919</v>
      </c>
      <c r="AE207" s="100">
        <v>0.57440618113999997</v>
      </c>
      <c r="AF207" s="100">
        <v>0.793650013047</v>
      </c>
      <c r="AG207" s="101">
        <f t="shared" si="14"/>
        <v>0.63246000000000002</v>
      </c>
      <c r="AH207" s="99">
        <v>10.199999999999999</v>
      </c>
      <c r="AI207" s="100">
        <v>46.3</v>
      </c>
      <c r="AJ207" s="100">
        <v>0.248416337919</v>
      </c>
      <c r="AK207" s="100">
        <v>0.57440618113999997</v>
      </c>
      <c r="AL207" s="100">
        <v>0.793650013047</v>
      </c>
      <c r="AM207" s="101">
        <f t="shared" si="15"/>
        <v>0.60828000000000004</v>
      </c>
    </row>
    <row r="208" spans="16:39">
      <c r="P208" s="99">
        <v>10.3</v>
      </c>
      <c r="Q208" s="100">
        <v>46.3</v>
      </c>
      <c r="R208" s="100">
        <v>0.24335142248800001</v>
      </c>
      <c r="S208" s="100">
        <v>0.55672155893300002</v>
      </c>
      <c r="T208" s="100">
        <v>0.76582534068200003</v>
      </c>
      <c r="U208" s="101">
        <f t="shared" si="12"/>
        <v>0.5</v>
      </c>
      <c r="V208" s="99">
        <v>10.3</v>
      </c>
      <c r="W208" s="100">
        <v>46.3</v>
      </c>
      <c r="X208" s="100">
        <v>0.24335142248800001</v>
      </c>
      <c r="Y208" s="100">
        <v>0.55672155893300002</v>
      </c>
      <c r="Z208" s="100">
        <v>0.76582534068200003</v>
      </c>
      <c r="AA208" s="102">
        <f t="shared" si="13"/>
        <v>0.50990000000000002</v>
      </c>
      <c r="AB208" s="99">
        <v>10.3</v>
      </c>
      <c r="AC208" s="100">
        <v>46.3</v>
      </c>
      <c r="AD208" s="100">
        <v>0.24335142248800001</v>
      </c>
      <c r="AE208" s="100">
        <v>0.55672155893300002</v>
      </c>
      <c r="AF208" s="100">
        <v>0.76582534068200003</v>
      </c>
      <c r="AG208" s="101">
        <f t="shared" si="14"/>
        <v>0.60828000000000004</v>
      </c>
      <c r="AH208" s="99">
        <v>10.3</v>
      </c>
      <c r="AI208" s="100">
        <v>46.3</v>
      </c>
      <c r="AJ208" s="100">
        <v>0.24335142248800001</v>
      </c>
      <c r="AK208" s="100">
        <v>0.55672155893300002</v>
      </c>
      <c r="AL208" s="100">
        <v>0.76582534068200003</v>
      </c>
      <c r="AM208" s="101">
        <f t="shared" si="15"/>
        <v>0.6</v>
      </c>
    </row>
    <row r="209" spans="16:39">
      <c r="P209" s="99">
        <v>7.9669999999999996</v>
      </c>
      <c r="Q209" s="100">
        <v>46.317</v>
      </c>
      <c r="R209" s="100">
        <v>0.39227957187700002</v>
      </c>
      <c r="S209" s="100">
        <v>0.95165865911199998</v>
      </c>
      <c r="T209" s="100">
        <v>1.3097785713800001</v>
      </c>
      <c r="U209" s="101">
        <f t="shared" si="12"/>
        <v>2.3824700000000001</v>
      </c>
      <c r="V209" s="99">
        <v>7.9669999999999996</v>
      </c>
      <c r="W209" s="100">
        <v>46.317</v>
      </c>
      <c r="X209" s="100">
        <v>0.39227957187700002</v>
      </c>
      <c r="Y209" s="100">
        <v>0.95165865911199998</v>
      </c>
      <c r="Z209" s="100">
        <v>1.3097785713800001</v>
      </c>
      <c r="AA209" s="102">
        <f t="shared" si="13"/>
        <v>2.4805000000000001</v>
      </c>
      <c r="AB209" s="99">
        <v>7.9669999999999996</v>
      </c>
      <c r="AC209" s="100">
        <v>46.317</v>
      </c>
      <c r="AD209" s="100">
        <v>0.39227957187700002</v>
      </c>
      <c r="AE209" s="100">
        <v>0.95165865911199998</v>
      </c>
      <c r="AF209" s="100">
        <v>1.3097785713800001</v>
      </c>
      <c r="AG209" s="101">
        <f t="shared" si="14"/>
        <v>2.5018799999999999</v>
      </c>
      <c r="AH209" s="99">
        <v>7.9669999999999996</v>
      </c>
      <c r="AI209" s="100">
        <v>46.317</v>
      </c>
      <c r="AJ209" s="100">
        <v>0.39227957187700002</v>
      </c>
      <c r="AK209" s="100">
        <v>0.95165865911199998</v>
      </c>
      <c r="AL209" s="100">
        <v>1.3097785713800001</v>
      </c>
      <c r="AM209" s="101">
        <f t="shared" si="15"/>
        <v>2.4047399999999999</v>
      </c>
    </row>
    <row r="210" spans="16:39">
      <c r="P210" s="99">
        <v>7</v>
      </c>
      <c r="Q210" s="100">
        <v>46.4</v>
      </c>
      <c r="R210" s="100">
        <v>0.29370684875199998</v>
      </c>
      <c r="S210" s="100">
        <v>0.65926064938700002</v>
      </c>
      <c r="T210" s="100">
        <v>0.89622837155000001</v>
      </c>
      <c r="U210" s="101">
        <f t="shared" si="12"/>
        <v>3.3241499999999999</v>
      </c>
      <c r="V210" s="99">
        <v>7</v>
      </c>
      <c r="W210" s="100">
        <v>46.4</v>
      </c>
      <c r="X210" s="100">
        <v>0.29370684875199998</v>
      </c>
      <c r="Y210" s="100">
        <v>0.65926064938700002</v>
      </c>
      <c r="Z210" s="100">
        <v>0.89622837155000001</v>
      </c>
      <c r="AA210" s="102">
        <f t="shared" si="13"/>
        <v>3.4234</v>
      </c>
      <c r="AB210" s="99">
        <v>7</v>
      </c>
      <c r="AC210" s="100">
        <v>46.4</v>
      </c>
      <c r="AD210" s="100">
        <v>0.29370684875199998</v>
      </c>
      <c r="AE210" s="100">
        <v>0.65926064938700002</v>
      </c>
      <c r="AF210" s="100">
        <v>0.89622837155000001</v>
      </c>
      <c r="AG210" s="101">
        <f t="shared" si="14"/>
        <v>3.4365700000000001</v>
      </c>
      <c r="AH210" s="99">
        <v>7</v>
      </c>
      <c r="AI210" s="100">
        <v>46.4</v>
      </c>
      <c r="AJ210" s="100">
        <v>0.29370684875199998</v>
      </c>
      <c r="AK210" s="100">
        <v>0.65926064938700002</v>
      </c>
      <c r="AL210" s="100">
        <v>0.89622837155000001</v>
      </c>
      <c r="AM210" s="101">
        <f t="shared" si="15"/>
        <v>3.3376600000000001</v>
      </c>
    </row>
    <row r="211" spans="16:39">
      <c r="P211" s="99">
        <v>6.9</v>
      </c>
      <c r="Q211" s="100">
        <v>46.4</v>
      </c>
      <c r="R211" s="100">
        <v>0.26924072536600002</v>
      </c>
      <c r="S211" s="100">
        <v>0.60642898489800001</v>
      </c>
      <c r="T211" s="100">
        <v>0.82675910711699996</v>
      </c>
      <c r="U211" s="101">
        <f t="shared" si="12"/>
        <v>3.4234499999999999</v>
      </c>
      <c r="V211" s="99">
        <v>6.9</v>
      </c>
      <c r="W211" s="100">
        <v>46.4</v>
      </c>
      <c r="X211" s="100">
        <v>0.26924072536600002</v>
      </c>
      <c r="Y211" s="100">
        <v>0.60642898489800001</v>
      </c>
      <c r="Z211" s="100">
        <v>0.82675910711699996</v>
      </c>
      <c r="AA211" s="102">
        <f t="shared" si="13"/>
        <v>3.5228000000000002</v>
      </c>
      <c r="AB211" s="99">
        <v>6.9</v>
      </c>
      <c r="AC211" s="100">
        <v>46.4</v>
      </c>
      <c r="AD211" s="100">
        <v>0.26924072536600002</v>
      </c>
      <c r="AE211" s="100">
        <v>0.60642898489800001</v>
      </c>
      <c r="AF211" s="100">
        <v>0.82675910711699996</v>
      </c>
      <c r="AG211" s="101">
        <f t="shared" si="14"/>
        <v>3.5355300000000001</v>
      </c>
      <c r="AH211" s="99">
        <v>6.9</v>
      </c>
      <c r="AI211" s="100">
        <v>46.4</v>
      </c>
      <c r="AJ211" s="100">
        <v>0.26924072536600002</v>
      </c>
      <c r="AK211" s="100">
        <v>0.60642898489800001</v>
      </c>
      <c r="AL211" s="100">
        <v>0.82675910711699996</v>
      </c>
      <c r="AM211" s="101">
        <f t="shared" si="15"/>
        <v>3.4365700000000001</v>
      </c>
    </row>
    <row r="212" spans="16:39">
      <c r="P212" s="99">
        <v>7.1</v>
      </c>
      <c r="Q212" s="100">
        <v>46.4</v>
      </c>
      <c r="R212" s="100">
        <v>0.31948647650400003</v>
      </c>
      <c r="S212" s="100">
        <v>0.71592189142499996</v>
      </c>
      <c r="T212" s="100">
        <v>0.96870095545199997</v>
      </c>
      <c r="U212" s="101">
        <f t="shared" si="12"/>
        <v>3.2248999999999999</v>
      </c>
      <c r="V212" s="99">
        <v>7.1</v>
      </c>
      <c r="W212" s="100">
        <v>46.4</v>
      </c>
      <c r="X212" s="100">
        <v>0.31948647650400003</v>
      </c>
      <c r="Y212" s="100">
        <v>0.71592189142499996</v>
      </c>
      <c r="Z212" s="100">
        <v>0.96870095545199997</v>
      </c>
      <c r="AA212" s="102">
        <f t="shared" si="13"/>
        <v>3.3241999999999998</v>
      </c>
      <c r="AB212" s="99">
        <v>7.1</v>
      </c>
      <c r="AC212" s="100">
        <v>46.4</v>
      </c>
      <c r="AD212" s="100">
        <v>0.31948647650400003</v>
      </c>
      <c r="AE212" s="100">
        <v>0.71592189142499996</v>
      </c>
      <c r="AF212" s="100">
        <v>0.96870095545199997</v>
      </c>
      <c r="AG212" s="101">
        <f t="shared" si="14"/>
        <v>3.3376600000000001</v>
      </c>
      <c r="AH212" s="99">
        <v>7.1</v>
      </c>
      <c r="AI212" s="100">
        <v>46.4</v>
      </c>
      <c r="AJ212" s="100">
        <v>0.31948647650400003</v>
      </c>
      <c r="AK212" s="100">
        <v>0.71592189142499996</v>
      </c>
      <c r="AL212" s="100">
        <v>0.96870095545199997</v>
      </c>
      <c r="AM212" s="101">
        <f t="shared" si="15"/>
        <v>3.2388300000000001</v>
      </c>
    </row>
    <row r="213" spans="16:39">
      <c r="P213" s="99">
        <v>6.8</v>
      </c>
      <c r="Q213" s="100">
        <v>46.4</v>
      </c>
      <c r="R213" s="100">
        <v>0.252458962688</v>
      </c>
      <c r="S213" s="100">
        <v>0.57987927265700001</v>
      </c>
      <c r="T213" s="100">
        <v>0.79889103017499996</v>
      </c>
      <c r="U213" s="101">
        <f t="shared" si="12"/>
        <v>3.52278</v>
      </c>
      <c r="V213" s="99">
        <v>6.8</v>
      </c>
      <c r="W213" s="100">
        <v>46.4</v>
      </c>
      <c r="X213" s="100">
        <v>0.252458962688</v>
      </c>
      <c r="Y213" s="100">
        <v>0.57987927265700001</v>
      </c>
      <c r="Z213" s="100">
        <v>0.79889103017499996</v>
      </c>
      <c r="AA213" s="102">
        <f t="shared" si="13"/>
        <v>3.6221999999999999</v>
      </c>
      <c r="AB213" s="99">
        <v>6.8</v>
      </c>
      <c r="AC213" s="100">
        <v>46.4</v>
      </c>
      <c r="AD213" s="100">
        <v>0.252458962688</v>
      </c>
      <c r="AE213" s="100">
        <v>0.57987927265700001</v>
      </c>
      <c r="AF213" s="100">
        <v>0.79889103017499996</v>
      </c>
      <c r="AG213" s="101">
        <f t="shared" si="14"/>
        <v>3.63456</v>
      </c>
      <c r="AH213" s="99">
        <v>6.8</v>
      </c>
      <c r="AI213" s="100">
        <v>46.4</v>
      </c>
      <c r="AJ213" s="100">
        <v>0.252458962688</v>
      </c>
      <c r="AK213" s="100">
        <v>0.57987927265700001</v>
      </c>
      <c r="AL213" s="100">
        <v>0.79889103017499996</v>
      </c>
      <c r="AM213" s="101">
        <f t="shared" si="15"/>
        <v>3.5355300000000001</v>
      </c>
    </row>
    <row r="214" spans="16:39">
      <c r="P214" s="99">
        <v>7.2</v>
      </c>
      <c r="Q214" s="100">
        <v>46.4</v>
      </c>
      <c r="R214" s="100">
        <v>0.35027558249899998</v>
      </c>
      <c r="S214" s="100">
        <v>0.78286651387600004</v>
      </c>
      <c r="T214" s="100">
        <v>1.05333757517</v>
      </c>
      <c r="U214" s="101">
        <f t="shared" si="12"/>
        <v>3.1257000000000001</v>
      </c>
      <c r="V214" s="99">
        <v>7.2</v>
      </c>
      <c r="W214" s="100">
        <v>46.4</v>
      </c>
      <c r="X214" s="100">
        <v>0.35027558249899998</v>
      </c>
      <c r="Y214" s="100">
        <v>0.78286651387600004</v>
      </c>
      <c r="Z214" s="100">
        <v>1.05333757517</v>
      </c>
      <c r="AA214" s="102">
        <f t="shared" si="13"/>
        <v>3.2248999999999999</v>
      </c>
      <c r="AB214" s="99">
        <v>7.2</v>
      </c>
      <c r="AC214" s="100">
        <v>46.4</v>
      </c>
      <c r="AD214" s="100">
        <v>0.35027558249899998</v>
      </c>
      <c r="AE214" s="100">
        <v>0.78286651387600004</v>
      </c>
      <c r="AF214" s="100">
        <v>1.05333757517</v>
      </c>
      <c r="AG214" s="101">
        <f t="shared" si="14"/>
        <v>3.2388300000000001</v>
      </c>
      <c r="AH214" s="99">
        <v>7.2</v>
      </c>
      <c r="AI214" s="100">
        <v>46.4</v>
      </c>
      <c r="AJ214" s="100">
        <v>0.35027558249899998</v>
      </c>
      <c r="AK214" s="100">
        <v>0.78286651387600004</v>
      </c>
      <c r="AL214" s="100">
        <v>1.05333757517</v>
      </c>
      <c r="AM214" s="101">
        <f t="shared" si="15"/>
        <v>3.1400600000000001</v>
      </c>
    </row>
    <row r="215" spans="16:39">
      <c r="P215" s="99">
        <v>6.7</v>
      </c>
      <c r="Q215" s="100">
        <v>46.4</v>
      </c>
      <c r="R215" s="100">
        <v>0.239069869771</v>
      </c>
      <c r="S215" s="100">
        <v>0.55666988335000001</v>
      </c>
      <c r="T215" s="100">
        <v>0.77162807802</v>
      </c>
      <c r="U215" s="101">
        <f t="shared" si="12"/>
        <v>3.62215</v>
      </c>
      <c r="V215" s="99">
        <v>6.7</v>
      </c>
      <c r="W215" s="100">
        <v>46.4</v>
      </c>
      <c r="X215" s="100">
        <v>0.239069869771</v>
      </c>
      <c r="Y215" s="100">
        <v>0.55666988335000001</v>
      </c>
      <c r="Z215" s="100">
        <v>0.77162807802</v>
      </c>
      <c r="AA215" s="102">
        <f t="shared" si="13"/>
        <v>3.7216</v>
      </c>
      <c r="AB215" s="99">
        <v>6.7</v>
      </c>
      <c r="AC215" s="100">
        <v>46.4</v>
      </c>
      <c r="AD215" s="100">
        <v>0.239069869771</v>
      </c>
      <c r="AE215" s="100">
        <v>0.55666988335000001</v>
      </c>
      <c r="AF215" s="100">
        <v>0.77162807802</v>
      </c>
      <c r="AG215" s="101">
        <f t="shared" si="14"/>
        <v>3.7336299999999998</v>
      </c>
      <c r="AH215" s="99">
        <v>6.7</v>
      </c>
      <c r="AI215" s="100">
        <v>46.4</v>
      </c>
      <c r="AJ215" s="100">
        <v>0.239069869771</v>
      </c>
      <c r="AK215" s="100">
        <v>0.55666988335000001</v>
      </c>
      <c r="AL215" s="100">
        <v>0.77162807802</v>
      </c>
      <c r="AM215" s="101">
        <f t="shared" si="15"/>
        <v>3.63456</v>
      </c>
    </row>
    <row r="216" spans="16:39">
      <c r="P216" s="99">
        <v>7.3</v>
      </c>
      <c r="Q216" s="100">
        <v>46.4</v>
      </c>
      <c r="R216" s="100">
        <v>0.38285712452600001</v>
      </c>
      <c r="S216" s="100">
        <v>0.851819315189</v>
      </c>
      <c r="T216" s="100">
        <v>1.14711385065</v>
      </c>
      <c r="U216" s="101">
        <f t="shared" si="12"/>
        <v>3.0265499999999999</v>
      </c>
      <c r="V216" s="99">
        <v>7.3</v>
      </c>
      <c r="W216" s="100">
        <v>46.4</v>
      </c>
      <c r="X216" s="100">
        <v>0.38285712452600001</v>
      </c>
      <c r="Y216" s="100">
        <v>0.851819315189</v>
      </c>
      <c r="Z216" s="100">
        <v>1.14711385065</v>
      </c>
      <c r="AA216" s="102">
        <f t="shared" si="13"/>
        <v>3.1257000000000001</v>
      </c>
      <c r="AB216" s="99">
        <v>7.3</v>
      </c>
      <c r="AC216" s="100">
        <v>46.4</v>
      </c>
      <c r="AD216" s="100">
        <v>0.38285712452600001</v>
      </c>
      <c r="AE216" s="100">
        <v>0.851819315189</v>
      </c>
      <c r="AF216" s="100">
        <v>1.14711385065</v>
      </c>
      <c r="AG216" s="101">
        <f t="shared" si="14"/>
        <v>3.1400600000000001</v>
      </c>
      <c r="AH216" s="99">
        <v>7.3</v>
      </c>
      <c r="AI216" s="100">
        <v>46.4</v>
      </c>
      <c r="AJ216" s="100">
        <v>0.38285712452600001</v>
      </c>
      <c r="AK216" s="100">
        <v>0.851819315189</v>
      </c>
      <c r="AL216" s="100">
        <v>1.14711385065</v>
      </c>
      <c r="AM216" s="101">
        <f t="shared" si="15"/>
        <v>3.0413800000000002</v>
      </c>
    </row>
    <row r="217" spans="16:39">
      <c r="P217" s="99">
        <v>6.6</v>
      </c>
      <c r="Q217" s="100">
        <v>46.4</v>
      </c>
      <c r="R217" s="100">
        <v>0.22490097850599999</v>
      </c>
      <c r="S217" s="100">
        <v>0.52335141888299996</v>
      </c>
      <c r="T217" s="100">
        <v>0.72543360189999995</v>
      </c>
      <c r="U217" s="101">
        <f t="shared" si="12"/>
        <v>3.7215600000000002</v>
      </c>
      <c r="V217" s="99">
        <v>6.6</v>
      </c>
      <c r="W217" s="100">
        <v>46.4</v>
      </c>
      <c r="X217" s="100">
        <v>0.22490097850599999</v>
      </c>
      <c r="Y217" s="100">
        <v>0.52335141888299996</v>
      </c>
      <c r="Z217" s="100">
        <v>0.72543360189999995</v>
      </c>
      <c r="AA217" s="102">
        <f t="shared" si="13"/>
        <v>3.8210000000000002</v>
      </c>
      <c r="AB217" s="99">
        <v>6.6</v>
      </c>
      <c r="AC217" s="100">
        <v>46.4</v>
      </c>
      <c r="AD217" s="100">
        <v>0.22490097850599999</v>
      </c>
      <c r="AE217" s="100">
        <v>0.52335141888299996</v>
      </c>
      <c r="AF217" s="100">
        <v>0.72543360189999995</v>
      </c>
      <c r="AG217" s="101">
        <f t="shared" si="14"/>
        <v>3.8327499999999999</v>
      </c>
      <c r="AH217" s="99">
        <v>6.6</v>
      </c>
      <c r="AI217" s="100">
        <v>46.4</v>
      </c>
      <c r="AJ217" s="100">
        <v>0.22490097850599999</v>
      </c>
      <c r="AK217" s="100">
        <v>0.52335141888299996</v>
      </c>
      <c r="AL217" s="100">
        <v>0.72543360189999995</v>
      </c>
      <c r="AM217" s="101">
        <f t="shared" si="15"/>
        <v>3.7336299999999998</v>
      </c>
    </row>
    <row r="218" spans="16:39">
      <c r="P218" s="99">
        <v>7.4</v>
      </c>
      <c r="Q218" s="100">
        <v>46.4</v>
      </c>
      <c r="R218" s="100">
        <v>0.40278214124</v>
      </c>
      <c r="S218" s="100">
        <v>0.89444046567199997</v>
      </c>
      <c r="T218" s="100">
        <v>1.2020835835999999</v>
      </c>
      <c r="U218" s="101">
        <f t="shared" si="12"/>
        <v>2.92746</v>
      </c>
      <c r="V218" s="99">
        <v>7.4</v>
      </c>
      <c r="W218" s="100">
        <v>46.4</v>
      </c>
      <c r="X218" s="100">
        <v>0.40278214124</v>
      </c>
      <c r="Y218" s="100">
        <v>0.89444046567199997</v>
      </c>
      <c r="Z218" s="100">
        <v>1.2020835835999999</v>
      </c>
      <c r="AA218" s="102">
        <f t="shared" si="13"/>
        <v>3.0266000000000002</v>
      </c>
      <c r="AB218" s="99">
        <v>7.4</v>
      </c>
      <c r="AC218" s="100">
        <v>46.4</v>
      </c>
      <c r="AD218" s="100">
        <v>0.40278214124</v>
      </c>
      <c r="AE218" s="100">
        <v>0.89444046567199997</v>
      </c>
      <c r="AF218" s="100">
        <v>1.2020835835999999</v>
      </c>
      <c r="AG218" s="101">
        <f t="shared" si="14"/>
        <v>3.0413800000000002</v>
      </c>
      <c r="AH218" s="99">
        <v>7.4</v>
      </c>
      <c r="AI218" s="100">
        <v>46.4</v>
      </c>
      <c r="AJ218" s="100">
        <v>0.40278214124</v>
      </c>
      <c r="AK218" s="100">
        <v>0.89444046567199997</v>
      </c>
      <c r="AL218" s="100">
        <v>1.2020835835999999</v>
      </c>
      <c r="AM218" s="101">
        <f t="shared" si="15"/>
        <v>2.94279</v>
      </c>
    </row>
    <row r="219" spans="16:39">
      <c r="P219" s="99">
        <v>6.5</v>
      </c>
      <c r="Q219" s="100">
        <v>46.4</v>
      </c>
      <c r="R219" s="100">
        <v>0.211885869542</v>
      </c>
      <c r="S219" s="100">
        <v>0.49392395794299998</v>
      </c>
      <c r="T219" s="100">
        <v>0.68589016895400001</v>
      </c>
      <c r="U219" s="101">
        <f t="shared" si="12"/>
        <v>3.8209900000000001</v>
      </c>
      <c r="V219" s="99">
        <v>6.5</v>
      </c>
      <c r="W219" s="100">
        <v>46.4</v>
      </c>
      <c r="X219" s="100">
        <v>0.211885869542</v>
      </c>
      <c r="Y219" s="100">
        <v>0.49392395794299998</v>
      </c>
      <c r="Z219" s="100">
        <v>0.68589016895400001</v>
      </c>
      <c r="AA219" s="102">
        <f t="shared" si="13"/>
        <v>3.9205000000000001</v>
      </c>
      <c r="AB219" s="99">
        <v>6.5</v>
      </c>
      <c r="AC219" s="100">
        <v>46.4</v>
      </c>
      <c r="AD219" s="100">
        <v>0.211885869542</v>
      </c>
      <c r="AE219" s="100">
        <v>0.49392395794299998</v>
      </c>
      <c r="AF219" s="100">
        <v>0.68589016895400001</v>
      </c>
      <c r="AG219" s="101">
        <f t="shared" si="14"/>
        <v>3.9319199999999999</v>
      </c>
      <c r="AH219" s="99">
        <v>6.5</v>
      </c>
      <c r="AI219" s="100">
        <v>46.4</v>
      </c>
      <c r="AJ219" s="100">
        <v>0.211885869542</v>
      </c>
      <c r="AK219" s="100">
        <v>0.49392395794299998</v>
      </c>
      <c r="AL219" s="100">
        <v>0.68589016895400001</v>
      </c>
      <c r="AM219" s="101">
        <f t="shared" si="15"/>
        <v>3.8327499999999999</v>
      </c>
    </row>
    <row r="220" spans="16:39">
      <c r="P220" s="99">
        <v>7.5</v>
      </c>
      <c r="Q220" s="100">
        <v>46.4</v>
      </c>
      <c r="R220" s="100">
        <v>0.40712806865599999</v>
      </c>
      <c r="S220" s="100">
        <v>0.90342237147799997</v>
      </c>
      <c r="T220" s="100">
        <v>1.21196861499</v>
      </c>
      <c r="U220" s="101">
        <f t="shared" si="12"/>
        <v>2.82843</v>
      </c>
      <c r="V220" s="99">
        <v>7.5</v>
      </c>
      <c r="W220" s="100">
        <v>46.4</v>
      </c>
      <c r="X220" s="100">
        <v>0.40712806865599999</v>
      </c>
      <c r="Y220" s="100">
        <v>0.90342237147799997</v>
      </c>
      <c r="Z220" s="100">
        <v>1.21196861499</v>
      </c>
      <c r="AA220" s="102">
        <f t="shared" si="13"/>
        <v>2.9275000000000002</v>
      </c>
      <c r="AB220" s="99">
        <v>7.5</v>
      </c>
      <c r="AC220" s="100">
        <v>46.4</v>
      </c>
      <c r="AD220" s="100">
        <v>0.40712806865599999</v>
      </c>
      <c r="AE220" s="100">
        <v>0.90342237147799997</v>
      </c>
      <c r="AF220" s="100">
        <v>1.21196861499</v>
      </c>
      <c r="AG220" s="101">
        <f t="shared" si="14"/>
        <v>2.94279</v>
      </c>
      <c r="AH220" s="99">
        <v>7.5</v>
      </c>
      <c r="AI220" s="100">
        <v>46.4</v>
      </c>
      <c r="AJ220" s="100">
        <v>0.40712806865599999</v>
      </c>
      <c r="AK220" s="100">
        <v>0.90342237147799997</v>
      </c>
      <c r="AL220" s="100">
        <v>1.21196861499</v>
      </c>
      <c r="AM220" s="101">
        <f t="shared" si="15"/>
        <v>2.84429</v>
      </c>
    </row>
    <row r="221" spans="16:39">
      <c r="P221" s="99">
        <v>6.4</v>
      </c>
      <c r="Q221" s="100">
        <v>46.4</v>
      </c>
      <c r="R221" s="100">
        <v>0.19806283847200001</v>
      </c>
      <c r="S221" s="100">
        <v>0.46383814948500002</v>
      </c>
      <c r="T221" s="100">
        <v>0.646418686149</v>
      </c>
      <c r="U221" s="101">
        <f t="shared" si="12"/>
        <v>3.9204599999999998</v>
      </c>
      <c r="V221" s="99">
        <v>6.4</v>
      </c>
      <c r="W221" s="100">
        <v>46.4</v>
      </c>
      <c r="X221" s="100">
        <v>0.19806283847200001</v>
      </c>
      <c r="Y221" s="100">
        <v>0.46383814948500002</v>
      </c>
      <c r="Z221" s="100">
        <v>0.646418686149</v>
      </c>
      <c r="AA221" s="102">
        <f t="shared" si="13"/>
        <v>4.0199999999999996</v>
      </c>
      <c r="AB221" s="99">
        <v>6.4</v>
      </c>
      <c r="AC221" s="100">
        <v>46.4</v>
      </c>
      <c r="AD221" s="100">
        <v>0.19806283847200001</v>
      </c>
      <c r="AE221" s="100">
        <v>0.46383814948500002</v>
      </c>
      <c r="AF221" s="100">
        <v>0.646418686149</v>
      </c>
      <c r="AG221" s="101">
        <f t="shared" si="14"/>
        <v>4.0311300000000001</v>
      </c>
      <c r="AH221" s="99">
        <v>6.4</v>
      </c>
      <c r="AI221" s="100">
        <v>46.4</v>
      </c>
      <c r="AJ221" s="100">
        <v>0.19806283847200001</v>
      </c>
      <c r="AK221" s="100">
        <v>0.46383814948500002</v>
      </c>
      <c r="AL221" s="100">
        <v>0.646418686149</v>
      </c>
      <c r="AM221" s="101">
        <f t="shared" si="15"/>
        <v>3.9319199999999999</v>
      </c>
    </row>
    <row r="222" spans="16:39">
      <c r="P222" s="99">
        <v>7.6</v>
      </c>
      <c r="Q222" s="100">
        <v>46.4</v>
      </c>
      <c r="R222" s="100">
        <v>0.40313022498899997</v>
      </c>
      <c r="S222" s="100">
        <v>0.897905125375</v>
      </c>
      <c r="T222" s="100">
        <v>1.20522845628</v>
      </c>
      <c r="U222" s="101">
        <f t="shared" si="12"/>
        <v>2.7294700000000001</v>
      </c>
      <c r="V222" s="99">
        <v>7.6</v>
      </c>
      <c r="W222" s="100">
        <v>46.4</v>
      </c>
      <c r="X222" s="100">
        <v>0.40313022498899997</v>
      </c>
      <c r="Y222" s="100">
        <v>0.897905125375</v>
      </c>
      <c r="Z222" s="100">
        <v>1.20522845628</v>
      </c>
      <c r="AA222" s="102">
        <f t="shared" si="13"/>
        <v>2.8283999999999998</v>
      </c>
      <c r="AB222" s="99">
        <v>7.6</v>
      </c>
      <c r="AC222" s="100">
        <v>46.4</v>
      </c>
      <c r="AD222" s="100">
        <v>0.40313022498899997</v>
      </c>
      <c r="AE222" s="100">
        <v>0.897905125375</v>
      </c>
      <c r="AF222" s="100">
        <v>1.20522845628</v>
      </c>
      <c r="AG222" s="101">
        <f t="shared" si="14"/>
        <v>2.84429</v>
      </c>
      <c r="AH222" s="99">
        <v>7.6</v>
      </c>
      <c r="AI222" s="100">
        <v>46.4</v>
      </c>
      <c r="AJ222" s="100">
        <v>0.40313022498899997</v>
      </c>
      <c r="AK222" s="100">
        <v>0.897905125375</v>
      </c>
      <c r="AL222" s="100">
        <v>1.20522845628</v>
      </c>
      <c r="AM222" s="101">
        <f t="shared" si="15"/>
        <v>2.7459099999999999</v>
      </c>
    </row>
    <row r="223" spans="16:39">
      <c r="P223" s="99">
        <v>6.3</v>
      </c>
      <c r="Q223" s="100">
        <v>46.4</v>
      </c>
      <c r="R223" s="100">
        <v>0.182242131709</v>
      </c>
      <c r="S223" s="100">
        <v>0.42881737044599999</v>
      </c>
      <c r="T223" s="100">
        <v>0.59909087130500005</v>
      </c>
      <c r="U223" s="101">
        <f t="shared" si="12"/>
        <v>4.0199499999999997</v>
      </c>
      <c r="V223" s="99">
        <v>6.3</v>
      </c>
      <c r="W223" s="100">
        <v>46.4</v>
      </c>
      <c r="X223" s="100">
        <v>0.182242131709</v>
      </c>
      <c r="Y223" s="100">
        <v>0.42881737044599999</v>
      </c>
      <c r="Z223" s="100">
        <v>0.59909087130500005</v>
      </c>
      <c r="AA223" s="102">
        <f t="shared" si="13"/>
        <v>4.1195000000000004</v>
      </c>
      <c r="AB223" s="99">
        <v>6.3</v>
      </c>
      <c r="AC223" s="100">
        <v>46.4</v>
      </c>
      <c r="AD223" s="100">
        <v>0.182242131709</v>
      </c>
      <c r="AE223" s="100">
        <v>0.42881737044599999</v>
      </c>
      <c r="AF223" s="100">
        <v>0.59909087130500005</v>
      </c>
      <c r="AG223" s="101">
        <f t="shared" si="14"/>
        <v>4.1303799999999997</v>
      </c>
      <c r="AH223" s="99">
        <v>6.3</v>
      </c>
      <c r="AI223" s="100">
        <v>46.4</v>
      </c>
      <c r="AJ223" s="100">
        <v>0.182242131709</v>
      </c>
      <c r="AK223" s="100">
        <v>0.42881737044599999</v>
      </c>
      <c r="AL223" s="100">
        <v>0.59909087130500005</v>
      </c>
      <c r="AM223" s="101">
        <f t="shared" si="15"/>
        <v>4.0311300000000001</v>
      </c>
    </row>
    <row r="224" spans="16:39">
      <c r="P224" s="99">
        <v>7.7</v>
      </c>
      <c r="Q224" s="100">
        <v>46.4</v>
      </c>
      <c r="R224" s="100">
        <v>0.394334671202</v>
      </c>
      <c r="S224" s="100">
        <v>0.88850722854399999</v>
      </c>
      <c r="T224" s="100">
        <v>1.1967103967999999</v>
      </c>
      <c r="U224" s="101">
        <f t="shared" si="12"/>
        <v>2.6305900000000002</v>
      </c>
      <c r="V224" s="99">
        <v>7.7</v>
      </c>
      <c r="W224" s="100">
        <v>46.4</v>
      </c>
      <c r="X224" s="100">
        <v>0.394334671202</v>
      </c>
      <c r="Y224" s="100">
        <v>0.88850722854399999</v>
      </c>
      <c r="Z224" s="100">
        <v>1.1967103967999999</v>
      </c>
      <c r="AA224" s="102">
        <f t="shared" si="13"/>
        <v>2.7294999999999998</v>
      </c>
      <c r="AB224" s="99">
        <v>7.7</v>
      </c>
      <c r="AC224" s="100">
        <v>46.4</v>
      </c>
      <c r="AD224" s="100">
        <v>0.394334671202</v>
      </c>
      <c r="AE224" s="100">
        <v>0.88850722854399999</v>
      </c>
      <c r="AF224" s="100">
        <v>1.1967103967999999</v>
      </c>
      <c r="AG224" s="101">
        <f t="shared" si="14"/>
        <v>2.7459099999999999</v>
      </c>
      <c r="AH224" s="99">
        <v>7.7</v>
      </c>
      <c r="AI224" s="100">
        <v>46.4</v>
      </c>
      <c r="AJ224" s="100">
        <v>0.394334671202</v>
      </c>
      <c r="AK224" s="100">
        <v>0.88850722854399999</v>
      </c>
      <c r="AL224" s="100">
        <v>1.1967103967999999</v>
      </c>
      <c r="AM224" s="101">
        <f t="shared" si="15"/>
        <v>2.64764</v>
      </c>
    </row>
    <row r="225" spans="16:39">
      <c r="P225" s="99">
        <v>6.2</v>
      </c>
      <c r="Q225" s="100">
        <v>46.4</v>
      </c>
      <c r="R225" s="100">
        <v>0.17015585629400001</v>
      </c>
      <c r="S225" s="100">
        <v>0.40369031272200001</v>
      </c>
      <c r="T225" s="100">
        <v>0.56615255434400003</v>
      </c>
      <c r="U225" s="101">
        <f t="shared" si="12"/>
        <v>4.1194699999999997</v>
      </c>
      <c r="V225" s="99">
        <v>6.2</v>
      </c>
      <c r="W225" s="100">
        <v>46.4</v>
      </c>
      <c r="X225" s="100">
        <v>0.17015585629400001</v>
      </c>
      <c r="Y225" s="100">
        <v>0.40369031272200001</v>
      </c>
      <c r="Z225" s="100">
        <v>0.56615255434400003</v>
      </c>
      <c r="AA225" s="102">
        <f t="shared" si="13"/>
        <v>4.2190000000000003</v>
      </c>
      <c r="AB225" s="99">
        <v>6.2</v>
      </c>
      <c r="AC225" s="100">
        <v>46.4</v>
      </c>
      <c r="AD225" s="100">
        <v>0.17015585629400001</v>
      </c>
      <c r="AE225" s="100">
        <v>0.40369031272200001</v>
      </c>
      <c r="AF225" s="100">
        <v>0.56615255434400003</v>
      </c>
      <c r="AG225" s="101">
        <f t="shared" si="14"/>
        <v>4.22966</v>
      </c>
      <c r="AH225" s="99">
        <v>6.2</v>
      </c>
      <c r="AI225" s="100">
        <v>46.4</v>
      </c>
      <c r="AJ225" s="100">
        <v>0.17015585629400001</v>
      </c>
      <c r="AK225" s="100">
        <v>0.40369031272200001</v>
      </c>
      <c r="AL225" s="100">
        <v>0.56615255434400003</v>
      </c>
      <c r="AM225" s="101">
        <f t="shared" si="15"/>
        <v>4.1303799999999997</v>
      </c>
    </row>
    <row r="226" spans="16:39">
      <c r="P226" s="99">
        <v>7.8</v>
      </c>
      <c r="Q226" s="100">
        <v>46.4</v>
      </c>
      <c r="R226" s="100">
        <v>0.38112214746200002</v>
      </c>
      <c r="S226" s="100">
        <v>0.87885396701700003</v>
      </c>
      <c r="T226" s="100">
        <v>1.19138662684</v>
      </c>
      <c r="U226" s="101">
        <f t="shared" si="12"/>
        <v>2.5318000000000001</v>
      </c>
      <c r="V226" s="99">
        <v>7.8</v>
      </c>
      <c r="W226" s="100">
        <v>46.4</v>
      </c>
      <c r="X226" s="100">
        <v>0.38112214746200002</v>
      </c>
      <c r="Y226" s="100">
        <v>0.87885396701700003</v>
      </c>
      <c r="Z226" s="100">
        <v>1.19138662684</v>
      </c>
      <c r="AA226" s="102">
        <f t="shared" si="13"/>
        <v>2.6305999999999998</v>
      </c>
      <c r="AB226" s="99">
        <v>7.8</v>
      </c>
      <c r="AC226" s="100">
        <v>46.4</v>
      </c>
      <c r="AD226" s="100">
        <v>0.38112214746200002</v>
      </c>
      <c r="AE226" s="100">
        <v>0.87885396701700003</v>
      </c>
      <c r="AF226" s="100">
        <v>1.19138662684</v>
      </c>
      <c r="AG226" s="101">
        <f t="shared" si="14"/>
        <v>2.64764</v>
      </c>
      <c r="AH226" s="99">
        <v>7.8</v>
      </c>
      <c r="AI226" s="100">
        <v>46.4</v>
      </c>
      <c r="AJ226" s="100">
        <v>0.38112214746200002</v>
      </c>
      <c r="AK226" s="100">
        <v>0.87885396701700003</v>
      </c>
      <c r="AL226" s="100">
        <v>1.19138662684</v>
      </c>
      <c r="AM226" s="101">
        <f t="shared" si="15"/>
        <v>2.5495100000000002</v>
      </c>
    </row>
    <row r="227" spans="16:39">
      <c r="P227" s="99">
        <v>6.1</v>
      </c>
      <c r="Q227" s="100">
        <v>46.4</v>
      </c>
      <c r="R227" s="100">
        <v>0.16193872680800001</v>
      </c>
      <c r="S227" s="100">
        <v>0.38872619303900002</v>
      </c>
      <c r="T227" s="100">
        <v>0.54787191787800005</v>
      </c>
      <c r="U227" s="101">
        <f t="shared" si="12"/>
        <v>4.2190000000000003</v>
      </c>
      <c r="V227" s="99">
        <v>6.1</v>
      </c>
      <c r="W227" s="100">
        <v>46.4</v>
      </c>
      <c r="X227" s="100">
        <v>0.16193872680800001</v>
      </c>
      <c r="Y227" s="100">
        <v>0.38872619303900002</v>
      </c>
      <c r="Z227" s="100">
        <v>0.54787191787800005</v>
      </c>
      <c r="AA227" s="102">
        <f t="shared" si="13"/>
        <v>4.3186</v>
      </c>
      <c r="AB227" s="99">
        <v>6.1</v>
      </c>
      <c r="AC227" s="100">
        <v>46.4</v>
      </c>
      <c r="AD227" s="100">
        <v>0.16193872680800001</v>
      </c>
      <c r="AE227" s="100">
        <v>0.38872619303900002</v>
      </c>
      <c r="AF227" s="100">
        <v>0.54787191787800005</v>
      </c>
      <c r="AG227" s="101">
        <f t="shared" si="14"/>
        <v>4.32897</v>
      </c>
      <c r="AH227" s="99">
        <v>6.1</v>
      </c>
      <c r="AI227" s="100">
        <v>46.4</v>
      </c>
      <c r="AJ227" s="100">
        <v>0.16193872680800001</v>
      </c>
      <c r="AK227" s="100">
        <v>0.38872619303900002</v>
      </c>
      <c r="AL227" s="100">
        <v>0.54787191787800005</v>
      </c>
      <c r="AM227" s="101">
        <f t="shared" si="15"/>
        <v>4.22966</v>
      </c>
    </row>
    <row r="228" spans="16:39">
      <c r="P228" s="99">
        <v>7.9</v>
      </c>
      <c r="Q228" s="100">
        <v>46.4</v>
      </c>
      <c r="R228" s="100">
        <v>0.36984047239399997</v>
      </c>
      <c r="S228" s="100">
        <v>0.87063640186000002</v>
      </c>
      <c r="T228" s="100">
        <v>1.18610397511</v>
      </c>
      <c r="U228" s="101">
        <f t="shared" si="12"/>
        <v>2.4331100000000001</v>
      </c>
      <c r="V228" s="99">
        <v>7.9</v>
      </c>
      <c r="W228" s="100">
        <v>46.4</v>
      </c>
      <c r="X228" s="100">
        <v>0.36984047239399997</v>
      </c>
      <c r="Y228" s="100">
        <v>0.87063640186000002</v>
      </c>
      <c r="Z228" s="100">
        <v>1.18610397511</v>
      </c>
      <c r="AA228" s="102">
        <f t="shared" si="13"/>
        <v>2.5318000000000001</v>
      </c>
      <c r="AB228" s="99">
        <v>7.9</v>
      </c>
      <c r="AC228" s="100">
        <v>46.4</v>
      </c>
      <c r="AD228" s="100">
        <v>0.36984047239399997</v>
      </c>
      <c r="AE228" s="100">
        <v>0.87063640186000002</v>
      </c>
      <c r="AF228" s="100">
        <v>1.18610397511</v>
      </c>
      <c r="AG228" s="101">
        <f t="shared" si="14"/>
        <v>2.5495100000000002</v>
      </c>
      <c r="AH228" s="99">
        <v>7.9</v>
      </c>
      <c r="AI228" s="100">
        <v>46.4</v>
      </c>
      <c r="AJ228" s="100">
        <v>0.36984047239399997</v>
      </c>
      <c r="AK228" s="100">
        <v>0.87063640186000002</v>
      </c>
      <c r="AL228" s="100">
        <v>1.18610397511</v>
      </c>
      <c r="AM228" s="101">
        <f t="shared" si="15"/>
        <v>2.45153</v>
      </c>
    </row>
    <row r="229" spans="16:39">
      <c r="P229" s="99">
        <v>6</v>
      </c>
      <c r="Q229" s="100">
        <v>46.4</v>
      </c>
      <c r="R229" s="100">
        <v>0.156652422703</v>
      </c>
      <c r="S229" s="100">
        <v>0.38211040570299998</v>
      </c>
      <c r="T229" s="100">
        <v>0.54157395185299995</v>
      </c>
      <c r="U229" s="101">
        <f t="shared" si="12"/>
        <v>4.3185599999999997</v>
      </c>
      <c r="V229" s="99">
        <v>6</v>
      </c>
      <c r="W229" s="100">
        <v>46.4</v>
      </c>
      <c r="X229" s="100">
        <v>0.156652422703</v>
      </c>
      <c r="Y229" s="100">
        <v>0.38211040570299998</v>
      </c>
      <c r="Z229" s="100">
        <v>0.54157395185299995</v>
      </c>
      <c r="AA229" s="102">
        <f t="shared" si="13"/>
        <v>4.4180999999999999</v>
      </c>
      <c r="AB229" s="99">
        <v>6</v>
      </c>
      <c r="AC229" s="100">
        <v>46.4</v>
      </c>
      <c r="AD229" s="100">
        <v>0.156652422703</v>
      </c>
      <c r="AE229" s="100">
        <v>0.38211040570299998</v>
      </c>
      <c r="AF229" s="100">
        <v>0.54157395185299995</v>
      </c>
      <c r="AG229" s="101">
        <f t="shared" si="14"/>
        <v>4.4283200000000003</v>
      </c>
      <c r="AH229" s="99">
        <v>6</v>
      </c>
      <c r="AI229" s="100">
        <v>46.4</v>
      </c>
      <c r="AJ229" s="100">
        <v>0.156652422703</v>
      </c>
      <c r="AK229" s="100">
        <v>0.38211040570299998</v>
      </c>
      <c r="AL229" s="100">
        <v>0.54157395185299995</v>
      </c>
      <c r="AM229" s="101">
        <f t="shared" si="15"/>
        <v>4.32897</v>
      </c>
    </row>
    <row r="230" spans="16:39">
      <c r="P230" s="99">
        <v>8</v>
      </c>
      <c r="Q230" s="100">
        <v>46.4</v>
      </c>
      <c r="R230" s="100">
        <v>0.35888106019799998</v>
      </c>
      <c r="S230" s="100">
        <v>0.86225807061199999</v>
      </c>
      <c r="T230" s="100">
        <v>1.18029252679</v>
      </c>
      <c r="U230" s="101">
        <f t="shared" si="12"/>
        <v>2.3345199999999999</v>
      </c>
      <c r="V230" s="99">
        <v>8</v>
      </c>
      <c r="W230" s="100">
        <v>46.4</v>
      </c>
      <c r="X230" s="100">
        <v>0.35888106019799998</v>
      </c>
      <c r="Y230" s="100">
        <v>0.86225807061199999</v>
      </c>
      <c r="Z230" s="100">
        <v>1.18029252679</v>
      </c>
      <c r="AA230" s="102">
        <f t="shared" si="13"/>
        <v>2.4331</v>
      </c>
      <c r="AB230" s="99">
        <v>8</v>
      </c>
      <c r="AC230" s="100">
        <v>46.4</v>
      </c>
      <c r="AD230" s="100">
        <v>0.35888106019799998</v>
      </c>
      <c r="AE230" s="100">
        <v>0.86225807061199999</v>
      </c>
      <c r="AF230" s="100">
        <v>1.18029252679</v>
      </c>
      <c r="AG230" s="101">
        <f t="shared" si="14"/>
        <v>2.45153</v>
      </c>
      <c r="AH230" s="99">
        <v>8</v>
      </c>
      <c r="AI230" s="100">
        <v>46.4</v>
      </c>
      <c r="AJ230" s="100">
        <v>0.35888106019799998</v>
      </c>
      <c r="AK230" s="100">
        <v>0.86225807061199999</v>
      </c>
      <c r="AL230" s="100">
        <v>1.18029252679</v>
      </c>
      <c r="AM230" s="101">
        <f t="shared" si="15"/>
        <v>2.35372</v>
      </c>
    </row>
    <row r="231" spans="16:39">
      <c r="P231" s="99">
        <v>5.9</v>
      </c>
      <c r="Q231" s="100">
        <v>46.4</v>
      </c>
      <c r="R231" s="100">
        <v>0.15393925409100001</v>
      </c>
      <c r="S231" s="100">
        <v>0.38387992424400003</v>
      </c>
      <c r="T231" s="100">
        <v>0.54795231253499999</v>
      </c>
      <c r="U231" s="101">
        <f t="shared" si="12"/>
        <v>4.4181400000000002</v>
      </c>
      <c r="V231" s="99">
        <v>5.9</v>
      </c>
      <c r="W231" s="100">
        <v>46.4</v>
      </c>
      <c r="X231" s="100">
        <v>0.15393925409100001</v>
      </c>
      <c r="Y231" s="100">
        <v>0.38387992424400003</v>
      </c>
      <c r="Z231" s="100">
        <v>0.54795231253499999</v>
      </c>
      <c r="AA231" s="102">
        <f t="shared" si="13"/>
        <v>4.5176999999999996</v>
      </c>
      <c r="AB231" s="99">
        <v>5.9</v>
      </c>
      <c r="AC231" s="100">
        <v>46.4</v>
      </c>
      <c r="AD231" s="100">
        <v>0.15393925409100001</v>
      </c>
      <c r="AE231" s="100">
        <v>0.38387992424400003</v>
      </c>
      <c r="AF231" s="100">
        <v>0.54795231253499999</v>
      </c>
      <c r="AG231" s="101">
        <f t="shared" si="14"/>
        <v>4.5276899999999998</v>
      </c>
      <c r="AH231" s="99">
        <v>5.9</v>
      </c>
      <c r="AI231" s="100">
        <v>46.4</v>
      </c>
      <c r="AJ231" s="100">
        <v>0.15393925409100001</v>
      </c>
      <c r="AK231" s="100">
        <v>0.38387992424400003</v>
      </c>
      <c r="AL231" s="100">
        <v>0.54795231253499999</v>
      </c>
      <c r="AM231" s="101">
        <f t="shared" si="15"/>
        <v>4.4283200000000003</v>
      </c>
    </row>
    <row r="232" spans="16:39">
      <c r="P232" s="99">
        <v>8.1</v>
      </c>
      <c r="Q232" s="100">
        <v>46.4</v>
      </c>
      <c r="R232" s="100">
        <v>0.34603007650299999</v>
      </c>
      <c r="S232" s="100">
        <v>0.85345309376699996</v>
      </c>
      <c r="T232" s="100">
        <v>1.1768384123</v>
      </c>
      <c r="U232" s="101">
        <f t="shared" si="12"/>
        <v>2.2360699999999998</v>
      </c>
      <c r="V232" s="99">
        <v>8.1</v>
      </c>
      <c r="W232" s="100">
        <v>46.4</v>
      </c>
      <c r="X232" s="100">
        <v>0.34603007650299999</v>
      </c>
      <c r="Y232" s="100">
        <v>0.85345309376699996</v>
      </c>
      <c r="Z232" s="100">
        <v>1.1768384123</v>
      </c>
      <c r="AA232" s="102">
        <f t="shared" si="13"/>
        <v>2.3344999999999998</v>
      </c>
      <c r="AB232" s="99">
        <v>8.1</v>
      </c>
      <c r="AC232" s="100">
        <v>46.4</v>
      </c>
      <c r="AD232" s="100">
        <v>0.34603007650299999</v>
      </c>
      <c r="AE232" s="100">
        <v>0.85345309376699996</v>
      </c>
      <c r="AF232" s="100">
        <v>1.1768384123</v>
      </c>
      <c r="AG232" s="101">
        <f t="shared" si="14"/>
        <v>2.35372</v>
      </c>
      <c r="AH232" s="99">
        <v>8.1</v>
      </c>
      <c r="AI232" s="100">
        <v>46.4</v>
      </c>
      <c r="AJ232" s="100">
        <v>0.34603007650299999</v>
      </c>
      <c r="AK232" s="100">
        <v>0.85345309376699996</v>
      </c>
      <c r="AL232" s="100">
        <v>1.1768384123</v>
      </c>
      <c r="AM232" s="101">
        <f t="shared" si="15"/>
        <v>2.2561</v>
      </c>
    </row>
    <row r="233" spans="16:39">
      <c r="P233" s="99">
        <v>8.1999999999999993</v>
      </c>
      <c r="Q233" s="100">
        <v>46.4</v>
      </c>
      <c r="R233" s="100">
        <v>0.32353345334099998</v>
      </c>
      <c r="S233" s="100">
        <v>0.818708686026</v>
      </c>
      <c r="T233" s="100">
        <v>1.13903595782</v>
      </c>
      <c r="U233" s="101">
        <f t="shared" si="12"/>
        <v>2.1377600000000001</v>
      </c>
      <c r="V233" s="99">
        <v>8.1999999999999993</v>
      </c>
      <c r="W233" s="100">
        <v>46.4</v>
      </c>
      <c r="X233" s="100">
        <v>0.32353345334099998</v>
      </c>
      <c r="Y233" s="100">
        <v>0.818708686026</v>
      </c>
      <c r="Z233" s="100">
        <v>1.13903595782</v>
      </c>
      <c r="AA233" s="102">
        <f t="shared" si="13"/>
        <v>2.2361</v>
      </c>
      <c r="AB233" s="99">
        <v>8.1999999999999993</v>
      </c>
      <c r="AC233" s="100">
        <v>46.4</v>
      </c>
      <c r="AD233" s="100">
        <v>0.32353345334099998</v>
      </c>
      <c r="AE233" s="100">
        <v>0.818708686026</v>
      </c>
      <c r="AF233" s="100">
        <v>1.13903595782</v>
      </c>
      <c r="AG233" s="101">
        <f t="shared" si="14"/>
        <v>2.2561</v>
      </c>
      <c r="AH233" s="99">
        <v>8.1999999999999993</v>
      </c>
      <c r="AI233" s="100">
        <v>46.4</v>
      </c>
      <c r="AJ233" s="100">
        <v>0.32353345334099998</v>
      </c>
      <c r="AK233" s="100">
        <v>0.818708686026</v>
      </c>
      <c r="AL233" s="100">
        <v>1.13903595782</v>
      </c>
      <c r="AM233" s="101">
        <f t="shared" si="15"/>
        <v>2.1587000000000001</v>
      </c>
    </row>
    <row r="234" spans="16:39">
      <c r="P234" s="99">
        <v>8.3000000000000007</v>
      </c>
      <c r="Q234" s="100">
        <v>46.4</v>
      </c>
      <c r="R234" s="100">
        <v>0.28113199572999997</v>
      </c>
      <c r="S234" s="100">
        <v>0.71133424038000004</v>
      </c>
      <c r="T234" s="100">
        <v>0.99675750784999995</v>
      </c>
      <c r="U234" s="101">
        <f t="shared" si="12"/>
        <v>2.0396100000000001</v>
      </c>
      <c r="V234" s="99">
        <v>8.3000000000000007</v>
      </c>
      <c r="W234" s="100">
        <v>46.4</v>
      </c>
      <c r="X234" s="100">
        <v>0.28113199572999997</v>
      </c>
      <c r="Y234" s="100">
        <v>0.71133424038000004</v>
      </c>
      <c r="Z234" s="100">
        <v>0.99675750784999995</v>
      </c>
      <c r="AA234" s="102">
        <f t="shared" si="13"/>
        <v>2.1377999999999999</v>
      </c>
      <c r="AB234" s="99">
        <v>8.3000000000000007</v>
      </c>
      <c r="AC234" s="100">
        <v>46.4</v>
      </c>
      <c r="AD234" s="100">
        <v>0.28113199572999997</v>
      </c>
      <c r="AE234" s="100">
        <v>0.71133424038000004</v>
      </c>
      <c r="AF234" s="100">
        <v>0.99675750784999995</v>
      </c>
      <c r="AG234" s="101">
        <f t="shared" si="14"/>
        <v>2.1587000000000001</v>
      </c>
      <c r="AH234" s="99">
        <v>8.3000000000000007</v>
      </c>
      <c r="AI234" s="100">
        <v>46.4</v>
      </c>
      <c r="AJ234" s="100">
        <v>0.28113199572999997</v>
      </c>
      <c r="AK234" s="100">
        <v>0.71133424038000004</v>
      </c>
      <c r="AL234" s="100">
        <v>0.99675750784999995</v>
      </c>
      <c r="AM234" s="101">
        <f t="shared" si="15"/>
        <v>2.06155</v>
      </c>
    </row>
    <row r="235" spans="16:39">
      <c r="P235" s="99">
        <v>8.4</v>
      </c>
      <c r="Q235" s="100">
        <v>46.4</v>
      </c>
      <c r="R235" s="100">
        <v>0.222026276212</v>
      </c>
      <c r="S235" s="100">
        <v>0.53992245162800001</v>
      </c>
      <c r="T235" s="100">
        <v>0.75305199701400005</v>
      </c>
      <c r="U235" s="101">
        <f t="shared" si="12"/>
        <v>1.9416500000000001</v>
      </c>
      <c r="V235" s="99">
        <v>8.4</v>
      </c>
      <c r="W235" s="100">
        <v>46.4</v>
      </c>
      <c r="X235" s="100">
        <v>0.222026276212</v>
      </c>
      <c r="Y235" s="100">
        <v>0.53992245162800001</v>
      </c>
      <c r="Z235" s="100">
        <v>0.75305199701400005</v>
      </c>
      <c r="AA235" s="102">
        <f t="shared" si="13"/>
        <v>2.0396000000000001</v>
      </c>
      <c r="AB235" s="99">
        <v>8.4</v>
      </c>
      <c r="AC235" s="100">
        <v>46.4</v>
      </c>
      <c r="AD235" s="100">
        <v>0.222026276212</v>
      </c>
      <c r="AE235" s="100">
        <v>0.53992245162800001</v>
      </c>
      <c r="AF235" s="100">
        <v>0.75305199701400005</v>
      </c>
      <c r="AG235" s="101">
        <f t="shared" si="14"/>
        <v>2.06155</v>
      </c>
      <c r="AH235" s="99">
        <v>8.4</v>
      </c>
      <c r="AI235" s="100">
        <v>46.4</v>
      </c>
      <c r="AJ235" s="100">
        <v>0.222026276212</v>
      </c>
      <c r="AK235" s="100">
        <v>0.53992245162800001</v>
      </c>
      <c r="AL235" s="100">
        <v>0.75305199701400005</v>
      </c>
      <c r="AM235" s="101">
        <f t="shared" si="15"/>
        <v>1.96469</v>
      </c>
    </row>
    <row r="236" spans="16:39">
      <c r="P236" s="99">
        <v>8.5</v>
      </c>
      <c r="Q236" s="100">
        <v>46.4</v>
      </c>
      <c r="R236" s="100">
        <v>0.186393286622</v>
      </c>
      <c r="S236" s="100">
        <v>0.43641053916</v>
      </c>
      <c r="T236" s="100">
        <v>0.60495895585399995</v>
      </c>
      <c r="U236" s="101">
        <f t="shared" si="12"/>
        <v>1.8439099999999999</v>
      </c>
      <c r="V236" s="99">
        <v>8.5</v>
      </c>
      <c r="W236" s="100">
        <v>46.4</v>
      </c>
      <c r="X236" s="100">
        <v>0.186393286622</v>
      </c>
      <c r="Y236" s="100">
        <v>0.43641053916</v>
      </c>
      <c r="Z236" s="100">
        <v>0.60495895585399995</v>
      </c>
      <c r="AA236" s="102">
        <f t="shared" si="13"/>
        <v>1.9416</v>
      </c>
      <c r="AB236" s="99">
        <v>8.5</v>
      </c>
      <c r="AC236" s="100">
        <v>46.4</v>
      </c>
      <c r="AD236" s="100">
        <v>0.186393286622</v>
      </c>
      <c r="AE236" s="100">
        <v>0.43641053916</v>
      </c>
      <c r="AF236" s="100">
        <v>0.60495895585399995</v>
      </c>
      <c r="AG236" s="101">
        <f t="shared" si="14"/>
        <v>1.96469</v>
      </c>
      <c r="AH236" s="99">
        <v>8.5</v>
      </c>
      <c r="AI236" s="100">
        <v>46.4</v>
      </c>
      <c r="AJ236" s="100">
        <v>0.186393286622</v>
      </c>
      <c r="AK236" s="100">
        <v>0.43641053916</v>
      </c>
      <c r="AL236" s="100">
        <v>0.60495895585399995</v>
      </c>
      <c r="AM236" s="101">
        <f t="shared" si="15"/>
        <v>1.86815</v>
      </c>
    </row>
    <row r="237" spans="16:39">
      <c r="P237" s="99">
        <v>8.6</v>
      </c>
      <c r="Q237" s="100">
        <v>46.4</v>
      </c>
      <c r="R237" s="100">
        <v>0.16728780859299999</v>
      </c>
      <c r="S237" s="100">
        <v>0.38725886049899999</v>
      </c>
      <c r="T237" s="100">
        <v>0.53639248854300003</v>
      </c>
      <c r="U237" s="101">
        <f t="shared" si="12"/>
        <v>1.7464200000000001</v>
      </c>
      <c r="V237" s="99">
        <v>8.6</v>
      </c>
      <c r="W237" s="100">
        <v>46.4</v>
      </c>
      <c r="X237" s="100">
        <v>0.16728780859299999</v>
      </c>
      <c r="Y237" s="100">
        <v>0.38725886049899999</v>
      </c>
      <c r="Z237" s="100">
        <v>0.53639248854300003</v>
      </c>
      <c r="AA237" s="102">
        <f t="shared" si="13"/>
        <v>1.8439000000000001</v>
      </c>
      <c r="AB237" s="99">
        <v>8.6</v>
      </c>
      <c r="AC237" s="100">
        <v>46.4</v>
      </c>
      <c r="AD237" s="100">
        <v>0.16728780859299999</v>
      </c>
      <c r="AE237" s="100">
        <v>0.38725886049899999</v>
      </c>
      <c r="AF237" s="100">
        <v>0.53639248854300003</v>
      </c>
      <c r="AG237" s="101">
        <f t="shared" si="14"/>
        <v>1.86816</v>
      </c>
      <c r="AH237" s="99">
        <v>8.6</v>
      </c>
      <c r="AI237" s="100">
        <v>46.4</v>
      </c>
      <c r="AJ237" s="100">
        <v>0.16728780859299999</v>
      </c>
      <c r="AK237" s="100">
        <v>0.38725886049899999</v>
      </c>
      <c r="AL237" s="100">
        <v>0.53639248854300003</v>
      </c>
      <c r="AM237" s="101">
        <f t="shared" si="15"/>
        <v>1.772</v>
      </c>
    </row>
    <row r="238" spans="16:39">
      <c r="P238" s="99">
        <v>8.6999999999999993</v>
      </c>
      <c r="Q238" s="100">
        <v>46.4</v>
      </c>
      <c r="R238" s="100">
        <v>0.15654490544999999</v>
      </c>
      <c r="S238" s="100">
        <v>0.36092365925100001</v>
      </c>
      <c r="T238" s="100">
        <v>0.50164914159600005</v>
      </c>
      <c r="U238" s="101">
        <f t="shared" si="12"/>
        <v>1.64924</v>
      </c>
      <c r="V238" s="99">
        <v>8.6999999999999993</v>
      </c>
      <c r="W238" s="100">
        <v>46.4</v>
      </c>
      <c r="X238" s="100">
        <v>0.15654490544999999</v>
      </c>
      <c r="Y238" s="100">
        <v>0.36092365925100001</v>
      </c>
      <c r="Z238" s="100">
        <v>0.50164914159600005</v>
      </c>
      <c r="AA238" s="102">
        <f t="shared" si="13"/>
        <v>1.7464</v>
      </c>
      <c r="AB238" s="99">
        <v>8.6999999999999993</v>
      </c>
      <c r="AC238" s="100">
        <v>46.4</v>
      </c>
      <c r="AD238" s="100">
        <v>0.15654490544999999</v>
      </c>
      <c r="AE238" s="100">
        <v>0.36092365925100001</v>
      </c>
      <c r="AF238" s="100">
        <v>0.50164914159600005</v>
      </c>
      <c r="AG238" s="101">
        <f t="shared" si="14"/>
        <v>1.7720100000000001</v>
      </c>
      <c r="AH238" s="99">
        <v>8.6999999999999993</v>
      </c>
      <c r="AI238" s="100">
        <v>46.4</v>
      </c>
      <c r="AJ238" s="100">
        <v>0.15654490544999999</v>
      </c>
      <c r="AK238" s="100">
        <v>0.36092365925100001</v>
      </c>
      <c r="AL238" s="100">
        <v>0.50164914159600005</v>
      </c>
      <c r="AM238" s="101">
        <f t="shared" si="15"/>
        <v>1.67631</v>
      </c>
    </row>
    <row r="239" spans="16:39">
      <c r="P239" s="99">
        <v>8.8000000000000007</v>
      </c>
      <c r="Q239" s="100">
        <v>46.4</v>
      </c>
      <c r="R239" s="100">
        <v>0.15064752710400001</v>
      </c>
      <c r="S239" s="100">
        <v>0.347336409703</v>
      </c>
      <c r="T239" s="100">
        <v>0.48426588992300001</v>
      </c>
      <c r="U239" s="101">
        <f t="shared" si="12"/>
        <v>1.5524199999999999</v>
      </c>
      <c r="V239" s="99">
        <v>8.8000000000000007</v>
      </c>
      <c r="W239" s="100">
        <v>46.4</v>
      </c>
      <c r="X239" s="100">
        <v>0.15064752710400001</v>
      </c>
      <c r="Y239" s="100">
        <v>0.347336409703</v>
      </c>
      <c r="Z239" s="100">
        <v>0.48426588992300001</v>
      </c>
      <c r="AA239" s="102">
        <f t="shared" si="13"/>
        <v>1.6492</v>
      </c>
      <c r="AB239" s="99">
        <v>8.8000000000000007</v>
      </c>
      <c r="AC239" s="100">
        <v>46.4</v>
      </c>
      <c r="AD239" s="100">
        <v>0.15064752710400001</v>
      </c>
      <c r="AE239" s="100">
        <v>0.347336409703</v>
      </c>
      <c r="AF239" s="100">
        <v>0.48426588992300001</v>
      </c>
      <c r="AG239" s="101">
        <f t="shared" si="14"/>
        <v>1.67631</v>
      </c>
      <c r="AH239" s="99">
        <v>8.8000000000000007</v>
      </c>
      <c r="AI239" s="100">
        <v>46.4</v>
      </c>
      <c r="AJ239" s="100">
        <v>0.15064752710400001</v>
      </c>
      <c r="AK239" s="100">
        <v>0.347336409703</v>
      </c>
      <c r="AL239" s="100">
        <v>0.48426588992300001</v>
      </c>
      <c r="AM239" s="101">
        <f t="shared" si="15"/>
        <v>1.58114</v>
      </c>
    </row>
    <row r="240" spans="16:39">
      <c r="P240" s="99">
        <v>8.9</v>
      </c>
      <c r="Q240" s="100">
        <v>46.4</v>
      </c>
      <c r="R240" s="100">
        <v>0.14829205507000001</v>
      </c>
      <c r="S240" s="100">
        <v>0.342249607116</v>
      </c>
      <c r="T240" s="100">
        <v>0.47793478465799999</v>
      </c>
      <c r="U240" s="101">
        <f t="shared" si="12"/>
        <v>1.4560200000000001</v>
      </c>
      <c r="V240" s="99">
        <v>8.9</v>
      </c>
      <c r="W240" s="100">
        <v>46.4</v>
      </c>
      <c r="X240" s="100">
        <v>0.14829205507000001</v>
      </c>
      <c r="Y240" s="100">
        <v>0.342249607116</v>
      </c>
      <c r="Z240" s="100">
        <v>0.47793478465799999</v>
      </c>
      <c r="AA240" s="102">
        <f t="shared" si="13"/>
        <v>1.5524</v>
      </c>
      <c r="AB240" s="99">
        <v>8.9</v>
      </c>
      <c r="AC240" s="100">
        <v>46.4</v>
      </c>
      <c r="AD240" s="100">
        <v>0.14829205507000001</v>
      </c>
      <c r="AE240" s="100">
        <v>0.342249607116</v>
      </c>
      <c r="AF240" s="100">
        <v>0.47793478465799999</v>
      </c>
      <c r="AG240" s="101">
        <f t="shared" si="14"/>
        <v>1.58114</v>
      </c>
      <c r="AH240" s="99">
        <v>8.9</v>
      </c>
      <c r="AI240" s="100">
        <v>46.4</v>
      </c>
      <c r="AJ240" s="100">
        <v>0.14829205507000001</v>
      </c>
      <c r="AK240" s="100">
        <v>0.342249607116</v>
      </c>
      <c r="AL240" s="100">
        <v>0.47793478465799999</v>
      </c>
      <c r="AM240" s="101">
        <f t="shared" si="15"/>
        <v>1.48661</v>
      </c>
    </row>
    <row r="241" spans="16:39">
      <c r="P241" s="99">
        <v>9</v>
      </c>
      <c r="Q241" s="100">
        <v>46.4</v>
      </c>
      <c r="R241" s="100">
        <v>0.14889796549000001</v>
      </c>
      <c r="S241" s="100">
        <v>0.344061151023</v>
      </c>
      <c r="T241" s="100">
        <v>0.480741432696</v>
      </c>
      <c r="U241" s="101">
        <f t="shared" si="12"/>
        <v>1.36015</v>
      </c>
      <c r="V241" s="99">
        <v>9</v>
      </c>
      <c r="W241" s="100">
        <v>46.4</v>
      </c>
      <c r="X241" s="100">
        <v>0.14889796549000001</v>
      </c>
      <c r="Y241" s="100">
        <v>0.344061151023</v>
      </c>
      <c r="Z241" s="100">
        <v>0.480741432696</v>
      </c>
      <c r="AA241" s="102">
        <f t="shared" si="13"/>
        <v>1.456</v>
      </c>
      <c r="AB241" s="99">
        <v>9</v>
      </c>
      <c r="AC241" s="100">
        <v>46.4</v>
      </c>
      <c r="AD241" s="100">
        <v>0.14889796549000001</v>
      </c>
      <c r="AE241" s="100">
        <v>0.344061151023</v>
      </c>
      <c r="AF241" s="100">
        <v>0.480741432696</v>
      </c>
      <c r="AG241" s="101">
        <f t="shared" si="14"/>
        <v>1.48661</v>
      </c>
      <c r="AH241" s="99">
        <v>9</v>
      </c>
      <c r="AI241" s="100">
        <v>46.4</v>
      </c>
      <c r="AJ241" s="100">
        <v>0.14889796549000001</v>
      </c>
      <c r="AK241" s="100">
        <v>0.344061151023</v>
      </c>
      <c r="AL241" s="100">
        <v>0.480741432696</v>
      </c>
      <c r="AM241" s="101">
        <f t="shared" si="15"/>
        <v>1.3928400000000001</v>
      </c>
    </row>
    <row r="242" spans="16:39">
      <c r="P242" s="99">
        <v>9.1</v>
      </c>
      <c r="Q242" s="100">
        <v>46.4</v>
      </c>
      <c r="R242" s="100">
        <v>0.15244343616</v>
      </c>
      <c r="S242" s="100">
        <v>0.35233868665899998</v>
      </c>
      <c r="T242" s="100">
        <v>0.49200114260099997</v>
      </c>
      <c r="U242" s="101">
        <f t="shared" si="12"/>
        <v>1.26491</v>
      </c>
      <c r="V242" s="99">
        <v>9.1</v>
      </c>
      <c r="W242" s="100">
        <v>46.4</v>
      </c>
      <c r="X242" s="100">
        <v>0.15244343616</v>
      </c>
      <c r="Y242" s="100">
        <v>0.35233868665899998</v>
      </c>
      <c r="Z242" s="100">
        <v>0.49200114260099997</v>
      </c>
      <c r="AA242" s="102">
        <f t="shared" si="13"/>
        <v>1.3601000000000001</v>
      </c>
      <c r="AB242" s="99">
        <v>9.1</v>
      </c>
      <c r="AC242" s="100">
        <v>46.4</v>
      </c>
      <c r="AD242" s="100">
        <v>0.15244343616</v>
      </c>
      <c r="AE242" s="100">
        <v>0.35233868665899998</v>
      </c>
      <c r="AF242" s="100">
        <v>0.49200114260099997</v>
      </c>
      <c r="AG242" s="101">
        <f t="shared" si="14"/>
        <v>1.3928400000000001</v>
      </c>
      <c r="AH242" s="99">
        <v>9.1</v>
      </c>
      <c r="AI242" s="100">
        <v>46.4</v>
      </c>
      <c r="AJ242" s="100">
        <v>0.15244343616</v>
      </c>
      <c r="AK242" s="100">
        <v>0.35233868665899998</v>
      </c>
      <c r="AL242" s="100">
        <v>0.49200114260099997</v>
      </c>
      <c r="AM242" s="101">
        <f t="shared" si="15"/>
        <v>1.3</v>
      </c>
    </row>
    <row r="243" spans="16:39">
      <c r="P243" s="99">
        <v>9.1999999999999993</v>
      </c>
      <c r="Q243" s="100">
        <v>46.4</v>
      </c>
      <c r="R243" s="100">
        <v>0.159363939141</v>
      </c>
      <c r="S243" s="100">
        <v>0.36776020264199999</v>
      </c>
      <c r="T243" s="100">
        <v>0.51118316688499998</v>
      </c>
      <c r="U243" s="101">
        <f t="shared" si="12"/>
        <v>1.1704699999999999</v>
      </c>
      <c r="V243" s="99">
        <v>9.1999999999999993</v>
      </c>
      <c r="W243" s="100">
        <v>46.4</v>
      </c>
      <c r="X243" s="100">
        <v>0.159363939141</v>
      </c>
      <c r="Y243" s="100">
        <v>0.36776020264199999</v>
      </c>
      <c r="Z243" s="100">
        <v>0.51118316688499998</v>
      </c>
      <c r="AA243" s="102">
        <f t="shared" si="13"/>
        <v>1.2648999999999999</v>
      </c>
      <c r="AB243" s="99">
        <v>9.1999999999999993</v>
      </c>
      <c r="AC243" s="100">
        <v>46.4</v>
      </c>
      <c r="AD243" s="100">
        <v>0.159363939141</v>
      </c>
      <c r="AE243" s="100">
        <v>0.36776020264199999</v>
      </c>
      <c r="AF243" s="100">
        <v>0.51118316688499998</v>
      </c>
      <c r="AG243" s="101">
        <f t="shared" si="14"/>
        <v>1.3</v>
      </c>
      <c r="AH243" s="99">
        <v>9.1999999999999993</v>
      </c>
      <c r="AI243" s="100">
        <v>46.4</v>
      </c>
      <c r="AJ243" s="100">
        <v>0.159363939141</v>
      </c>
      <c r="AK243" s="100">
        <v>0.36776020264199999</v>
      </c>
      <c r="AL243" s="100">
        <v>0.51118316688499998</v>
      </c>
      <c r="AM243" s="101">
        <f t="shared" si="15"/>
        <v>1.2082999999999999</v>
      </c>
    </row>
    <row r="244" spans="16:39">
      <c r="P244" s="99">
        <v>9.3000000000000007</v>
      </c>
      <c r="Q244" s="100">
        <v>46.4</v>
      </c>
      <c r="R244" s="100">
        <v>0.171190615938</v>
      </c>
      <c r="S244" s="100">
        <v>0.39678763813000001</v>
      </c>
      <c r="T244" s="100">
        <v>0.54957572791599996</v>
      </c>
      <c r="U244" s="101">
        <f t="shared" si="12"/>
        <v>1.0770299999999999</v>
      </c>
      <c r="V244" s="99">
        <v>9.3000000000000007</v>
      </c>
      <c r="W244" s="100">
        <v>46.4</v>
      </c>
      <c r="X244" s="100">
        <v>0.171190615938</v>
      </c>
      <c r="Y244" s="100">
        <v>0.39678763813000001</v>
      </c>
      <c r="Z244" s="100">
        <v>0.54957572791599996</v>
      </c>
      <c r="AA244" s="102">
        <f t="shared" si="13"/>
        <v>1.1705000000000001</v>
      </c>
      <c r="AB244" s="99">
        <v>9.3000000000000007</v>
      </c>
      <c r="AC244" s="100">
        <v>46.4</v>
      </c>
      <c r="AD244" s="100">
        <v>0.171190615938</v>
      </c>
      <c r="AE244" s="100">
        <v>0.39678763813000001</v>
      </c>
      <c r="AF244" s="100">
        <v>0.54957572791599996</v>
      </c>
      <c r="AG244" s="101">
        <f t="shared" si="14"/>
        <v>1.20831</v>
      </c>
      <c r="AH244" s="99">
        <v>9.3000000000000007</v>
      </c>
      <c r="AI244" s="100">
        <v>46.4</v>
      </c>
      <c r="AJ244" s="100">
        <v>0.171190615938</v>
      </c>
      <c r="AK244" s="100">
        <v>0.39678763813000001</v>
      </c>
      <c r="AL244" s="100">
        <v>0.54957572791599996</v>
      </c>
      <c r="AM244" s="101">
        <f t="shared" si="15"/>
        <v>1.1180300000000001</v>
      </c>
    </row>
    <row r="245" spans="16:39">
      <c r="P245" s="99">
        <v>9.4</v>
      </c>
      <c r="Q245" s="100">
        <v>46.4</v>
      </c>
      <c r="R245" s="100">
        <v>0.19095124008</v>
      </c>
      <c r="S245" s="100">
        <v>0.447304714125</v>
      </c>
      <c r="T245" s="100">
        <v>0.62101026169600004</v>
      </c>
      <c r="U245" s="101">
        <f t="shared" si="12"/>
        <v>0.98489000000000004</v>
      </c>
      <c r="V245" s="99">
        <v>9.4</v>
      </c>
      <c r="W245" s="100">
        <v>46.4</v>
      </c>
      <c r="X245" s="100">
        <v>0.19095124008</v>
      </c>
      <c r="Y245" s="100">
        <v>0.447304714125</v>
      </c>
      <c r="Z245" s="100">
        <v>0.62101026169600004</v>
      </c>
      <c r="AA245" s="102">
        <f t="shared" si="13"/>
        <v>1.077</v>
      </c>
      <c r="AB245" s="99">
        <v>9.4</v>
      </c>
      <c r="AC245" s="100">
        <v>46.4</v>
      </c>
      <c r="AD245" s="100">
        <v>0.19095124008</v>
      </c>
      <c r="AE245" s="100">
        <v>0.447304714125</v>
      </c>
      <c r="AF245" s="100">
        <v>0.62101026169600004</v>
      </c>
      <c r="AG245" s="101">
        <f t="shared" si="14"/>
        <v>1.1180300000000001</v>
      </c>
      <c r="AH245" s="99">
        <v>9.4</v>
      </c>
      <c r="AI245" s="100">
        <v>46.4</v>
      </c>
      <c r="AJ245" s="100">
        <v>0.19095124008</v>
      </c>
      <c r="AK245" s="100">
        <v>0.447304714125</v>
      </c>
      <c r="AL245" s="100">
        <v>0.62101026169600004</v>
      </c>
      <c r="AM245" s="101">
        <f t="shared" si="15"/>
        <v>1.02956</v>
      </c>
    </row>
    <row r="246" spans="16:39">
      <c r="P246" s="99">
        <v>9.5</v>
      </c>
      <c r="Q246" s="100">
        <v>46.4</v>
      </c>
      <c r="R246" s="100">
        <v>0.219849092415</v>
      </c>
      <c r="S246" s="100">
        <v>0.52634383914100002</v>
      </c>
      <c r="T246" s="100">
        <v>0.734560357888</v>
      </c>
      <c r="U246" s="101">
        <f t="shared" si="12"/>
        <v>0.89442999999999995</v>
      </c>
      <c r="V246" s="99">
        <v>9.5</v>
      </c>
      <c r="W246" s="100">
        <v>46.4</v>
      </c>
      <c r="X246" s="100">
        <v>0.219849092415</v>
      </c>
      <c r="Y246" s="100">
        <v>0.52634383914100002</v>
      </c>
      <c r="Z246" s="100">
        <v>0.734560357888</v>
      </c>
      <c r="AA246" s="102">
        <f t="shared" si="13"/>
        <v>0.9849</v>
      </c>
      <c r="AB246" s="99">
        <v>9.5</v>
      </c>
      <c r="AC246" s="100">
        <v>46.4</v>
      </c>
      <c r="AD246" s="100">
        <v>0.219849092415</v>
      </c>
      <c r="AE246" s="100">
        <v>0.52634383914100002</v>
      </c>
      <c r="AF246" s="100">
        <v>0.734560357888</v>
      </c>
      <c r="AG246" s="101">
        <f t="shared" si="14"/>
        <v>1.02956</v>
      </c>
      <c r="AH246" s="99">
        <v>9.5</v>
      </c>
      <c r="AI246" s="100">
        <v>46.4</v>
      </c>
      <c r="AJ246" s="100">
        <v>0.219849092415</v>
      </c>
      <c r="AK246" s="100">
        <v>0.52634383914100002</v>
      </c>
      <c r="AL246" s="100">
        <v>0.734560357888</v>
      </c>
      <c r="AM246" s="101">
        <f t="shared" si="15"/>
        <v>0.94340000000000002</v>
      </c>
    </row>
    <row r="247" spans="16:39">
      <c r="P247" s="99">
        <v>9.6</v>
      </c>
      <c r="Q247" s="100">
        <v>46.4</v>
      </c>
      <c r="R247" s="100">
        <v>0.24381207666599999</v>
      </c>
      <c r="S247" s="100">
        <v>0.58258008078599999</v>
      </c>
      <c r="T247" s="100">
        <v>0.80953004134899997</v>
      </c>
      <c r="U247" s="101">
        <f t="shared" si="12"/>
        <v>0.80623</v>
      </c>
      <c r="V247" s="99">
        <v>9.6</v>
      </c>
      <c r="W247" s="100">
        <v>46.4</v>
      </c>
      <c r="X247" s="100">
        <v>0.24381207666599999</v>
      </c>
      <c r="Y247" s="100">
        <v>0.58258008078599999</v>
      </c>
      <c r="Z247" s="100">
        <v>0.80953004134899997</v>
      </c>
      <c r="AA247" s="102">
        <f t="shared" si="13"/>
        <v>0.89439999999999997</v>
      </c>
      <c r="AB247" s="99">
        <v>9.6</v>
      </c>
      <c r="AC247" s="100">
        <v>46.4</v>
      </c>
      <c r="AD247" s="100">
        <v>0.24381207666599999</v>
      </c>
      <c r="AE247" s="100">
        <v>0.58258008078599999</v>
      </c>
      <c r="AF247" s="100">
        <v>0.80953004134899997</v>
      </c>
      <c r="AG247" s="101">
        <f t="shared" si="14"/>
        <v>0.94340000000000002</v>
      </c>
      <c r="AH247" s="99">
        <v>9.6</v>
      </c>
      <c r="AI247" s="100">
        <v>46.4</v>
      </c>
      <c r="AJ247" s="100">
        <v>0.24381207666599999</v>
      </c>
      <c r="AK247" s="100">
        <v>0.58258008078599999</v>
      </c>
      <c r="AL247" s="100">
        <v>0.80953004134899997</v>
      </c>
      <c r="AM247" s="101">
        <f t="shared" si="15"/>
        <v>0.86023000000000005</v>
      </c>
    </row>
    <row r="248" spans="16:39">
      <c r="P248" s="99">
        <v>9.6999999999999993</v>
      </c>
      <c r="Q248" s="100">
        <v>46.4</v>
      </c>
      <c r="R248" s="100">
        <v>0.25806164906700002</v>
      </c>
      <c r="S248" s="100">
        <v>0.61045211466899996</v>
      </c>
      <c r="T248" s="100">
        <v>0.844459053387</v>
      </c>
      <c r="U248" s="101">
        <f t="shared" si="12"/>
        <v>0.72111000000000003</v>
      </c>
      <c r="V248" s="99">
        <v>9.6999999999999993</v>
      </c>
      <c r="W248" s="100">
        <v>46.4</v>
      </c>
      <c r="X248" s="100">
        <v>0.25806164906700002</v>
      </c>
      <c r="Y248" s="100">
        <v>0.61045211466899996</v>
      </c>
      <c r="Z248" s="100">
        <v>0.844459053387</v>
      </c>
      <c r="AA248" s="102">
        <f t="shared" si="13"/>
        <v>0.80620000000000003</v>
      </c>
      <c r="AB248" s="99">
        <v>9.6999999999999993</v>
      </c>
      <c r="AC248" s="100">
        <v>46.4</v>
      </c>
      <c r="AD248" s="100">
        <v>0.25806164906700002</v>
      </c>
      <c r="AE248" s="100">
        <v>0.61045211466899996</v>
      </c>
      <c r="AF248" s="100">
        <v>0.844459053387</v>
      </c>
      <c r="AG248" s="101">
        <f t="shared" si="14"/>
        <v>0.86023000000000005</v>
      </c>
      <c r="AH248" s="99">
        <v>9.6999999999999993</v>
      </c>
      <c r="AI248" s="100">
        <v>46.4</v>
      </c>
      <c r="AJ248" s="100">
        <v>0.25806164906700002</v>
      </c>
      <c r="AK248" s="100">
        <v>0.61045211466899996</v>
      </c>
      <c r="AL248" s="100">
        <v>0.844459053387</v>
      </c>
      <c r="AM248" s="101">
        <f t="shared" si="15"/>
        <v>0.78103</v>
      </c>
    </row>
    <row r="249" spans="16:39">
      <c r="P249" s="99">
        <v>9.8000000000000007</v>
      </c>
      <c r="Q249" s="100">
        <v>46.4</v>
      </c>
      <c r="R249" s="100">
        <v>0.266142674041</v>
      </c>
      <c r="S249" s="100">
        <v>0.62461520464700004</v>
      </c>
      <c r="T249" s="100">
        <v>0.86176761033600002</v>
      </c>
      <c r="U249" s="101">
        <f t="shared" si="12"/>
        <v>0.64031000000000005</v>
      </c>
      <c r="V249" s="99">
        <v>9.8000000000000007</v>
      </c>
      <c r="W249" s="100">
        <v>46.4</v>
      </c>
      <c r="X249" s="100">
        <v>0.266142674041</v>
      </c>
      <c r="Y249" s="100">
        <v>0.62461520464700004</v>
      </c>
      <c r="Z249" s="100">
        <v>0.86176761033600002</v>
      </c>
      <c r="AA249" s="102">
        <f t="shared" si="13"/>
        <v>0.72109999999999996</v>
      </c>
      <c r="AB249" s="99">
        <v>9.8000000000000007</v>
      </c>
      <c r="AC249" s="100">
        <v>46.4</v>
      </c>
      <c r="AD249" s="100">
        <v>0.266142674041</v>
      </c>
      <c r="AE249" s="100">
        <v>0.62461520464700004</v>
      </c>
      <c r="AF249" s="100">
        <v>0.86176761033600002</v>
      </c>
      <c r="AG249" s="101">
        <f t="shared" si="14"/>
        <v>0.78103</v>
      </c>
      <c r="AH249" s="99">
        <v>9.8000000000000007</v>
      </c>
      <c r="AI249" s="100">
        <v>46.4</v>
      </c>
      <c r="AJ249" s="100">
        <v>0.266142674041</v>
      </c>
      <c r="AK249" s="100">
        <v>0.62461520464700004</v>
      </c>
      <c r="AL249" s="100">
        <v>0.86176761033600002</v>
      </c>
      <c r="AM249" s="101">
        <f t="shared" si="15"/>
        <v>0.70711000000000002</v>
      </c>
    </row>
    <row r="250" spans="16:39">
      <c r="P250" s="99">
        <v>9.9</v>
      </c>
      <c r="Q250" s="100">
        <v>46.4</v>
      </c>
      <c r="R250" s="100">
        <v>0.26931485861999999</v>
      </c>
      <c r="S250" s="100">
        <v>0.62864844646600004</v>
      </c>
      <c r="T250" s="100">
        <v>0.86616031053800002</v>
      </c>
      <c r="U250" s="101">
        <f t="shared" si="12"/>
        <v>0.56569000000000003</v>
      </c>
      <c r="V250" s="99">
        <v>9.9</v>
      </c>
      <c r="W250" s="100">
        <v>46.4</v>
      </c>
      <c r="X250" s="100">
        <v>0.26931485861999999</v>
      </c>
      <c r="Y250" s="100">
        <v>0.62864844646600004</v>
      </c>
      <c r="Z250" s="100">
        <v>0.86616031053800002</v>
      </c>
      <c r="AA250" s="102">
        <f t="shared" si="13"/>
        <v>0.64029999999999998</v>
      </c>
      <c r="AB250" s="99">
        <v>9.9</v>
      </c>
      <c r="AC250" s="100">
        <v>46.4</v>
      </c>
      <c r="AD250" s="100">
        <v>0.26931485861999999</v>
      </c>
      <c r="AE250" s="100">
        <v>0.62864844646600004</v>
      </c>
      <c r="AF250" s="100">
        <v>0.86616031053800002</v>
      </c>
      <c r="AG250" s="101">
        <f t="shared" si="14"/>
        <v>0.70711000000000002</v>
      </c>
      <c r="AH250" s="99">
        <v>9.9</v>
      </c>
      <c r="AI250" s="100">
        <v>46.4</v>
      </c>
      <c r="AJ250" s="100">
        <v>0.26931485861999999</v>
      </c>
      <c r="AK250" s="100">
        <v>0.62864844646600004</v>
      </c>
      <c r="AL250" s="100">
        <v>0.86616031053800002</v>
      </c>
      <c r="AM250" s="101">
        <f t="shared" si="15"/>
        <v>0.64031000000000005</v>
      </c>
    </row>
    <row r="251" spans="16:39">
      <c r="P251" s="99">
        <v>10</v>
      </c>
      <c r="Q251" s="100">
        <v>46.4</v>
      </c>
      <c r="R251" s="100">
        <v>0.26859207766499998</v>
      </c>
      <c r="S251" s="100">
        <v>0.62445417138799997</v>
      </c>
      <c r="T251" s="100">
        <v>0.85972484119600001</v>
      </c>
      <c r="U251" s="101">
        <f t="shared" si="12"/>
        <v>0.5</v>
      </c>
      <c r="V251" s="99">
        <v>10</v>
      </c>
      <c r="W251" s="100">
        <v>46.4</v>
      </c>
      <c r="X251" s="100">
        <v>0.26859207766499998</v>
      </c>
      <c r="Y251" s="100">
        <v>0.62445417138799997</v>
      </c>
      <c r="Z251" s="100">
        <v>0.85972484119600001</v>
      </c>
      <c r="AA251" s="102">
        <f t="shared" si="13"/>
        <v>0.56569999999999998</v>
      </c>
      <c r="AB251" s="99">
        <v>10</v>
      </c>
      <c r="AC251" s="100">
        <v>46.4</v>
      </c>
      <c r="AD251" s="100">
        <v>0.26859207766499998</v>
      </c>
      <c r="AE251" s="100">
        <v>0.62445417138799997</v>
      </c>
      <c r="AF251" s="100">
        <v>0.85972484119600001</v>
      </c>
      <c r="AG251" s="101">
        <f t="shared" si="14"/>
        <v>0.64031000000000005</v>
      </c>
      <c r="AH251" s="99">
        <v>10</v>
      </c>
      <c r="AI251" s="100">
        <v>46.4</v>
      </c>
      <c r="AJ251" s="100">
        <v>0.26859207766499998</v>
      </c>
      <c r="AK251" s="100">
        <v>0.62445417138799997</v>
      </c>
      <c r="AL251" s="100">
        <v>0.85972484119600001</v>
      </c>
      <c r="AM251" s="101">
        <f t="shared" si="15"/>
        <v>0.58309999999999995</v>
      </c>
    </row>
    <row r="252" spans="16:39">
      <c r="P252" s="99">
        <v>10.1</v>
      </c>
      <c r="Q252" s="100">
        <v>46.4</v>
      </c>
      <c r="R252" s="100">
        <v>0.26578160605099999</v>
      </c>
      <c r="S252" s="100">
        <v>0.61641602371899995</v>
      </c>
      <c r="T252" s="100">
        <v>0.84856584568799998</v>
      </c>
      <c r="U252" s="101">
        <f t="shared" si="12"/>
        <v>0.44721</v>
      </c>
      <c r="V252" s="99">
        <v>10.1</v>
      </c>
      <c r="W252" s="100">
        <v>46.4</v>
      </c>
      <c r="X252" s="100">
        <v>0.26578160605099999</v>
      </c>
      <c r="Y252" s="100">
        <v>0.61641602371899995</v>
      </c>
      <c r="Z252" s="100">
        <v>0.84856584568799998</v>
      </c>
      <c r="AA252" s="102">
        <f t="shared" si="13"/>
        <v>0.5</v>
      </c>
      <c r="AB252" s="99">
        <v>10.1</v>
      </c>
      <c r="AC252" s="100">
        <v>46.4</v>
      </c>
      <c r="AD252" s="100">
        <v>0.26578160605099999</v>
      </c>
      <c r="AE252" s="100">
        <v>0.61641602371899995</v>
      </c>
      <c r="AF252" s="100">
        <v>0.84856584568799998</v>
      </c>
      <c r="AG252" s="101">
        <f t="shared" si="14"/>
        <v>0.58309999999999995</v>
      </c>
      <c r="AH252" s="99">
        <v>10.1</v>
      </c>
      <c r="AI252" s="100">
        <v>46.4</v>
      </c>
      <c r="AJ252" s="100">
        <v>0.26578160605099999</v>
      </c>
      <c r="AK252" s="100">
        <v>0.61641602371899995</v>
      </c>
      <c r="AL252" s="100">
        <v>0.84856584568799998</v>
      </c>
      <c r="AM252" s="101">
        <f t="shared" si="15"/>
        <v>0.53852</v>
      </c>
    </row>
    <row r="253" spans="16:39">
      <c r="P253" s="99">
        <v>10.199999999999999</v>
      </c>
      <c r="Q253" s="100">
        <v>46.4</v>
      </c>
      <c r="R253" s="100">
        <v>0.261978591288</v>
      </c>
      <c r="S253" s="100">
        <v>0.60709518938700002</v>
      </c>
      <c r="T253" s="100">
        <v>0.83628984106399995</v>
      </c>
      <c r="U253" s="101">
        <f t="shared" si="12"/>
        <v>0.41231000000000001</v>
      </c>
      <c r="V253" s="99">
        <v>10.199999999999999</v>
      </c>
      <c r="W253" s="100">
        <v>46.4</v>
      </c>
      <c r="X253" s="100">
        <v>0.261978591288</v>
      </c>
      <c r="Y253" s="100">
        <v>0.60709518938700002</v>
      </c>
      <c r="Z253" s="100">
        <v>0.83628984106399995</v>
      </c>
      <c r="AA253" s="102">
        <f t="shared" si="13"/>
        <v>0.44719999999999999</v>
      </c>
      <c r="AB253" s="99">
        <v>10.199999999999999</v>
      </c>
      <c r="AC253" s="100">
        <v>46.4</v>
      </c>
      <c r="AD253" s="100">
        <v>0.261978591288</v>
      </c>
      <c r="AE253" s="100">
        <v>0.60709518938700002</v>
      </c>
      <c r="AF253" s="100">
        <v>0.83628984106399995</v>
      </c>
      <c r="AG253" s="101">
        <f t="shared" si="14"/>
        <v>0.53852</v>
      </c>
      <c r="AH253" s="99">
        <v>10.199999999999999</v>
      </c>
      <c r="AI253" s="100">
        <v>46.4</v>
      </c>
      <c r="AJ253" s="100">
        <v>0.261978591288</v>
      </c>
      <c r="AK253" s="100">
        <v>0.60709518938700002</v>
      </c>
      <c r="AL253" s="100">
        <v>0.83628984106399995</v>
      </c>
      <c r="AM253" s="101">
        <f t="shared" si="15"/>
        <v>0.50990000000000002</v>
      </c>
    </row>
    <row r="254" spans="16:39">
      <c r="P254" s="99">
        <v>10.3</v>
      </c>
      <c r="Q254" s="100">
        <v>46.4</v>
      </c>
      <c r="R254" s="100">
        <v>0.25652658063599998</v>
      </c>
      <c r="S254" s="100">
        <v>0.59397503764799997</v>
      </c>
      <c r="T254" s="100">
        <v>0.81905713764800003</v>
      </c>
      <c r="U254" s="101">
        <f t="shared" si="12"/>
        <v>0.4</v>
      </c>
      <c r="V254" s="99">
        <v>10.3</v>
      </c>
      <c r="W254" s="100">
        <v>46.4</v>
      </c>
      <c r="X254" s="100">
        <v>0.25652658063599998</v>
      </c>
      <c r="Y254" s="100">
        <v>0.59397503764799997</v>
      </c>
      <c r="Z254" s="100">
        <v>0.81905713764800003</v>
      </c>
      <c r="AA254" s="102">
        <f t="shared" si="13"/>
        <v>0.4123</v>
      </c>
      <c r="AB254" s="99">
        <v>10.3</v>
      </c>
      <c r="AC254" s="100">
        <v>46.4</v>
      </c>
      <c r="AD254" s="100">
        <v>0.25652658063599998</v>
      </c>
      <c r="AE254" s="100">
        <v>0.59397503764799997</v>
      </c>
      <c r="AF254" s="100">
        <v>0.81905713764800003</v>
      </c>
      <c r="AG254" s="101">
        <f t="shared" si="14"/>
        <v>0.50990000000000002</v>
      </c>
      <c r="AH254" s="99">
        <v>10.3</v>
      </c>
      <c r="AI254" s="100">
        <v>46.4</v>
      </c>
      <c r="AJ254" s="100">
        <v>0.25652658063599998</v>
      </c>
      <c r="AK254" s="100">
        <v>0.59397503764799997</v>
      </c>
      <c r="AL254" s="100">
        <v>0.81905713764800003</v>
      </c>
      <c r="AM254" s="101">
        <f t="shared" si="15"/>
        <v>0.5</v>
      </c>
    </row>
    <row r="255" spans="16:39">
      <c r="P255" s="99">
        <v>10.4</v>
      </c>
      <c r="Q255" s="100">
        <v>46.4</v>
      </c>
      <c r="R255" s="100">
        <v>0.24724867042400001</v>
      </c>
      <c r="S255" s="100">
        <v>0.56981225062300001</v>
      </c>
      <c r="T255" s="100">
        <v>0.78494874400500003</v>
      </c>
      <c r="U255" s="101">
        <f t="shared" si="12"/>
        <v>0.41231000000000001</v>
      </c>
      <c r="V255" s="99">
        <v>10.4</v>
      </c>
      <c r="W255" s="100">
        <v>46.4</v>
      </c>
      <c r="X255" s="100">
        <v>0.24724867042400001</v>
      </c>
      <c r="Y255" s="100">
        <v>0.56981225062300001</v>
      </c>
      <c r="Z255" s="100">
        <v>0.78494874400500003</v>
      </c>
      <c r="AA255" s="102">
        <f t="shared" si="13"/>
        <v>0.4</v>
      </c>
      <c r="AB255" s="99">
        <v>10.4</v>
      </c>
      <c r="AC255" s="100">
        <v>46.4</v>
      </c>
      <c r="AD255" s="100">
        <v>0.24724867042400001</v>
      </c>
      <c r="AE255" s="100">
        <v>0.56981225062300001</v>
      </c>
      <c r="AF255" s="100">
        <v>0.78494874400500003</v>
      </c>
      <c r="AG255" s="101">
        <f t="shared" si="14"/>
        <v>0.5</v>
      </c>
      <c r="AH255" s="99">
        <v>10.4</v>
      </c>
      <c r="AI255" s="100">
        <v>46.4</v>
      </c>
      <c r="AJ255" s="100">
        <v>0.24724867042400001</v>
      </c>
      <c r="AK255" s="100">
        <v>0.56981225062300001</v>
      </c>
      <c r="AL255" s="100">
        <v>0.78494874400500003</v>
      </c>
      <c r="AM255" s="101">
        <f t="shared" si="15"/>
        <v>0.50990000000000002</v>
      </c>
    </row>
    <row r="256" spans="16:39">
      <c r="P256" s="99">
        <v>10.5</v>
      </c>
      <c r="Q256" s="100">
        <v>46.4</v>
      </c>
      <c r="R256" s="100">
        <v>0.23242425774700001</v>
      </c>
      <c r="S256" s="100">
        <v>0.52860037418700001</v>
      </c>
      <c r="T256" s="100">
        <v>0.72398586450199998</v>
      </c>
      <c r="U256" s="101">
        <f t="shared" si="12"/>
        <v>0.44721</v>
      </c>
      <c r="V256" s="99">
        <v>10.5</v>
      </c>
      <c r="W256" s="100">
        <v>46.4</v>
      </c>
      <c r="X256" s="100">
        <v>0.23242425774700001</v>
      </c>
      <c r="Y256" s="100">
        <v>0.52860037418700001</v>
      </c>
      <c r="Z256" s="100">
        <v>0.72398586450199998</v>
      </c>
      <c r="AA256" s="102">
        <f t="shared" si="13"/>
        <v>0.4123</v>
      </c>
      <c r="AB256" s="99">
        <v>10.5</v>
      </c>
      <c r="AC256" s="100">
        <v>46.4</v>
      </c>
      <c r="AD256" s="100">
        <v>0.23242425774700001</v>
      </c>
      <c r="AE256" s="100">
        <v>0.52860037418700001</v>
      </c>
      <c r="AF256" s="100">
        <v>0.72398586450199998</v>
      </c>
      <c r="AG256" s="101">
        <f t="shared" si="14"/>
        <v>0.50990000000000002</v>
      </c>
      <c r="AH256" s="99">
        <v>10.5</v>
      </c>
      <c r="AI256" s="100">
        <v>46.4</v>
      </c>
      <c r="AJ256" s="100">
        <v>0.23242425774700001</v>
      </c>
      <c r="AK256" s="100">
        <v>0.52860037418700001</v>
      </c>
      <c r="AL256" s="100">
        <v>0.72398586450199998</v>
      </c>
      <c r="AM256" s="101">
        <f t="shared" si="15"/>
        <v>0.53852</v>
      </c>
    </row>
    <row r="257" spans="16:39">
      <c r="P257" s="99">
        <v>7</v>
      </c>
      <c r="Q257" s="100">
        <v>46.5</v>
      </c>
      <c r="R257" s="100">
        <v>0.26348240990600003</v>
      </c>
      <c r="S257" s="100">
        <v>0.60434351950099996</v>
      </c>
      <c r="T257" s="100">
        <v>0.83144055307700004</v>
      </c>
      <c r="U257" s="101">
        <f t="shared" si="12"/>
        <v>3.3136100000000002</v>
      </c>
      <c r="V257" s="99">
        <v>7</v>
      </c>
      <c r="W257" s="100">
        <v>46.5</v>
      </c>
      <c r="X257" s="100">
        <v>0.26348240990600003</v>
      </c>
      <c r="Y257" s="100">
        <v>0.60434351950099996</v>
      </c>
      <c r="Z257" s="100">
        <v>0.83144055307700004</v>
      </c>
      <c r="AA257" s="102">
        <f t="shared" si="13"/>
        <v>3.4131999999999998</v>
      </c>
      <c r="AB257" s="99">
        <v>7</v>
      </c>
      <c r="AC257" s="100">
        <v>46.5</v>
      </c>
      <c r="AD257" s="100">
        <v>0.26348240990600003</v>
      </c>
      <c r="AE257" s="100">
        <v>0.60434351950099996</v>
      </c>
      <c r="AF257" s="100">
        <v>0.83144055307700004</v>
      </c>
      <c r="AG257" s="101">
        <f t="shared" si="14"/>
        <v>3.4234499999999999</v>
      </c>
      <c r="AH257" s="99">
        <v>7</v>
      </c>
      <c r="AI257" s="100">
        <v>46.5</v>
      </c>
      <c r="AJ257" s="100">
        <v>0.26348240990600003</v>
      </c>
      <c r="AK257" s="100">
        <v>0.60434351950099996</v>
      </c>
      <c r="AL257" s="100">
        <v>0.83144055307700004</v>
      </c>
      <c r="AM257" s="101">
        <f t="shared" si="15"/>
        <v>3.3241499999999999</v>
      </c>
    </row>
    <row r="258" spans="16:39">
      <c r="P258" s="99">
        <v>6.9</v>
      </c>
      <c r="Q258" s="100">
        <v>46.5</v>
      </c>
      <c r="R258" s="100">
        <v>0.24382125716299999</v>
      </c>
      <c r="S258" s="100">
        <v>0.55697129372099996</v>
      </c>
      <c r="T258" s="100">
        <v>0.76465647261500003</v>
      </c>
      <c r="U258" s="101">
        <f t="shared" si="12"/>
        <v>3.4132099999999999</v>
      </c>
      <c r="V258" s="99">
        <v>6.9</v>
      </c>
      <c r="W258" s="100">
        <v>46.5</v>
      </c>
      <c r="X258" s="100">
        <v>0.24382125716299999</v>
      </c>
      <c r="Y258" s="100">
        <v>0.55697129372099996</v>
      </c>
      <c r="Z258" s="100">
        <v>0.76465647261500003</v>
      </c>
      <c r="AA258" s="102">
        <f t="shared" si="13"/>
        <v>3.5127999999999999</v>
      </c>
      <c r="AB258" s="99">
        <v>6.9</v>
      </c>
      <c r="AC258" s="100">
        <v>46.5</v>
      </c>
      <c r="AD258" s="100">
        <v>0.24382125716299999</v>
      </c>
      <c r="AE258" s="100">
        <v>0.55697129372099996</v>
      </c>
      <c r="AF258" s="100">
        <v>0.76465647261500003</v>
      </c>
      <c r="AG258" s="101">
        <f t="shared" si="14"/>
        <v>3.52278</v>
      </c>
      <c r="AH258" s="99">
        <v>6.9</v>
      </c>
      <c r="AI258" s="100">
        <v>46.5</v>
      </c>
      <c r="AJ258" s="100">
        <v>0.24382125716299999</v>
      </c>
      <c r="AK258" s="100">
        <v>0.55697129372099996</v>
      </c>
      <c r="AL258" s="100">
        <v>0.76465647261500003</v>
      </c>
      <c r="AM258" s="101">
        <f t="shared" si="15"/>
        <v>3.4234499999999999</v>
      </c>
    </row>
    <row r="259" spans="16:39">
      <c r="P259" s="99">
        <v>7.1</v>
      </c>
      <c r="Q259" s="100">
        <v>46.5</v>
      </c>
      <c r="R259" s="100">
        <v>0.28188071288700001</v>
      </c>
      <c r="S259" s="100">
        <v>0.64363215556300002</v>
      </c>
      <c r="T259" s="100">
        <v>0.88270545847399995</v>
      </c>
      <c r="U259" s="101">
        <f t="shared" si="12"/>
        <v>3.2140300000000002</v>
      </c>
      <c r="V259" s="99">
        <v>7.1</v>
      </c>
      <c r="W259" s="100">
        <v>46.5</v>
      </c>
      <c r="X259" s="100">
        <v>0.28188071288700001</v>
      </c>
      <c r="Y259" s="100">
        <v>0.64363215556300002</v>
      </c>
      <c r="Z259" s="100">
        <v>0.88270545847399995</v>
      </c>
      <c r="AA259" s="102">
        <f t="shared" si="13"/>
        <v>3.3136000000000001</v>
      </c>
      <c r="AB259" s="99">
        <v>7.1</v>
      </c>
      <c r="AC259" s="100">
        <v>46.5</v>
      </c>
      <c r="AD259" s="100">
        <v>0.28188071288700001</v>
      </c>
      <c r="AE259" s="100">
        <v>0.64363215556300002</v>
      </c>
      <c r="AF259" s="100">
        <v>0.88270545847399995</v>
      </c>
      <c r="AG259" s="101">
        <f t="shared" si="14"/>
        <v>3.32416</v>
      </c>
      <c r="AH259" s="99">
        <v>7.1</v>
      </c>
      <c r="AI259" s="100">
        <v>46.5</v>
      </c>
      <c r="AJ259" s="100">
        <v>0.28188071288700001</v>
      </c>
      <c r="AK259" s="100">
        <v>0.64363215556300002</v>
      </c>
      <c r="AL259" s="100">
        <v>0.88270545847399995</v>
      </c>
      <c r="AM259" s="101">
        <f t="shared" si="15"/>
        <v>3.2248999999999999</v>
      </c>
    </row>
    <row r="260" spans="16:39">
      <c r="P260" s="99">
        <v>6.8</v>
      </c>
      <c r="Q260" s="100">
        <v>46.5</v>
      </c>
      <c r="R260" s="100">
        <v>0.229092442525</v>
      </c>
      <c r="S260" s="100">
        <v>0.52456323053800002</v>
      </c>
      <c r="T260" s="100">
        <v>0.72279850640200005</v>
      </c>
      <c r="U260" s="101">
        <f t="shared" ref="U260:U323" si="16">ROUND(SQRT((P260-$L$7)^2+(Q260-$M$7)^2),5)</f>
        <v>3.5128300000000001</v>
      </c>
      <c r="V260" s="99">
        <v>6.8</v>
      </c>
      <c r="W260" s="100">
        <v>46.5</v>
      </c>
      <c r="X260" s="100">
        <v>0.229092442525</v>
      </c>
      <c r="Y260" s="100">
        <v>0.52456323053800002</v>
      </c>
      <c r="Z260" s="100">
        <v>0.72279850640200005</v>
      </c>
      <c r="AA260" s="102">
        <f t="shared" ref="AA260:AA323" si="17">ROUND(SQRT((P260-$L$8)^2+(Q260-$M$8)^2),4)</f>
        <v>3.6124999999999998</v>
      </c>
      <c r="AB260" s="99">
        <v>6.8</v>
      </c>
      <c r="AC260" s="100">
        <v>46.5</v>
      </c>
      <c r="AD260" s="100">
        <v>0.229092442525</v>
      </c>
      <c r="AE260" s="100">
        <v>0.52456323053800002</v>
      </c>
      <c r="AF260" s="100">
        <v>0.72279850640200005</v>
      </c>
      <c r="AG260" s="101">
        <f t="shared" ref="AG260:AG323" si="18">ROUND(SQRT((P260-$L$9)^2+(Q260-$M$9)^2),5)</f>
        <v>3.62216</v>
      </c>
      <c r="AH260" s="99">
        <v>6.8</v>
      </c>
      <c r="AI260" s="100">
        <v>46.5</v>
      </c>
      <c r="AJ260" s="100">
        <v>0.229092442525</v>
      </c>
      <c r="AK260" s="100">
        <v>0.52456323053800002</v>
      </c>
      <c r="AL260" s="100">
        <v>0.72279850640200005</v>
      </c>
      <c r="AM260" s="101">
        <f t="shared" ref="AM260:AM323" si="19">ROUND(SQRT((P260-$L$10)^2+(Q260-$M$10)^2),5)</f>
        <v>3.52278</v>
      </c>
    </row>
    <row r="261" spans="16:39">
      <c r="P261" s="99">
        <v>7.2</v>
      </c>
      <c r="Q261" s="100">
        <v>46.5</v>
      </c>
      <c r="R261" s="100">
        <v>0.29760641599900001</v>
      </c>
      <c r="S261" s="100">
        <v>0.67518572319600001</v>
      </c>
      <c r="T261" s="100">
        <v>0.92128398033400005</v>
      </c>
      <c r="U261" s="101">
        <f t="shared" si="16"/>
        <v>3.1144799999999999</v>
      </c>
      <c r="V261" s="99">
        <v>7.2</v>
      </c>
      <c r="W261" s="100">
        <v>46.5</v>
      </c>
      <c r="X261" s="100">
        <v>0.29760641599900001</v>
      </c>
      <c r="Y261" s="100">
        <v>0.67518572319600001</v>
      </c>
      <c r="Z261" s="100">
        <v>0.92128398033400005</v>
      </c>
      <c r="AA261" s="102">
        <f t="shared" si="17"/>
        <v>3.214</v>
      </c>
      <c r="AB261" s="99">
        <v>7.2</v>
      </c>
      <c r="AC261" s="100">
        <v>46.5</v>
      </c>
      <c r="AD261" s="100">
        <v>0.29760641599900001</v>
      </c>
      <c r="AE261" s="100">
        <v>0.67518572319600001</v>
      </c>
      <c r="AF261" s="100">
        <v>0.92128398033400005</v>
      </c>
      <c r="AG261" s="101">
        <f t="shared" si="18"/>
        <v>3.2248999999999999</v>
      </c>
      <c r="AH261" s="99">
        <v>7.2</v>
      </c>
      <c r="AI261" s="100">
        <v>46.5</v>
      </c>
      <c r="AJ261" s="100">
        <v>0.29760641599900001</v>
      </c>
      <c r="AK261" s="100">
        <v>0.67518572319600001</v>
      </c>
      <c r="AL261" s="100">
        <v>0.92128398033400005</v>
      </c>
      <c r="AM261" s="101">
        <f t="shared" si="19"/>
        <v>3.1257000000000001</v>
      </c>
    </row>
    <row r="262" spans="16:39">
      <c r="P262" s="99">
        <v>6.7</v>
      </c>
      <c r="Q262" s="100">
        <v>46.5</v>
      </c>
      <c r="R262" s="100">
        <v>0.21843252368900001</v>
      </c>
      <c r="S262" s="100">
        <v>0.502730320058</v>
      </c>
      <c r="T262" s="100">
        <v>0.69461117647000004</v>
      </c>
      <c r="U262" s="101">
        <f t="shared" si="16"/>
        <v>3.6124800000000001</v>
      </c>
      <c r="V262" s="99">
        <v>6.7</v>
      </c>
      <c r="W262" s="100">
        <v>46.5</v>
      </c>
      <c r="X262" s="100">
        <v>0.21843252368900001</v>
      </c>
      <c r="Y262" s="100">
        <v>0.502730320058</v>
      </c>
      <c r="Z262" s="100">
        <v>0.69461117647000004</v>
      </c>
      <c r="AA262" s="102">
        <f t="shared" si="17"/>
        <v>3.7121</v>
      </c>
      <c r="AB262" s="99">
        <v>6.7</v>
      </c>
      <c r="AC262" s="100">
        <v>46.5</v>
      </c>
      <c r="AD262" s="100">
        <v>0.21843252368900001</v>
      </c>
      <c r="AE262" s="100">
        <v>0.502730320058</v>
      </c>
      <c r="AF262" s="100">
        <v>0.69461117647000004</v>
      </c>
      <c r="AG262" s="101">
        <f t="shared" si="18"/>
        <v>3.7215600000000002</v>
      </c>
      <c r="AH262" s="99">
        <v>6.7</v>
      </c>
      <c r="AI262" s="100">
        <v>46.5</v>
      </c>
      <c r="AJ262" s="100">
        <v>0.21843252368900001</v>
      </c>
      <c r="AK262" s="100">
        <v>0.502730320058</v>
      </c>
      <c r="AL262" s="100">
        <v>0.69461117647000004</v>
      </c>
      <c r="AM262" s="101">
        <f t="shared" si="19"/>
        <v>3.62215</v>
      </c>
    </row>
    <row r="263" spans="16:39">
      <c r="P263" s="99">
        <v>7.3</v>
      </c>
      <c r="Q263" s="100">
        <v>46.5</v>
      </c>
      <c r="R263" s="100">
        <v>0.31194687638000002</v>
      </c>
      <c r="S263" s="100">
        <v>0.70383055267899997</v>
      </c>
      <c r="T263" s="100">
        <v>0.95614209794899996</v>
      </c>
      <c r="U263" s="101">
        <f t="shared" si="16"/>
        <v>3.0149599999999999</v>
      </c>
      <c r="V263" s="99">
        <v>7.3</v>
      </c>
      <c r="W263" s="100">
        <v>46.5</v>
      </c>
      <c r="X263" s="100">
        <v>0.31194687638000002</v>
      </c>
      <c r="Y263" s="100">
        <v>0.70383055267899997</v>
      </c>
      <c r="Z263" s="100">
        <v>0.95614209794899996</v>
      </c>
      <c r="AA263" s="102">
        <f t="shared" si="17"/>
        <v>3.1145</v>
      </c>
      <c r="AB263" s="99">
        <v>7.3</v>
      </c>
      <c r="AC263" s="100">
        <v>46.5</v>
      </c>
      <c r="AD263" s="100">
        <v>0.31194687638000002</v>
      </c>
      <c r="AE263" s="100">
        <v>0.70383055267899997</v>
      </c>
      <c r="AF263" s="100">
        <v>0.95614209794899996</v>
      </c>
      <c r="AG263" s="101">
        <f t="shared" si="18"/>
        <v>3.1257000000000001</v>
      </c>
      <c r="AH263" s="99">
        <v>7.3</v>
      </c>
      <c r="AI263" s="100">
        <v>46.5</v>
      </c>
      <c r="AJ263" s="100">
        <v>0.31194687638000002</v>
      </c>
      <c r="AK263" s="100">
        <v>0.70383055267899997</v>
      </c>
      <c r="AL263" s="100">
        <v>0.95614209794899996</v>
      </c>
      <c r="AM263" s="101">
        <f t="shared" si="19"/>
        <v>3.0265499999999999</v>
      </c>
    </row>
    <row r="264" spans="16:39">
      <c r="P264" s="99">
        <v>6.6</v>
      </c>
      <c r="Q264" s="100">
        <v>46.5</v>
      </c>
      <c r="R264" s="100">
        <v>0.209225778423</v>
      </c>
      <c r="S264" s="100">
        <v>0.48480847351</v>
      </c>
      <c r="T264" s="100">
        <v>0.67220489721099996</v>
      </c>
      <c r="U264" s="101">
        <f t="shared" si="16"/>
        <v>3.7121400000000002</v>
      </c>
      <c r="V264" s="99">
        <v>6.6</v>
      </c>
      <c r="W264" s="100">
        <v>46.5</v>
      </c>
      <c r="X264" s="100">
        <v>0.209225778423</v>
      </c>
      <c r="Y264" s="100">
        <v>0.48480847351</v>
      </c>
      <c r="Z264" s="100">
        <v>0.67220489721099996</v>
      </c>
      <c r="AA264" s="102">
        <f t="shared" si="17"/>
        <v>3.8117999999999999</v>
      </c>
      <c r="AB264" s="99">
        <v>6.6</v>
      </c>
      <c r="AC264" s="100">
        <v>46.5</v>
      </c>
      <c r="AD264" s="100">
        <v>0.209225778423</v>
      </c>
      <c r="AE264" s="100">
        <v>0.48480847351</v>
      </c>
      <c r="AF264" s="100">
        <v>0.67220489721099996</v>
      </c>
      <c r="AG264" s="101">
        <f t="shared" si="18"/>
        <v>3.8210000000000002</v>
      </c>
      <c r="AH264" s="99">
        <v>6.6</v>
      </c>
      <c r="AI264" s="100">
        <v>46.5</v>
      </c>
      <c r="AJ264" s="100">
        <v>0.209225778423</v>
      </c>
      <c r="AK264" s="100">
        <v>0.48480847351</v>
      </c>
      <c r="AL264" s="100">
        <v>0.67220489721099996</v>
      </c>
      <c r="AM264" s="101">
        <f t="shared" si="19"/>
        <v>3.7215600000000002</v>
      </c>
    </row>
    <row r="265" spans="16:39">
      <c r="P265" s="99">
        <v>7.4</v>
      </c>
      <c r="Q265" s="100">
        <v>46.5</v>
      </c>
      <c r="R265" s="100">
        <v>0.321795376932</v>
      </c>
      <c r="S265" s="100">
        <v>0.72327175567299995</v>
      </c>
      <c r="T265" s="100">
        <v>0.979368929981</v>
      </c>
      <c r="U265" s="101">
        <f t="shared" si="16"/>
        <v>2.9154800000000001</v>
      </c>
      <c r="V265" s="99">
        <v>7.4</v>
      </c>
      <c r="W265" s="100">
        <v>46.5</v>
      </c>
      <c r="X265" s="100">
        <v>0.321795376932</v>
      </c>
      <c r="Y265" s="100">
        <v>0.72327175567299995</v>
      </c>
      <c r="Z265" s="100">
        <v>0.979368929981</v>
      </c>
      <c r="AA265" s="102">
        <f t="shared" si="17"/>
        <v>3.0150000000000001</v>
      </c>
      <c r="AB265" s="99">
        <v>7.4</v>
      </c>
      <c r="AC265" s="100">
        <v>46.5</v>
      </c>
      <c r="AD265" s="100">
        <v>0.321795376932</v>
      </c>
      <c r="AE265" s="100">
        <v>0.72327175567299995</v>
      </c>
      <c r="AF265" s="100">
        <v>0.979368929981</v>
      </c>
      <c r="AG265" s="101">
        <f t="shared" si="18"/>
        <v>3.0265499999999999</v>
      </c>
      <c r="AH265" s="99">
        <v>7.4</v>
      </c>
      <c r="AI265" s="100">
        <v>46.5</v>
      </c>
      <c r="AJ265" s="100">
        <v>0.321795376932</v>
      </c>
      <c r="AK265" s="100">
        <v>0.72327175567299995</v>
      </c>
      <c r="AL265" s="100">
        <v>0.979368929981</v>
      </c>
      <c r="AM265" s="101">
        <f t="shared" si="19"/>
        <v>2.92746</v>
      </c>
    </row>
    <row r="266" spans="16:39">
      <c r="P266" s="99">
        <v>6.5</v>
      </c>
      <c r="Q266" s="100">
        <v>46.5</v>
      </c>
      <c r="R266" s="100">
        <v>0.20026263242600001</v>
      </c>
      <c r="S266" s="100">
        <v>0.46830134973699999</v>
      </c>
      <c r="T266" s="100">
        <v>0.65205188903199995</v>
      </c>
      <c r="U266" s="101">
        <f t="shared" si="16"/>
        <v>3.81182</v>
      </c>
      <c r="V266" s="99">
        <v>6.5</v>
      </c>
      <c r="W266" s="100">
        <v>46.5</v>
      </c>
      <c r="X266" s="100">
        <v>0.20026263242600001</v>
      </c>
      <c r="Y266" s="100">
        <v>0.46830134973699999</v>
      </c>
      <c r="Z266" s="100">
        <v>0.65205188903199995</v>
      </c>
      <c r="AA266" s="102">
        <f t="shared" si="17"/>
        <v>3.9115000000000002</v>
      </c>
      <c r="AB266" s="99">
        <v>6.5</v>
      </c>
      <c r="AC266" s="100">
        <v>46.5</v>
      </c>
      <c r="AD266" s="100">
        <v>0.20026263242600001</v>
      </c>
      <c r="AE266" s="100">
        <v>0.46830134973699999</v>
      </c>
      <c r="AF266" s="100">
        <v>0.65205188903199995</v>
      </c>
      <c r="AG266" s="101">
        <f t="shared" si="18"/>
        <v>3.9204599999999998</v>
      </c>
      <c r="AH266" s="99">
        <v>6.5</v>
      </c>
      <c r="AI266" s="100">
        <v>46.5</v>
      </c>
      <c r="AJ266" s="100">
        <v>0.20026263242600001</v>
      </c>
      <c r="AK266" s="100">
        <v>0.46830134973699999</v>
      </c>
      <c r="AL266" s="100">
        <v>0.65205188903199995</v>
      </c>
      <c r="AM266" s="101">
        <f t="shared" si="19"/>
        <v>3.8209900000000001</v>
      </c>
    </row>
    <row r="267" spans="16:39">
      <c r="P267" s="99">
        <v>7.5</v>
      </c>
      <c r="Q267" s="100">
        <v>46.5</v>
      </c>
      <c r="R267" s="100">
        <v>0.32407882785999997</v>
      </c>
      <c r="S267" s="100">
        <v>0.72510739544900005</v>
      </c>
      <c r="T267" s="100">
        <v>0.97900035562700005</v>
      </c>
      <c r="U267" s="101">
        <f t="shared" si="16"/>
        <v>2.81603</v>
      </c>
      <c r="V267" s="99">
        <v>7.5</v>
      </c>
      <c r="W267" s="100">
        <v>46.5</v>
      </c>
      <c r="X267" s="100">
        <v>0.32407882785999997</v>
      </c>
      <c r="Y267" s="100">
        <v>0.72510739544900005</v>
      </c>
      <c r="Z267" s="100">
        <v>0.97900035562700005</v>
      </c>
      <c r="AA267" s="102">
        <f t="shared" si="17"/>
        <v>2.9155000000000002</v>
      </c>
      <c r="AB267" s="99">
        <v>7.5</v>
      </c>
      <c r="AC267" s="100">
        <v>46.5</v>
      </c>
      <c r="AD267" s="100">
        <v>0.32407882785999997</v>
      </c>
      <c r="AE267" s="100">
        <v>0.72510739544900005</v>
      </c>
      <c r="AF267" s="100">
        <v>0.97900035562700005</v>
      </c>
      <c r="AG267" s="101">
        <f t="shared" si="18"/>
        <v>2.92746</v>
      </c>
      <c r="AH267" s="99">
        <v>7.5</v>
      </c>
      <c r="AI267" s="100">
        <v>46.5</v>
      </c>
      <c r="AJ267" s="100">
        <v>0.32407882785999997</v>
      </c>
      <c r="AK267" s="100">
        <v>0.72510739544900005</v>
      </c>
      <c r="AL267" s="100">
        <v>0.97900035562700005</v>
      </c>
      <c r="AM267" s="101">
        <f t="shared" si="19"/>
        <v>2.82843</v>
      </c>
    </row>
    <row r="268" spans="16:39">
      <c r="P268" s="99">
        <v>6.4</v>
      </c>
      <c r="Q268" s="100">
        <v>46.5</v>
      </c>
      <c r="R268" s="100">
        <v>0.19012375350399999</v>
      </c>
      <c r="S268" s="100">
        <v>0.449773873022</v>
      </c>
      <c r="T268" s="100">
        <v>0.629235279762</v>
      </c>
      <c r="U268" s="101">
        <f t="shared" si="16"/>
        <v>3.9115199999999999</v>
      </c>
      <c r="V268" s="99">
        <v>6.4</v>
      </c>
      <c r="W268" s="100">
        <v>46.5</v>
      </c>
      <c r="X268" s="100">
        <v>0.19012375350399999</v>
      </c>
      <c r="Y268" s="100">
        <v>0.449773873022</v>
      </c>
      <c r="Z268" s="100">
        <v>0.629235279762</v>
      </c>
      <c r="AA268" s="102">
        <f t="shared" si="17"/>
        <v>4.0111999999999997</v>
      </c>
      <c r="AB268" s="99">
        <v>6.4</v>
      </c>
      <c r="AC268" s="100">
        <v>46.5</v>
      </c>
      <c r="AD268" s="100">
        <v>0.19012375350399999</v>
      </c>
      <c r="AE268" s="100">
        <v>0.449773873022</v>
      </c>
      <c r="AF268" s="100">
        <v>0.629235279762</v>
      </c>
      <c r="AG268" s="101">
        <f t="shared" si="18"/>
        <v>4.0199499999999997</v>
      </c>
      <c r="AH268" s="99">
        <v>6.4</v>
      </c>
      <c r="AI268" s="100">
        <v>46.5</v>
      </c>
      <c r="AJ268" s="100">
        <v>0.19012375350399999</v>
      </c>
      <c r="AK268" s="100">
        <v>0.449773873022</v>
      </c>
      <c r="AL268" s="100">
        <v>0.629235279762</v>
      </c>
      <c r="AM268" s="101">
        <f t="shared" si="19"/>
        <v>3.9204599999999998</v>
      </c>
    </row>
    <row r="269" spans="16:39">
      <c r="P269" s="99">
        <v>7.6</v>
      </c>
      <c r="Q269" s="100">
        <v>46.5</v>
      </c>
      <c r="R269" s="100">
        <v>0.32089171242100001</v>
      </c>
      <c r="S269" s="100">
        <v>0.71741120856600005</v>
      </c>
      <c r="T269" s="100">
        <v>0.96797247240999995</v>
      </c>
      <c r="U269" s="101">
        <f t="shared" si="16"/>
        <v>2.7166199999999998</v>
      </c>
      <c r="V269" s="99">
        <v>7.6</v>
      </c>
      <c r="W269" s="100">
        <v>46.5</v>
      </c>
      <c r="X269" s="100">
        <v>0.32089171242100001</v>
      </c>
      <c r="Y269" s="100">
        <v>0.71741120856600005</v>
      </c>
      <c r="Z269" s="100">
        <v>0.96797247240999995</v>
      </c>
      <c r="AA269" s="102">
        <f t="shared" si="17"/>
        <v>2.8159999999999998</v>
      </c>
      <c r="AB269" s="99">
        <v>7.6</v>
      </c>
      <c r="AC269" s="100">
        <v>46.5</v>
      </c>
      <c r="AD269" s="100">
        <v>0.32089171242100001</v>
      </c>
      <c r="AE269" s="100">
        <v>0.71741120856600005</v>
      </c>
      <c r="AF269" s="100">
        <v>0.96797247240999995</v>
      </c>
      <c r="AG269" s="101">
        <f t="shared" si="18"/>
        <v>2.82843</v>
      </c>
      <c r="AH269" s="99">
        <v>7.6</v>
      </c>
      <c r="AI269" s="100">
        <v>46.5</v>
      </c>
      <c r="AJ269" s="100">
        <v>0.32089171242100001</v>
      </c>
      <c r="AK269" s="100">
        <v>0.71741120856600005</v>
      </c>
      <c r="AL269" s="100">
        <v>0.96797247240999995</v>
      </c>
      <c r="AM269" s="101">
        <f t="shared" si="19"/>
        <v>2.7294700000000001</v>
      </c>
    </row>
    <row r="270" spans="16:39">
      <c r="P270" s="99">
        <v>6.3</v>
      </c>
      <c r="Q270" s="100">
        <v>46.5</v>
      </c>
      <c r="R270" s="100">
        <v>0.17762986733200001</v>
      </c>
      <c r="S270" s="100">
        <v>0.42372221479299998</v>
      </c>
      <c r="T270" s="100">
        <v>0.59490772986600005</v>
      </c>
      <c r="U270" s="101">
        <f t="shared" si="16"/>
        <v>4.0112300000000003</v>
      </c>
      <c r="V270" s="99">
        <v>6.3</v>
      </c>
      <c r="W270" s="100">
        <v>46.5</v>
      </c>
      <c r="X270" s="100">
        <v>0.17762986733200001</v>
      </c>
      <c r="Y270" s="100">
        <v>0.42372221479299998</v>
      </c>
      <c r="Z270" s="100">
        <v>0.59490772986600005</v>
      </c>
      <c r="AA270" s="102">
        <f t="shared" si="17"/>
        <v>4.1109999999999998</v>
      </c>
      <c r="AB270" s="99">
        <v>6.3</v>
      </c>
      <c r="AC270" s="100">
        <v>46.5</v>
      </c>
      <c r="AD270" s="100">
        <v>0.17762986733200001</v>
      </c>
      <c r="AE270" s="100">
        <v>0.42372221479299998</v>
      </c>
      <c r="AF270" s="100">
        <v>0.59490772986600005</v>
      </c>
      <c r="AG270" s="101">
        <f t="shared" si="18"/>
        <v>4.1194699999999997</v>
      </c>
      <c r="AH270" s="99">
        <v>6.3</v>
      </c>
      <c r="AI270" s="100">
        <v>46.5</v>
      </c>
      <c r="AJ270" s="100">
        <v>0.17762986733200001</v>
      </c>
      <c r="AK270" s="100">
        <v>0.42372221479299998</v>
      </c>
      <c r="AL270" s="100">
        <v>0.59490772986600005</v>
      </c>
      <c r="AM270" s="101">
        <f t="shared" si="19"/>
        <v>4.0199499999999997</v>
      </c>
    </row>
    <row r="271" spans="16:39">
      <c r="P271" s="99">
        <v>7.7</v>
      </c>
      <c r="Q271" s="100">
        <v>46.5</v>
      </c>
      <c r="R271" s="100">
        <v>0.31406931136900001</v>
      </c>
      <c r="S271" s="100">
        <v>0.70397048901699999</v>
      </c>
      <c r="T271" s="100">
        <v>0.95075041463599996</v>
      </c>
      <c r="U271" s="101">
        <f t="shared" si="16"/>
        <v>2.6172499999999999</v>
      </c>
      <c r="V271" s="99">
        <v>7.7</v>
      </c>
      <c r="W271" s="100">
        <v>46.5</v>
      </c>
      <c r="X271" s="100">
        <v>0.31406931136900001</v>
      </c>
      <c r="Y271" s="100">
        <v>0.70397048901699999</v>
      </c>
      <c r="Z271" s="100">
        <v>0.95075041463599996</v>
      </c>
      <c r="AA271" s="102">
        <f t="shared" si="17"/>
        <v>2.7166000000000001</v>
      </c>
      <c r="AB271" s="99">
        <v>7.7</v>
      </c>
      <c r="AC271" s="100">
        <v>46.5</v>
      </c>
      <c r="AD271" s="100">
        <v>0.31406931136900001</v>
      </c>
      <c r="AE271" s="100">
        <v>0.70397048901699999</v>
      </c>
      <c r="AF271" s="100">
        <v>0.95075041463599996</v>
      </c>
      <c r="AG271" s="101">
        <f t="shared" si="18"/>
        <v>2.7294700000000001</v>
      </c>
      <c r="AH271" s="99">
        <v>7.7</v>
      </c>
      <c r="AI271" s="100">
        <v>46.5</v>
      </c>
      <c r="AJ271" s="100">
        <v>0.31406931136900001</v>
      </c>
      <c r="AK271" s="100">
        <v>0.70397048901699999</v>
      </c>
      <c r="AL271" s="100">
        <v>0.95075041463599996</v>
      </c>
      <c r="AM271" s="101">
        <f t="shared" si="19"/>
        <v>2.6305900000000002</v>
      </c>
    </row>
    <row r="272" spans="16:39">
      <c r="P272" s="99">
        <v>6.2</v>
      </c>
      <c r="Q272" s="100">
        <v>46.5</v>
      </c>
      <c r="R272" s="100">
        <v>0.165932800869</v>
      </c>
      <c r="S272" s="100">
        <v>0.39867557449699997</v>
      </c>
      <c r="T272" s="100">
        <v>0.56134566705099997</v>
      </c>
      <c r="U272" s="101">
        <f t="shared" si="16"/>
        <v>4.1109600000000004</v>
      </c>
      <c r="V272" s="99">
        <v>6.2</v>
      </c>
      <c r="W272" s="100">
        <v>46.5</v>
      </c>
      <c r="X272" s="100">
        <v>0.165932800869</v>
      </c>
      <c r="Y272" s="100">
        <v>0.39867557449699997</v>
      </c>
      <c r="Z272" s="100">
        <v>0.56134566705099997</v>
      </c>
      <c r="AA272" s="102">
        <f t="shared" si="17"/>
        <v>4.2107000000000001</v>
      </c>
      <c r="AB272" s="99">
        <v>6.2</v>
      </c>
      <c r="AC272" s="100">
        <v>46.5</v>
      </c>
      <c r="AD272" s="100">
        <v>0.165932800869</v>
      </c>
      <c r="AE272" s="100">
        <v>0.39867557449699997</v>
      </c>
      <c r="AF272" s="100">
        <v>0.56134566705099997</v>
      </c>
      <c r="AG272" s="101">
        <f t="shared" si="18"/>
        <v>4.2190099999999999</v>
      </c>
      <c r="AH272" s="99">
        <v>6.2</v>
      </c>
      <c r="AI272" s="100">
        <v>46.5</v>
      </c>
      <c r="AJ272" s="100">
        <v>0.165932800869</v>
      </c>
      <c r="AK272" s="100">
        <v>0.39867557449699997</v>
      </c>
      <c r="AL272" s="100">
        <v>0.56134566705099997</v>
      </c>
      <c r="AM272" s="101">
        <f t="shared" si="19"/>
        <v>4.1194699999999997</v>
      </c>
    </row>
    <row r="273" spans="16:39">
      <c r="P273" s="99">
        <v>7.8</v>
      </c>
      <c r="Q273" s="100">
        <v>46.5</v>
      </c>
      <c r="R273" s="100">
        <v>0.30298231347600002</v>
      </c>
      <c r="S273" s="100">
        <v>0.68129979946200003</v>
      </c>
      <c r="T273" s="100">
        <v>0.92174583605000004</v>
      </c>
      <c r="U273" s="101">
        <f t="shared" si="16"/>
        <v>2.5179399999999998</v>
      </c>
      <c r="V273" s="99">
        <v>7.8</v>
      </c>
      <c r="W273" s="100">
        <v>46.5</v>
      </c>
      <c r="X273" s="100">
        <v>0.30298231347600002</v>
      </c>
      <c r="Y273" s="100">
        <v>0.68129979946200003</v>
      </c>
      <c r="Z273" s="100">
        <v>0.92174583605000004</v>
      </c>
      <c r="AA273" s="102">
        <f t="shared" si="17"/>
        <v>2.6173000000000002</v>
      </c>
      <c r="AB273" s="99">
        <v>7.8</v>
      </c>
      <c r="AC273" s="100">
        <v>46.5</v>
      </c>
      <c r="AD273" s="100">
        <v>0.30298231347600002</v>
      </c>
      <c r="AE273" s="100">
        <v>0.68129979946200003</v>
      </c>
      <c r="AF273" s="100">
        <v>0.92174583605000004</v>
      </c>
      <c r="AG273" s="101">
        <f t="shared" si="18"/>
        <v>2.6305900000000002</v>
      </c>
      <c r="AH273" s="99">
        <v>7.8</v>
      </c>
      <c r="AI273" s="100">
        <v>46.5</v>
      </c>
      <c r="AJ273" s="100">
        <v>0.30298231347600002</v>
      </c>
      <c r="AK273" s="100">
        <v>0.68129979946200003</v>
      </c>
      <c r="AL273" s="100">
        <v>0.92174583605000004</v>
      </c>
      <c r="AM273" s="101">
        <f t="shared" si="19"/>
        <v>2.5318000000000001</v>
      </c>
    </row>
    <row r="274" spans="16:39">
      <c r="P274" s="99">
        <v>6.1</v>
      </c>
      <c r="Q274" s="100">
        <v>46.5</v>
      </c>
      <c r="R274" s="100">
        <v>0.15803787514199999</v>
      </c>
      <c r="S274" s="100">
        <v>0.38376815018400001</v>
      </c>
      <c r="T274" s="100">
        <v>0.54294815437900001</v>
      </c>
      <c r="U274" s="101">
        <f t="shared" si="16"/>
        <v>4.2107000000000001</v>
      </c>
      <c r="V274" s="99">
        <v>6.1</v>
      </c>
      <c r="W274" s="100">
        <v>46.5</v>
      </c>
      <c r="X274" s="100">
        <v>0.15803787514199999</v>
      </c>
      <c r="Y274" s="100">
        <v>0.38376815018400001</v>
      </c>
      <c r="Z274" s="100">
        <v>0.54294815437900001</v>
      </c>
      <c r="AA274" s="102">
        <f t="shared" si="17"/>
        <v>4.3105000000000002</v>
      </c>
      <c r="AB274" s="99">
        <v>6.1</v>
      </c>
      <c r="AC274" s="100">
        <v>46.5</v>
      </c>
      <c r="AD274" s="100">
        <v>0.15803787514199999</v>
      </c>
      <c r="AE274" s="100">
        <v>0.38376815018400001</v>
      </c>
      <c r="AF274" s="100">
        <v>0.54294815437900001</v>
      </c>
      <c r="AG274" s="101">
        <f t="shared" si="18"/>
        <v>4.3185700000000002</v>
      </c>
      <c r="AH274" s="99">
        <v>6.1</v>
      </c>
      <c r="AI274" s="100">
        <v>46.5</v>
      </c>
      <c r="AJ274" s="100">
        <v>0.15803787514199999</v>
      </c>
      <c r="AK274" s="100">
        <v>0.38376815018400001</v>
      </c>
      <c r="AL274" s="100">
        <v>0.54294815437900001</v>
      </c>
      <c r="AM274" s="101">
        <f t="shared" si="19"/>
        <v>4.2190000000000003</v>
      </c>
    </row>
    <row r="275" spans="16:39">
      <c r="P275" s="99">
        <v>7.9</v>
      </c>
      <c r="Q275" s="100">
        <v>46.5</v>
      </c>
      <c r="R275" s="100">
        <v>0.28897373108399999</v>
      </c>
      <c r="S275" s="100">
        <v>0.64821988463400004</v>
      </c>
      <c r="T275" s="100">
        <v>0.87555730089499995</v>
      </c>
      <c r="U275" s="101">
        <f t="shared" si="16"/>
        <v>2.4186800000000002</v>
      </c>
      <c r="V275" s="99">
        <v>7.9</v>
      </c>
      <c r="W275" s="100">
        <v>46.5</v>
      </c>
      <c r="X275" s="100">
        <v>0.28897373108399999</v>
      </c>
      <c r="Y275" s="100">
        <v>0.64821988463400004</v>
      </c>
      <c r="Z275" s="100">
        <v>0.87555730089499995</v>
      </c>
      <c r="AA275" s="102">
        <f t="shared" si="17"/>
        <v>2.5179</v>
      </c>
      <c r="AB275" s="99">
        <v>7.9</v>
      </c>
      <c r="AC275" s="100">
        <v>46.5</v>
      </c>
      <c r="AD275" s="100">
        <v>0.28897373108399999</v>
      </c>
      <c r="AE275" s="100">
        <v>0.64821988463400004</v>
      </c>
      <c r="AF275" s="100">
        <v>0.87555730089499995</v>
      </c>
      <c r="AG275" s="101">
        <f t="shared" si="18"/>
        <v>2.5318000000000001</v>
      </c>
      <c r="AH275" s="99">
        <v>7.9</v>
      </c>
      <c r="AI275" s="100">
        <v>46.5</v>
      </c>
      <c r="AJ275" s="100">
        <v>0.28897373108399999</v>
      </c>
      <c r="AK275" s="100">
        <v>0.64821988463400004</v>
      </c>
      <c r="AL275" s="100">
        <v>0.87555730089499995</v>
      </c>
      <c r="AM275" s="101">
        <f t="shared" si="19"/>
        <v>2.4331100000000001</v>
      </c>
    </row>
    <row r="276" spans="16:39">
      <c r="P276" s="99">
        <v>6</v>
      </c>
      <c r="Q276" s="100">
        <v>46.5</v>
      </c>
      <c r="R276" s="100">
        <v>0.15273247361600001</v>
      </c>
      <c r="S276" s="100">
        <v>0.37658962498800003</v>
      </c>
      <c r="T276" s="100">
        <v>0.53575762095199997</v>
      </c>
      <c r="U276" s="101">
        <f t="shared" si="16"/>
        <v>4.3104500000000003</v>
      </c>
      <c r="V276" s="99">
        <v>6</v>
      </c>
      <c r="W276" s="100">
        <v>46.5</v>
      </c>
      <c r="X276" s="100">
        <v>0.15273247361600001</v>
      </c>
      <c r="Y276" s="100">
        <v>0.37658962498800003</v>
      </c>
      <c r="Z276" s="100">
        <v>0.53575762095199997</v>
      </c>
      <c r="AA276" s="102">
        <f t="shared" si="17"/>
        <v>4.4101999999999997</v>
      </c>
      <c r="AB276" s="99">
        <v>6</v>
      </c>
      <c r="AC276" s="100">
        <v>46.5</v>
      </c>
      <c r="AD276" s="100">
        <v>0.15273247361600001</v>
      </c>
      <c r="AE276" s="100">
        <v>0.37658962498800003</v>
      </c>
      <c r="AF276" s="100">
        <v>0.53575762095199997</v>
      </c>
      <c r="AG276" s="101">
        <f t="shared" si="18"/>
        <v>4.4181499999999998</v>
      </c>
      <c r="AH276" s="99">
        <v>6</v>
      </c>
      <c r="AI276" s="100">
        <v>46.5</v>
      </c>
      <c r="AJ276" s="100">
        <v>0.15273247361600001</v>
      </c>
      <c r="AK276" s="100">
        <v>0.37658962498800003</v>
      </c>
      <c r="AL276" s="100">
        <v>0.53575762095199997</v>
      </c>
      <c r="AM276" s="101">
        <f t="shared" si="19"/>
        <v>4.3185599999999997</v>
      </c>
    </row>
    <row r="277" spans="16:39">
      <c r="P277" s="99">
        <v>8</v>
      </c>
      <c r="Q277" s="100">
        <v>46.5</v>
      </c>
      <c r="R277" s="100">
        <v>0.27617720111499999</v>
      </c>
      <c r="S277" s="100">
        <v>0.62280311032199998</v>
      </c>
      <c r="T277" s="100">
        <v>0.84123200384700003</v>
      </c>
      <c r="U277" s="101">
        <f t="shared" si="16"/>
        <v>2.31948</v>
      </c>
      <c r="V277" s="99">
        <v>8</v>
      </c>
      <c r="W277" s="100">
        <v>46.5</v>
      </c>
      <c r="X277" s="100">
        <v>0.27617720111499999</v>
      </c>
      <c r="Y277" s="100">
        <v>0.62280311032199998</v>
      </c>
      <c r="Z277" s="100">
        <v>0.84123200384700003</v>
      </c>
      <c r="AA277" s="102">
        <f t="shared" si="17"/>
        <v>2.4186999999999999</v>
      </c>
      <c r="AB277" s="99">
        <v>8</v>
      </c>
      <c r="AC277" s="100">
        <v>46.5</v>
      </c>
      <c r="AD277" s="100">
        <v>0.27617720111499999</v>
      </c>
      <c r="AE277" s="100">
        <v>0.62280311032199998</v>
      </c>
      <c r="AF277" s="100">
        <v>0.84123200384700003</v>
      </c>
      <c r="AG277" s="101">
        <f t="shared" si="18"/>
        <v>2.4331100000000001</v>
      </c>
      <c r="AH277" s="99">
        <v>8</v>
      </c>
      <c r="AI277" s="100">
        <v>46.5</v>
      </c>
      <c r="AJ277" s="100">
        <v>0.27617720111499999</v>
      </c>
      <c r="AK277" s="100">
        <v>0.62280311032199998</v>
      </c>
      <c r="AL277" s="100">
        <v>0.84123200384700003</v>
      </c>
      <c r="AM277" s="101">
        <f t="shared" si="19"/>
        <v>2.3345199999999999</v>
      </c>
    </row>
    <row r="278" spans="16:39">
      <c r="P278" s="99">
        <v>5.9</v>
      </c>
      <c r="Q278" s="100">
        <v>46.5</v>
      </c>
      <c r="R278" s="100">
        <v>0.149602787475</v>
      </c>
      <c r="S278" s="100">
        <v>0.376641911577</v>
      </c>
      <c r="T278" s="100">
        <v>0.53961326951900002</v>
      </c>
      <c r="U278" s="101">
        <f t="shared" si="16"/>
        <v>4.4102199999999998</v>
      </c>
      <c r="V278" s="99">
        <v>5.9</v>
      </c>
      <c r="W278" s="100">
        <v>46.5</v>
      </c>
      <c r="X278" s="100">
        <v>0.149602787475</v>
      </c>
      <c r="Y278" s="100">
        <v>0.376641911577</v>
      </c>
      <c r="Z278" s="100">
        <v>0.53961326951900002</v>
      </c>
      <c r="AA278" s="102">
        <f t="shared" si="17"/>
        <v>4.51</v>
      </c>
      <c r="AB278" s="99">
        <v>5.9</v>
      </c>
      <c r="AC278" s="100">
        <v>46.5</v>
      </c>
      <c r="AD278" s="100">
        <v>0.149602787475</v>
      </c>
      <c r="AE278" s="100">
        <v>0.376641911577</v>
      </c>
      <c r="AF278" s="100">
        <v>0.53961326951900002</v>
      </c>
      <c r="AG278" s="101">
        <f t="shared" si="18"/>
        <v>4.5177399999999999</v>
      </c>
      <c r="AH278" s="99">
        <v>5.9</v>
      </c>
      <c r="AI278" s="100">
        <v>46.5</v>
      </c>
      <c r="AJ278" s="100">
        <v>0.149602787475</v>
      </c>
      <c r="AK278" s="100">
        <v>0.376641911577</v>
      </c>
      <c r="AL278" s="100">
        <v>0.53961326951900002</v>
      </c>
      <c r="AM278" s="101">
        <f t="shared" si="19"/>
        <v>4.4181400000000002</v>
      </c>
    </row>
    <row r="279" spans="16:39">
      <c r="P279" s="99">
        <v>8.1</v>
      </c>
      <c r="Q279" s="100">
        <v>46.5</v>
      </c>
      <c r="R279" s="100">
        <v>0.26796960310099999</v>
      </c>
      <c r="S279" s="100">
        <v>0.61742997163000002</v>
      </c>
      <c r="T279" s="100">
        <v>0.83898228869900005</v>
      </c>
      <c r="U279" s="101">
        <f t="shared" si="16"/>
        <v>2.2203599999999999</v>
      </c>
      <c r="V279" s="99">
        <v>8.1</v>
      </c>
      <c r="W279" s="100">
        <v>46.5</v>
      </c>
      <c r="X279" s="100">
        <v>0.26796960310099999</v>
      </c>
      <c r="Y279" s="100">
        <v>0.61742997163000002</v>
      </c>
      <c r="Z279" s="100">
        <v>0.83898228869900005</v>
      </c>
      <c r="AA279" s="102">
        <f t="shared" si="17"/>
        <v>2.3195000000000001</v>
      </c>
      <c r="AB279" s="99">
        <v>8.1</v>
      </c>
      <c r="AC279" s="100">
        <v>46.5</v>
      </c>
      <c r="AD279" s="100">
        <v>0.26796960310099999</v>
      </c>
      <c r="AE279" s="100">
        <v>0.61742997163000002</v>
      </c>
      <c r="AF279" s="100">
        <v>0.83898228869900005</v>
      </c>
      <c r="AG279" s="101">
        <f t="shared" si="18"/>
        <v>2.3345199999999999</v>
      </c>
      <c r="AH279" s="99">
        <v>8.1</v>
      </c>
      <c r="AI279" s="100">
        <v>46.5</v>
      </c>
      <c r="AJ279" s="100">
        <v>0.26796960310099999</v>
      </c>
      <c r="AK279" s="100">
        <v>0.61742997163000002</v>
      </c>
      <c r="AL279" s="100">
        <v>0.83898228869900005</v>
      </c>
      <c r="AM279" s="101">
        <f t="shared" si="19"/>
        <v>2.2360699999999998</v>
      </c>
    </row>
    <row r="280" spans="16:39">
      <c r="P280" s="99">
        <v>8.1999999999999993</v>
      </c>
      <c r="Q280" s="100">
        <v>46.5</v>
      </c>
      <c r="R280" s="100">
        <v>0.25952002490800002</v>
      </c>
      <c r="S280" s="100">
        <v>0.62052150154999997</v>
      </c>
      <c r="T280" s="100">
        <v>0.85638256499499998</v>
      </c>
      <c r="U280" s="101">
        <f t="shared" si="16"/>
        <v>2.1213199999999999</v>
      </c>
      <c r="V280" s="99">
        <v>8.1999999999999993</v>
      </c>
      <c r="W280" s="100">
        <v>46.5</v>
      </c>
      <c r="X280" s="100">
        <v>0.25952002490800002</v>
      </c>
      <c r="Y280" s="100">
        <v>0.62052150154999997</v>
      </c>
      <c r="Z280" s="100">
        <v>0.85638256499499998</v>
      </c>
      <c r="AA280" s="102">
        <f t="shared" si="17"/>
        <v>2.2204000000000002</v>
      </c>
      <c r="AB280" s="99">
        <v>8.1999999999999993</v>
      </c>
      <c r="AC280" s="100">
        <v>46.5</v>
      </c>
      <c r="AD280" s="100">
        <v>0.25952002490800002</v>
      </c>
      <c r="AE280" s="100">
        <v>0.62052150154999997</v>
      </c>
      <c r="AF280" s="100">
        <v>0.85638256499499998</v>
      </c>
      <c r="AG280" s="101">
        <f t="shared" si="18"/>
        <v>2.2360699999999998</v>
      </c>
      <c r="AH280" s="99">
        <v>8.1999999999999993</v>
      </c>
      <c r="AI280" s="100">
        <v>46.5</v>
      </c>
      <c r="AJ280" s="100">
        <v>0.25952002490800002</v>
      </c>
      <c r="AK280" s="100">
        <v>0.62052150154999997</v>
      </c>
      <c r="AL280" s="100">
        <v>0.85638256499499998</v>
      </c>
      <c r="AM280" s="101">
        <f t="shared" si="19"/>
        <v>2.1377600000000001</v>
      </c>
    </row>
    <row r="281" spans="16:39">
      <c r="P281" s="99">
        <v>8.3000000000000007</v>
      </c>
      <c r="Q281" s="100">
        <v>46.5</v>
      </c>
      <c r="R281" s="100">
        <v>0.230650868919</v>
      </c>
      <c r="S281" s="100">
        <v>0.55602413824999997</v>
      </c>
      <c r="T281" s="100">
        <v>0.77405494081699999</v>
      </c>
      <c r="U281" s="101">
        <f t="shared" si="16"/>
        <v>2.02237</v>
      </c>
      <c r="V281" s="99">
        <v>8.3000000000000007</v>
      </c>
      <c r="W281" s="100">
        <v>46.5</v>
      </c>
      <c r="X281" s="100">
        <v>0.230650868919</v>
      </c>
      <c r="Y281" s="100">
        <v>0.55602413824999997</v>
      </c>
      <c r="Z281" s="100">
        <v>0.77405494081699999</v>
      </c>
      <c r="AA281" s="102">
        <f t="shared" si="17"/>
        <v>2.1213000000000002</v>
      </c>
      <c r="AB281" s="99">
        <v>8.3000000000000007</v>
      </c>
      <c r="AC281" s="100">
        <v>46.5</v>
      </c>
      <c r="AD281" s="100">
        <v>0.230650868919</v>
      </c>
      <c r="AE281" s="100">
        <v>0.55602413824999997</v>
      </c>
      <c r="AF281" s="100">
        <v>0.77405494081699999</v>
      </c>
      <c r="AG281" s="101">
        <f t="shared" si="18"/>
        <v>2.1377600000000001</v>
      </c>
      <c r="AH281" s="99">
        <v>8.3000000000000007</v>
      </c>
      <c r="AI281" s="100">
        <v>46.5</v>
      </c>
      <c r="AJ281" s="100">
        <v>0.230650868919</v>
      </c>
      <c r="AK281" s="100">
        <v>0.55602413824999997</v>
      </c>
      <c r="AL281" s="100">
        <v>0.77405494081699999</v>
      </c>
      <c r="AM281" s="101">
        <f t="shared" si="19"/>
        <v>2.0396100000000001</v>
      </c>
    </row>
    <row r="282" spans="16:39">
      <c r="P282" s="99">
        <v>8.4</v>
      </c>
      <c r="Q282" s="100">
        <v>46.5</v>
      </c>
      <c r="R282" s="100">
        <v>0.20162025569299999</v>
      </c>
      <c r="S282" s="100">
        <v>0.469868572594</v>
      </c>
      <c r="T282" s="100">
        <v>0.64798731978400004</v>
      </c>
      <c r="U282" s="101">
        <f t="shared" si="16"/>
        <v>1.92354</v>
      </c>
      <c r="V282" s="99">
        <v>8.4</v>
      </c>
      <c r="W282" s="100">
        <v>46.5</v>
      </c>
      <c r="X282" s="100">
        <v>0.20162025569299999</v>
      </c>
      <c r="Y282" s="100">
        <v>0.469868572594</v>
      </c>
      <c r="Z282" s="100">
        <v>0.64798731978400004</v>
      </c>
      <c r="AA282" s="102">
        <f t="shared" si="17"/>
        <v>2.0224000000000002</v>
      </c>
      <c r="AB282" s="99">
        <v>8.4</v>
      </c>
      <c r="AC282" s="100">
        <v>46.5</v>
      </c>
      <c r="AD282" s="100">
        <v>0.20162025569299999</v>
      </c>
      <c r="AE282" s="100">
        <v>0.469868572594</v>
      </c>
      <c r="AF282" s="100">
        <v>0.64798731978400004</v>
      </c>
      <c r="AG282" s="101">
        <f t="shared" si="18"/>
        <v>2.0396100000000001</v>
      </c>
      <c r="AH282" s="99">
        <v>8.4</v>
      </c>
      <c r="AI282" s="100">
        <v>46.5</v>
      </c>
      <c r="AJ282" s="100">
        <v>0.20162025569299999</v>
      </c>
      <c r="AK282" s="100">
        <v>0.469868572594</v>
      </c>
      <c r="AL282" s="100">
        <v>0.64798731978400004</v>
      </c>
      <c r="AM282" s="101">
        <f t="shared" si="19"/>
        <v>1.9416500000000001</v>
      </c>
    </row>
    <row r="283" spans="16:39">
      <c r="P283" s="99">
        <v>8.5</v>
      </c>
      <c r="Q283" s="100">
        <v>46.5</v>
      </c>
      <c r="R283" s="100">
        <v>0.179898365517</v>
      </c>
      <c r="S283" s="100">
        <v>0.41371803219600001</v>
      </c>
      <c r="T283" s="100">
        <v>0.569350036246</v>
      </c>
      <c r="U283" s="101">
        <f t="shared" si="16"/>
        <v>1.82483</v>
      </c>
      <c r="V283" s="99">
        <v>8.5</v>
      </c>
      <c r="W283" s="100">
        <v>46.5</v>
      </c>
      <c r="X283" s="100">
        <v>0.179898365517</v>
      </c>
      <c r="Y283" s="100">
        <v>0.41371803219600001</v>
      </c>
      <c r="Z283" s="100">
        <v>0.569350036246</v>
      </c>
      <c r="AA283" s="102">
        <f t="shared" si="17"/>
        <v>1.9235</v>
      </c>
      <c r="AB283" s="99">
        <v>8.5</v>
      </c>
      <c r="AC283" s="100">
        <v>46.5</v>
      </c>
      <c r="AD283" s="100">
        <v>0.179898365517</v>
      </c>
      <c r="AE283" s="100">
        <v>0.41371803219600001</v>
      </c>
      <c r="AF283" s="100">
        <v>0.569350036246</v>
      </c>
      <c r="AG283" s="101">
        <f t="shared" si="18"/>
        <v>1.9416500000000001</v>
      </c>
      <c r="AH283" s="99">
        <v>8.5</v>
      </c>
      <c r="AI283" s="100">
        <v>46.5</v>
      </c>
      <c r="AJ283" s="100">
        <v>0.179898365517</v>
      </c>
      <c r="AK283" s="100">
        <v>0.41371803219600001</v>
      </c>
      <c r="AL283" s="100">
        <v>0.569350036246</v>
      </c>
      <c r="AM283" s="101">
        <f t="shared" si="19"/>
        <v>1.8439099999999999</v>
      </c>
    </row>
    <row r="284" spans="16:39">
      <c r="P284" s="99">
        <v>8.6</v>
      </c>
      <c r="Q284" s="100">
        <v>46.5</v>
      </c>
      <c r="R284" s="100">
        <v>0.16660113535099999</v>
      </c>
      <c r="S284" s="100">
        <v>0.38159361588099999</v>
      </c>
      <c r="T284" s="100">
        <v>0.52647577793900002</v>
      </c>
      <c r="U284" s="101">
        <f t="shared" si="16"/>
        <v>1.72627</v>
      </c>
      <c r="V284" s="99">
        <v>8.6</v>
      </c>
      <c r="W284" s="100">
        <v>46.5</v>
      </c>
      <c r="X284" s="100">
        <v>0.16660113535099999</v>
      </c>
      <c r="Y284" s="100">
        <v>0.38159361588099999</v>
      </c>
      <c r="Z284" s="100">
        <v>0.52647577793900002</v>
      </c>
      <c r="AA284" s="102">
        <f t="shared" si="17"/>
        <v>1.8248</v>
      </c>
      <c r="AB284" s="99">
        <v>8.6</v>
      </c>
      <c r="AC284" s="100">
        <v>46.5</v>
      </c>
      <c r="AD284" s="100">
        <v>0.16660113535099999</v>
      </c>
      <c r="AE284" s="100">
        <v>0.38159361588099999</v>
      </c>
      <c r="AF284" s="100">
        <v>0.52647577793900002</v>
      </c>
      <c r="AG284" s="101">
        <f t="shared" si="18"/>
        <v>1.8439099999999999</v>
      </c>
      <c r="AH284" s="99">
        <v>8.6</v>
      </c>
      <c r="AI284" s="100">
        <v>46.5</v>
      </c>
      <c r="AJ284" s="100">
        <v>0.16660113535099999</v>
      </c>
      <c r="AK284" s="100">
        <v>0.38159361588099999</v>
      </c>
      <c r="AL284" s="100">
        <v>0.52647577793900002</v>
      </c>
      <c r="AM284" s="101">
        <f t="shared" si="19"/>
        <v>1.7464200000000001</v>
      </c>
    </row>
    <row r="285" spans="16:39">
      <c r="P285" s="99">
        <v>8.6999999999999993</v>
      </c>
      <c r="Q285" s="100">
        <v>46.5</v>
      </c>
      <c r="R285" s="100">
        <v>0.15866582702000001</v>
      </c>
      <c r="S285" s="100">
        <v>0.36360358704000001</v>
      </c>
      <c r="T285" s="100">
        <v>0.50407859610700001</v>
      </c>
      <c r="U285" s="101">
        <f t="shared" si="16"/>
        <v>1.62788</v>
      </c>
      <c r="V285" s="99">
        <v>8.6999999999999993</v>
      </c>
      <c r="W285" s="100">
        <v>46.5</v>
      </c>
      <c r="X285" s="100">
        <v>0.15866582702000001</v>
      </c>
      <c r="Y285" s="100">
        <v>0.36360358704000001</v>
      </c>
      <c r="Z285" s="100">
        <v>0.50407859610700001</v>
      </c>
      <c r="AA285" s="102">
        <f t="shared" si="17"/>
        <v>1.7262999999999999</v>
      </c>
      <c r="AB285" s="99">
        <v>8.6999999999999993</v>
      </c>
      <c r="AC285" s="100">
        <v>46.5</v>
      </c>
      <c r="AD285" s="100">
        <v>0.15866582702000001</v>
      </c>
      <c r="AE285" s="100">
        <v>0.36360358704000001</v>
      </c>
      <c r="AF285" s="100">
        <v>0.50407859610700001</v>
      </c>
      <c r="AG285" s="101">
        <f t="shared" si="18"/>
        <v>1.7464299999999999</v>
      </c>
      <c r="AH285" s="99">
        <v>8.6999999999999993</v>
      </c>
      <c r="AI285" s="100">
        <v>46.5</v>
      </c>
      <c r="AJ285" s="100">
        <v>0.15866582702000001</v>
      </c>
      <c r="AK285" s="100">
        <v>0.36360358704000001</v>
      </c>
      <c r="AL285" s="100">
        <v>0.50407859610700001</v>
      </c>
      <c r="AM285" s="101">
        <f t="shared" si="19"/>
        <v>1.64924</v>
      </c>
    </row>
    <row r="286" spans="16:39">
      <c r="P286" s="99">
        <v>8.8000000000000007</v>
      </c>
      <c r="Q286" s="100">
        <v>46.5</v>
      </c>
      <c r="R286" s="100">
        <v>0.15445591332600001</v>
      </c>
      <c r="S286" s="100">
        <v>0.35483550116599999</v>
      </c>
      <c r="T286" s="100">
        <v>0.49353896009300002</v>
      </c>
      <c r="U286" s="101">
        <f t="shared" si="16"/>
        <v>1.5297099999999999</v>
      </c>
      <c r="V286" s="99">
        <v>8.8000000000000007</v>
      </c>
      <c r="W286" s="100">
        <v>46.5</v>
      </c>
      <c r="X286" s="100">
        <v>0.15445591332600001</v>
      </c>
      <c r="Y286" s="100">
        <v>0.35483550116599999</v>
      </c>
      <c r="Z286" s="100">
        <v>0.49353896009300002</v>
      </c>
      <c r="AA286" s="102">
        <f t="shared" si="17"/>
        <v>1.6278999999999999</v>
      </c>
      <c r="AB286" s="99">
        <v>8.8000000000000007</v>
      </c>
      <c r="AC286" s="100">
        <v>46.5</v>
      </c>
      <c r="AD286" s="100">
        <v>0.15445591332600001</v>
      </c>
      <c r="AE286" s="100">
        <v>0.35483550116599999</v>
      </c>
      <c r="AF286" s="100">
        <v>0.49353896009300002</v>
      </c>
      <c r="AG286" s="101">
        <f t="shared" si="18"/>
        <v>1.64924</v>
      </c>
      <c r="AH286" s="99">
        <v>8.8000000000000007</v>
      </c>
      <c r="AI286" s="100">
        <v>46.5</v>
      </c>
      <c r="AJ286" s="100">
        <v>0.15445591332600001</v>
      </c>
      <c r="AK286" s="100">
        <v>0.35483550116599999</v>
      </c>
      <c r="AL286" s="100">
        <v>0.49353896009300002</v>
      </c>
      <c r="AM286" s="101">
        <f t="shared" si="19"/>
        <v>1.5524199999999999</v>
      </c>
    </row>
    <row r="287" spans="16:39">
      <c r="P287" s="99">
        <v>8.9</v>
      </c>
      <c r="Q287" s="100">
        <v>46.5</v>
      </c>
      <c r="R287" s="100">
        <v>0.15332998353800001</v>
      </c>
      <c r="S287" s="100">
        <v>0.35341534483699999</v>
      </c>
      <c r="T287" s="100">
        <v>0.49260909760900001</v>
      </c>
      <c r="U287" s="101">
        <f t="shared" si="16"/>
        <v>1.4317800000000001</v>
      </c>
      <c r="V287" s="99">
        <v>8.9</v>
      </c>
      <c r="W287" s="100">
        <v>46.5</v>
      </c>
      <c r="X287" s="100">
        <v>0.15332998353800001</v>
      </c>
      <c r="Y287" s="100">
        <v>0.35341534483699999</v>
      </c>
      <c r="Z287" s="100">
        <v>0.49260909760900001</v>
      </c>
      <c r="AA287" s="102">
        <f t="shared" si="17"/>
        <v>1.5297000000000001</v>
      </c>
      <c r="AB287" s="99">
        <v>8.9</v>
      </c>
      <c r="AC287" s="100">
        <v>46.5</v>
      </c>
      <c r="AD287" s="100">
        <v>0.15332998353800001</v>
      </c>
      <c r="AE287" s="100">
        <v>0.35341534483699999</v>
      </c>
      <c r="AF287" s="100">
        <v>0.49260909760900001</v>
      </c>
      <c r="AG287" s="101">
        <f t="shared" si="18"/>
        <v>1.5524199999999999</v>
      </c>
      <c r="AH287" s="99">
        <v>8.9</v>
      </c>
      <c r="AI287" s="100">
        <v>46.5</v>
      </c>
      <c r="AJ287" s="100">
        <v>0.15332998353800001</v>
      </c>
      <c r="AK287" s="100">
        <v>0.35341534483699999</v>
      </c>
      <c r="AL287" s="100">
        <v>0.49260909760900001</v>
      </c>
      <c r="AM287" s="101">
        <f t="shared" si="19"/>
        <v>1.4560200000000001</v>
      </c>
    </row>
    <row r="288" spans="16:39">
      <c r="P288" s="99">
        <v>9</v>
      </c>
      <c r="Q288" s="100">
        <v>46.5</v>
      </c>
      <c r="R288" s="100">
        <v>0.15510235917000001</v>
      </c>
      <c r="S288" s="100">
        <v>0.35838960571</v>
      </c>
      <c r="T288" s="100">
        <v>0.50016108247500002</v>
      </c>
      <c r="U288" s="101">
        <f t="shared" si="16"/>
        <v>1.3341700000000001</v>
      </c>
      <c r="V288" s="99">
        <v>9</v>
      </c>
      <c r="W288" s="100">
        <v>46.5</v>
      </c>
      <c r="X288" s="100">
        <v>0.15510235917000001</v>
      </c>
      <c r="Y288" s="100">
        <v>0.35838960571</v>
      </c>
      <c r="Z288" s="100">
        <v>0.50016108247500002</v>
      </c>
      <c r="AA288" s="102">
        <f t="shared" si="17"/>
        <v>1.4318</v>
      </c>
      <c r="AB288" s="99">
        <v>9</v>
      </c>
      <c r="AC288" s="100">
        <v>46.5</v>
      </c>
      <c r="AD288" s="100">
        <v>0.15510235917000001</v>
      </c>
      <c r="AE288" s="100">
        <v>0.35838960571</v>
      </c>
      <c r="AF288" s="100">
        <v>0.50016108247500002</v>
      </c>
      <c r="AG288" s="101">
        <f t="shared" si="18"/>
        <v>1.4560200000000001</v>
      </c>
      <c r="AH288" s="99">
        <v>9</v>
      </c>
      <c r="AI288" s="100">
        <v>46.5</v>
      </c>
      <c r="AJ288" s="100">
        <v>0.15510235917000001</v>
      </c>
      <c r="AK288" s="100">
        <v>0.35838960571</v>
      </c>
      <c r="AL288" s="100">
        <v>0.50016108247500002</v>
      </c>
      <c r="AM288" s="101">
        <f t="shared" si="19"/>
        <v>1.36015</v>
      </c>
    </row>
    <row r="289" spans="16:39">
      <c r="P289" s="99">
        <v>9.1</v>
      </c>
      <c r="Q289" s="100">
        <v>46.5</v>
      </c>
      <c r="R289" s="100">
        <v>0.160119980252</v>
      </c>
      <c r="S289" s="100">
        <v>0.36988567501899999</v>
      </c>
      <c r="T289" s="100">
        <v>0.51465573879299997</v>
      </c>
      <c r="U289" s="101">
        <f t="shared" si="16"/>
        <v>1.2369300000000001</v>
      </c>
      <c r="V289" s="99">
        <v>9.1</v>
      </c>
      <c r="W289" s="100">
        <v>46.5</v>
      </c>
      <c r="X289" s="100">
        <v>0.160119980252</v>
      </c>
      <c r="Y289" s="100">
        <v>0.36988567501899999</v>
      </c>
      <c r="Z289" s="100">
        <v>0.51465573879299997</v>
      </c>
      <c r="AA289" s="102">
        <f t="shared" si="17"/>
        <v>1.3342000000000001</v>
      </c>
      <c r="AB289" s="99">
        <v>9.1</v>
      </c>
      <c r="AC289" s="100">
        <v>46.5</v>
      </c>
      <c r="AD289" s="100">
        <v>0.160119980252</v>
      </c>
      <c r="AE289" s="100">
        <v>0.36988567501899999</v>
      </c>
      <c r="AF289" s="100">
        <v>0.51465573879299997</v>
      </c>
      <c r="AG289" s="101">
        <f t="shared" si="18"/>
        <v>1.36015</v>
      </c>
      <c r="AH289" s="99">
        <v>9.1</v>
      </c>
      <c r="AI289" s="100">
        <v>46.5</v>
      </c>
      <c r="AJ289" s="100">
        <v>0.160119980252</v>
      </c>
      <c r="AK289" s="100">
        <v>0.36988567501899999</v>
      </c>
      <c r="AL289" s="100">
        <v>0.51465573879299997</v>
      </c>
      <c r="AM289" s="101">
        <f t="shared" si="19"/>
        <v>1.26491</v>
      </c>
    </row>
    <row r="290" spans="16:39">
      <c r="P290" s="99">
        <v>9.1999999999999993</v>
      </c>
      <c r="Q290" s="100">
        <v>46.5</v>
      </c>
      <c r="R290" s="100">
        <v>0.16955901772099999</v>
      </c>
      <c r="S290" s="100">
        <v>0.39279614853099998</v>
      </c>
      <c r="T290" s="100">
        <v>0.54471489063400003</v>
      </c>
      <c r="U290" s="101">
        <f t="shared" si="16"/>
        <v>1.14018</v>
      </c>
      <c r="V290" s="99">
        <v>9.1999999999999993</v>
      </c>
      <c r="W290" s="100">
        <v>46.5</v>
      </c>
      <c r="X290" s="100">
        <v>0.16955901772099999</v>
      </c>
      <c r="Y290" s="100">
        <v>0.39279614853099998</v>
      </c>
      <c r="Z290" s="100">
        <v>0.54471489063400003</v>
      </c>
      <c r="AA290" s="102">
        <f t="shared" si="17"/>
        <v>1.2369000000000001</v>
      </c>
      <c r="AB290" s="99">
        <v>9.1999999999999993</v>
      </c>
      <c r="AC290" s="100">
        <v>46.5</v>
      </c>
      <c r="AD290" s="100">
        <v>0.16955901772099999</v>
      </c>
      <c r="AE290" s="100">
        <v>0.39279614853099998</v>
      </c>
      <c r="AF290" s="100">
        <v>0.54471489063400003</v>
      </c>
      <c r="AG290" s="101">
        <f t="shared" si="18"/>
        <v>1.26491</v>
      </c>
      <c r="AH290" s="99">
        <v>9.1999999999999993</v>
      </c>
      <c r="AI290" s="100">
        <v>46.5</v>
      </c>
      <c r="AJ290" s="100">
        <v>0.16955901772099999</v>
      </c>
      <c r="AK290" s="100">
        <v>0.39279614853099998</v>
      </c>
      <c r="AL290" s="100">
        <v>0.54471489063400003</v>
      </c>
      <c r="AM290" s="101">
        <f t="shared" si="19"/>
        <v>1.1704699999999999</v>
      </c>
    </row>
    <row r="291" spans="16:39">
      <c r="P291" s="99">
        <v>9.3000000000000007</v>
      </c>
      <c r="Q291" s="100">
        <v>46.5</v>
      </c>
      <c r="R291" s="100">
        <v>0.185813867286</v>
      </c>
      <c r="S291" s="100">
        <v>0.43367394967</v>
      </c>
      <c r="T291" s="100">
        <v>0.60147775983100005</v>
      </c>
      <c r="U291" s="101">
        <f t="shared" si="16"/>
        <v>1.04403</v>
      </c>
      <c r="V291" s="99">
        <v>9.3000000000000007</v>
      </c>
      <c r="W291" s="100">
        <v>46.5</v>
      </c>
      <c r="X291" s="100">
        <v>0.185813867286</v>
      </c>
      <c r="Y291" s="100">
        <v>0.43367394967</v>
      </c>
      <c r="Z291" s="100">
        <v>0.60147775983100005</v>
      </c>
      <c r="AA291" s="102">
        <f t="shared" si="17"/>
        <v>1.1402000000000001</v>
      </c>
      <c r="AB291" s="99">
        <v>9.3000000000000007</v>
      </c>
      <c r="AC291" s="100">
        <v>46.5</v>
      </c>
      <c r="AD291" s="100">
        <v>0.185813867286</v>
      </c>
      <c r="AE291" s="100">
        <v>0.43367394967</v>
      </c>
      <c r="AF291" s="100">
        <v>0.60147775983100005</v>
      </c>
      <c r="AG291" s="101">
        <f t="shared" si="18"/>
        <v>1.1704699999999999</v>
      </c>
      <c r="AH291" s="99">
        <v>9.3000000000000007</v>
      </c>
      <c r="AI291" s="100">
        <v>46.5</v>
      </c>
      <c r="AJ291" s="100">
        <v>0.185813867286</v>
      </c>
      <c r="AK291" s="100">
        <v>0.43367394967</v>
      </c>
      <c r="AL291" s="100">
        <v>0.60147775983100005</v>
      </c>
      <c r="AM291" s="101">
        <f t="shared" si="19"/>
        <v>1.0770299999999999</v>
      </c>
    </row>
    <row r="292" spans="16:39">
      <c r="P292" s="99">
        <v>9.4</v>
      </c>
      <c r="Q292" s="100">
        <v>46.5</v>
      </c>
      <c r="R292" s="100">
        <v>0.21251303719</v>
      </c>
      <c r="S292" s="100">
        <v>0.50850712661300002</v>
      </c>
      <c r="T292" s="100">
        <v>0.711120655672</v>
      </c>
      <c r="U292" s="101">
        <f t="shared" si="16"/>
        <v>0.94867999999999997</v>
      </c>
      <c r="V292" s="99">
        <v>9.4</v>
      </c>
      <c r="W292" s="100">
        <v>46.5</v>
      </c>
      <c r="X292" s="100">
        <v>0.21251303719</v>
      </c>
      <c r="Y292" s="100">
        <v>0.50850712661300002</v>
      </c>
      <c r="Z292" s="100">
        <v>0.711120655672</v>
      </c>
      <c r="AA292" s="102">
        <f t="shared" si="17"/>
        <v>1.044</v>
      </c>
      <c r="AB292" s="99">
        <v>9.4</v>
      </c>
      <c r="AC292" s="100">
        <v>46.5</v>
      </c>
      <c r="AD292" s="100">
        <v>0.21251303719</v>
      </c>
      <c r="AE292" s="100">
        <v>0.50850712661300002</v>
      </c>
      <c r="AF292" s="100">
        <v>0.711120655672</v>
      </c>
      <c r="AG292" s="101">
        <f t="shared" si="18"/>
        <v>1.0770299999999999</v>
      </c>
      <c r="AH292" s="99">
        <v>9.4</v>
      </c>
      <c r="AI292" s="100">
        <v>46.5</v>
      </c>
      <c r="AJ292" s="100">
        <v>0.21251303719</v>
      </c>
      <c r="AK292" s="100">
        <v>0.50850712661300002</v>
      </c>
      <c r="AL292" s="100">
        <v>0.711120655672</v>
      </c>
      <c r="AM292" s="101">
        <f t="shared" si="19"/>
        <v>0.98489000000000004</v>
      </c>
    </row>
    <row r="293" spans="16:39">
      <c r="P293" s="99">
        <v>9.5</v>
      </c>
      <c r="Q293" s="100">
        <v>46.5</v>
      </c>
      <c r="R293" s="100">
        <v>0.240044985637</v>
      </c>
      <c r="S293" s="100">
        <v>0.57844322376099999</v>
      </c>
      <c r="T293" s="100">
        <v>0.80637038877199996</v>
      </c>
      <c r="U293" s="101">
        <f t="shared" si="16"/>
        <v>0.85440000000000005</v>
      </c>
      <c r="V293" s="99">
        <v>9.5</v>
      </c>
      <c r="W293" s="100">
        <v>46.5</v>
      </c>
      <c r="X293" s="100">
        <v>0.240044985637</v>
      </c>
      <c r="Y293" s="100">
        <v>0.57844322376099999</v>
      </c>
      <c r="Z293" s="100">
        <v>0.80637038877199996</v>
      </c>
      <c r="AA293" s="102">
        <f t="shared" si="17"/>
        <v>0.94869999999999999</v>
      </c>
      <c r="AB293" s="99">
        <v>9.5</v>
      </c>
      <c r="AC293" s="100">
        <v>46.5</v>
      </c>
      <c r="AD293" s="100">
        <v>0.240044985637</v>
      </c>
      <c r="AE293" s="100">
        <v>0.57844322376099999</v>
      </c>
      <c r="AF293" s="100">
        <v>0.80637038877199996</v>
      </c>
      <c r="AG293" s="101">
        <f t="shared" si="18"/>
        <v>0.98489000000000004</v>
      </c>
      <c r="AH293" s="99">
        <v>9.5</v>
      </c>
      <c r="AI293" s="100">
        <v>46.5</v>
      </c>
      <c r="AJ293" s="100">
        <v>0.240044985637</v>
      </c>
      <c r="AK293" s="100">
        <v>0.57844322376099999</v>
      </c>
      <c r="AL293" s="100">
        <v>0.80637038877199996</v>
      </c>
      <c r="AM293" s="101">
        <f t="shared" si="19"/>
        <v>0.89442999999999995</v>
      </c>
    </row>
    <row r="294" spans="16:39">
      <c r="P294" s="99">
        <v>9.6</v>
      </c>
      <c r="Q294" s="100">
        <v>46.5</v>
      </c>
      <c r="R294" s="100">
        <v>0.25954371415999999</v>
      </c>
      <c r="S294" s="100">
        <v>0.61734293213199998</v>
      </c>
      <c r="T294" s="100">
        <v>0.85488582240099997</v>
      </c>
      <c r="U294" s="101">
        <f t="shared" si="16"/>
        <v>0.76158000000000003</v>
      </c>
      <c r="V294" s="99">
        <v>9.6</v>
      </c>
      <c r="W294" s="100">
        <v>46.5</v>
      </c>
      <c r="X294" s="100">
        <v>0.25954371415999999</v>
      </c>
      <c r="Y294" s="100">
        <v>0.61734293213199998</v>
      </c>
      <c r="Z294" s="100">
        <v>0.85488582240099997</v>
      </c>
      <c r="AA294" s="102">
        <f t="shared" si="17"/>
        <v>0.85440000000000005</v>
      </c>
      <c r="AB294" s="99">
        <v>9.6</v>
      </c>
      <c r="AC294" s="100">
        <v>46.5</v>
      </c>
      <c r="AD294" s="100">
        <v>0.25954371415999999</v>
      </c>
      <c r="AE294" s="100">
        <v>0.61734293213199998</v>
      </c>
      <c r="AF294" s="100">
        <v>0.85488582240099997</v>
      </c>
      <c r="AG294" s="101">
        <f t="shared" si="18"/>
        <v>0.89442999999999995</v>
      </c>
      <c r="AH294" s="99">
        <v>9.6</v>
      </c>
      <c r="AI294" s="100">
        <v>46.5</v>
      </c>
      <c r="AJ294" s="100">
        <v>0.25954371415999999</v>
      </c>
      <c r="AK294" s="100">
        <v>0.61734293213199998</v>
      </c>
      <c r="AL294" s="100">
        <v>0.85488582240099997</v>
      </c>
      <c r="AM294" s="101">
        <f t="shared" si="19"/>
        <v>0.80623</v>
      </c>
    </row>
    <row r="295" spans="16:39">
      <c r="P295" s="99">
        <v>9.6999999999999993</v>
      </c>
      <c r="Q295" s="100">
        <v>46.5</v>
      </c>
      <c r="R295" s="100">
        <v>0.27287394697400003</v>
      </c>
      <c r="S295" s="100">
        <v>0.641128218922</v>
      </c>
      <c r="T295" s="100">
        <v>0.88380279416700003</v>
      </c>
      <c r="U295" s="101">
        <f t="shared" si="16"/>
        <v>0.67081999999999997</v>
      </c>
      <c r="V295" s="99">
        <v>9.6999999999999993</v>
      </c>
      <c r="W295" s="100">
        <v>46.5</v>
      </c>
      <c r="X295" s="100">
        <v>0.27287394697400003</v>
      </c>
      <c r="Y295" s="100">
        <v>0.641128218922</v>
      </c>
      <c r="Z295" s="100">
        <v>0.88380279416700003</v>
      </c>
      <c r="AA295" s="102">
        <f t="shared" si="17"/>
        <v>0.76160000000000005</v>
      </c>
      <c r="AB295" s="99">
        <v>9.6999999999999993</v>
      </c>
      <c r="AC295" s="100">
        <v>46.5</v>
      </c>
      <c r="AD295" s="100">
        <v>0.27287394697400003</v>
      </c>
      <c r="AE295" s="100">
        <v>0.641128218922</v>
      </c>
      <c r="AF295" s="100">
        <v>0.88380279416700003</v>
      </c>
      <c r="AG295" s="101">
        <f t="shared" si="18"/>
        <v>0.80623</v>
      </c>
      <c r="AH295" s="99">
        <v>9.6999999999999993</v>
      </c>
      <c r="AI295" s="100">
        <v>46.5</v>
      </c>
      <c r="AJ295" s="100">
        <v>0.27287394697400003</v>
      </c>
      <c r="AK295" s="100">
        <v>0.641128218922</v>
      </c>
      <c r="AL295" s="100">
        <v>0.88380279416700003</v>
      </c>
      <c r="AM295" s="101">
        <f t="shared" si="19"/>
        <v>0.72111000000000003</v>
      </c>
    </row>
    <row r="296" spans="16:39">
      <c r="P296" s="99">
        <v>9.8000000000000007</v>
      </c>
      <c r="Q296" s="100">
        <v>46.5</v>
      </c>
      <c r="R296" s="100">
        <v>0.280695421236</v>
      </c>
      <c r="S296" s="100">
        <v>0.65450690738299999</v>
      </c>
      <c r="T296" s="100">
        <v>0.90019914677500001</v>
      </c>
      <c r="U296" s="101">
        <f t="shared" si="16"/>
        <v>0.58309999999999995</v>
      </c>
      <c r="V296" s="99">
        <v>9.8000000000000007</v>
      </c>
      <c r="W296" s="100">
        <v>46.5</v>
      </c>
      <c r="X296" s="100">
        <v>0.280695421236</v>
      </c>
      <c r="Y296" s="100">
        <v>0.65450690738299999</v>
      </c>
      <c r="Z296" s="100">
        <v>0.90019914677500001</v>
      </c>
      <c r="AA296" s="102">
        <f t="shared" si="17"/>
        <v>0.67079999999999995</v>
      </c>
      <c r="AB296" s="99">
        <v>9.8000000000000007</v>
      </c>
      <c r="AC296" s="100">
        <v>46.5</v>
      </c>
      <c r="AD296" s="100">
        <v>0.280695421236</v>
      </c>
      <c r="AE296" s="100">
        <v>0.65450690738299999</v>
      </c>
      <c r="AF296" s="100">
        <v>0.90019914677500001</v>
      </c>
      <c r="AG296" s="101">
        <f t="shared" si="18"/>
        <v>0.72111000000000003</v>
      </c>
      <c r="AH296" s="99">
        <v>9.8000000000000007</v>
      </c>
      <c r="AI296" s="100">
        <v>46.5</v>
      </c>
      <c r="AJ296" s="100">
        <v>0.280695421236</v>
      </c>
      <c r="AK296" s="100">
        <v>0.65450690738299999</v>
      </c>
      <c r="AL296" s="100">
        <v>0.90019914677500001</v>
      </c>
      <c r="AM296" s="101">
        <f t="shared" si="19"/>
        <v>0.64031000000000005</v>
      </c>
    </row>
    <row r="297" spans="16:39">
      <c r="P297" s="99">
        <v>9.9</v>
      </c>
      <c r="Q297" s="100">
        <v>46.5</v>
      </c>
      <c r="R297" s="100">
        <v>0.283307274971</v>
      </c>
      <c r="S297" s="100">
        <v>0.65737673865099999</v>
      </c>
      <c r="T297" s="100">
        <v>0.90303518231500002</v>
      </c>
      <c r="U297" s="101">
        <f t="shared" si="16"/>
        <v>0.5</v>
      </c>
      <c r="V297" s="99">
        <v>9.9</v>
      </c>
      <c r="W297" s="100">
        <v>46.5</v>
      </c>
      <c r="X297" s="100">
        <v>0.283307274971</v>
      </c>
      <c r="Y297" s="100">
        <v>0.65737673865099999</v>
      </c>
      <c r="Z297" s="100">
        <v>0.90303518231500002</v>
      </c>
      <c r="AA297" s="102">
        <f t="shared" si="17"/>
        <v>0.58309999999999995</v>
      </c>
      <c r="AB297" s="99">
        <v>9.9</v>
      </c>
      <c r="AC297" s="100">
        <v>46.5</v>
      </c>
      <c r="AD297" s="100">
        <v>0.283307274971</v>
      </c>
      <c r="AE297" s="100">
        <v>0.65737673865099999</v>
      </c>
      <c r="AF297" s="100">
        <v>0.90303518231500002</v>
      </c>
      <c r="AG297" s="101">
        <f t="shared" si="18"/>
        <v>0.64031000000000005</v>
      </c>
      <c r="AH297" s="99">
        <v>9.9</v>
      </c>
      <c r="AI297" s="100">
        <v>46.5</v>
      </c>
      <c r="AJ297" s="100">
        <v>0.283307274971</v>
      </c>
      <c r="AK297" s="100">
        <v>0.65737673865099999</v>
      </c>
      <c r="AL297" s="100">
        <v>0.90303518231500002</v>
      </c>
      <c r="AM297" s="101">
        <f t="shared" si="19"/>
        <v>0.56569000000000003</v>
      </c>
    </row>
    <row r="298" spans="16:39">
      <c r="P298" s="99">
        <v>10</v>
      </c>
      <c r="Q298" s="100">
        <v>46.5</v>
      </c>
      <c r="R298" s="100">
        <v>0.28170855508699999</v>
      </c>
      <c r="S298" s="100">
        <v>0.65173508584600004</v>
      </c>
      <c r="T298" s="100">
        <v>0.89478803266999996</v>
      </c>
      <c r="U298" s="101">
        <f t="shared" si="16"/>
        <v>0.42426000000000003</v>
      </c>
      <c r="V298" s="99">
        <v>10</v>
      </c>
      <c r="W298" s="100">
        <v>46.5</v>
      </c>
      <c r="X298" s="100">
        <v>0.28170855508699999</v>
      </c>
      <c r="Y298" s="100">
        <v>0.65173508584600004</v>
      </c>
      <c r="Z298" s="100">
        <v>0.89478803266999996</v>
      </c>
      <c r="AA298" s="102">
        <f t="shared" si="17"/>
        <v>0.5</v>
      </c>
      <c r="AB298" s="99">
        <v>10</v>
      </c>
      <c r="AC298" s="100">
        <v>46.5</v>
      </c>
      <c r="AD298" s="100">
        <v>0.28170855508699999</v>
      </c>
      <c r="AE298" s="100">
        <v>0.65173508584600004</v>
      </c>
      <c r="AF298" s="100">
        <v>0.89478803266999996</v>
      </c>
      <c r="AG298" s="101">
        <f t="shared" si="18"/>
        <v>0.56569000000000003</v>
      </c>
      <c r="AH298" s="99">
        <v>10</v>
      </c>
      <c r="AI298" s="100">
        <v>46.5</v>
      </c>
      <c r="AJ298" s="100">
        <v>0.28170855508699999</v>
      </c>
      <c r="AK298" s="100">
        <v>0.65173508584600004</v>
      </c>
      <c r="AL298" s="100">
        <v>0.89478803266999996</v>
      </c>
      <c r="AM298" s="101">
        <f t="shared" si="19"/>
        <v>0.5</v>
      </c>
    </row>
    <row r="299" spans="16:39">
      <c r="P299" s="99">
        <v>10.1</v>
      </c>
      <c r="Q299" s="100">
        <v>46.5</v>
      </c>
      <c r="R299" s="100">
        <v>0.27807654457699998</v>
      </c>
      <c r="S299" s="100">
        <v>0.64286831992299998</v>
      </c>
      <c r="T299" s="100">
        <v>0.88279394597299998</v>
      </c>
      <c r="U299" s="101">
        <f t="shared" si="16"/>
        <v>0.36055999999999999</v>
      </c>
      <c r="V299" s="99">
        <v>10.1</v>
      </c>
      <c r="W299" s="100">
        <v>46.5</v>
      </c>
      <c r="X299" s="100">
        <v>0.27807654457699998</v>
      </c>
      <c r="Y299" s="100">
        <v>0.64286831992299998</v>
      </c>
      <c r="Z299" s="100">
        <v>0.88279394597299998</v>
      </c>
      <c r="AA299" s="102">
        <f t="shared" si="17"/>
        <v>0.42430000000000001</v>
      </c>
      <c r="AB299" s="99">
        <v>10.1</v>
      </c>
      <c r="AC299" s="100">
        <v>46.5</v>
      </c>
      <c r="AD299" s="100">
        <v>0.27807654457699998</v>
      </c>
      <c r="AE299" s="100">
        <v>0.64286831992299998</v>
      </c>
      <c r="AF299" s="100">
        <v>0.88279394597299998</v>
      </c>
      <c r="AG299" s="101">
        <f t="shared" si="18"/>
        <v>0.5</v>
      </c>
      <c r="AH299" s="99">
        <v>10.1</v>
      </c>
      <c r="AI299" s="100">
        <v>46.5</v>
      </c>
      <c r="AJ299" s="100">
        <v>0.27807654457699998</v>
      </c>
      <c r="AK299" s="100">
        <v>0.64286831992299998</v>
      </c>
      <c r="AL299" s="100">
        <v>0.88279394597299998</v>
      </c>
      <c r="AM299" s="101">
        <f t="shared" si="19"/>
        <v>0.44721</v>
      </c>
    </row>
    <row r="300" spans="16:39">
      <c r="P300" s="99">
        <v>10.199999999999999</v>
      </c>
      <c r="Q300" s="100">
        <v>46.5</v>
      </c>
      <c r="R300" s="100">
        <v>0.27393839934300002</v>
      </c>
      <c r="S300" s="100">
        <v>0.63446259064800004</v>
      </c>
      <c r="T300" s="100">
        <v>0.87223442704900001</v>
      </c>
      <c r="U300" s="101">
        <f t="shared" si="16"/>
        <v>0.31623000000000001</v>
      </c>
      <c r="V300" s="99">
        <v>10.199999999999999</v>
      </c>
      <c r="W300" s="100">
        <v>46.5</v>
      </c>
      <c r="X300" s="100">
        <v>0.27393839934300002</v>
      </c>
      <c r="Y300" s="100">
        <v>0.63446259064800004</v>
      </c>
      <c r="Z300" s="100">
        <v>0.87223442704900001</v>
      </c>
      <c r="AA300" s="102">
        <f t="shared" si="17"/>
        <v>0.36059999999999998</v>
      </c>
      <c r="AB300" s="99">
        <v>10.199999999999999</v>
      </c>
      <c r="AC300" s="100">
        <v>46.5</v>
      </c>
      <c r="AD300" s="100">
        <v>0.27393839934300002</v>
      </c>
      <c r="AE300" s="100">
        <v>0.63446259064800004</v>
      </c>
      <c r="AF300" s="100">
        <v>0.87223442704900001</v>
      </c>
      <c r="AG300" s="101">
        <f t="shared" si="18"/>
        <v>0.44721</v>
      </c>
      <c r="AH300" s="99">
        <v>10.199999999999999</v>
      </c>
      <c r="AI300" s="100">
        <v>46.5</v>
      </c>
      <c r="AJ300" s="100">
        <v>0.27393839934300002</v>
      </c>
      <c r="AK300" s="100">
        <v>0.63446259064800004</v>
      </c>
      <c r="AL300" s="100">
        <v>0.87223442704900001</v>
      </c>
      <c r="AM300" s="101">
        <f t="shared" si="19"/>
        <v>0.41231000000000001</v>
      </c>
    </row>
    <row r="301" spans="16:39">
      <c r="P301" s="99">
        <v>10.3</v>
      </c>
      <c r="Q301" s="100">
        <v>46.5</v>
      </c>
      <c r="R301" s="100">
        <v>0.26880647732899998</v>
      </c>
      <c r="S301" s="100">
        <v>0.62494511042199996</v>
      </c>
      <c r="T301" s="100">
        <v>0.86087030128200004</v>
      </c>
      <c r="U301" s="101">
        <f t="shared" si="16"/>
        <v>0.3</v>
      </c>
      <c r="V301" s="99">
        <v>10.3</v>
      </c>
      <c r="W301" s="100">
        <v>46.5</v>
      </c>
      <c r="X301" s="100">
        <v>0.26880647732899998</v>
      </c>
      <c r="Y301" s="100">
        <v>0.62494511042199996</v>
      </c>
      <c r="Z301" s="100">
        <v>0.86087030128200004</v>
      </c>
      <c r="AA301" s="102">
        <f t="shared" si="17"/>
        <v>0.31619999999999998</v>
      </c>
      <c r="AB301" s="99">
        <v>10.3</v>
      </c>
      <c r="AC301" s="100">
        <v>46.5</v>
      </c>
      <c r="AD301" s="100">
        <v>0.26880647732899998</v>
      </c>
      <c r="AE301" s="100">
        <v>0.62494511042199996</v>
      </c>
      <c r="AF301" s="100">
        <v>0.86087030128200004</v>
      </c>
      <c r="AG301" s="101">
        <f t="shared" si="18"/>
        <v>0.41231000000000001</v>
      </c>
      <c r="AH301" s="99">
        <v>10.3</v>
      </c>
      <c r="AI301" s="100">
        <v>46.5</v>
      </c>
      <c r="AJ301" s="100">
        <v>0.26880647732899998</v>
      </c>
      <c r="AK301" s="100">
        <v>0.62494511042199996</v>
      </c>
      <c r="AL301" s="100">
        <v>0.86087030128200004</v>
      </c>
      <c r="AM301" s="101">
        <f t="shared" si="19"/>
        <v>0.4</v>
      </c>
    </row>
    <row r="302" spans="16:39">
      <c r="P302" s="99">
        <v>10.4</v>
      </c>
      <c r="Q302" s="100">
        <v>46.5</v>
      </c>
      <c r="R302" s="100">
        <v>0.26022272513099998</v>
      </c>
      <c r="S302" s="100">
        <v>0.607223625308</v>
      </c>
      <c r="T302" s="100">
        <v>0.83843575674199999</v>
      </c>
      <c r="U302" s="101">
        <f t="shared" si="16"/>
        <v>0.31623000000000001</v>
      </c>
      <c r="V302" s="99">
        <v>10.4</v>
      </c>
      <c r="W302" s="100">
        <v>46.5</v>
      </c>
      <c r="X302" s="100">
        <v>0.26022272513099998</v>
      </c>
      <c r="Y302" s="100">
        <v>0.607223625308</v>
      </c>
      <c r="Z302" s="100">
        <v>0.83843575674199999</v>
      </c>
      <c r="AA302" s="102">
        <f t="shared" si="17"/>
        <v>0.3</v>
      </c>
      <c r="AB302" s="99">
        <v>10.4</v>
      </c>
      <c r="AC302" s="100">
        <v>46.5</v>
      </c>
      <c r="AD302" s="100">
        <v>0.26022272513099998</v>
      </c>
      <c r="AE302" s="100">
        <v>0.607223625308</v>
      </c>
      <c r="AF302" s="100">
        <v>0.83843575674199999</v>
      </c>
      <c r="AG302" s="101">
        <f t="shared" si="18"/>
        <v>0.4</v>
      </c>
      <c r="AH302" s="99">
        <v>10.4</v>
      </c>
      <c r="AI302" s="100">
        <v>46.5</v>
      </c>
      <c r="AJ302" s="100">
        <v>0.26022272513099998</v>
      </c>
      <c r="AK302" s="100">
        <v>0.607223625308</v>
      </c>
      <c r="AL302" s="100">
        <v>0.83843575674199999</v>
      </c>
      <c r="AM302" s="101">
        <f t="shared" si="19"/>
        <v>0.41231000000000001</v>
      </c>
    </row>
    <row r="303" spans="16:39">
      <c r="P303" s="99">
        <v>10.5</v>
      </c>
      <c r="Q303" s="100">
        <v>46.5</v>
      </c>
      <c r="R303" s="100">
        <v>0.245669843956</v>
      </c>
      <c r="S303" s="100">
        <v>0.57352711962299996</v>
      </c>
      <c r="T303" s="100">
        <v>0.79275107226499997</v>
      </c>
      <c r="U303" s="101">
        <f t="shared" si="16"/>
        <v>0.36055999999999999</v>
      </c>
      <c r="V303" s="99">
        <v>10.5</v>
      </c>
      <c r="W303" s="100">
        <v>46.5</v>
      </c>
      <c r="X303" s="100">
        <v>0.245669843956</v>
      </c>
      <c r="Y303" s="100">
        <v>0.57352711962299996</v>
      </c>
      <c r="Z303" s="100">
        <v>0.79275107226499997</v>
      </c>
      <c r="AA303" s="102">
        <f t="shared" si="17"/>
        <v>0.31619999999999998</v>
      </c>
      <c r="AB303" s="99">
        <v>10.5</v>
      </c>
      <c r="AC303" s="100">
        <v>46.5</v>
      </c>
      <c r="AD303" s="100">
        <v>0.245669843956</v>
      </c>
      <c r="AE303" s="100">
        <v>0.57352711962299996</v>
      </c>
      <c r="AF303" s="100">
        <v>0.79275107226499997</v>
      </c>
      <c r="AG303" s="101">
        <f t="shared" si="18"/>
        <v>0.41231000000000001</v>
      </c>
      <c r="AH303" s="99">
        <v>10.5</v>
      </c>
      <c r="AI303" s="100">
        <v>46.5</v>
      </c>
      <c r="AJ303" s="100">
        <v>0.245669843956</v>
      </c>
      <c r="AK303" s="100">
        <v>0.57352711962299996</v>
      </c>
      <c r="AL303" s="100">
        <v>0.79275107226499997</v>
      </c>
      <c r="AM303" s="101">
        <f t="shared" si="19"/>
        <v>0.44721</v>
      </c>
    </row>
    <row r="304" spans="16:39">
      <c r="P304" s="99">
        <v>10.6</v>
      </c>
      <c r="Q304" s="100">
        <v>46.5</v>
      </c>
      <c r="R304" s="100">
        <v>0.22376554821200001</v>
      </c>
      <c r="S304" s="100">
        <v>0.51728698910799997</v>
      </c>
      <c r="T304" s="100">
        <v>0.71295948743199999</v>
      </c>
      <c r="U304" s="101">
        <f t="shared" si="16"/>
        <v>0.42426000000000003</v>
      </c>
      <c r="V304" s="99">
        <v>10.6</v>
      </c>
      <c r="W304" s="100">
        <v>46.5</v>
      </c>
      <c r="X304" s="100">
        <v>0.22376554821200001</v>
      </c>
      <c r="Y304" s="100">
        <v>0.51728698910799997</v>
      </c>
      <c r="Z304" s="100">
        <v>0.71295948743199999</v>
      </c>
      <c r="AA304" s="102">
        <f t="shared" si="17"/>
        <v>0.36059999999999998</v>
      </c>
      <c r="AB304" s="99">
        <v>10.6</v>
      </c>
      <c r="AC304" s="100">
        <v>46.5</v>
      </c>
      <c r="AD304" s="100">
        <v>0.22376554821200001</v>
      </c>
      <c r="AE304" s="100">
        <v>0.51728698910799997</v>
      </c>
      <c r="AF304" s="100">
        <v>0.71295948743199999</v>
      </c>
      <c r="AG304" s="101">
        <f t="shared" si="18"/>
        <v>0.44721</v>
      </c>
      <c r="AH304" s="99">
        <v>10.6</v>
      </c>
      <c r="AI304" s="100">
        <v>46.5</v>
      </c>
      <c r="AJ304" s="100">
        <v>0.22376554821200001</v>
      </c>
      <c r="AK304" s="100">
        <v>0.51728698910799997</v>
      </c>
      <c r="AL304" s="100">
        <v>0.71295948743199999</v>
      </c>
      <c r="AM304" s="101">
        <f t="shared" si="19"/>
        <v>0.5</v>
      </c>
    </row>
    <row r="305" spans="16:39">
      <c r="P305" s="99">
        <v>6.6340000000000003</v>
      </c>
      <c r="Q305" s="100">
        <v>46.52</v>
      </c>
      <c r="R305" s="100">
        <v>0.21019349282999999</v>
      </c>
      <c r="S305" s="100">
        <v>0.48669783817599999</v>
      </c>
      <c r="T305" s="100">
        <v>0.67434192898699996</v>
      </c>
      <c r="U305" s="101">
        <f t="shared" si="16"/>
        <v>3.6766800000000002</v>
      </c>
      <c r="V305" s="99">
        <v>6.6340000000000003</v>
      </c>
      <c r="W305" s="100">
        <v>46.52</v>
      </c>
      <c r="X305" s="100">
        <v>0.21019349282999999</v>
      </c>
      <c r="Y305" s="100">
        <v>0.48669783817599999</v>
      </c>
      <c r="Z305" s="100">
        <v>0.67434192898699996</v>
      </c>
      <c r="AA305" s="102">
        <f t="shared" si="17"/>
        <v>3.7764000000000002</v>
      </c>
      <c r="AB305" s="99">
        <v>6.6340000000000003</v>
      </c>
      <c r="AC305" s="100">
        <v>46.52</v>
      </c>
      <c r="AD305" s="100">
        <v>0.21019349282999999</v>
      </c>
      <c r="AE305" s="100">
        <v>0.48669783817599999</v>
      </c>
      <c r="AF305" s="100">
        <v>0.67434192898699996</v>
      </c>
      <c r="AG305" s="101">
        <f t="shared" si="18"/>
        <v>3.78512</v>
      </c>
      <c r="AH305" s="99">
        <v>6.6340000000000003</v>
      </c>
      <c r="AI305" s="100">
        <v>46.52</v>
      </c>
      <c r="AJ305" s="100">
        <v>0.21019349282999999</v>
      </c>
      <c r="AK305" s="100">
        <v>0.48669783817599999</v>
      </c>
      <c r="AL305" s="100">
        <v>0.67434192898699996</v>
      </c>
      <c r="AM305" s="101">
        <f t="shared" si="19"/>
        <v>3.6856399999999998</v>
      </c>
    </row>
    <row r="306" spans="16:39">
      <c r="P306" s="99">
        <v>7</v>
      </c>
      <c r="Q306" s="100">
        <v>46.6</v>
      </c>
      <c r="R306" s="100">
        <v>0.236388179802</v>
      </c>
      <c r="S306" s="100">
        <v>0.54209805836699998</v>
      </c>
      <c r="T306" s="100">
        <v>0.74577453140899996</v>
      </c>
      <c r="U306" s="101">
        <f t="shared" si="16"/>
        <v>3.30606</v>
      </c>
      <c r="V306" s="99">
        <v>7</v>
      </c>
      <c r="W306" s="100">
        <v>46.6</v>
      </c>
      <c r="X306" s="100">
        <v>0.236388179802</v>
      </c>
      <c r="Y306" s="100">
        <v>0.54209805836699998</v>
      </c>
      <c r="Z306" s="100">
        <v>0.74577453140899996</v>
      </c>
      <c r="AA306" s="102">
        <f t="shared" si="17"/>
        <v>3.4058999999999999</v>
      </c>
      <c r="AB306" s="99">
        <v>7</v>
      </c>
      <c r="AC306" s="100">
        <v>46.6</v>
      </c>
      <c r="AD306" s="100">
        <v>0.236388179802</v>
      </c>
      <c r="AE306" s="100">
        <v>0.54209805836699998</v>
      </c>
      <c r="AF306" s="100">
        <v>0.74577453140899996</v>
      </c>
      <c r="AG306" s="101">
        <f t="shared" si="18"/>
        <v>3.4132099999999999</v>
      </c>
      <c r="AH306" s="99">
        <v>7</v>
      </c>
      <c r="AI306" s="100">
        <v>46.6</v>
      </c>
      <c r="AJ306" s="100">
        <v>0.236388179802</v>
      </c>
      <c r="AK306" s="100">
        <v>0.54209805836699998</v>
      </c>
      <c r="AL306" s="100">
        <v>0.74577453140899996</v>
      </c>
      <c r="AM306" s="101">
        <f t="shared" si="19"/>
        <v>3.3136100000000002</v>
      </c>
    </row>
    <row r="307" spans="16:39">
      <c r="P307" s="99">
        <v>6.9</v>
      </c>
      <c r="Q307" s="100">
        <v>46.6</v>
      </c>
      <c r="R307" s="100">
        <v>0.22397573591</v>
      </c>
      <c r="S307" s="100">
        <v>0.51116464004899997</v>
      </c>
      <c r="T307" s="100">
        <v>0.70260587596299995</v>
      </c>
      <c r="U307" s="101">
        <f t="shared" si="16"/>
        <v>3.4058799999999998</v>
      </c>
      <c r="V307" s="99">
        <v>6.9</v>
      </c>
      <c r="W307" s="100">
        <v>46.6</v>
      </c>
      <c r="X307" s="100">
        <v>0.22397573591</v>
      </c>
      <c r="Y307" s="100">
        <v>0.51116464004899997</v>
      </c>
      <c r="Z307" s="100">
        <v>0.70260587596299995</v>
      </c>
      <c r="AA307" s="102">
        <f t="shared" si="17"/>
        <v>3.5057</v>
      </c>
      <c r="AB307" s="99">
        <v>6.9</v>
      </c>
      <c r="AC307" s="100">
        <v>46.6</v>
      </c>
      <c r="AD307" s="100">
        <v>0.22397573591</v>
      </c>
      <c r="AE307" s="100">
        <v>0.51116464004899997</v>
      </c>
      <c r="AF307" s="100">
        <v>0.70260587596299995</v>
      </c>
      <c r="AG307" s="101">
        <f t="shared" si="18"/>
        <v>3.5128300000000001</v>
      </c>
      <c r="AH307" s="99">
        <v>6.9</v>
      </c>
      <c r="AI307" s="100">
        <v>46.6</v>
      </c>
      <c r="AJ307" s="100">
        <v>0.22397573591</v>
      </c>
      <c r="AK307" s="100">
        <v>0.51116464004899997</v>
      </c>
      <c r="AL307" s="100">
        <v>0.70260587596299995</v>
      </c>
      <c r="AM307" s="101">
        <f t="shared" si="19"/>
        <v>3.4132099999999999</v>
      </c>
    </row>
    <row r="308" spans="16:39">
      <c r="P308" s="99">
        <v>7.1</v>
      </c>
      <c r="Q308" s="100">
        <v>46.6</v>
      </c>
      <c r="R308" s="100">
        <v>0.25076951615900001</v>
      </c>
      <c r="S308" s="100">
        <v>0.57968500543000001</v>
      </c>
      <c r="T308" s="100">
        <v>0.79990203525900005</v>
      </c>
      <c r="U308" s="101">
        <f t="shared" si="16"/>
        <v>3.2062400000000002</v>
      </c>
      <c r="V308" s="99">
        <v>7.1</v>
      </c>
      <c r="W308" s="100">
        <v>46.6</v>
      </c>
      <c r="X308" s="100">
        <v>0.25076951615900001</v>
      </c>
      <c r="Y308" s="100">
        <v>0.57968500543000001</v>
      </c>
      <c r="Z308" s="100">
        <v>0.79990203525900005</v>
      </c>
      <c r="AA308" s="102">
        <f t="shared" si="17"/>
        <v>3.3060999999999998</v>
      </c>
      <c r="AB308" s="99">
        <v>7.1</v>
      </c>
      <c r="AC308" s="100">
        <v>46.6</v>
      </c>
      <c r="AD308" s="100">
        <v>0.25076951615900001</v>
      </c>
      <c r="AE308" s="100">
        <v>0.57968500543000001</v>
      </c>
      <c r="AF308" s="100">
        <v>0.79990203525900005</v>
      </c>
      <c r="AG308" s="101">
        <f t="shared" si="18"/>
        <v>3.3136100000000002</v>
      </c>
      <c r="AH308" s="99">
        <v>7.1</v>
      </c>
      <c r="AI308" s="100">
        <v>46.6</v>
      </c>
      <c r="AJ308" s="100">
        <v>0.25076951615900001</v>
      </c>
      <c r="AK308" s="100">
        <v>0.57968500543000001</v>
      </c>
      <c r="AL308" s="100">
        <v>0.79990203525900005</v>
      </c>
      <c r="AM308" s="101">
        <f t="shared" si="19"/>
        <v>3.2140300000000002</v>
      </c>
    </row>
    <row r="309" spans="16:39">
      <c r="P309" s="99">
        <v>6.8</v>
      </c>
      <c r="Q309" s="100">
        <v>46.6</v>
      </c>
      <c r="R309" s="100">
        <v>0.21532297961800001</v>
      </c>
      <c r="S309" s="100">
        <v>0.49493581533800002</v>
      </c>
      <c r="T309" s="100">
        <v>0.68318401069000001</v>
      </c>
      <c r="U309" s="101">
        <f t="shared" si="16"/>
        <v>3.5057100000000001</v>
      </c>
      <c r="V309" s="99">
        <v>6.8</v>
      </c>
      <c r="W309" s="100">
        <v>46.6</v>
      </c>
      <c r="X309" s="100">
        <v>0.21532297961800001</v>
      </c>
      <c r="Y309" s="100">
        <v>0.49493581533800002</v>
      </c>
      <c r="Z309" s="100">
        <v>0.68318401069000001</v>
      </c>
      <c r="AA309" s="102">
        <f t="shared" si="17"/>
        <v>3.6055999999999999</v>
      </c>
      <c r="AB309" s="99">
        <v>6.8</v>
      </c>
      <c r="AC309" s="100">
        <v>46.6</v>
      </c>
      <c r="AD309" s="100">
        <v>0.21532297961800001</v>
      </c>
      <c r="AE309" s="100">
        <v>0.49493581533800002</v>
      </c>
      <c r="AF309" s="100">
        <v>0.68318401069000001</v>
      </c>
      <c r="AG309" s="101">
        <f t="shared" si="18"/>
        <v>3.6124800000000001</v>
      </c>
      <c r="AH309" s="99">
        <v>6.8</v>
      </c>
      <c r="AI309" s="100">
        <v>46.6</v>
      </c>
      <c r="AJ309" s="100">
        <v>0.21532297961800001</v>
      </c>
      <c r="AK309" s="100">
        <v>0.49493581533800002</v>
      </c>
      <c r="AL309" s="100">
        <v>0.68318401069000001</v>
      </c>
      <c r="AM309" s="101">
        <f t="shared" si="19"/>
        <v>3.5128300000000001</v>
      </c>
    </row>
    <row r="310" spans="16:39">
      <c r="P310" s="99">
        <v>7.2</v>
      </c>
      <c r="Q310" s="100">
        <v>46.6</v>
      </c>
      <c r="R310" s="100">
        <v>0.26209968420300001</v>
      </c>
      <c r="S310" s="100">
        <v>0.60545193035800005</v>
      </c>
      <c r="T310" s="100">
        <v>0.83447487851299995</v>
      </c>
      <c r="U310" s="101">
        <f t="shared" si="16"/>
        <v>3.1064400000000001</v>
      </c>
      <c r="V310" s="99">
        <v>7.2</v>
      </c>
      <c r="W310" s="100">
        <v>46.6</v>
      </c>
      <c r="X310" s="100">
        <v>0.26209968420300001</v>
      </c>
      <c r="Y310" s="100">
        <v>0.60545193035800005</v>
      </c>
      <c r="Z310" s="100">
        <v>0.83447487851299995</v>
      </c>
      <c r="AA310" s="102">
        <f t="shared" si="17"/>
        <v>3.2061999999999999</v>
      </c>
      <c r="AB310" s="99">
        <v>7.2</v>
      </c>
      <c r="AC310" s="100">
        <v>46.6</v>
      </c>
      <c r="AD310" s="100">
        <v>0.26209968420300001</v>
      </c>
      <c r="AE310" s="100">
        <v>0.60545193035800005</v>
      </c>
      <c r="AF310" s="100">
        <v>0.83447487851299995</v>
      </c>
      <c r="AG310" s="101">
        <f t="shared" si="18"/>
        <v>3.2140300000000002</v>
      </c>
      <c r="AH310" s="99">
        <v>7.2</v>
      </c>
      <c r="AI310" s="100">
        <v>46.6</v>
      </c>
      <c r="AJ310" s="100">
        <v>0.26209968420300001</v>
      </c>
      <c r="AK310" s="100">
        <v>0.60545193035800005</v>
      </c>
      <c r="AL310" s="100">
        <v>0.83447487851299995</v>
      </c>
      <c r="AM310" s="101">
        <f t="shared" si="19"/>
        <v>3.1144799999999999</v>
      </c>
    </row>
    <row r="311" spans="16:39">
      <c r="P311" s="99">
        <v>6.7</v>
      </c>
      <c r="Q311" s="100">
        <v>46.6</v>
      </c>
      <c r="R311" s="100">
        <v>0.20818461054000001</v>
      </c>
      <c r="S311" s="100">
        <v>0.48302736153800002</v>
      </c>
      <c r="T311" s="100">
        <v>0.66970854528599999</v>
      </c>
      <c r="U311" s="101">
        <f t="shared" si="16"/>
        <v>3.60555</v>
      </c>
      <c r="V311" s="99">
        <v>6.7</v>
      </c>
      <c r="W311" s="100">
        <v>46.6</v>
      </c>
      <c r="X311" s="100">
        <v>0.20818461054000001</v>
      </c>
      <c r="Y311" s="100">
        <v>0.48302736153800002</v>
      </c>
      <c r="Z311" s="100">
        <v>0.66970854528599999</v>
      </c>
      <c r="AA311" s="102">
        <f t="shared" si="17"/>
        <v>3.7054</v>
      </c>
      <c r="AB311" s="99">
        <v>6.7</v>
      </c>
      <c r="AC311" s="100">
        <v>46.6</v>
      </c>
      <c r="AD311" s="100">
        <v>0.20818461054000001</v>
      </c>
      <c r="AE311" s="100">
        <v>0.48302736153800002</v>
      </c>
      <c r="AF311" s="100">
        <v>0.66970854528599999</v>
      </c>
      <c r="AG311" s="101">
        <f t="shared" si="18"/>
        <v>3.7121400000000002</v>
      </c>
      <c r="AH311" s="99">
        <v>6.7</v>
      </c>
      <c r="AI311" s="100">
        <v>46.6</v>
      </c>
      <c r="AJ311" s="100">
        <v>0.20818461054000001</v>
      </c>
      <c r="AK311" s="100">
        <v>0.48302736153800002</v>
      </c>
      <c r="AL311" s="100">
        <v>0.66970854528599999</v>
      </c>
      <c r="AM311" s="101">
        <f t="shared" si="19"/>
        <v>3.6124800000000001</v>
      </c>
    </row>
    <row r="312" spans="16:39">
      <c r="P312" s="99">
        <v>7.3</v>
      </c>
      <c r="Q312" s="100">
        <v>46.6</v>
      </c>
      <c r="R312" s="100">
        <v>0.27027022396799999</v>
      </c>
      <c r="S312" s="100">
        <v>0.62236328994599999</v>
      </c>
      <c r="T312" s="100">
        <v>0.85635061760200004</v>
      </c>
      <c r="U312" s="101">
        <f t="shared" si="16"/>
        <v>3.0066600000000001</v>
      </c>
      <c r="V312" s="99">
        <v>7.3</v>
      </c>
      <c r="W312" s="100">
        <v>46.6</v>
      </c>
      <c r="X312" s="100">
        <v>0.27027022396799999</v>
      </c>
      <c r="Y312" s="100">
        <v>0.62236328994599999</v>
      </c>
      <c r="Z312" s="100">
        <v>0.85635061760200004</v>
      </c>
      <c r="AA312" s="102">
        <f t="shared" si="17"/>
        <v>3.1063999999999998</v>
      </c>
      <c r="AB312" s="99">
        <v>7.3</v>
      </c>
      <c r="AC312" s="100">
        <v>46.6</v>
      </c>
      <c r="AD312" s="100">
        <v>0.27027022396799999</v>
      </c>
      <c r="AE312" s="100">
        <v>0.62236328994599999</v>
      </c>
      <c r="AF312" s="100">
        <v>0.85635061760200004</v>
      </c>
      <c r="AG312" s="101">
        <f t="shared" si="18"/>
        <v>3.1144799999999999</v>
      </c>
      <c r="AH312" s="99">
        <v>7.3</v>
      </c>
      <c r="AI312" s="100">
        <v>46.6</v>
      </c>
      <c r="AJ312" s="100">
        <v>0.27027022396799999</v>
      </c>
      <c r="AK312" s="100">
        <v>0.62236328994599999</v>
      </c>
      <c r="AL312" s="100">
        <v>0.85635061760200004</v>
      </c>
      <c r="AM312" s="101">
        <f t="shared" si="19"/>
        <v>3.0149599999999999</v>
      </c>
    </row>
    <row r="313" spans="16:39">
      <c r="P313" s="99">
        <v>6.6</v>
      </c>
      <c r="Q313" s="100">
        <v>46.6</v>
      </c>
      <c r="R313" s="100">
        <v>0.201259052292</v>
      </c>
      <c r="S313" s="100">
        <v>0.47139577257100002</v>
      </c>
      <c r="T313" s="100">
        <v>0.65604814246800003</v>
      </c>
      <c r="U313" s="101">
        <f t="shared" si="16"/>
        <v>3.7054</v>
      </c>
      <c r="V313" s="99">
        <v>6.6</v>
      </c>
      <c r="W313" s="100">
        <v>46.6</v>
      </c>
      <c r="X313" s="100">
        <v>0.201259052292</v>
      </c>
      <c r="Y313" s="100">
        <v>0.47139577257100002</v>
      </c>
      <c r="Z313" s="100">
        <v>0.65604814246800003</v>
      </c>
      <c r="AA313" s="102">
        <f t="shared" si="17"/>
        <v>3.8052999999999999</v>
      </c>
      <c r="AB313" s="99">
        <v>6.6</v>
      </c>
      <c r="AC313" s="100">
        <v>46.6</v>
      </c>
      <c r="AD313" s="100">
        <v>0.201259052292</v>
      </c>
      <c r="AE313" s="100">
        <v>0.47139577257100002</v>
      </c>
      <c r="AF313" s="100">
        <v>0.65604814246800003</v>
      </c>
      <c r="AG313" s="101">
        <f t="shared" si="18"/>
        <v>3.81182</v>
      </c>
      <c r="AH313" s="99">
        <v>6.6</v>
      </c>
      <c r="AI313" s="100">
        <v>46.6</v>
      </c>
      <c r="AJ313" s="100">
        <v>0.201259052292</v>
      </c>
      <c r="AK313" s="100">
        <v>0.47139577257100002</v>
      </c>
      <c r="AL313" s="100">
        <v>0.65604814246800003</v>
      </c>
      <c r="AM313" s="101">
        <f t="shared" si="19"/>
        <v>3.7121400000000002</v>
      </c>
    </row>
    <row r="314" spans="16:39">
      <c r="P314" s="99">
        <v>7.4</v>
      </c>
      <c r="Q314" s="100">
        <v>46.6</v>
      </c>
      <c r="R314" s="100">
        <v>0.27468121318499999</v>
      </c>
      <c r="S314" s="100">
        <v>0.629703102397</v>
      </c>
      <c r="T314" s="100">
        <v>0.86457384699600004</v>
      </c>
      <c r="U314" s="101">
        <f t="shared" si="16"/>
        <v>2.9068900000000002</v>
      </c>
      <c r="V314" s="99">
        <v>7.4</v>
      </c>
      <c r="W314" s="100">
        <v>46.6</v>
      </c>
      <c r="X314" s="100">
        <v>0.27468121318499999</v>
      </c>
      <c r="Y314" s="100">
        <v>0.629703102397</v>
      </c>
      <c r="Z314" s="100">
        <v>0.86457384699600004</v>
      </c>
      <c r="AA314" s="102">
        <f t="shared" si="17"/>
        <v>3.0066999999999999</v>
      </c>
      <c r="AB314" s="99">
        <v>7.4</v>
      </c>
      <c r="AC314" s="100">
        <v>46.6</v>
      </c>
      <c r="AD314" s="100">
        <v>0.27468121318499999</v>
      </c>
      <c r="AE314" s="100">
        <v>0.629703102397</v>
      </c>
      <c r="AF314" s="100">
        <v>0.86457384699600004</v>
      </c>
      <c r="AG314" s="101">
        <f t="shared" si="18"/>
        <v>3.0149599999999999</v>
      </c>
      <c r="AH314" s="99">
        <v>7.4</v>
      </c>
      <c r="AI314" s="100">
        <v>46.6</v>
      </c>
      <c r="AJ314" s="100">
        <v>0.27468121318499999</v>
      </c>
      <c r="AK314" s="100">
        <v>0.629703102397</v>
      </c>
      <c r="AL314" s="100">
        <v>0.86457384699600004</v>
      </c>
      <c r="AM314" s="101">
        <f t="shared" si="19"/>
        <v>2.9154800000000001</v>
      </c>
    </row>
    <row r="315" spans="16:39">
      <c r="P315" s="99">
        <v>6.5</v>
      </c>
      <c r="Q315" s="100">
        <v>46.6</v>
      </c>
      <c r="R315" s="100">
        <v>0.19375001035600001</v>
      </c>
      <c r="S315" s="100">
        <v>0.45902488969900002</v>
      </c>
      <c r="T315" s="100">
        <v>0.64140142274</v>
      </c>
      <c r="U315" s="101">
        <f t="shared" si="16"/>
        <v>3.8052600000000001</v>
      </c>
      <c r="V315" s="99">
        <v>6.5</v>
      </c>
      <c r="W315" s="100">
        <v>46.6</v>
      </c>
      <c r="X315" s="100">
        <v>0.19375001035600001</v>
      </c>
      <c r="Y315" s="100">
        <v>0.45902488969900002</v>
      </c>
      <c r="Z315" s="100">
        <v>0.64140142274</v>
      </c>
      <c r="AA315" s="102">
        <f t="shared" si="17"/>
        <v>3.9051</v>
      </c>
      <c r="AB315" s="99">
        <v>6.5</v>
      </c>
      <c r="AC315" s="100">
        <v>46.6</v>
      </c>
      <c r="AD315" s="100">
        <v>0.19375001035600001</v>
      </c>
      <c r="AE315" s="100">
        <v>0.45902488969900002</v>
      </c>
      <c r="AF315" s="100">
        <v>0.64140142274</v>
      </c>
      <c r="AG315" s="101">
        <f t="shared" si="18"/>
        <v>3.9115199999999999</v>
      </c>
      <c r="AH315" s="99">
        <v>6.5</v>
      </c>
      <c r="AI315" s="100">
        <v>46.6</v>
      </c>
      <c r="AJ315" s="100">
        <v>0.19375001035600001</v>
      </c>
      <c r="AK315" s="100">
        <v>0.45902488969900002</v>
      </c>
      <c r="AL315" s="100">
        <v>0.64140142274</v>
      </c>
      <c r="AM315" s="101">
        <f t="shared" si="19"/>
        <v>3.81182</v>
      </c>
    </row>
    <row r="316" spans="16:39">
      <c r="P316" s="99">
        <v>7.5</v>
      </c>
      <c r="Q316" s="100">
        <v>46.6</v>
      </c>
      <c r="R316" s="100">
        <v>0.27526415076400002</v>
      </c>
      <c r="S316" s="100">
        <v>0.62875887027499999</v>
      </c>
      <c r="T316" s="100">
        <v>0.86153835240300003</v>
      </c>
      <c r="U316" s="101">
        <f t="shared" si="16"/>
        <v>2.8071299999999999</v>
      </c>
      <c r="V316" s="99">
        <v>7.5</v>
      </c>
      <c r="W316" s="100">
        <v>46.6</v>
      </c>
      <c r="X316" s="100">
        <v>0.27526415076400002</v>
      </c>
      <c r="Y316" s="100">
        <v>0.62875887027499999</v>
      </c>
      <c r="Z316" s="100">
        <v>0.86153835240300003</v>
      </c>
      <c r="AA316" s="102">
        <f t="shared" si="17"/>
        <v>2.9068999999999998</v>
      </c>
      <c r="AB316" s="99">
        <v>7.5</v>
      </c>
      <c r="AC316" s="100">
        <v>46.6</v>
      </c>
      <c r="AD316" s="100">
        <v>0.27526415076400002</v>
      </c>
      <c r="AE316" s="100">
        <v>0.62875887027499999</v>
      </c>
      <c r="AF316" s="100">
        <v>0.86153835240300003</v>
      </c>
      <c r="AG316" s="101">
        <f t="shared" si="18"/>
        <v>2.9154800000000001</v>
      </c>
      <c r="AH316" s="99">
        <v>7.5</v>
      </c>
      <c r="AI316" s="100">
        <v>46.6</v>
      </c>
      <c r="AJ316" s="100">
        <v>0.27526415076400002</v>
      </c>
      <c r="AK316" s="100">
        <v>0.62875887027499999</v>
      </c>
      <c r="AL316" s="100">
        <v>0.86153835240300003</v>
      </c>
      <c r="AM316" s="101">
        <f t="shared" si="19"/>
        <v>2.81603</v>
      </c>
    </row>
    <row r="317" spans="16:39">
      <c r="P317" s="99">
        <v>6.4</v>
      </c>
      <c r="Q317" s="100">
        <v>46.6</v>
      </c>
      <c r="R317" s="100">
        <v>0.184989525958</v>
      </c>
      <c r="S317" s="100">
        <v>0.44319393453900002</v>
      </c>
      <c r="T317" s="100">
        <v>0.62193796482499997</v>
      </c>
      <c r="U317" s="101">
        <f t="shared" si="16"/>
        <v>3.9051200000000001</v>
      </c>
      <c r="V317" s="99">
        <v>6.4</v>
      </c>
      <c r="W317" s="100">
        <v>46.6</v>
      </c>
      <c r="X317" s="100">
        <v>0.184989525958</v>
      </c>
      <c r="Y317" s="100">
        <v>0.44319393453900002</v>
      </c>
      <c r="Z317" s="100">
        <v>0.62193796482499997</v>
      </c>
      <c r="AA317" s="102">
        <f t="shared" si="17"/>
        <v>4.0049999999999999</v>
      </c>
      <c r="AB317" s="99">
        <v>6.4</v>
      </c>
      <c r="AC317" s="100">
        <v>46.6</v>
      </c>
      <c r="AD317" s="100">
        <v>0.184989525958</v>
      </c>
      <c r="AE317" s="100">
        <v>0.44319393453900002</v>
      </c>
      <c r="AF317" s="100">
        <v>0.62193796482499997</v>
      </c>
      <c r="AG317" s="101">
        <f t="shared" si="18"/>
        <v>4.0112399999999999</v>
      </c>
      <c r="AH317" s="99">
        <v>6.4</v>
      </c>
      <c r="AI317" s="100">
        <v>46.6</v>
      </c>
      <c r="AJ317" s="100">
        <v>0.184989525958</v>
      </c>
      <c r="AK317" s="100">
        <v>0.44319393453900002</v>
      </c>
      <c r="AL317" s="100">
        <v>0.62193796482499997</v>
      </c>
      <c r="AM317" s="101">
        <f t="shared" si="19"/>
        <v>3.9115199999999999</v>
      </c>
    </row>
    <row r="318" spans="16:39">
      <c r="P318" s="99">
        <v>7.6</v>
      </c>
      <c r="Q318" s="100">
        <v>46.6</v>
      </c>
      <c r="R318" s="100">
        <v>0.27303788079800001</v>
      </c>
      <c r="S318" s="100">
        <v>0.62412814013499995</v>
      </c>
      <c r="T318" s="100">
        <v>0.85544249359799995</v>
      </c>
      <c r="U318" s="101">
        <f t="shared" si="16"/>
        <v>2.7073999999999998</v>
      </c>
      <c r="V318" s="99">
        <v>7.6</v>
      </c>
      <c r="W318" s="100">
        <v>46.6</v>
      </c>
      <c r="X318" s="100">
        <v>0.27303788079800001</v>
      </c>
      <c r="Y318" s="100">
        <v>0.62412814013499995</v>
      </c>
      <c r="Z318" s="100">
        <v>0.85544249359799995</v>
      </c>
      <c r="AA318" s="102">
        <f t="shared" si="17"/>
        <v>2.8071000000000002</v>
      </c>
      <c r="AB318" s="99">
        <v>7.6</v>
      </c>
      <c r="AC318" s="100">
        <v>46.6</v>
      </c>
      <c r="AD318" s="100">
        <v>0.27303788079800001</v>
      </c>
      <c r="AE318" s="100">
        <v>0.62412814013499995</v>
      </c>
      <c r="AF318" s="100">
        <v>0.85544249359799995</v>
      </c>
      <c r="AG318" s="101">
        <f t="shared" si="18"/>
        <v>2.81603</v>
      </c>
      <c r="AH318" s="99">
        <v>7.6</v>
      </c>
      <c r="AI318" s="100">
        <v>46.6</v>
      </c>
      <c r="AJ318" s="100">
        <v>0.27303788079800001</v>
      </c>
      <c r="AK318" s="100">
        <v>0.62412814013499995</v>
      </c>
      <c r="AL318" s="100">
        <v>0.85544249359799995</v>
      </c>
      <c r="AM318" s="101">
        <f t="shared" si="19"/>
        <v>2.7166199999999998</v>
      </c>
    </row>
    <row r="319" spans="16:39">
      <c r="P319" s="99">
        <v>6.3</v>
      </c>
      <c r="Q319" s="100">
        <v>46.6</v>
      </c>
      <c r="R319" s="100">
        <v>0.17328086555899999</v>
      </c>
      <c r="S319" s="100">
        <v>0.41858882458399999</v>
      </c>
      <c r="T319" s="100">
        <v>0.589768474371</v>
      </c>
      <c r="U319" s="101">
        <f t="shared" si="16"/>
        <v>4.0049999999999999</v>
      </c>
      <c r="V319" s="99">
        <v>6.3</v>
      </c>
      <c r="W319" s="100">
        <v>46.6</v>
      </c>
      <c r="X319" s="100">
        <v>0.17328086555899999</v>
      </c>
      <c r="Y319" s="100">
        <v>0.41858882458399999</v>
      </c>
      <c r="Z319" s="100">
        <v>0.589768474371</v>
      </c>
      <c r="AA319" s="102">
        <f t="shared" si="17"/>
        <v>4.1048999999999998</v>
      </c>
      <c r="AB319" s="99">
        <v>6.3</v>
      </c>
      <c r="AC319" s="100">
        <v>46.6</v>
      </c>
      <c r="AD319" s="100">
        <v>0.17328086555899999</v>
      </c>
      <c r="AE319" s="100">
        <v>0.41858882458399999</v>
      </c>
      <c r="AF319" s="100">
        <v>0.589768474371</v>
      </c>
      <c r="AG319" s="101">
        <f t="shared" si="18"/>
        <v>4.1109600000000004</v>
      </c>
      <c r="AH319" s="99">
        <v>6.3</v>
      </c>
      <c r="AI319" s="100">
        <v>46.6</v>
      </c>
      <c r="AJ319" s="100">
        <v>0.17328086555899999</v>
      </c>
      <c r="AK319" s="100">
        <v>0.41858882458399999</v>
      </c>
      <c r="AL319" s="100">
        <v>0.589768474371</v>
      </c>
      <c r="AM319" s="101">
        <f t="shared" si="19"/>
        <v>4.0112300000000003</v>
      </c>
    </row>
    <row r="320" spans="16:39">
      <c r="P320" s="99">
        <v>7.7</v>
      </c>
      <c r="Q320" s="100">
        <v>46.6</v>
      </c>
      <c r="R320" s="100">
        <v>0.26949151094000001</v>
      </c>
      <c r="S320" s="100">
        <v>0.61776297852700002</v>
      </c>
      <c r="T320" s="100">
        <v>0.84731120923400005</v>
      </c>
      <c r="U320" s="101">
        <f t="shared" si="16"/>
        <v>2.6076800000000002</v>
      </c>
      <c r="V320" s="99">
        <v>7.7</v>
      </c>
      <c r="W320" s="100">
        <v>46.6</v>
      </c>
      <c r="X320" s="100">
        <v>0.26949151094000001</v>
      </c>
      <c r="Y320" s="100">
        <v>0.61776297852700002</v>
      </c>
      <c r="Z320" s="100">
        <v>0.84731120923400005</v>
      </c>
      <c r="AA320" s="102">
        <f t="shared" si="17"/>
        <v>2.7073999999999998</v>
      </c>
      <c r="AB320" s="99">
        <v>7.7</v>
      </c>
      <c r="AC320" s="100">
        <v>46.6</v>
      </c>
      <c r="AD320" s="100">
        <v>0.26949151094000001</v>
      </c>
      <c r="AE320" s="100">
        <v>0.61776297852700002</v>
      </c>
      <c r="AF320" s="100">
        <v>0.84731120923400005</v>
      </c>
      <c r="AG320" s="101">
        <f t="shared" si="18"/>
        <v>2.7166199999999998</v>
      </c>
      <c r="AH320" s="99">
        <v>7.7</v>
      </c>
      <c r="AI320" s="100">
        <v>46.6</v>
      </c>
      <c r="AJ320" s="100">
        <v>0.26949151094000001</v>
      </c>
      <c r="AK320" s="100">
        <v>0.61776297852700002</v>
      </c>
      <c r="AL320" s="100">
        <v>0.84731120923400005</v>
      </c>
      <c r="AM320" s="101">
        <f t="shared" si="19"/>
        <v>2.6172499999999999</v>
      </c>
    </row>
    <row r="321" spans="16:39">
      <c r="P321" s="99">
        <v>6.2</v>
      </c>
      <c r="Q321" s="100">
        <v>46.6</v>
      </c>
      <c r="R321" s="100">
        <v>0.16167200854200001</v>
      </c>
      <c r="S321" s="100">
        <v>0.39296350419100001</v>
      </c>
      <c r="T321" s="100">
        <v>0.55573297834299995</v>
      </c>
      <c r="U321" s="101">
        <f t="shared" si="16"/>
        <v>4.1048799999999996</v>
      </c>
      <c r="V321" s="99">
        <v>6.2</v>
      </c>
      <c r="W321" s="100">
        <v>46.6</v>
      </c>
      <c r="X321" s="100">
        <v>0.16167200854200001</v>
      </c>
      <c r="Y321" s="100">
        <v>0.39296350419100001</v>
      </c>
      <c r="Z321" s="100">
        <v>0.55573297834299995</v>
      </c>
      <c r="AA321" s="102">
        <f t="shared" si="17"/>
        <v>4.2047999999999996</v>
      </c>
      <c r="AB321" s="99">
        <v>6.2</v>
      </c>
      <c r="AC321" s="100">
        <v>46.6</v>
      </c>
      <c r="AD321" s="100">
        <v>0.16167200854200001</v>
      </c>
      <c r="AE321" s="100">
        <v>0.39296350419100001</v>
      </c>
      <c r="AF321" s="100">
        <v>0.55573297834299995</v>
      </c>
      <c r="AG321" s="101">
        <f t="shared" si="18"/>
        <v>4.2107000000000001</v>
      </c>
      <c r="AH321" s="99">
        <v>6.2</v>
      </c>
      <c r="AI321" s="100">
        <v>46.6</v>
      </c>
      <c r="AJ321" s="100">
        <v>0.16167200854200001</v>
      </c>
      <c r="AK321" s="100">
        <v>0.39296350419100001</v>
      </c>
      <c r="AL321" s="100">
        <v>0.55573297834299995</v>
      </c>
      <c r="AM321" s="101">
        <f t="shared" si="19"/>
        <v>4.1109600000000004</v>
      </c>
    </row>
    <row r="322" spans="16:39">
      <c r="P322" s="99">
        <v>7.8</v>
      </c>
      <c r="Q322" s="100">
        <v>46.6</v>
      </c>
      <c r="R322" s="100">
        <v>0.26459699163200001</v>
      </c>
      <c r="S322" s="100">
        <v>0.60902154890399995</v>
      </c>
      <c r="T322" s="100">
        <v>0.83632020906299998</v>
      </c>
      <c r="U322" s="101">
        <f t="shared" si="16"/>
        <v>2.5079899999999999</v>
      </c>
      <c r="V322" s="99">
        <v>7.8</v>
      </c>
      <c r="W322" s="100">
        <v>46.6</v>
      </c>
      <c r="X322" s="100">
        <v>0.26459699163200001</v>
      </c>
      <c r="Y322" s="100">
        <v>0.60902154890399995</v>
      </c>
      <c r="Z322" s="100">
        <v>0.83632020906299998</v>
      </c>
      <c r="AA322" s="102">
        <f t="shared" si="17"/>
        <v>2.6076999999999999</v>
      </c>
      <c r="AB322" s="99">
        <v>7.8</v>
      </c>
      <c r="AC322" s="100">
        <v>46.6</v>
      </c>
      <c r="AD322" s="100">
        <v>0.26459699163200001</v>
      </c>
      <c r="AE322" s="100">
        <v>0.60902154890399995</v>
      </c>
      <c r="AF322" s="100">
        <v>0.83632020906299998</v>
      </c>
      <c r="AG322" s="101">
        <f t="shared" si="18"/>
        <v>2.6172499999999999</v>
      </c>
      <c r="AH322" s="99">
        <v>7.8</v>
      </c>
      <c r="AI322" s="100">
        <v>46.6</v>
      </c>
      <c r="AJ322" s="100">
        <v>0.26459699163200001</v>
      </c>
      <c r="AK322" s="100">
        <v>0.60902154890399995</v>
      </c>
      <c r="AL322" s="100">
        <v>0.83632020906299998</v>
      </c>
      <c r="AM322" s="101">
        <f t="shared" si="19"/>
        <v>2.5179399999999998</v>
      </c>
    </row>
    <row r="323" spans="16:39">
      <c r="P323" s="99">
        <v>6.1</v>
      </c>
      <c r="Q323" s="100">
        <v>46.6</v>
      </c>
      <c r="R323" s="100">
        <v>0.15351555199200001</v>
      </c>
      <c r="S323" s="100">
        <v>0.37673796391600001</v>
      </c>
      <c r="T323" s="100">
        <v>0.53528295415399996</v>
      </c>
      <c r="U323" s="101">
        <f t="shared" si="16"/>
        <v>4.2047600000000003</v>
      </c>
      <c r="V323" s="99">
        <v>6.1</v>
      </c>
      <c r="W323" s="100">
        <v>46.6</v>
      </c>
      <c r="X323" s="100">
        <v>0.15351555199200001</v>
      </c>
      <c r="Y323" s="100">
        <v>0.37673796391600001</v>
      </c>
      <c r="Z323" s="100">
        <v>0.53528295415399996</v>
      </c>
      <c r="AA323" s="102">
        <f t="shared" si="17"/>
        <v>4.3045999999999998</v>
      </c>
      <c r="AB323" s="99">
        <v>6.1</v>
      </c>
      <c r="AC323" s="100">
        <v>46.6</v>
      </c>
      <c r="AD323" s="100">
        <v>0.15351555199200001</v>
      </c>
      <c r="AE323" s="100">
        <v>0.37673796391600001</v>
      </c>
      <c r="AF323" s="100">
        <v>0.53528295415399996</v>
      </c>
      <c r="AG323" s="101">
        <f t="shared" si="18"/>
        <v>4.3104500000000003</v>
      </c>
      <c r="AH323" s="99">
        <v>6.1</v>
      </c>
      <c r="AI323" s="100">
        <v>46.6</v>
      </c>
      <c r="AJ323" s="100">
        <v>0.15351555199200001</v>
      </c>
      <c r="AK323" s="100">
        <v>0.37673796391600001</v>
      </c>
      <c r="AL323" s="100">
        <v>0.53528295415399996</v>
      </c>
      <c r="AM323" s="101">
        <f t="shared" si="19"/>
        <v>4.2107000000000001</v>
      </c>
    </row>
    <row r="324" spans="16:39">
      <c r="P324" s="99">
        <v>7.9</v>
      </c>
      <c r="Q324" s="100">
        <v>46.6</v>
      </c>
      <c r="R324" s="100">
        <v>0.25701738352300002</v>
      </c>
      <c r="S324" s="100">
        <v>0.59270358302299997</v>
      </c>
      <c r="T324" s="100">
        <v>0.81444403520200004</v>
      </c>
      <c r="U324" s="101">
        <f t="shared" ref="U324:U387" si="20">ROUND(SQRT((P324-$L$7)^2+(Q324-$M$7)^2),5)</f>
        <v>2.4083199999999998</v>
      </c>
      <c r="V324" s="99">
        <v>7.9</v>
      </c>
      <c r="W324" s="100">
        <v>46.6</v>
      </c>
      <c r="X324" s="100">
        <v>0.25701738352300002</v>
      </c>
      <c r="Y324" s="100">
        <v>0.59270358302299997</v>
      </c>
      <c r="Z324" s="100">
        <v>0.81444403520200004</v>
      </c>
      <c r="AA324" s="102">
        <f t="shared" ref="AA324:AA387" si="21">ROUND(SQRT((P324-$L$8)^2+(Q324-$M$8)^2),4)</f>
        <v>2.508</v>
      </c>
      <c r="AB324" s="99">
        <v>7.9</v>
      </c>
      <c r="AC324" s="100">
        <v>46.6</v>
      </c>
      <c r="AD324" s="100">
        <v>0.25701738352300002</v>
      </c>
      <c r="AE324" s="100">
        <v>0.59270358302299997</v>
      </c>
      <c r="AF324" s="100">
        <v>0.81444403520200004</v>
      </c>
      <c r="AG324" s="101">
        <f t="shared" ref="AG324:AG387" si="22">ROUND(SQRT((P324-$L$9)^2+(Q324-$M$9)^2),5)</f>
        <v>2.5179399999999998</v>
      </c>
      <c r="AH324" s="99">
        <v>7.9</v>
      </c>
      <c r="AI324" s="100">
        <v>46.6</v>
      </c>
      <c r="AJ324" s="100">
        <v>0.25701738352300002</v>
      </c>
      <c r="AK324" s="100">
        <v>0.59270358302299997</v>
      </c>
      <c r="AL324" s="100">
        <v>0.81444403520200004</v>
      </c>
      <c r="AM324" s="101">
        <f t="shared" ref="AM324:AM387" si="23">ROUND(SQRT((P324-$L$10)^2+(Q324-$M$10)^2),5)</f>
        <v>2.4186800000000002</v>
      </c>
    </row>
    <row r="325" spans="16:39">
      <c r="P325" s="99">
        <v>6</v>
      </c>
      <c r="Q325" s="100">
        <v>46.6</v>
      </c>
      <c r="R325" s="100">
        <v>0.147572525116</v>
      </c>
      <c r="S325" s="100">
        <v>0.36708367169</v>
      </c>
      <c r="T325" s="100">
        <v>0.52448251478999997</v>
      </c>
      <c r="U325" s="101">
        <f t="shared" si="20"/>
        <v>4.3046499999999996</v>
      </c>
      <c r="V325" s="99">
        <v>6</v>
      </c>
      <c r="W325" s="100">
        <v>46.6</v>
      </c>
      <c r="X325" s="100">
        <v>0.147572525116</v>
      </c>
      <c r="Y325" s="100">
        <v>0.36708367169</v>
      </c>
      <c r="Z325" s="100">
        <v>0.52448251478999997</v>
      </c>
      <c r="AA325" s="102">
        <f t="shared" si="21"/>
        <v>4.4044999999999996</v>
      </c>
      <c r="AB325" s="99">
        <v>6</v>
      </c>
      <c r="AC325" s="100">
        <v>46.6</v>
      </c>
      <c r="AD325" s="100">
        <v>0.147572525116</v>
      </c>
      <c r="AE325" s="100">
        <v>0.36708367169</v>
      </c>
      <c r="AF325" s="100">
        <v>0.52448251478999997</v>
      </c>
      <c r="AG325" s="101">
        <f t="shared" si="22"/>
        <v>4.4102199999999998</v>
      </c>
      <c r="AH325" s="99">
        <v>6</v>
      </c>
      <c r="AI325" s="100">
        <v>46.6</v>
      </c>
      <c r="AJ325" s="100">
        <v>0.147572525116</v>
      </c>
      <c r="AK325" s="100">
        <v>0.36708367169</v>
      </c>
      <c r="AL325" s="100">
        <v>0.52448251478999997</v>
      </c>
      <c r="AM325" s="101">
        <f t="shared" si="23"/>
        <v>4.3104500000000003</v>
      </c>
    </row>
    <row r="326" spans="16:39">
      <c r="P326" s="99">
        <v>8</v>
      </c>
      <c r="Q326" s="100">
        <v>46.6</v>
      </c>
      <c r="R326" s="100">
        <v>0.24537887085599999</v>
      </c>
      <c r="S326" s="100">
        <v>0.56308720225300002</v>
      </c>
      <c r="T326" s="100">
        <v>0.77076483521200001</v>
      </c>
      <c r="U326" s="101">
        <f t="shared" si="20"/>
        <v>2.3086799999999998</v>
      </c>
      <c r="V326" s="99">
        <v>8</v>
      </c>
      <c r="W326" s="100">
        <v>46.6</v>
      </c>
      <c r="X326" s="100">
        <v>0.24537887085599999</v>
      </c>
      <c r="Y326" s="100">
        <v>0.56308720225300002</v>
      </c>
      <c r="Z326" s="100">
        <v>0.77076483521200001</v>
      </c>
      <c r="AA326" s="102">
        <f t="shared" si="21"/>
        <v>2.4083000000000001</v>
      </c>
      <c r="AB326" s="99">
        <v>8</v>
      </c>
      <c r="AC326" s="100">
        <v>46.6</v>
      </c>
      <c r="AD326" s="100">
        <v>0.24537887085599999</v>
      </c>
      <c r="AE326" s="100">
        <v>0.56308720225300002</v>
      </c>
      <c r="AF326" s="100">
        <v>0.77076483521200001</v>
      </c>
      <c r="AG326" s="101">
        <f t="shared" si="22"/>
        <v>2.4186800000000002</v>
      </c>
      <c r="AH326" s="99">
        <v>8</v>
      </c>
      <c r="AI326" s="100">
        <v>46.6</v>
      </c>
      <c r="AJ326" s="100">
        <v>0.24537887085599999</v>
      </c>
      <c r="AK326" s="100">
        <v>0.56308720225300002</v>
      </c>
      <c r="AL326" s="100">
        <v>0.77076483521200001</v>
      </c>
      <c r="AM326" s="101">
        <f t="shared" si="23"/>
        <v>2.31948</v>
      </c>
    </row>
    <row r="327" spans="16:39">
      <c r="P327" s="99">
        <v>8.1</v>
      </c>
      <c r="Q327" s="100">
        <v>46.6</v>
      </c>
      <c r="R327" s="100">
        <v>0.23093851023100001</v>
      </c>
      <c r="S327" s="100">
        <v>0.52425186776900001</v>
      </c>
      <c r="T327" s="100">
        <v>0.71328035450399996</v>
      </c>
      <c r="U327" s="101">
        <f t="shared" si="20"/>
        <v>2.2090700000000001</v>
      </c>
      <c r="V327" s="99">
        <v>8.1</v>
      </c>
      <c r="W327" s="100">
        <v>46.6</v>
      </c>
      <c r="X327" s="100">
        <v>0.23093851023100001</v>
      </c>
      <c r="Y327" s="100">
        <v>0.52425186776900001</v>
      </c>
      <c r="Z327" s="100">
        <v>0.71328035450399996</v>
      </c>
      <c r="AA327" s="102">
        <f t="shared" si="21"/>
        <v>2.3087</v>
      </c>
      <c r="AB327" s="99">
        <v>8.1</v>
      </c>
      <c r="AC327" s="100">
        <v>46.6</v>
      </c>
      <c r="AD327" s="100">
        <v>0.23093851023100001</v>
      </c>
      <c r="AE327" s="100">
        <v>0.52425186776900001</v>
      </c>
      <c r="AF327" s="100">
        <v>0.71328035450399996</v>
      </c>
      <c r="AG327" s="101">
        <f t="shared" si="22"/>
        <v>2.31948</v>
      </c>
      <c r="AH327" s="99">
        <v>8.1</v>
      </c>
      <c r="AI327" s="100">
        <v>46.6</v>
      </c>
      <c r="AJ327" s="100">
        <v>0.23093851023100001</v>
      </c>
      <c r="AK327" s="100">
        <v>0.52425186776900001</v>
      </c>
      <c r="AL327" s="100">
        <v>0.71328035450399996</v>
      </c>
      <c r="AM327" s="101">
        <f t="shared" si="23"/>
        <v>2.2203599999999999</v>
      </c>
    </row>
    <row r="328" spans="16:39">
      <c r="P328" s="99">
        <v>8.1999999999999993</v>
      </c>
      <c r="Q328" s="100">
        <v>46.6</v>
      </c>
      <c r="R328" s="100">
        <v>0.217388824944</v>
      </c>
      <c r="S328" s="100">
        <v>0.49293978986699999</v>
      </c>
      <c r="T328" s="100">
        <v>0.67146193346000005</v>
      </c>
      <c r="U328" s="101">
        <f t="shared" si="20"/>
        <v>2.1095000000000002</v>
      </c>
      <c r="V328" s="99">
        <v>8.1999999999999993</v>
      </c>
      <c r="W328" s="100">
        <v>46.6</v>
      </c>
      <c r="X328" s="100">
        <v>0.217388824944</v>
      </c>
      <c r="Y328" s="100">
        <v>0.49293978986699999</v>
      </c>
      <c r="Z328" s="100">
        <v>0.67146193346000005</v>
      </c>
      <c r="AA328" s="102">
        <f t="shared" si="21"/>
        <v>2.2090999999999998</v>
      </c>
      <c r="AB328" s="99">
        <v>8.1999999999999993</v>
      </c>
      <c r="AC328" s="100">
        <v>46.6</v>
      </c>
      <c r="AD328" s="100">
        <v>0.217388824944</v>
      </c>
      <c r="AE328" s="100">
        <v>0.49293978986699999</v>
      </c>
      <c r="AF328" s="100">
        <v>0.67146193346000005</v>
      </c>
      <c r="AG328" s="101">
        <f t="shared" si="22"/>
        <v>2.2203599999999999</v>
      </c>
      <c r="AH328" s="99">
        <v>8.1999999999999993</v>
      </c>
      <c r="AI328" s="100">
        <v>46.6</v>
      </c>
      <c r="AJ328" s="100">
        <v>0.217388824944</v>
      </c>
      <c r="AK328" s="100">
        <v>0.49293978986699999</v>
      </c>
      <c r="AL328" s="100">
        <v>0.67146193346000005</v>
      </c>
      <c r="AM328" s="101">
        <f t="shared" si="23"/>
        <v>2.1213199999999999</v>
      </c>
    </row>
    <row r="329" spans="16:39">
      <c r="P329" s="99">
        <v>8.3000000000000007</v>
      </c>
      <c r="Q329" s="100">
        <v>46.6</v>
      </c>
      <c r="R329" s="100">
        <v>0.20363899809200001</v>
      </c>
      <c r="S329" s="100">
        <v>0.462895995058</v>
      </c>
      <c r="T329" s="100">
        <v>0.63357826511500004</v>
      </c>
      <c r="U329" s="101">
        <f t="shared" si="20"/>
        <v>2.0099800000000001</v>
      </c>
      <c r="V329" s="99">
        <v>8.3000000000000007</v>
      </c>
      <c r="W329" s="100">
        <v>46.6</v>
      </c>
      <c r="X329" s="100">
        <v>0.20363899809200001</v>
      </c>
      <c r="Y329" s="100">
        <v>0.462895995058</v>
      </c>
      <c r="Z329" s="100">
        <v>0.63357826511500004</v>
      </c>
      <c r="AA329" s="102">
        <f t="shared" si="21"/>
        <v>2.1095000000000002</v>
      </c>
      <c r="AB329" s="99">
        <v>8.3000000000000007</v>
      </c>
      <c r="AC329" s="100">
        <v>46.6</v>
      </c>
      <c r="AD329" s="100">
        <v>0.20363899809200001</v>
      </c>
      <c r="AE329" s="100">
        <v>0.462895995058</v>
      </c>
      <c r="AF329" s="100">
        <v>0.63357826511500004</v>
      </c>
      <c r="AG329" s="101">
        <f t="shared" si="22"/>
        <v>2.1213199999999999</v>
      </c>
      <c r="AH329" s="99">
        <v>8.3000000000000007</v>
      </c>
      <c r="AI329" s="100">
        <v>46.6</v>
      </c>
      <c r="AJ329" s="100">
        <v>0.20363899809200001</v>
      </c>
      <c r="AK329" s="100">
        <v>0.462895995058</v>
      </c>
      <c r="AL329" s="100">
        <v>0.63357826511500004</v>
      </c>
      <c r="AM329" s="101">
        <f t="shared" si="23"/>
        <v>2.02237</v>
      </c>
    </row>
    <row r="330" spans="16:39">
      <c r="P330" s="99">
        <v>8.4</v>
      </c>
      <c r="Q330" s="100">
        <v>46.6</v>
      </c>
      <c r="R330" s="100">
        <v>0.189513988883</v>
      </c>
      <c r="S330" s="100">
        <v>0.43130551702800002</v>
      </c>
      <c r="T330" s="100">
        <v>0.59125404367000001</v>
      </c>
      <c r="U330" s="101">
        <f t="shared" si="20"/>
        <v>1.9105000000000001</v>
      </c>
      <c r="V330" s="99">
        <v>8.4</v>
      </c>
      <c r="W330" s="100">
        <v>46.6</v>
      </c>
      <c r="X330" s="100">
        <v>0.189513988883</v>
      </c>
      <c r="Y330" s="100">
        <v>0.43130551702800002</v>
      </c>
      <c r="Z330" s="100">
        <v>0.59125404367000001</v>
      </c>
      <c r="AA330" s="102">
        <f t="shared" si="21"/>
        <v>2.0099999999999998</v>
      </c>
      <c r="AB330" s="99">
        <v>8.4</v>
      </c>
      <c r="AC330" s="100">
        <v>46.6</v>
      </c>
      <c r="AD330" s="100">
        <v>0.189513988883</v>
      </c>
      <c r="AE330" s="100">
        <v>0.43130551702800002</v>
      </c>
      <c r="AF330" s="100">
        <v>0.59125404367000001</v>
      </c>
      <c r="AG330" s="101">
        <f t="shared" si="22"/>
        <v>2.0223800000000001</v>
      </c>
      <c r="AH330" s="99">
        <v>8.4</v>
      </c>
      <c r="AI330" s="100">
        <v>46.6</v>
      </c>
      <c r="AJ330" s="100">
        <v>0.189513988883</v>
      </c>
      <c r="AK330" s="100">
        <v>0.43130551702800002</v>
      </c>
      <c r="AL330" s="100">
        <v>0.59125404367000001</v>
      </c>
      <c r="AM330" s="101">
        <f t="shared" si="23"/>
        <v>1.92354</v>
      </c>
    </row>
    <row r="331" spans="16:39">
      <c r="P331" s="99">
        <v>8.5</v>
      </c>
      <c r="Q331" s="100">
        <v>46.6</v>
      </c>
      <c r="R331" s="100">
        <v>0.17805264439999999</v>
      </c>
      <c r="S331" s="100">
        <v>0.40619493866299999</v>
      </c>
      <c r="T331" s="100">
        <v>0.55879727075499996</v>
      </c>
      <c r="U331" s="101">
        <f t="shared" si="20"/>
        <v>1.81108</v>
      </c>
      <c r="V331" s="99">
        <v>8.5</v>
      </c>
      <c r="W331" s="100">
        <v>46.6</v>
      </c>
      <c r="X331" s="100">
        <v>0.17805264439999999</v>
      </c>
      <c r="Y331" s="100">
        <v>0.40619493866299999</v>
      </c>
      <c r="Z331" s="100">
        <v>0.55879727075499996</v>
      </c>
      <c r="AA331" s="102">
        <f t="shared" si="21"/>
        <v>1.9105000000000001</v>
      </c>
      <c r="AB331" s="99">
        <v>8.5</v>
      </c>
      <c r="AC331" s="100">
        <v>46.6</v>
      </c>
      <c r="AD331" s="100">
        <v>0.17805264439999999</v>
      </c>
      <c r="AE331" s="100">
        <v>0.40619493866299999</v>
      </c>
      <c r="AF331" s="100">
        <v>0.55879727075499996</v>
      </c>
      <c r="AG331" s="101">
        <f t="shared" si="22"/>
        <v>1.92354</v>
      </c>
      <c r="AH331" s="99">
        <v>8.5</v>
      </c>
      <c r="AI331" s="100">
        <v>46.6</v>
      </c>
      <c r="AJ331" s="100">
        <v>0.17805264439999999</v>
      </c>
      <c r="AK331" s="100">
        <v>0.40619493866299999</v>
      </c>
      <c r="AL331" s="100">
        <v>0.55879727075499996</v>
      </c>
      <c r="AM331" s="101">
        <f t="shared" si="23"/>
        <v>1.82483</v>
      </c>
    </row>
    <row r="332" spans="16:39">
      <c r="P332" s="99">
        <v>8.6</v>
      </c>
      <c r="Q332" s="100">
        <v>46.6</v>
      </c>
      <c r="R332" s="100">
        <v>0.16973202219899999</v>
      </c>
      <c r="S332" s="100">
        <v>0.388141473573</v>
      </c>
      <c r="T332" s="100">
        <v>0.53571965673800004</v>
      </c>
      <c r="U332" s="101">
        <f t="shared" si="20"/>
        <v>1.7117199999999999</v>
      </c>
      <c r="V332" s="99">
        <v>8.6</v>
      </c>
      <c r="W332" s="100">
        <v>46.6</v>
      </c>
      <c r="X332" s="100">
        <v>0.16973202219899999</v>
      </c>
      <c r="Y332" s="100">
        <v>0.388141473573</v>
      </c>
      <c r="Z332" s="100">
        <v>0.53571965673800004</v>
      </c>
      <c r="AA332" s="102">
        <f t="shared" si="21"/>
        <v>1.8110999999999999</v>
      </c>
      <c r="AB332" s="99">
        <v>8.6</v>
      </c>
      <c r="AC332" s="100">
        <v>46.6</v>
      </c>
      <c r="AD332" s="100">
        <v>0.16973202219899999</v>
      </c>
      <c r="AE332" s="100">
        <v>0.388141473573</v>
      </c>
      <c r="AF332" s="100">
        <v>0.53571965673800004</v>
      </c>
      <c r="AG332" s="101">
        <f t="shared" si="22"/>
        <v>1.82483</v>
      </c>
      <c r="AH332" s="99">
        <v>8.6</v>
      </c>
      <c r="AI332" s="100">
        <v>46.6</v>
      </c>
      <c r="AJ332" s="100">
        <v>0.16973202219899999</v>
      </c>
      <c r="AK332" s="100">
        <v>0.388141473573</v>
      </c>
      <c r="AL332" s="100">
        <v>0.53571965673800004</v>
      </c>
      <c r="AM332" s="101">
        <f t="shared" si="23"/>
        <v>1.72627</v>
      </c>
    </row>
    <row r="333" spans="16:39">
      <c r="P333" s="99">
        <v>8.6999999999999993</v>
      </c>
      <c r="Q333" s="100">
        <v>46.6</v>
      </c>
      <c r="R333" s="100">
        <v>0.164315901125</v>
      </c>
      <c r="S333" s="100">
        <v>0.37659886995500003</v>
      </c>
      <c r="T333" s="100">
        <v>0.52148832614999996</v>
      </c>
      <c r="U333" s="101">
        <f t="shared" si="20"/>
        <v>1.6124499999999999</v>
      </c>
      <c r="V333" s="99">
        <v>8.6999999999999993</v>
      </c>
      <c r="W333" s="100">
        <v>46.6</v>
      </c>
      <c r="X333" s="100">
        <v>0.164315901125</v>
      </c>
      <c r="Y333" s="100">
        <v>0.37659886995500003</v>
      </c>
      <c r="Z333" s="100">
        <v>0.52148832614999996</v>
      </c>
      <c r="AA333" s="102">
        <f t="shared" si="21"/>
        <v>1.7117</v>
      </c>
      <c r="AB333" s="99">
        <v>8.6999999999999993</v>
      </c>
      <c r="AC333" s="100">
        <v>46.6</v>
      </c>
      <c r="AD333" s="100">
        <v>0.164315901125</v>
      </c>
      <c r="AE333" s="100">
        <v>0.37659886995500003</v>
      </c>
      <c r="AF333" s="100">
        <v>0.52148832614999996</v>
      </c>
      <c r="AG333" s="101">
        <f t="shared" si="22"/>
        <v>1.72627</v>
      </c>
      <c r="AH333" s="99">
        <v>8.6999999999999993</v>
      </c>
      <c r="AI333" s="100">
        <v>46.6</v>
      </c>
      <c r="AJ333" s="100">
        <v>0.164315901125</v>
      </c>
      <c r="AK333" s="100">
        <v>0.37659886995500003</v>
      </c>
      <c r="AL333" s="100">
        <v>0.52148832614999996</v>
      </c>
      <c r="AM333" s="101">
        <f t="shared" si="23"/>
        <v>1.62788</v>
      </c>
    </row>
    <row r="334" spans="16:39">
      <c r="P334" s="99">
        <v>8.8000000000000007</v>
      </c>
      <c r="Q334" s="100">
        <v>46.6</v>
      </c>
      <c r="R334" s="100">
        <v>0.16156630158499999</v>
      </c>
      <c r="S334" s="100">
        <v>0.37154677039099998</v>
      </c>
      <c r="T334" s="100">
        <v>0.51583279104799995</v>
      </c>
      <c r="U334" s="101">
        <f t="shared" si="20"/>
        <v>1.5132699999999999</v>
      </c>
      <c r="V334" s="99">
        <v>8.8000000000000007</v>
      </c>
      <c r="W334" s="100">
        <v>46.6</v>
      </c>
      <c r="X334" s="100">
        <v>0.16156630158499999</v>
      </c>
      <c r="Y334" s="100">
        <v>0.37154677039099998</v>
      </c>
      <c r="Z334" s="100">
        <v>0.51583279104799995</v>
      </c>
      <c r="AA334" s="102">
        <f t="shared" si="21"/>
        <v>1.6125</v>
      </c>
      <c r="AB334" s="99">
        <v>8.8000000000000007</v>
      </c>
      <c r="AC334" s="100">
        <v>46.6</v>
      </c>
      <c r="AD334" s="100">
        <v>0.16156630158499999</v>
      </c>
      <c r="AE334" s="100">
        <v>0.37154677039099998</v>
      </c>
      <c r="AF334" s="100">
        <v>0.51583279104799995</v>
      </c>
      <c r="AG334" s="101">
        <f t="shared" si="22"/>
        <v>1.62788</v>
      </c>
      <c r="AH334" s="99">
        <v>8.8000000000000007</v>
      </c>
      <c r="AI334" s="100">
        <v>46.6</v>
      </c>
      <c r="AJ334" s="100">
        <v>0.16156630158499999</v>
      </c>
      <c r="AK334" s="100">
        <v>0.37154677039099998</v>
      </c>
      <c r="AL334" s="100">
        <v>0.51583279104799995</v>
      </c>
      <c r="AM334" s="101">
        <f t="shared" si="23"/>
        <v>1.5297099999999999</v>
      </c>
    </row>
    <row r="335" spans="16:39">
      <c r="P335" s="99">
        <v>8.9</v>
      </c>
      <c r="Q335" s="100">
        <v>46.6</v>
      </c>
      <c r="R335" s="100">
        <v>0.161410143472</v>
      </c>
      <c r="S335" s="100">
        <v>0.37273469212299998</v>
      </c>
      <c r="T335" s="100">
        <v>0.51906284604999997</v>
      </c>
      <c r="U335" s="101">
        <f t="shared" si="20"/>
        <v>1.41421</v>
      </c>
      <c r="V335" s="99">
        <v>8.9</v>
      </c>
      <c r="W335" s="100">
        <v>46.6</v>
      </c>
      <c r="X335" s="100">
        <v>0.161410143472</v>
      </c>
      <c r="Y335" s="100">
        <v>0.37273469212299998</v>
      </c>
      <c r="Z335" s="100">
        <v>0.51906284604999997</v>
      </c>
      <c r="AA335" s="102">
        <f t="shared" si="21"/>
        <v>1.5133000000000001</v>
      </c>
      <c r="AB335" s="99">
        <v>8.9</v>
      </c>
      <c r="AC335" s="100">
        <v>46.6</v>
      </c>
      <c r="AD335" s="100">
        <v>0.161410143472</v>
      </c>
      <c r="AE335" s="100">
        <v>0.37273469212299998</v>
      </c>
      <c r="AF335" s="100">
        <v>0.51906284604999997</v>
      </c>
      <c r="AG335" s="101">
        <f t="shared" si="22"/>
        <v>1.5297099999999999</v>
      </c>
      <c r="AH335" s="99">
        <v>8.9</v>
      </c>
      <c r="AI335" s="100">
        <v>46.6</v>
      </c>
      <c r="AJ335" s="100">
        <v>0.161410143472</v>
      </c>
      <c r="AK335" s="100">
        <v>0.37273469212299998</v>
      </c>
      <c r="AL335" s="100">
        <v>0.51906284604999997</v>
      </c>
      <c r="AM335" s="101">
        <f t="shared" si="23"/>
        <v>1.4317800000000001</v>
      </c>
    </row>
    <row r="336" spans="16:39">
      <c r="P336" s="99">
        <v>9</v>
      </c>
      <c r="Q336" s="100">
        <v>46.6</v>
      </c>
      <c r="R336" s="100">
        <v>0.16387727030499999</v>
      </c>
      <c r="S336" s="100">
        <v>0.37809667199899999</v>
      </c>
      <c r="T336" s="100">
        <v>0.52515462388199996</v>
      </c>
      <c r="U336" s="101">
        <f t="shared" si="20"/>
        <v>1.3152900000000001</v>
      </c>
      <c r="V336" s="99">
        <v>9</v>
      </c>
      <c r="W336" s="100">
        <v>46.6</v>
      </c>
      <c r="X336" s="100">
        <v>0.16387727030499999</v>
      </c>
      <c r="Y336" s="100">
        <v>0.37809667199899999</v>
      </c>
      <c r="Z336" s="100">
        <v>0.52515462388199996</v>
      </c>
      <c r="AA336" s="102">
        <f t="shared" si="21"/>
        <v>1.4141999999999999</v>
      </c>
      <c r="AB336" s="99">
        <v>9</v>
      </c>
      <c r="AC336" s="100">
        <v>46.6</v>
      </c>
      <c r="AD336" s="100">
        <v>0.16387727030499999</v>
      </c>
      <c r="AE336" s="100">
        <v>0.37809667199899999</v>
      </c>
      <c r="AF336" s="100">
        <v>0.52515462388199996</v>
      </c>
      <c r="AG336" s="101">
        <f t="shared" si="22"/>
        <v>1.4317800000000001</v>
      </c>
      <c r="AH336" s="99">
        <v>9</v>
      </c>
      <c r="AI336" s="100">
        <v>46.6</v>
      </c>
      <c r="AJ336" s="100">
        <v>0.16387727030499999</v>
      </c>
      <c r="AK336" s="100">
        <v>0.37809667199899999</v>
      </c>
      <c r="AL336" s="100">
        <v>0.52515462388199996</v>
      </c>
      <c r="AM336" s="101">
        <f t="shared" si="23"/>
        <v>1.3341700000000001</v>
      </c>
    </row>
    <row r="337" spans="16:39">
      <c r="P337" s="99">
        <v>9.1</v>
      </c>
      <c r="Q337" s="100">
        <v>46.6</v>
      </c>
      <c r="R337" s="100">
        <v>0.16973395766300001</v>
      </c>
      <c r="S337" s="100">
        <v>0.39146681551599999</v>
      </c>
      <c r="T337" s="100">
        <v>0.54209915964499999</v>
      </c>
      <c r="U337" s="101">
        <f t="shared" si="20"/>
        <v>1.21655</v>
      </c>
      <c r="V337" s="99">
        <v>9.1</v>
      </c>
      <c r="W337" s="100">
        <v>46.6</v>
      </c>
      <c r="X337" s="100">
        <v>0.16973395766300001</v>
      </c>
      <c r="Y337" s="100">
        <v>0.39146681551599999</v>
      </c>
      <c r="Z337" s="100">
        <v>0.54209915964499999</v>
      </c>
      <c r="AA337" s="102">
        <f t="shared" si="21"/>
        <v>1.3152999999999999</v>
      </c>
      <c r="AB337" s="99">
        <v>9.1</v>
      </c>
      <c r="AC337" s="100">
        <v>46.6</v>
      </c>
      <c r="AD337" s="100">
        <v>0.16973395766300001</v>
      </c>
      <c r="AE337" s="100">
        <v>0.39146681551599999</v>
      </c>
      <c r="AF337" s="100">
        <v>0.54209915964499999</v>
      </c>
      <c r="AG337" s="101">
        <f t="shared" si="22"/>
        <v>1.3341700000000001</v>
      </c>
      <c r="AH337" s="99">
        <v>9.1</v>
      </c>
      <c r="AI337" s="100">
        <v>46.6</v>
      </c>
      <c r="AJ337" s="100">
        <v>0.16973395766300001</v>
      </c>
      <c r="AK337" s="100">
        <v>0.39146681551599999</v>
      </c>
      <c r="AL337" s="100">
        <v>0.54209915964499999</v>
      </c>
      <c r="AM337" s="101">
        <f t="shared" si="23"/>
        <v>1.2369300000000001</v>
      </c>
    </row>
    <row r="338" spans="16:39">
      <c r="P338" s="99">
        <v>9.1999999999999993</v>
      </c>
      <c r="Q338" s="100">
        <v>46.6</v>
      </c>
      <c r="R338" s="100">
        <v>0.18091486092</v>
      </c>
      <c r="S338" s="100">
        <v>0.41808958105900002</v>
      </c>
      <c r="T338" s="100">
        <v>0.57804511481700005</v>
      </c>
      <c r="U338" s="101">
        <f t="shared" si="20"/>
        <v>1.1180300000000001</v>
      </c>
      <c r="V338" s="99">
        <v>9.1999999999999993</v>
      </c>
      <c r="W338" s="100">
        <v>46.6</v>
      </c>
      <c r="X338" s="100">
        <v>0.18091486092</v>
      </c>
      <c r="Y338" s="100">
        <v>0.41808958105900002</v>
      </c>
      <c r="Z338" s="100">
        <v>0.57804511481700005</v>
      </c>
      <c r="AA338" s="102">
        <f t="shared" si="21"/>
        <v>1.2165999999999999</v>
      </c>
      <c r="AB338" s="99">
        <v>9.1999999999999993</v>
      </c>
      <c r="AC338" s="100">
        <v>46.6</v>
      </c>
      <c r="AD338" s="100">
        <v>0.18091486092</v>
      </c>
      <c r="AE338" s="100">
        <v>0.41808958105900002</v>
      </c>
      <c r="AF338" s="100">
        <v>0.57804511481700005</v>
      </c>
      <c r="AG338" s="101">
        <f t="shared" si="22"/>
        <v>1.2369300000000001</v>
      </c>
      <c r="AH338" s="99">
        <v>9.1999999999999993</v>
      </c>
      <c r="AI338" s="100">
        <v>46.6</v>
      </c>
      <c r="AJ338" s="100">
        <v>0.18091486092</v>
      </c>
      <c r="AK338" s="100">
        <v>0.41808958105900002</v>
      </c>
      <c r="AL338" s="100">
        <v>0.57804511481700005</v>
      </c>
      <c r="AM338" s="101">
        <f t="shared" si="23"/>
        <v>1.14018</v>
      </c>
    </row>
    <row r="339" spans="16:39">
      <c r="P339" s="99">
        <v>9.3000000000000007</v>
      </c>
      <c r="Q339" s="100">
        <v>46.6</v>
      </c>
      <c r="R339" s="100">
        <v>0.200770311245</v>
      </c>
      <c r="S339" s="100">
        <v>0.46897376401300001</v>
      </c>
      <c r="T339" s="100">
        <v>0.64939748291999999</v>
      </c>
      <c r="U339" s="101">
        <f t="shared" si="20"/>
        <v>1.0198</v>
      </c>
      <c r="V339" s="99">
        <v>9.3000000000000007</v>
      </c>
      <c r="W339" s="100">
        <v>46.6</v>
      </c>
      <c r="X339" s="100">
        <v>0.200770311245</v>
      </c>
      <c r="Y339" s="100">
        <v>0.46897376401300001</v>
      </c>
      <c r="Z339" s="100">
        <v>0.64939748291999999</v>
      </c>
      <c r="AA339" s="102">
        <f t="shared" si="21"/>
        <v>1.1180000000000001</v>
      </c>
      <c r="AB339" s="99">
        <v>9.3000000000000007</v>
      </c>
      <c r="AC339" s="100">
        <v>46.6</v>
      </c>
      <c r="AD339" s="100">
        <v>0.200770311245</v>
      </c>
      <c r="AE339" s="100">
        <v>0.46897376401300001</v>
      </c>
      <c r="AF339" s="100">
        <v>0.64939748291999999</v>
      </c>
      <c r="AG339" s="101">
        <f t="shared" si="22"/>
        <v>1.14018</v>
      </c>
      <c r="AH339" s="99">
        <v>9.3000000000000007</v>
      </c>
      <c r="AI339" s="100">
        <v>46.6</v>
      </c>
      <c r="AJ339" s="100">
        <v>0.200770311245</v>
      </c>
      <c r="AK339" s="100">
        <v>0.46897376401300001</v>
      </c>
      <c r="AL339" s="100">
        <v>0.64939748291999999</v>
      </c>
      <c r="AM339" s="101">
        <f t="shared" si="23"/>
        <v>1.04403</v>
      </c>
    </row>
    <row r="340" spans="16:39">
      <c r="P340" s="99">
        <v>9.4</v>
      </c>
      <c r="Q340" s="100">
        <v>46.6</v>
      </c>
      <c r="R340" s="100">
        <v>0.229353749537</v>
      </c>
      <c r="S340" s="100">
        <v>0.55110509463500001</v>
      </c>
      <c r="T340" s="100">
        <v>0.768405135505</v>
      </c>
      <c r="U340" s="101">
        <f t="shared" si="20"/>
        <v>0.92195000000000005</v>
      </c>
      <c r="V340" s="99">
        <v>9.4</v>
      </c>
      <c r="W340" s="100">
        <v>46.6</v>
      </c>
      <c r="X340" s="100">
        <v>0.229353749537</v>
      </c>
      <c r="Y340" s="100">
        <v>0.55110509463500001</v>
      </c>
      <c r="Z340" s="100">
        <v>0.768405135505</v>
      </c>
      <c r="AA340" s="102">
        <f t="shared" si="21"/>
        <v>1.0198</v>
      </c>
      <c r="AB340" s="99">
        <v>9.4</v>
      </c>
      <c r="AC340" s="100">
        <v>46.6</v>
      </c>
      <c r="AD340" s="100">
        <v>0.229353749537</v>
      </c>
      <c r="AE340" s="100">
        <v>0.55110509463500001</v>
      </c>
      <c r="AF340" s="100">
        <v>0.768405135505</v>
      </c>
      <c r="AG340" s="101">
        <f t="shared" si="22"/>
        <v>1.04403</v>
      </c>
      <c r="AH340" s="99">
        <v>9.4</v>
      </c>
      <c r="AI340" s="100">
        <v>46.6</v>
      </c>
      <c r="AJ340" s="100">
        <v>0.229353749537</v>
      </c>
      <c r="AK340" s="100">
        <v>0.55110509463500001</v>
      </c>
      <c r="AL340" s="100">
        <v>0.768405135505</v>
      </c>
      <c r="AM340" s="101">
        <f t="shared" si="23"/>
        <v>0.94867999999999997</v>
      </c>
    </row>
    <row r="341" spans="16:39">
      <c r="P341" s="99">
        <v>9.5</v>
      </c>
      <c r="Q341" s="100">
        <v>46.6</v>
      </c>
      <c r="R341" s="100">
        <v>0.25375591230799999</v>
      </c>
      <c r="S341" s="100">
        <v>0.60732933195000005</v>
      </c>
      <c r="T341" s="100">
        <v>0.84298323831199995</v>
      </c>
      <c r="U341" s="101">
        <f t="shared" si="20"/>
        <v>0.82462000000000002</v>
      </c>
      <c r="V341" s="99">
        <v>9.5</v>
      </c>
      <c r="W341" s="100">
        <v>46.6</v>
      </c>
      <c r="X341" s="100">
        <v>0.25375591230799999</v>
      </c>
      <c r="Y341" s="100">
        <v>0.60732933195000005</v>
      </c>
      <c r="Z341" s="100">
        <v>0.84298323831199995</v>
      </c>
      <c r="AA341" s="102">
        <f t="shared" si="21"/>
        <v>0.92200000000000004</v>
      </c>
      <c r="AB341" s="99">
        <v>9.5</v>
      </c>
      <c r="AC341" s="100">
        <v>46.6</v>
      </c>
      <c r="AD341" s="100">
        <v>0.25375591230799999</v>
      </c>
      <c r="AE341" s="100">
        <v>0.60732933195000005</v>
      </c>
      <c r="AF341" s="100">
        <v>0.84298323831199995</v>
      </c>
      <c r="AG341" s="101">
        <f t="shared" si="22"/>
        <v>0.94867999999999997</v>
      </c>
      <c r="AH341" s="99">
        <v>9.5</v>
      </c>
      <c r="AI341" s="100">
        <v>46.6</v>
      </c>
      <c r="AJ341" s="100">
        <v>0.25375591230799999</v>
      </c>
      <c r="AK341" s="100">
        <v>0.60732933195000005</v>
      </c>
      <c r="AL341" s="100">
        <v>0.84298323831199995</v>
      </c>
      <c r="AM341" s="101">
        <f t="shared" si="23"/>
        <v>0.85440000000000005</v>
      </c>
    </row>
    <row r="342" spans="16:39">
      <c r="P342" s="99">
        <v>9.6</v>
      </c>
      <c r="Q342" s="100">
        <v>46.6</v>
      </c>
      <c r="R342" s="100">
        <v>0.270061096399</v>
      </c>
      <c r="S342" s="100">
        <v>0.63930561763600002</v>
      </c>
      <c r="T342" s="100">
        <v>0.88303326634199997</v>
      </c>
      <c r="U342" s="101">
        <f t="shared" si="20"/>
        <v>0.72801000000000005</v>
      </c>
      <c r="V342" s="99">
        <v>9.6</v>
      </c>
      <c r="W342" s="100">
        <v>46.6</v>
      </c>
      <c r="X342" s="100">
        <v>0.270061096399</v>
      </c>
      <c r="Y342" s="100">
        <v>0.63930561763600002</v>
      </c>
      <c r="Z342" s="100">
        <v>0.88303326634199997</v>
      </c>
      <c r="AA342" s="102">
        <f t="shared" si="21"/>
        <v>0.8246</v>
      </c>
      <c r="AB342" s="99">
        <v>9.6</v>
      </c>
      <c r="AC342" s="100">
        <v>46.6</v>
      </c>
      <c r="AD342" s="100">
        <v>0.270061096399</v>
      </c>
      <c r="AE342" s="100">
        <v>0.63930561763600002</v>
      </c>
      <c r="AF342" s="100">
        <v>0.88303326634199997</v>
      </c>
      <c r="AG342" s="101">
        <f t="shared" si="22"/>
        <v>0.85440000000000005</v>
      </c>
      <c r="AH342" s="99">
        <v>9.6</v>
      </c>
      <c r="AI342" s="100">
        <v>46.6</v>
      </c>
      <c r="AJ342" s="100">
        <v>0.270061096399</v>
      </c>
      <c r="AK342" s="100">
        <v>0.63930561763600002</v>
      </c>
      <c r="AL342" s="100">
        <v>0.88303326634199997</v>
      </c>
      <c r="AM342" s="101">
        <f t="shared" si="23"/>
        <v>0.76158000000000003</v>
      </c>
    </row>
    <row r="343" spans="16:39">
      <c r="P343" s="99">
        <v>9.6999999999999993</v>
      </c>
      <c r="Q343" s="100">
        <v>46.6</v>
      </c>
      <c r="R343" s="100">
        <v>0.28193987725399999</v>
      </c>
      <c r="S343" s="100">
        <v>0.66077002765600001</v>
      </c>
      <c r="T343" s="100">
        <v>0.90952336398699996</v>
      </c>
      <c r="U343" s="101">
        <f t="shared" si="20"/>
        <v>0.63246000000000002</v>
      </c>
      <c r="V343" s="99">
        <v>9.6999999999999993</v>
      </c>
      <c r="W343" s="100">
        <v>46.6</v>
      </c>
      <c r="X343" s="100">
        <v>0.28193987725399999</v>
      </c>
      <c r="Y343" s="100">
        <v>0.66077002765600001</v>
      </c>
      <c r="Z343" s="100">
        <v>0.90952336398699996</v>
      </c>
      <c r="AA343" s="102">
        <f t="shared" si="21"/>
        <v>0.72799999999999998</v>
      </c>
      <c r="AB343" s="99">
        <v>9.6999999999999993</v>
      </c>
      <c r="AC343" s="100">
        <v>46.6</v>
      </c>
      <c r="AD343" s="100">
        <v>0.28193987725399999</v>
      </c>
      <c r="AE343" s="100">
        <v>0.66077002765600001</v>
      </c>
      <c r="AF343" s="100">
        <v>0.90952336398699996</v>
      </c>
      <c r="AG343" s="101">
        <f t="shared" si="22"/>
        <v>0.76158000000000003</v>
      </c>
      <c r="AH343" s="99">
        <v>9.6999999999999993</v>
      </c>
      <c r="AI343" s="100">
        <v>46.6</v>
      </c>
      <c r="AJ343" s="100">
        <v>0.28193987725399999</v>
      </c>
      <c r="AK343" s="100">
        <v>0.66077002765600001</v>
      </c>
      <c r="AL343" s="100">
        <v>0.90952336398699996</v>
      </c>
      <c r="AM343" s="101">
        <f t="shared" si="23"/>
        <v>0.67081999999999997</v>
      </c>
    </row>
    <row r="344" spans="16:39">
      <c r="P344" s="99">
        <v>9.8000000000000007</v>
      </c>
      <c r="Q344" s="100">
        <v>46.6</v>
      </c>
      <c r="R344" s="100">
        <v>0.28917876833599998</v>
      </c>
      <c r="S344" s="100">
        <v>0.67360533249700005</v>
      </c>
      <c r="T344" s="100">
        <v>0.92517545128400003</v>
      </c>
      <c r="U344" s="101">
        <f t="shared" si="20"/>
        <v>0.53852</v>
      </c>
      <c r="V344" s="99">
        <v>9.8000000000000007</v>
      </c>
      <c r="W344" s="100">
        <v>46.6</v>
      </c>
      <c r="X344" s="100">
        <v>0.28917876833599998</v>
      </c>
      <c r="Y344" s="100">
        <v>0.67360533249700005</v>
      </c>
      <c r="Z344" s="100">
        <v>0.92517545128400003</v>
      </c>
      <c r="AA344" s="102">
        <f t="shared" si="21"/>
        <v>0.63249999999999995</v>
      </c>
      <c r="AB344" s="99">
        <v>9.8000000000000007</v>
      </c>
      <c r="AC344" s="100">
        <v>46.6</v>
      </c>
      <c r="AD344" s="100">
        <v>0.28917876833599998</v>
      </c>
      <c r="AE344" s="100">
        <v>0.67360533249700005</v>
      </c>
      <c r="AF344" s="100">
        <v>0.92517545128400003</v>
      </c>
      <c r="AG344" s="101">
        <f t="shared" si="22"/>
        <v>0.67081999999999997</v>
      </c>
      <c r="AH344" s="99">
        <v>9.8000000000000007</v>
      </c>
      <c r="AI344" s="100">
        <v>46.6</v>
      </c>
      <c r="AJ344" s="100">
        <v>0.28917876833599998</v>
      </c>
      <c r="AK344" s="100">
        <v>0.67360533249700005</v>
      </c>
      <c r="AL344" s="100">
        <v>0.92517545128400003</v>
      </c>
      <c r="AM344" s="101">
        <f t="shared" si="23"/>
        <v>0.58309999999999995</v>
      </c>
    </row>
    <row r="345" spans="16:39">
      <c r="P345" s="99">
        <v>9.9</v>
      </c>
      <c r="Q345" s="100">
        <v>46.6</v>
      </c>
      <c r="R345" s="100">
        <v>0.29145906434399999</v>
      </c>
      <c r="S345" s="100">
        <v>0.67581978008400001</v>
      </c>
      <c r="T345" s="100">
        <v>0.92696010566300002</v>
      </c>
      <c r="U345" s="101">
        <f t="shared" si="20"/>
        <v>0.44721</v>
      </c>
      <c r="V345" s="99">
        <v>9.9</v>
      </c>
      <c r="W345" s="100">
        <v>46.6</v>
      </c>
      <c r="X345" s="100">
        <v>0.29145906434399999</v>
      </c>
      <c r="Y345" s="100">
        <v>0.67581978008400001</v>
      </c>
      <c r="Z345" s="100">
        <v>0.92696010566300002</v>
      </c>
      <c r="AA345" s="102">
        <f t="shared" si="21"/>
        <v>0.53849999999999998</v>
      </c>
      <c r="AB345" s="99">
        <v>9.9</v>
      </c>
      <c r="AC345" s="100">
        <v>46.6</v>
      </c>
      <c r="AD345" s="100">
        <v>0.29145906434399999</v>
      </c>
      <c r="AE345" s="100">
        <v>0.67581978008400001</v>
      </c>
      <c r="AF345" s="100">
        <v>0.92696010566300002</v>
      </c>
      <c r="AG345" s="101">
        <f t="shared" si="22"/>
        <v>0.58309999999999995</v>
      </c>
      <c r="AH345" s="99">
        <v>9.9</v>
      </c>
      <c r="AI345" s="100">
        <v>46.6</v>
      </c>
      <c r="AJ345" s="100">
        <v>0.29145906434399999</v>
      </c>
      <c r="AK345" s="100">
        <v>0.67581978008400001</v>
      </c>
      <c r="AL345" s="100">
        <v>0.92696010566300002</v>
      </c>
      <c r="AM345" s="101">
        <f t="shared" si="23"/>
        <v>0.5</v>
      </c>
    </row>
    <row r="346" spans="16:39">
      <c r="P346" s="99">
        <v>10</v>
      </c>
      <c r="Q346" s="100">
        <v>46.6</v>
      </c>
      <c r="R346" s="100">
        <v>0.28991695126900002</v>
      </c>
      <c r="S346" s="100">
        <v>0.670506103282</v>
      </c>
      <c r="T346" s="100">
        <v>0.91938686759300003</v>
      </c>
      <c r="U346" s="101">
        <f t="shared" si="20"/>
        <v>0.36055999999999999</v>
      </c>
      <c r="V346" s="99">
        <v>10</v>
      </c>
      <c r="W346" s="100">
        <v>46.6</v>
      </c>
      <c r="X346" s="100">
        <v>0.28991695126900002</v>
      </c>
      <c r="Y346" s="100">
        <v>0.670506103282</v>
      </c>
      <c r="Z346" s="100">
        <v>0.91938686759300003</v>
      </c>
      <c r="AA346" s="102">
        <f t="shared" si="21"/>
        <v>0.44719999999999999</v>
      </c>
      <c r="AB346" s="99">
        <v>10</v>
      </c>
      <c r="AC346" s="100">
        <v>46.6</v>
      </c>
      <c r="AD346" s="100">
        <v>0.28991695126900002</v>
      </c>
      <c r="AE346" s="100">
        <v>0.670506103282</v>
      </c>
      <c r="AF346" s="100">
        <v>0.91938686759300003</v>
      </c>
      <c r="AG346" s="101">
        <f t="shared" si="22"/>
        <v>0.5</v>
      </c>
      <c r="AH346" s="99">
        <v>10</v>
      </c>
      <c r="AI346" s="100">
        <v>46.6</v>
      </c>
      <c r="AJ346" s="100">
        <v>0.28991695126900002</v>
      </c>
      <c r="AK346" s="100">
        <v>0.670506103282</v>
      </c>
      <c r="AL346" s="100">
        <v>0.91938686759300003</v>
      </c>
      <c r="AM346" s="101">
        <f t="shared" si="23"/>
        <v>0.42426000000000003</v>
      </c>
    </row>
    <row r="347" spans="16:39">
      <c r="P347" s="99">
        <v>10.1</v>
      </c>
      <c r="Q347" s="100">
        <v>46.6</v>
      </c>
      <c r="R347" s="100">
        <v>0.28657448740899999</v>
      </c>
      <c r="S347" s="100">
        <v>0.66247387696299997</v>
      </c>
      <c r="T347" s="100">
        <v>0.90886660249499995</v>
      </c>
      <c r="U347" s="101">
        <f t="shared" si="20"/>
        <v>0.28283999999999998</v>
      </c>
      <c r="V347" s="99">
        <v>10.1</v>
      </c>
      <c r="W347" s="100">
        <v>46.6</v>
      </c>
      <c r="X347" s="100">
        <v>0.28657448740899999</v>
      </c>
      <c r="Y347" s="100">
        <v>0.66247387696299997</v>
      </c>
      <c r="Z347" s="100">
        <v>0.90886660249499995</v>
      </c>
      <c r="AA347" s="102">
        <f t="shared" si="21"/>
        <v>0.36059999999999998</v>
      </c>
      <c r="AB347" s="99">
        <v>10.1</v>
      </c>
      <c r="AC347" s="100">
        <v>46.6</v>
      </c>
      <c r="AD347" s="100">
        <v>0.28657448740899999</v>
      </c>
      <c r="AE347" s="100">
        <v>0.66247387696299997</v>
      </c>
      <c r="AF347" s="100">
        <v>0.90886660249499995</v>
      </c>
      <c r="AG347" s="101">
        <f t="shared" si="22"/>
        <v>0.42426000000000003</v>
      </c>
      <c r="AH347" s="99">
        <v>10.1</v>
      </c>
      <c r="AI347" s="100">
        <v>46.6</v>
      </c>
      <c r="AJ347" s="100">
        <v>0.28657448740899999</v>
      </c>
      <c r="AK347" s="100">
        <v>0.66247387696299997</v>
      </c>
      <c r="AL347" s="100">
        <v>0.90886660249499995</v>
      </c>
      <c r="AM347" s="101">
        <f t="shared" si="23"/>
        <v>0.36055999999999999</v>
      </c>
    </row>
    <row r="348" spans="16:39">
      <c r="P348" s="99">
        <v>10.199999999999999</v>
      </c>
      <c r="Q348" s="100">
        <v>46.6</v>
      </c>
      <c r="R348" s="100">
        <v>0.28227759713200001</v>
      </c>
      <c r="S348" s="100">
        <v>0.65404271380099999</v>
      </c>
      <c r="T348" s="100">
        <v>0.89858268211600001</v>
      </c>
      <c r="U348" s="101">
        <f t="shared" si="20"/>
        <v>0.22361</v>
      </c>
      <c r="V348" s="99">
        <v>10.199999999999999</v>
      </c>
      <c r="W348" s="100">
        <v>46.6</v>
      </c>
      <c r="X348" s="100">
        <v>0.28227759713200001</v>
      </c>
      <c r="Y348" s="100">
        <v>0.65404271380099999</v>
      </c>
      <c r="Z348" s="100">
        <v>0.89858268211600001</v>
      </c>
      <c r="AA348" s="102">
        <f t="shared" si="21"/>
        <v>0.2828</v>
      </c>
      <c r="AB348" s="99">
        <v>10.199999999999999</v>
      </c>
      <c r="AC348" s="100">
        <v>46.6</v>
      </c>
      <c r="AD348" s="100">
        <v>0.28227759713200001</v>
      </c>
      <c r="AE348" s="100">
        <v>0.65404271380099999</v>
      </c>
      <c r="AF348" s="100">
        <v>0.89858268211600001</v>
      </c>
      <c r="AG348" s="101">
        <f t="shared" si="22"/>
        <v>0.36055999999999999</v>
      </c>
      <c r="AH348" s="99">
        <v>10.199999999999999</v>
      </c>
      <c r="AI348" s="100">
        <v>46.6</v>
      </c>
      <c r="AJ348" s="100">
        <v>0.28227759713200001</v>
      </c>
      <c r="AK348" s="100">
        <v>0.65404271380099999</v>
      </c>
      <c r="AL348" s="100">
        <v>0.89858268211600001</v>
      </c>
      <c r="AM348" s="101">
        <f t="shared" si="23"/>
        <v>0.31623000000000001</v>
      </c>
    </row>
    <row r="349" spans="16:39">
      <c r="P349" s="99">
        <v>10.3</v>
      </c>
      <c r="Q349" s="100">
        <v>46.6</v>
      </c>
      <c r="R349" s="100">
        <v>0.27633696932200003</v>
      </c>
      <c r="S349" s="100">
        <v>0.64327489802799998</v>
      </c>
      <c r="T349" s="100">
        <v>0.885520909317</v>
      </c>
      <c r="U349" s="101">
        <f t="shared" si="20"/>
        <v>0.2</v>
      </c>
      <c r="V349" s="99">
        <v>10.3</v>
      </c>
      <c r="W349" s="100">
        <v>46.6</v>
      </c>
      <c r="X349" s="100">
        <v>0.27633696932200003</v>
      </c>
      <c r="Y349" s="100">
        <v>0.64327489802799998</v>
      </c>
      <c r="Z349" s="100">
        <v>0.885520909317</v>
      </c>
      <c r="AA349" s="102">
        <f t="shared" si="21"/>
        <v>0.22359999999999999</v>
      </c>
      <c r="AB349" s="99">
        <v>10.3</v>
      </c>
      <c r="AC349" s="100">
        <v>46.6</v>
      </c>
      <c r="AD349" s="100">
        <v>0.27633696932200003</v>
      </c>
      <c r="AE349" s="100">
        <v>0.64327489802799998</v>
      </c>
      <c r="AF349" s="100">
        <v>0.885520909317</v>
      </c>
      <c r="AG349" s="101">
        <f t="shared" si="22"/>
        <v>0.31623000000000001</v>
      </c>
      <c r="AH349" s="99">
        <v>10.3</v>
      </c>
      <c r="AI349" s="100">
        <v>46.6</v>
      </c>
      <c r="AJ349" s="100">
        <v>0.27633696932200003</v>
      </c>
      <c r="AK349" s="100">
        <v>0.64327489802799998</v>
      </c>
      <c r="AL349" s="100">
        <v>0.885520909317</v>
      </c>
      <c r="AM349" s="101">
        <f t="shared" si="23"/>
        <v>0.3</v>
      </c>
    </row>
    <row r="350" spans="16:39">
      <c r="P350" s="99">
        <v>10.4</v>
      </c>
      <c r="Q350" s="100">
        <v>46.6</v>
      </c>
      <c r="R350" s="100">
        <v>0.26732281603500002</v>
      </c>
      <c r="S350" s="100">
        <v>0.62579220765599997</v>
      </c>
      <c r="T350" s="100">
        <v>0.86354924169299996</v>
      </c>
      <c r="U350" s="101">
        <f t="shared" si="20"/>
        <v>0.22361</v>
      </c>
      <c r="V350" s="99">
        <v>10.4</v>
      </c>
      <c r="W350" s="100">
        <v>46.6</v>
      </c>
      <c r="X350" s="100">
        <v>0.26732281603500002</v>
      </c>
      <c r="Y350" s="100">
        <v>0.62579220765599997</v>
      </c>
      <c r="Z350" s="100">
        <v>0.86354924169299996</v>
      </c>
      <c r="AA350" s="102">
        <f t="shared" si="21"/>
        <v>0.2</v>
      </c>
      <c r="AB350" s="99">
        <v>10.4</v>
      </c>
      <c r="AC350" s="100">
        <v>46.6</v>
      </c>
      <c r="AD350" s="100">
        <v>0.26732281603500002</v>
      </c>
      <c r="AE350" s="100">
        <v>0.62579220765599997</v>
      </c>
      <c r="AF350" s="100">
        <v>0.86354924169299996</v>
      </c>
      <c r="AG350" s="101">
        <f t="shared" si="22"/>
        <v>0.3</v>
      </c>
      <c r="AH350" s="99">
        <v>10.4</v>
      </c>
      <c r="AI350" s="100">
        <v>46.6</v>
      </c>
      <c r="AJ350" s="100">
        <v>0.26732281603500002</v>
      </c>
      <c r="AK350" s="100">
        <v>0.62579220765599997</v>
      </c>
      <c r="AL350" s="100">
        <v>0.86354924169299996</v>
      </c>
      <c r="AM350" s="101">
        <f t="shared" si="23"/>
        <v>0.31623000000000001</v>
      </c>
    </row>
    <row r="351" spans="16:39">
      <c r="P351" s="99">
        <v>10.5</v>
      </c>
      <c r="Q351" s="100">
        <v>46.6</v>
      </c>
      <c r="R351" s="100">
        <v>0.25371684968899999</v>
      </c>
      <c r="S351" s="100">
        <v>0.59735503372099996</v>
      </c>
      <c r="T351" s="100">
        <v>0.82681194677299996</v>
      </c>
      <c r="U351" s="101">
        <f t="shared" si="20"/>
        <v>0.28283999999999998</v>
      </c>
      <c r="V351" s="99">
        <v>10.5</v>
      </c>
      <c r="W351" s="100">
        <v>46.6</v>
      </c>
      <c r="X351" s="100">
        <v>0.25371684968899999</v>
      </c>
      <c r="Y351" s="100">
        <v>0.59735503372099996</v>
      </c>
      <c r="Z351" s="100">
        <v>0.82681194677299996</v>
      </c>
      <c r="AA351" s="102">
        <f t="shared" si="21"/>
        <v>0.22359999999999999</v>
      </c>
      <c r="AB351" s="99">
        <v>10.5</v>
      </c>
      <c r="AC351" s="100">
        <v>46.6</v>
      </c>
      <c r="AD351" s="100">
        <v>0.25371684968899999</v>
      </c>
      <c r="AE351" s="100">
        <v>0.59735503372099996</v>
      </c>
      <c r="AF351" s="100">
        <v>0.82681194677299996</v>
      </c>
      <c r="AG351" s="101">
        <f t="shared" si="22"/>
        <v>0.31623000000000001</v>
      </c>
      <c r="AH351" s="99">
        <v>10.5</v>
      </c>
      <c r="AI351" s="100">
        <v>46.6</v>
      </c>
      <c r="AJ351" s="100">
        <v>0.25371684968899999</v>
      </c>
      <c r="AK351" s="100">
        <v>0.59735503372099996</v>
      </c>
      <c r="AL351" s="100">
        <v>0.82681194677299996</v>
      </c>
      <c r="AM351" s="101">
        <f t="shared" si="23"/>
        <v>0.36055999999999999</v>
      </c>
    </row>
    <row r="352" spans="16:39">
      <c r="P352" s="99">
        <v>10.6</v>
      </c>
      <c r="Q352" s="100">
        <v>46.6</v>
      </c>
      <c r="R352" s="100">
        <v>0.23286767871</v>
      </c>
      <c r="S352" s="100">
        <v>0.54911154399100004</v>
      </c>
      <c r="T352" s="100">
        <v>0.76061687413199996</v>
      </c>
      <c r="U352" s="101">
        <f t="shared" si="20"/>
        <v>0.36055999999999999</v>
      </c>
      <c r="V352" s="99">
        <v>10.6</v>
      </c>
      <c r="W352" s="100">
        <v>46.6</v>
      </c>
      <c r="X352" s="100">
        <v>0.23286767871</v>
      </c>
      <c r="Y352" s="100">
        <v>0.54911154399100004</v>
      </c>
      <c r="Z352" s="100">
        <v>0.76061687413199996</v>
      </c>
      <c r="AA352" s="102">
        <f t="shared" si="21"/>
        <v>0.2828</v>
      </c>
      <c r="AB352" s="99">
        <v>10.6</v>
      </c>
      <c r="AC352" s="100">
        <v>46.6</v>
      </c>
      <c r="AD352" s="100">
        <v>0.23286767871</v>
      </c>
      <c r="AE352" s="100">
        <v>0.54911154399100004</v>
      </c>
      <c r="AF352" s="100">
        <v>0.76061687413199996</v>
      </c>
      <c r="AG352" s="101">
        <f t="shared" si="22"/>
        <v>0.36054999999999998</v>
      </c>
      <c r="AH352" s="99">
        <v>10.6</v>
      </c>
      <c r="AI352" s="100">
        <v>46.6</v>
      </c>
      <c r="AJ352" s="100">
        <v>0.23286767871</v>
      </c>
      <c r="AK352" s="100">
        <v>0.54911154399100004</v>
      </c>
      <c r="AL352" s="100">
        <v>0.76061687413199996</v>
      </c>
      <c r="AM352" s="101">
        <f t="shared" si="23"/>
        <v>0.42426000000000003</v>
      </c>
    </row>
    <row r="353" spans="16:39">
      <c r="P353" s="99">
        <v>7</v>
      </c>
      <c r="Q353" s="100">
        <v>46.7</v>
      </c>
      <c r="R353" s="100">
        <v>0.21797135651999999</v>
      </c>
      <c r="S353" s="100">
        <v>0.50175401839900002</v>
      </c>
      <c r="T353" s="100">
        <v>0.69264222651200003</v>
      </c>
      <c r="U353" s="101">
        <f t="shared" si="20"/>
        <v>3.3015099999999999</v>
      </c>
      <c r="V353" s="99">
        <v>7</v>
      </c>
      <c r="W353" s="100">
        <v>46.7</v>
      </c>
      <c r="X353" s="100">
        <v>0.21797135651999999</v>
      </c>
      <c r="Y353" s="100">
        <v>0.50175401839900002</v>
      </c>
      <c r="Z353" s="100">
        <v>0.69264222651200003</v>
      </c>
      <c r="AA353" s="102">
        <f t="shared" si="21"/>
        <v>3.4015</v>
      </c>
      <c r="AB353" s="99">
        <v>7</v>
      </c>
      <c r="AC353" s="100">
        <v>46.7</v>
      </c>
      <c r="AD353" s="100">
        <v>0.21797135651999999</v>
      </c>
      <c r="AE353" s="100">
        <v>0.50175401839900002</v>
      </c>
      <c r="AF353" s="100">
        <v>0.69264222651200003</v>
      </c>
      <c r="AG353" s="101">
        <f t="shared" si="22"/>
        <v>3.4058799999999998</v>
      </c>
      <c r="AH353" s="99">
        <v>7</v>
      </c>
      <c r="AI353" s="100">
        <v>46.7</v>
      </c>
      <c r="AJ353" s="100">
        <v>0.21797135651999999</v>
      </c>
      <c r="AK353" s="100">
        <v>0.50175401839900002</v>
      </c>
      <c r="AL353" s="100">
        <v>0.69264222651200003</v>
      </c>
      <c r="AM353" s="101">
        <f t="shared" si="23"/>
        <v>3.30606</v>
      </c>
    </row>
    <row r="354" spans="16:39">
      <c r="P354" s="99">
        <v>6.9</v>
      </c>
      <c r="Q354" s="100">
        <v>46.7</v>
      </c>
      <c r="R354" s="100">
        <v>0.21262062028100001</v>
      </c>
      <c r="S354" s="100">
        <v>0.49156927203799999</v>
      </c>
      <c r="T354" s="100">
        <v>0.68005289282900006</v>
      </c>
      <c r="U354" s="101">
        <f t="shared" si="20"/>
        <v>3.4014700000000002</v>
      </c>
      <c r="V354" s="99">
        <v>6.9</v>
      </c>
      <c r="W354" s="100">
        <v>46.7</v>
      </c>
      <c r="X354" s="100">
        <v>0.21262062028100001</v>
      </c>
      <c r="Y354" s="100">
        <v>0.49156927203799999</v>
      </c>
      <c r="Z354" s="100">
        <v>0.68005289282900006</v>
      </c>
      <c r="AA354" s="102">
        <f t="shared" si="21"/>
        <v>3.5013999999999998</v>
      </c>
      <c r="AB354" s="99">
        <v>6.9</v>
      </c>
      <c r="AC354" s="100">
        <v>46.7</v>
      </c>
      <c r="AD354" s="100">
        <v>0.21262062028100001</v>
      </c>
      <c r="AE354" s="100">
        <v>0.49156927203799999</v>
      </c>
      <c r="AF354" s="100">
        <v>0.68005289282900006</v>
      </c>
      <c r="AG354" s="101">
        <f t="shared" si="22"/>
        <v>3.5057100000000001</v>
      </c>
      <c r="AH354" s="99">
        <v>6.9</v>
      </c>
      <c r="AI354" s="100">
        <v>46.7</v>
      </c>
      <c r="AJ354" s="100">
        <v>0.21262062028100001</v>
      </c>
      <c r="AK354" s="100">
        <v>0.49156927203799999</v>
      </c>
      <c r="AL354" s="100">
        <v>0.68005289282900006</v>
      </c>
      <c r="AM354" s="101">
        <f t="shared" si="23"/>
        <v>3.4058799999999998</v>
      </c>
    </row>
    <row r="355" spans="16:39">
      <c r="P355" s="99">
        <v>7.1</v>
      </c>
      <c r="Q355" s="100">
        <v>46.7</v>
      </c>
      <c r="R355" s="100">
        <v>0.22438170982</v>
      </c>
      <c r="S355" s="100">
        <v>0.51659925854900002</v>
      </c>
      <c r="T355" s="100">
        <v>0.71237823901200004</v>
      </c>
      <c r="U355" s="101">
        <f t="shared" si="20"/>
        <v>3.2015600000000002</v>
      </c>
      <c r="V355" s="99">
        <v>7.1</v>
      </c>
      <c r="W355" s="100">
        <v>46.7</v>
      </c>
      <c r="X355" s="100">
        <v>0.22438170982</v>
      </c>
      <c r="Y355" s="100">
        <v>0.51659925854900002</v>
      </c>
      <c r="Z355" s="100">
        <v>0.71237823901200004</v>
      </c>
      <c r="AA355" s="102">
        <f t="shared" si="21"/>
        <v>3.3014999999999999</v>
      </c>
      <c r="AB355" s="99">
        <v>7.1</v>
      </c>
      <c r="AC355" s="100">
        <v>46.7</v>
      </c>
      <c r="AD355" s="100">
        <v>0.22438170982</v>
      </c>
      <c r="AE355" s="100">
        <v>0.51659925854900002</v>
      </c>
      <c r="AF355" s="100">
        <v>0.71237823901200004</v>
      </c>
      <c r="AG355" s="101">
        <f t="shared" si="22"/>
        <v>3.30606</v>
      </c>
      <c r="AH355" s="99">
        <v>7.1</v>
      </c>
      <c r="AI355" s="100">
        <v>46.7</v>
      </c>
      <c r="AJ355" s="100">
        <v>0.22438170982</v>
      </c>
      <c r="AK355" s="100">
        <v>0.51659925854900002</v>
      </c>
      <c r="AL355" s="100">
        <v>0.71237823901200004</v>
      </c>
      <c r="AM355" s="101">
        <f t="shared" si="23"/>
        <v>3.2062400000000002</v>
      </c>
    </row>
    <row r="356" spans="16:39">
      <c r="P356" s="99">
        <v>6.8</v>
      </c>
      <c r="Q356" s="100">
        <v>46.7</v>
      </c>
      <c r="R356" s="100">
        <v>0.20784114467000001</v>
      </c>
      <c r="S356" s="100">
        <v>0.48402554903599998</v>
      </c>
      <c r="T356" s="100">
        <v>0.67159314627900002</v>
      </c>
      <c r="U356" s="101">
        <f t="shared" si="20"/>
        <v>3.50143</v>
      </c>
      <c r="V356" s="99">
        <v>6.8</v>
      </c>
      <c r="W356" s="100">
        <v>46.7</v>
      </c>
      <c r="X356" s="100">
        <v>0.20784114467000001</v>
      </c>
      <c r="Y356" s="100">
        <v>0.48402554903599998</v>
      </c>
      <c r="Z356" s="100">
        <v>0.67159314627900002</v>
      </c>
      <c r="AA356" s="102">
        <f t="shared" si="21"/>
        <v>3.6013999999999999</v>
      </c>
      <c r="AB356" s="99">
        <v>6.8</v>
      </c>
      <c r="AC356" s="100">
        <v>46.7</v>
      </c>
      <c r="AD356" s="100">
        <v>0.20784114467000001</v>
      </c>
      <c r="AE356" s="100">
        <v>0.48402554903599998</v>
      </c>
      <c r="AF356" s="100">
        <v>0.67159314627900002</v>
      </c>
      <c r="AG356" s="101">
        <f t="shared" si="22"/>
        <v>3.60555</v>
      </c>
      <c r="AH356" s="99">
        <v>6.8</v>
      </c>
      <c r="AI356" s="100">
        <v>46.7</v>
      </c>
      <c r="AJ356" s="100">
        <v>0.20784114467000001</v>
      </c>
      <c r="AK356" s="100">
        <v>0.48402554903599998</v>
      </c>
      <c r="AL356" s="100">
        <v>0.67159314627900002</v>
      </c>
      <c r="AM356" s="101">
        <f t="shared" si="23"/>
        <v>3.5057100000000001</v>
      </c>
    </row>
    <row r="357" spans="16:39">
      <c r="P357" s="99">
        <v>7.2</v>
      </c>
      <c r="Q357" s="100">
        <v>46.7</v>
      </c>
      <c r="R357" s="100">
        <v>0.23131187833200001</v>
      </c>
      <c r="S357" s="100">
        <v>0.53585498509899998</v>
      </c>
      <c r="T357" s="100">
        <v>0.74010520455499995</v>
      </c>
      <c r="U357" s="101">
        <f t="shared" si="20"/>
        <v>3.10161</v>
      </c>
      <c r="V357" s="99">
        <v>7.2</v>
      </c>
      <c r="W357" s="100">
        <v>46.7</v>
      </c>
      <c r="X357" s="100">
        <v>0.23131187833200001</v>
      </c>
      <c r="Y357" s="100">
        <v>0.53585498509899998</v>
      </c>
      <c r="Z357" s="100">
        <v>0.74010520455499995</v>
      </c>
      <c r="AA357" s="102">
        <f t="shared" si="21"/>
        <v>3.2016</v>
      </c>
      <c r="AB357" s="99">
        <v>7.2</v>
      </c>
      <c r="AC357" s="100">
        <v>46.7</v>
      </c>
      <c r="AD357" s="100">
        <v>0.23131187833200001</v>
      </c>
      <c r="AE357" s="100">
        <v>0.53585498509899998</v>
      </c>
      <c r="AF357" s="100">
        <v>0.74010520455499995</v>
      </c>
      <c r="AG357" s="101">
        <f t="shared" si="22"/>
        <v>3.2062400000000002</v>
      </c>
      <c r="AH357" s="99">
        <v>7.2</v>
      </c>
      <c r="AI357" s="100">
        <v>46.7</v>
      </c>
      <c r="AJ357" s="100">
        <v>0.23131187833200001</v>
      </c>
      <c r="AK357" s="100">
        <v>0.53585498509899998</v>
      </c>
      <c r="AL357" s="100">
        <v>0.74010520455499995</v>
      </c>
      <c r="AM357" s="101">
        <f t="shared" si="23"/>
        <v>3.1064400000000001</v>
      </c>
    </row>
    <row r="358" spans="16:39">
      <c r="P358" s="99">
        <v>6.7</v>
      </c>
      <c r="Q358" s="100">
        <v>46.7</v>
      </c>
      <c r="R358" s="100">
        <v>0.202641701605</v>
      </c>
      <c r="S358" s="100">
        <v>0.47565015656600002</v>
      </c>
      <c r="T358" s="100">
        <v>0.66191445414899996</v>
      </c>
      <c r="U358" s="101">
        <f t="shared" si="20"/>
        <v>3.6013899999999999</v>
      </c>
      <c r="V358" s="99">
        <v>6.7</v>
      </c>
      <c r="W358" s="100">
        <v>46.7</v>
      </c>
      <c r="X358" s="100">
        <v>0.202641701605</v>
      </c>
      <c r="Y358" s="100">
        <v>0.47565015656600002</v>
      </c>
      <c r="Z358" s="100">
        <v>0.66191445414899996</v>
      </c>
      <c r="AA358" s="102">
        <f t="shared" si="21"/>
        <v>3.7014</v>
      </c>
      <c r="AB358" s="99">
        <v>6.7</v>
      </c>
      <c r="AC358" s="100">
        <v>46.7</v>
      </c>
      <c r="AD358" s="100">
        <v>0.202641701605</v>
      </c>
      <c r="AE358" s="100">
        <v>0.47565015656600002</v>
      </c>
      <c r="AF358" s="100">
        <v>0.66191445414899996</v>
      </c>
      <c r="AG358" s="101">
        <f t="shared" si="22"/>
        <v>3.7054</v>
      </c>
      <c r="AH358" s="99">
        <v>6.7</v>
      </c>
      <c r="AI358" s="100">
        <v>46.7</v>
      </c>
      <c r="AJ358" s="100">
        <v>0.202641701605</v>
      </c>
      <c r="AK358" s="100">
        <v>0.47565015656600002</v>
      </c>
      <c r="AL358" s="100">
        <v>0.66191445414899996</v>
      </c>
      <c r="AM358" s="101">
        <f t="shared" si="23"/>
        <v>3.60555</v>
      </c>
    </row>
    <row r="359" spans="16:39">
      <c r="P359" s="99">
        <v>7.3</v>
      </c>
      <c r="Q359" s="100">
        <v>46.7</v>
      </c>
      <c r="R359" s="100">
        <v>0.236284351773</v>
      </c>
      <c r="S359" s="100">
        <v>0.55080444275700002</v>
      </c>
      <c r="T359" s="100">
        <v>0.76255884449900002</v>
      </c>
      <c r="U359" s="101">
        <f t="shared" si="20"/>
        <v>3.0016699999999998</v>
      </c>
      <c r="V359" s="99">
        <v>7.3</v>
      </c>
      <c r="W359" s="100">
        <v>46.7</v>
      </c>
      <c r="X359" s="100">
        <v>0.236284351773</v>
      </c>
      <c r="Y359" s="100">
        <v>0.55080444275700002</v>
      </c>
      <c r="Z359" s="100">
        <v>0.76255884449900002</v>
      </c>
      <c r="AA359" s="102">
        <f t="shared" si="21"/>
        <v>3.1015999999999999</v>
      </c>
      <c r="AB359" s="99">
        <v>7.3</v>
      </c>
      <c r="AC359" s="100">
        <v>46.7</v>
      </c>
      <c r="AD359" s="100">
        <v>0.236284351773</v>
      </c>
      <c r="AE359" s="100">
        <v>0.55080444275700002</v>
      </c>
      <c r="AF359" s="100">
        <v>0.76255884449900002</v>
      </c>
      <c r="AG359" s="101">
        <f t="shared" si="22"/>
        <v>3.1064500000000002</v>
      </c>
      <c r="AH359" s="99">
        <v>7.3</v>
      </c>
      <c r="AI359" s="100">
        <v>46.7</v>
      </c>
      <c r="AJ359" s="100">
        <v>0.236284351773</v>
      </c>
      <c r="AK359" s="100">
        <v>0.55080444275700002</v>
      </c>
      <c r="AL359" s="100">
        <v>0.76255884449900002</v>
      </c>
      <c r="AM359" s="101">
        <f t="shared" si="23"/>
        <v>3.0066600000000001</v>
      </c>
    </row>
    <row r="360" spans="16:39">
      <c r="P360" s="99">
        <v>6.6</v>
      </c>
      <c r="Q360" s="100">
        <v>46.7</v>
      </c>
      <c r="R360" s="100">
        <v>0.19628812371500001</v>
      </c>
      <c r="S360" s="100">
        <v>0.46504927185900002</v>
      </c>
      <c r="T360" s="100">
        <v>0.64900226783600001</v>
      </c>
      <c r="U360" s="101">
        <f t="shared" si="20"/>
        <v>3.7013500000000001</v>
      </c>
      <c r="V360" s="99">
        <v>6.6</v>
      </c>
      <c r="W360" s="100">
        <v>46.7</v>
      </c>
      <c r="X360" s="100">
        <v>0.19628812371500001</v>
      </c>
      <c r="Y360" s="100">
        <v>0.46504927185900002</v>
      </c>
      <c r="Z360" s="100">
        <v>0.64900226783600001</v>
      </c>
      <c r="AA360" s="102">
        <f t="shared" si="21"/>
        <v>3.8012999999999999</v>
      </c>
      <c r="AB360" s="99">
        <v>6.6</v>
      </c>
      <c r="AC360" s="100">
        <v>46.7</v>
      </c>
      <c r="AD360" s="100">
        <v>0.19628812371500001</v>
      </c>
      <c r="AE360" s="100">
        <v>0.46504927185900002</v>
      </c>
      <c r="AF360" s="100">
        <v>0.64900226783600001</v>
      </c>
      <c r="AG360" s="101">
        <f t="shared" si="22"/>
        <v>3.8052600000000001</v>
      </c>
      <c r="AH360" s="99">
        <v>6.6</v>
      </c>
      <c r="AI360" s="100">
        <v>46.7</v>
      </c>
      <c r="AJ360" s="100">
        <v>0.19628812371500001</v>
      </c>
      <c r="AK360" s="100">
        <v>0.46504927185900002</v>
      </c>
      <c r="AL360" s="100">
        <v>0.64900226783600001</v>
      </c>
      <c r="AM360" s="101">
        <f t="shared" si="23"/>
        <v>3.7054</v>
      </c>
    </row>
    <row r="361" spans="16:39">
      <c r="P361" s="99">
        <v>7.4</v>
      </c>
      <c r="Q361" s="100">
        <v>46.7</v>
      </c>
      <c r="R361" s="100">
        <v>0.23769812422799999</v>
      </c>
      <c r="S361" s="100">
        <v>0.55408055937099998</v>
      </c>
      <c r="T361" s="100">
        <v>0.76730380666499998</v>
      </c>
      <c r="U361" s="101">
        <f t="shared" si="20"/>
        <v>2.9017200000000001</v>
      </c>
      <c r="V361" s="99">
        <v>7.4</v>
      </c>
      <c r="W361" s="100">
        <v>46.7</v>
      </c>
      <c r="X361" s="100">
        <v>0.23769812422799999</v>
      </c>
      <c r="Y361" s="100">
        <v>0.55408055937099998</v>
      </c>
      <c r="Z361" s="100">
        <v>0.76730380666499998</v>
      </c>
      <c r="AA361" s="102">
        <f t="shared" si="21"/>
        <v>3.0017</v>
      </c>
      <c r="AB361" s="99">
        <v>7.4</v>
      </c>
      <c r="AC361" s="100">
        <v>46.7</v>
      </c>
      <c r="AD361" s="100">
        <v>0.23769812422799999</v>
      </c>
      <c r="AE361" s="100">
        <v>0.55408055937099998</v>
      </c>
      <c r="AF361" s="100">
        <v>0.76730380666499998</v>
      </c>
      <c r="AG361" s="101">
        <f t="shared" si="22"/>
        <v>3.0066600000000001</v>
      </c>
      <c r="AH361" s="99">
        <v>7.4</v>
      </c>
      <c r="AI361" s="100">
        <v>46.7</v>
      </c>
      <c r="AJ361" s="100">
        <v>0.23769812422799999</v>
      </c>
      <c r="AK361" s="100">
        <v>0.55408055937099998</v>
      </c>
      <c r="AL361" s="100">
        <v>0.76730380666499998</v>
      </c>
      <c r="AM361" s="101">
        <f t="shared" si="23"/>
        <v>2.9068900000000002</v>
      </c>
    </row>
    <row r="362" spans="16:39">
      <c r="P362" s="99">
        <v>6.5</v>
      </c>
      <c r="Q362" s="100">
        <v>46.7</v>
      </c>
      <c r="R362" s="100">
        <v>0.18905846203000001</v>
      </c>
      <c r="S362" s="100">
        <v>0.45232956021600002</v>
      </c>
      <c r="T362" s="100">
        <v>0.63334868696500002</v>
      </c>
      <c r="U362" s="101">
        <f t="shared" si="20"/>
        <v>3.80132</v>
      </c>
      <c r="V362" s="99">
        <v>6.5</v>
      </c>
      <c r="W362" s="100">
        <v>46.7</v>
      </c>
      <c r="X362" s="100">
        <v>0.18905846203000001</v>
      </c>
      <c r="Y362" s="100">
        <v>0.45232956021600002</v>
      </c>
      <c r="Z362" s="100">
        <v>0.63334868696500002</v>
      </c>
      <c r="AA362" s="102">
        <f t="shared" si="21"/>
        <v>3.9013</v>
      </c>
      <c r="AB362" s="99">
        <v>6.5</v>
      </c>
      <c r="AC362" s="100">
        <v>46.7</v>
      </c>
      <c r="AD362" s="100">
        <v>0.18905846203000001</v>
      </c>
      <c r="AE362" s="100">
        <v>0.45232956021600002</v>
      </c>
      <c r="AF362" s="100">
        <v>0.63334868696500002</v>
      </c>
      <c r="AG362" s="101">
        <f t="shared" si="22"/>
        <v>3.9051300000000002</v>
      </c>
      <c r="AH362" s="99">
        <v>6.5</v>
      </c>
      <c r="AI362" s="100">
        <v>46.7</v>
      </c>
      <c r="AJ362" s="100">
        <v>0.18905846203000001</v>
      </c>
      <c r="AK362" s="100">
        <v>0.45232956021600002</v>
      </c>
      <c r="AL362" s="100">
        <v>0.63334868696500002</v>
      </c>
      <c r="AM362" s="101">
        <f t="shared" si="23"/>
        <v>3.8052600000000001</v>
      </c>
    </row>
    <row r="363" spans="16:39">
      <c r="P363" s="99">
        <v>7.5</v>
      </c>
      <c r="Q363" s="100">
        <v>46.7</v>
      </c>
      <c r="R363" s="100">
        <v>0.23688656114199999</v>
      </c>
      <c r="S363" s="100">
        <v>0.55012582540699995</v>
      </c>
      <c r="T363" s="100">
        <v>0.760738182772</v>
      </c>
      <c r="U363" s="101">
        <f t="shared" si="20"/>
        <v>2.80179</v>
      </c>
      <c r="V363" s="99">
        <v>7.5</v>
      </c>
      <c r="W363" s="100">
        <v>46.7</v>
      </c>
      <c r="X363" s="100">
        <v>0.23688656114199999</v>
      </c>
      <c r="Y363" s="100">
        <v>0.55012582540699995</v>
      </c>
      <c r="Z363" s="100">
        <v>0.760738182772</v>
      </c>
      <c r="AA363" s="102">
        <f t="shared" si="21"/>
        <v>2.9016999999999999</v>
      </c>
      <c r="AB363" s="99">
        <v>7.5</v>
      </c>
      <c r="AC363" s="100">
        <v>46.7</v>
      </c>
      <c r="AD363" s="100">
        <v>0.23688656114199999</v>
      </c>
      <c r="AE363" s="100">
        <v>0.55012582540699995</v>
      </c>
      <c r="AF363" s="100">
        <v>0.760738182772</v>
      </c>
      <c r="AG363" s="101">
        <f t="shared" si="22"/>
        <v>2.9068900000000002</v>
      </c>
      <c r="AH363" s="99">
        <v>7.5</v>
      </c>
      <c r="AI363" s="100">
        <v>46.7</v>
      </c>
      <c r="AJ363" s="100">
        <v>0.23688656114199999</v>
      </c>
      <c r="AK363" s="100">
        <v>0.55012582540699995</v>
      </c>
      <c r="AL363" s="100">
        <v>0.760738182772</v>
      </c>
      <c r="AM363" s="101">
        <f t="shared" si="23"/>
        <v>2.8071299999999999</v>
      </c>
    </row>
    <row r="364" spans="16:39">
      <c r="P364" s="99">
        <v>6.4</v>
      </c>
      <c r="Q364" s="100">
        <v>46.7</v>
      </c>
      <c r="R364" s="100">
        <v>0.180407231779</v>
      </c>
      <c r="S364" s="100">
        <v>0.43608127383900003</v>
      </c>
      <c r="T364" s="100">
        <v>0.61306645784699998</v>
      </c>
      <c r="U364" s="101">
        <f t="shared" si="20"/>
        <v>3.9012799999999999</v>
      </c>
      <c r="V364" s="99">
        <v>6.4</v>
      </c>
      <c r="W364" s="100">
        <v>46.7</v>
      </c>
      <c r="X364" s="100">
        <v>0.180407231779</v>
      </c>
      <c r="Y364" s="100">
        <v>0.43608127383900003</v>
      </c>
      <c r="Z364" s="100">
        <v>0.61306645784699998</v>
      </c>
      <c r="AA364" s="102">
        <f t="shared" si="21"/>
        <v>4.0012999999999996</v>
      </c>
      <c r="AB364" s="99">
        <v>6.4</v>
      </c>
      <c r="AC364" s="100">
        <v>46.7</v>
      </c>
      <c r="AD364" s="100">
        <v>0.180407231779</v>
      </c>
      <c r="AE364" s="100">
        <v>0.43608127383900003</v>
      </c>
      <c r="AF364" s="100">
        <v>0.61306645784699998</v>
      </c>
      <c r="AG364" s="101">
        <f t="shared" si="22"/>
        <v>4.0049999999999999</v>
      </c>
      <c r="AH364" s="99">
        <v>6.4</v>
      </c>
      <c r="AI364" s="100">
        <v>46.7</v>
      </c>
      <c r="AJ364" s="100">
        <v>0.180407231779</v>
      </c>
      <c r="AK364" s="100">
        <v>0.43608127383900003</v>
      </c>
      <c r="AL364" s="100">
        <v>0.61306645784699998</v>
      </c>
      <c r="AM364" s="101">
        <f t="shared" si="23"/>
        <v>3.9051200000000001</v>
      </c>
    </row>
    <row r="365" spans="16:39">
      <c r="P365" s="99">
        <v>7.6</v>
      </c>
      <c r="Q365" s="100">
        <v>46.7</v>
      </c>
      <c r="R365" s="100">
        <v>0.23525048480999999</v>
      </c>
      <c r="S365" s="100">
        <v>0.54416557319100001</v>
      </c>
      <c r="T365" s="100">
        <v>0.75073599018199999</v>
      </c>
      <c r="U365" s="101">
        <f t="shared" si="20"/>
        <v>2.7018499999999999</v>
      </c>
      <c r="V365" s="99">
        <v>7.6</v>
      </c>
      <c r="W365" s="100">
        <v>46.7</v>
      </c>
      <c r="X365" s="100">
        <v>0.23525048480999999</v>
      </c>
      <c r="Y365" s="100">
        <v>0.54416557319100001</v>
      </c>
      <c r="Z365" s="100">
        <v>0.75073599018199999</v>
      </c>
      <c r="AA365" s="102">
        <f t="shared" si="21"/>
        <v>2.8018000000000001</v>
      </c>
      <c r="AB365" s="99">
        <v>7.6</v>
      </c>
      <c r="AC365" s="100">
        <v>46.7</v>
      </c>
      <c r="AD365" s="100">
        <v>0.23525048480999999</v>
      </c>
      <c r="AE365" s="100">
        <v>0.54416557319100001</v>
      </c>
      <c r="AF365" s="100">
        <v>0.75073599018199999</v>
      </c>
      <c r="AG365" s="101">
        <f t="shared" si="22"/>
        <v>2.8071299999999999</v>
      </c>
      <c r="AH365" s="99">
        <v>7.6</v>
      </c>
      <c r="AI365" s="100">
        <v>46.7</v>
      </c>
      <c r="AJ365" s="100">
        <v>0.23525048480999999</v>
      </c>
      <c r="AK365" s="100">
        <v>0.54416557319100001</v>
      </c>
      <c r="AL365" s="100">
        <v>0.75073599018199999</v>
      </c>
      <c r="AM365" s="101">
        <f t="shared" si="23"/>
        <v>2.7073999999999998</v>
      </c>
    </row>
    <row r="366" spans="16:39">
      <c r="P366" s="99">
        <v>6.3</v>
      </c>
      <c r="Q366" s="100">
        <v>46.7</v>
      </c>
      <c r="R366" s="100">
        <v>0.16876130185900001</v>
      </c>
      <c r="S366" s="100">
        <v>0.41144599672900001</v>
      </c>
      <c r="T366" s="100">
        <v>0.58102180337499998</v>
      </c>
      <c r="U366" s="101">
        <f t="shared" si="20"/>
        <v>4.0012499999999998</v>
      </c>
      <c r="V366" s="99">
        <v>6.3</v>
      </c>
      <c r="W366" s="100">
        <v>46.7</v>
      </c>
      <c r="X366" s="100">
        <v>0.16876130185900001</v>
      </c>
      <c r="Y366" s="100">
        <v>0.41144599672900001</v>
      </c>
      <c r="Z366" s="100">
        <v>0.58102180337499998</v>
      </c>
      <c r="AA366" s="102">
        <f t="shared" si="21"/>
        <v>4.1012000000000004</v>
      </c>
      <c r="AB366" s="99">
        <v>6.3</v>
      </c>
      <c r="AC366" s="100">
        <v>46.7</v>
      </c>
      <c r="AD366" s="100">
        <v>0.16876130185900001</v>
      </c>
      <c r="AE366" s="100">
        <v>0.41144599672900001</v>
      </c>
      <c r="AF366" s="100">
        <v>0.58102180337499998</v>
      </c>
      <c r="AG366" s="101">
        <f t="shared" si="22"/>
        <v>4.1048799999999996</v>
      </c>
      <c r="AH366" s="99">
        <v>6.3</v>
      </c>
      <c r="AI366" s="100">
        <v>46.7</v>
      </c>
      <c r="AJ366" s="100">
        <v>0.16876130185900001</v>
      </c>
      <c r="AK366" s="100">
        <v>0.41144599672900001</v>
      </c>
      <c r="AL366" s="100">
        <v>0.58102180337499998</v>
      </c>
      <c r="AM366" s="101">
        <f t="shared" si="23"/>
        <v>4.0049999999999999</v>
      </c>
    </row>
    <row r="367" spans="16:39">
      <c r="P367" s="99">
        <v>7.7</v>
      </c>
      <c r="Q367" s="100">
        <v>46.7</v>
      </c>
      <c r="R367" s="100">
        <v>0.23708396718899999</v>
      </c>
      <c r="S367" s="100">
        <v>0.55447097775400001</v>
      </c>
      <c r="T367" s="100">
        <v>0.76744860462599995</v>
      </c>
      <c r="U367" s="101">
        <f t="shared" si="20"/>
        <v>2.6019199999999998</v>
      </c>
      <c r="V367" s="99">
        <v>7.7</v>
      </c>
      <c r="W367" s="100">
        <v>46.7</v>
      </c>
      <c r="X367" s="100">
        <v>0.23708396718899999</v>
      </c>
      <c r="Y367" s="100">
        <v>0.55447097775400001</v>
      </c>
      <c r="Z367" s="100">
        <v>0.76744860462599995</v>
      </c>
      <c r="AA367" s="102">
        <f t="shared" si="21"/>
        <v>2.7019000000000002</v>
      </c>
      <c r="AB367" s="99">
        <v>7.7</v>
      </c>
      <c r="AC367" s="100">
        <v>46.7</v>
      </c>
      <c r="AD367" s="100">
        <v>0.23708396718899999</v>
      </c>
      <c r="AE367" s="100">
        <v>0.55447097775400001</v>
      </c>
      <c r="AF367" s="100">
        <v>0.76744860462599995</v>
      </c>
      <c r="AG367" s="101">
        <f t="shared" si="22"/>
        <v>2.7073999999999998</v>
      </c>
      <c r="AH367" s="99">
        <v>7.7</v>
      </c>
      <c r="AI367" s="100">
        <v>46.7</v>
      </c>
      <c r="AJ367" s="100">
        <v>0.23708396718899999</v>
      </c>
      <c r="AK367" s="100">
        <v>0.55447097775400001</v>
      </c>
      <c r="AL367" s="100">
        <v>0.76744860462599995</v>
      </c>
      <c r="AM367" s="101">
        <f t="shared" si="23"/>
        <v>2.6076800000000002</v>
      </c>
    </row>
    <row r="368" spans="16:39">
      <c r="P368" s="99">
        <v>6.2</v>
      </c>
      <c r="Q368" s="100">
        <v>46.7</v>
      </c>
      <c r="R368" s="100">
        <v>0.15672614758200001</v>
      </c>
      <c r="S368" s="100">
        <v>0.38360633965899998</v>
      </c>
      <c r="T368" s="100">
        <v>0.54381074267700003</v>
      </c>
      <c r="U368" s="101">
        <f t="shared" si="20"/>
        <v>4.1012199999999996</v>
      </c>
      <c r="V368" s="99">
        <v>6.2</v>
      </c>
      <c r="W368" s="100">
        <v>46.7</v>
      </c>
      <c r="X368" s="100">
        <v>0.15672614758200001</v>
      </c>
      <c r="Y368" s="100">
        <v>0.38360633965899998</v>
      </c>
      <c r="Z368" s="100">
        <v>0.54381074267700003</v>
      </c>
      <c r="AA368" s="102">
        <f t="shared" si="21"/>
        <v>4.2012</v>
      </c>
      <c r="AB368" s="99">
        <v>6.2</v>
      </c>
      <c r="AC368" s="100">
        <v>46.7</v>
      </c>
      <c r="AD368" s="100">
        <v>0.15672614758200001</v>
      </c>
      <c r="AE368" s="100">
        <v>0.38360633965899998</v>
      </c>
      <c r="AF368" s="100">
        <v>0.54381074267700003</v>
      </c>
      <c r="AG368" s="101">
        <f t="shared" si="22"/>
        <v>4.2047600000000003</v>
      </c>
      <c r="AH368" s="99">
        <v>6.2</v>
      </c>
      <c r="AI368" s="100">
        <v>46.7</v>
      </c>
      <c r="AJ368" s="100">
        <v>0.15672614758200001</v>
      </c>
      <c r="AK368" s="100">
        <v>0.38360633965899998</v>
      </c>
      <c r="AL368" s="100">
        <v>0.54381074267700003</v>
      </c>
      <c r="AM368" s="101">
        <f t="shared" si="23"/>
        <v>4.1048799999999996</v>
      </c>
    </row>
    <row r="369" spans="16:39">
      <c r="P369" s="99">
        <v>7.8</v>
      </c>
      <c r="Q369" s="100">
        <v>46.7</v>
      </c>
      <c r="R369" s="100">
        <v>0.24091268351600001</v>
      </c>
      <c r="S369" s="100">
        <v>0.57148659454899997</v>
      </c>
      <c r="T369" s="100">
        <v>0.79501974941200004</v>
      </c>
      <c r="U369" s="101">
        <f t="shared" si="20"/>
        <v>2.5019999999999998</v>
      </c>
      <c r="V369" s="99">
        <v>7.8</v>
      </c>
      <c r="W369" s="100">
        <v>46.7</v>
      </c>
      <c r="X369" s="100">
        <v>0.24091268351600001</v>
      </c>
      <c r="Y369" s="100">
        <v>0.57148659454899997</v>
      </c>
      <c r="Z369" s="100">
        <v>0.79501974941200004</v>
      </c>
      <c r="AA369" s="102">
        <f t="shared" si="21"/>
        <v>2.6019000000000001</v>
      </c>
      <c r="AB369" s="99">
        <v>7.8</v>
      </c>
      <c r="AC369" s="100">
        <v>46.7</v>
      </c>
      <c r="AD369" s="100">
        <v>0.24091268351600001</v>
      </c>
      <c r="AE369" s="100">
        <v>0.57148659454899997</v>
      </c>
      <c r="AF369" s="100">
        <v>0.79501974941200004</v>
      </c>
      <c r="AG369" s="101">
        <f t="shared" si="22"/>
        <v>2.6076800000000002</v>
      </c>
      <c r="AH369" s="99">
        <v>7.8</v>
      </c>
      <c r="AI369" s="100">
        <v>46.7</v>
      </c>
      <c r="AJ369" s="100">
        <v>0.24091268351600001</v>
      </c>
      <c r="AK369" s="100">
        <v>0.57148659454899997</v>
      </c>
      <c r="AL369" s="100">
        <v>0.79501974941200004</v>
      </c>
      <c r="AM369" s="101">
        <f t="shared" si="23"/>
        <v>2.5079899999999999</v>
      </c>
    </row>
    <row r="370" spans="16:39">
      <c r="P370" s="99">
        <v>6.1</v>
      </c>
      <c r="Q370" s="100">
        <v>46.7</v>
      </c>
      <c r="R370" s="100">
        <v>0.14765052233699999</v>
      </c>
      <c r="S370" s="100">
        <v>0.36381270900899998</v>
      </c>
      <c r="T370" s="100">
        <v>0.51816252911100003</v>
      </c>
      <c r="U370" s="101">
        <f t="shared" si="20"/>
        <v>4.2011900000000004</v>
      </c>
      <c r="V370" s="99">
        <v>6.1</v>
      </c>
      <c r="W370" s="100">
        <v>46.7</v>
      </c>
      <c r="X370" s="100">
        <v>0.14765052233699999</v>
      </c>
      <c r="Y370" s="100">
        <v>0.36381270900899998</v>
      </c>
      <c r="Z370" s="100">
        <v>0.51816252911100003</v>
      </c>
      <c r="AA370" s="102">
        <f t="shared" si="21"/>
        <v>4.3011999999999997</v>
      </c>
      <c r="AB370" s="99">
        <v>6.1</v>
      </c>
      <c r="AC370" s="100">
        <v>46.7</v>
      </c>
      <c r="AD370" s="100">
        <v>0.14765052233699999</v>
      </c>
      <c r="AE370" s="100">
        <v>0.36381270900899998</v>
      </c>
      <c r="AF370" s="100">
        <v>0.51816252911100003</v>
      </c>
      <c r="AG370" s="101">
        <f t="shared" si="22"/>
        <v>4.3046499999999996</v>
      </c>
      <c r="AH370" s="99">
        <v>6.1</v>
      </c>
      <c r="AI370" s="100">
        <v>46.7</v>
      </c>
      <c r="AJ370" s="100">
        <v>0.14765052233699999</v>
      </c>
      <c r="AK370" s="100">
        <v>0.36381270900899998</v>
      </c>
      <c r="AL370" s="100">
        <v>0.51816252911100003</v>
      </c>
      <c r="AM370" s="101">
        <f t="shared" si="23"/>
        <v>4.2047600000000003</v>
      </c>
    </row>
    <row r="371" spans="16:39">
      <c r="P371" s="99">
        <v>7.9</v>
      </c>
      <c r="Q371" s="100">
        <v>46.7</v>
      </c>
      <c r="R371" s="100">
        <v>0.24433049573400001</v>
      </c>
      <c r="S371" s="100">
        <v>0.584301939735</v>
      </c>
      <c r="T371" s="100">
        <v>0.81359852056100002</v>
      </c>
      <c r="U371" s="101">
        <f t="shared" si="20"/>
        <v>2.4020800000000002</v>
      </c>
      <c r="V371" s="99">
        <v>7.9</v>
      </c>
      <c r="W371" s="100">
        <v>46.7</v>
      </c>
      <c r="X371" s="100">
        <v>0.24433049573400001</v>
      </c>
      <c r="Y371" s="100">
        <v>0.584301939735</v>
      </c>
      <c r="Z371" s="100">
        <v>0.81359852056100002</v>
      </c>
      <c r="AA371" s="102">
        <f t="shared" si="21"/>
        <v>2.5019999999999998</v>
      </c>
      <c r="AB371" s="99">
        <v>7.9</v>
      </c>
      <c r="AC371" s="100">
        <v>46.7</v>
      </c>
      <c r="AD371" s="100">
        <v>0.24433049573400001</v>
      </c>
      <c r="AE371" s="100">
        <v>0.584301939735</v>
      </c>
      <c r="AF371" s="100">
        <v>0.81359852056100002</v>
      </c>
      <c r="AG371" s="101">
        <f t="shared" si="22"/>
        <v>2.5079899999999999</v>
      </c>
      <c r="AH371" s="99">
        <v>7.9</v>
      </c>
      <c r="AI371" s="100">
        <v>46.7</v>
      </c>
      <c r="AJ371" s="100">
        <v>0.24433049573400001</v>
      </c>
      <c r="AK371" s="100">
        <v>0.584301939735</v>
      </c>
      <c r="AL371" s="100">
        <v>0.81359852056100002</v>
      </c>
      <c r="AM371" s="101">
        <f t="shared" si="23"/>
        <v>2.4083199999999998</v>
      </c>
    </row>
    <row r="372" spans="16:39">
      <c r="P372" s="99">
        <v>6</v>
      </c>
      <c r="Q372" s="100">
        <v>46.7</v>
      </c>
      <c r="R372" s="100">
        <v>0.13992552713</v>
      </c>
      <c r="S372" s="100">
        <v>0.34797906496600001</v>
      </c>
      <c r="T372" s="100">
        <v>0.497273492687</v>
      </c>
      <c r="U372" s="101">
        <f t="shared" si="20"/>
        <v>4.3011600000000003</v>
      </c>
      <c r="V372" s="99">
        <v>6</v>
      </c>
      <c r="W372" s="100">
        <v>46.7</v>
      </c>
      <c r="X372" s="100">
        <v>0.13992552713</v>
      </c>
      <c r="Y372" s="100">
        <v>0.34797906496600001</v>
      </c>
      <c r="Z372" s="100">
        <v>0.497273492687</v>
      </c>
      <c r="AA372" s="102">
        <f t="shared" si="21"/>
        <v>4.4010999999999996</v>
      </c>
      <c r="AB372" s="99">
        <v>6</v>
      </c>
      <c r="AC372" s="100">
        <v>46.7</v>
      </c>
      <c r="AD372" s="100">
        <v>0.13992552713</v>
      </c>
      <c r="AE372" s="100">
        <v>0.34797906496600001</v>
      </c>
      <c r="AF372" s="100">
        <v>0.497273492687</v>
      </c>
      <c r="AG372" s="101">
        <f t="shared" si="22"/>
        <v>4.4045399999999999</v>
      </c>
      <c r="AH372" s="99">
        <v>6</v>
      </c>
      <c r="AI372" s="100">
        <v>46.7</v>
      </c>
      <c r="AJ372" s="100">
        <v>0.13992552713</v>
      </c>
      <c r="AK372" s="100">
        <v>0.34797906496600001</v>
      </c>
      <c r="AL372" s="100">
        <v>0.497273492687</v>
      </c>
      <c r="AM372" s="101">
        <f t="shared" si="23"/>
        <v>4.3046499999999996</v>
      </c>
    </row>
    <row r="373" spans="16:39">
      <c r="P373" s="99">
        <v>8</v>
      </c>
      <c r="Q373" s="100">
        <v>46.7</v>
      </c>
      <c r="R373" s="100">
        <v>0.24549556910100001</v>
      </c>
      <c r="S373" s="100">
        <v>0.59023400041999996</v>
      </c>
      <c r="T373" s="100">
        <v>0.82243099588599999</v>
      </c>
      <c r="U373" s="101">
        <f t="shared" si="20"/>
        <v>2.3021699999999998</v>
      </c>
      <c r="V373" s="99">
        <v>8</v>
      </c>
      <c r="W373" s="100">
        <v>46.7</v>
      </c>
      <c r="X373" s="100">
        <v>0.24549556910100001</v>
      </c>
      <c r="Y373" s="100">
        <v>0.59023400041999996</v>
      </c>
      <c r="Z373" s="100">
        <v>0.82243099588599999</v>
      </c>
      <c r="AA373" s="102">
        <f t="shared" si="21"/>
        <v>2.4020999999999999</v>
      </c>
      <c r="AB373" s="99">
        <v>8</v>
      </c>
      <c r="AC373" s="100">
        <v>46.7</v>
      </c>
      <c r="AD373" s="100">
        <v>0.24549556910100001</v>
      </c>
      <c r="AE373" s="100">
        <v>0.59023400041999996</v>
      </c>
      <c r="AF373" s="100">
        <v>0.82243099588599999</v>
      </c>
      <c r="AG373" s="101">
        <f t="shared" si="22"/>
        <v>2.4083199999999998</v>
      </c>
      <c r="AH373" s="99">
        <v>8</v>
      </c>
      <c r="AI373" s="100">
        <v>46.7</v>
      </c>
      <c r="AJ373" s="100">
        <v>0.24549556910100001</v>
      </c>
      <c r="AK373" s="100">
        <v>0.59023400041999996</v>
      </c>
      <c r="AL373" s="100">
        <v>0.82243099588599999</v>
      </c>
      <c r="AM373" s="101">
        <f t="shared" si="23"/>
        <v>2.3086799999999998</v>
      </c>
    </row>
    <row r="374" spans="16:39">
      <c r="P374" s="99">
        <v>8.1</v>
      </c>
      <c r="Q374" s="100">
        <v>46.7</v>
      </c>
      <c r="R374" s="100">
        <v>0.23949508654599999</v>
      </c>
      <c r="S374" s="100">
        <v>0.57606990871700003</v>
      </c>
      <c r="T374" s="100">
        <v>0.80331584124900002</v>
      </c>
      <c r="U374" s="101">
        <f t="shared" si="20"/>
        <v>2.2022699999999999</v>
      </c>
      <c r="V374" s="99">
        <v>8.1</v>
      </c>
      <c r="W374" s="100">
        <v>46.7</v>
      </c>
      <c r="X374" s="100">
        <v>0.23949508654599999</v>
      </c>
      <c r="Y374" s="100">
        <v>0.57606990871700003</v>
      </c>
      <c r="Z374" s="100">
        <v>0.80331584124900002</v>
      </c>
      <c r="AA374" s="102">
        <f t="shared" si="21"/>
        <v>2.3022</v>
      </c>
      <c r="AB374" s="99">
        <v>8.1</v>
      </c>
      <c r="AC374" s="100">
        <v>46.7</v>
      </c>
      <c r="AD374" s="100">
        <v>0.23949508654599999</v>
      </c>
      <c r="AE374" s="100">
        <v>0.57606990871700003</v>
      </c>
      <c r="AF374" s="100">
        <v>0.80331584124900002</v>
      </c>
      <c r="AG374" s="101">
        <f t="shared" si="22"/>
        <v>2.3086799999999998</v>
      </c>
      <c r="AH374" s="99">
        <v>8.1</v>
      </c>
      <c r="AI374" s="100">
        <v>46.7</v>
      </c>
      <c r="AJ374" s="100">
        <v>0.23949508654599999</v>
      </c>
      <c r="AK374" s="100">
        <v>0.57606990871700003</v>
      </c>
      <c r="AL374" s="100">
        <v>0.80331584124900002</v>
      </c>
      <c r="AM374" s="101">
        <f t="shared" si="23"/>
        <v>2.2090700000000001</v>
      </c>
    </row>
    <row r="375" spans="16:39">
      <c r="P375" s="99">
        <v>8.1999999999999993</v>
      </c>
      <c r="Q375" s="100">
        <v>46.7</v>
      </c>
      <c r="R375" s="100">
        <v>0.226145563578</v>
      </c>
      <c r="S375" s="100">
        <v>0.53871417608500005</v>
      </c>
      <c r="T375" s="100">
        <v>0.74932840857799998</v>
      </c>
      <c r="U375" s="101">
        <f t="shared" si="20"/>
        <v>2.1023800000000001</v>
      </c>
      <c r="V375" s="99">
        <v>8.1999999999999993</v>
      </c>
      <c r="W375" s="100">
        <v>46.7</v>
      </c>
      <c r="X375" s="100">
        <v>0.226145563578</v>
      </c>
      <c r="Y375" s="100">
        <v>0.53871417608500005</v>
      </c>
      <c r="Z375" s="100">
        <v>0.74932840857799998</v>
      </c>
      <c r="AA375" s="102">
        <f t="shared" si="21"/>
        <v>2.2023000000000001</v>
      </c>
      <c r="AB375" s="99">
        <v>8.1999999999999993</v>
      </c>
      <c r="AC375" s="100">
        <v>46.7</v>
      </c>
      <c r="AD375" s="100">
        <v>0.226145563578</v>
      </c>
      <c r="AE375" s="100">
        <v>0.53871417608500005</v>
      </c>
      <c r="AF375" s="100">
        <v>0.74932840857799998</v>
      </c>
      <c r="AG375" s="101">
        <f t="shared" si="22"/>
        <v>2.2090700000000001</v>
      </c>
      <c r="AH375" s="99">
        <v>8.1999999999999993</v>
      </c>
      <c r="AI375" s="100">
        <v>46.7</v>
      </c>
      <c r="AJ375" s="100">
        <v>0.226145563578</v>
      </c>
      <c r="AK375" s="100">
        <v>0.53871417608500005</v>
      </c>
      <c r="AL375" s="100">
        <v>0.74932840857799998</v>
      </c>
      <c r="AM375" s="101">
        <f t="shared" si="23"/>
        <v>2.1095000000000002</v>
      </c>
    </row>
    <row r="376" spans="16:39">
      <c r="P376" s="99">
        <v>8.3000000000000007</v>
      </c>
      <c r="Q376" s="100">
        <v>46.7</v>
      </c>
      <c r="R376" s="100">
        <v>0.21107102431399999</v>
      </c>
      <c r="S376" s="100">
        <v>0.49541663613600001</v>
      </c>
      <c r="T376" s="100">
        <v>0.68733406088799998</v>
      </c>
      <c r="U376" s="101">
        <f t="shared" si="20"/>
        <v>2.0024999999999999</v>
      </c>
      <c r="V376" s="99">
        <v>8.3000000000000007</v>
      </c>
      <c r="W376" s="100">
        <v>46.7</v>
      </c>
      <c r="X376" s="100">
        <v>0.21107102431399999</v>
      </c>
      <c r="Y376" s="100">
        <v>0.49541663613600001</v>
      </c>
      <c r="Z376" s="100">
        <v>0.68733406088799998</v>
      </c>
      <c r="AA376" s="102">
        <f t="shared" si="21"/>
        <v>2.1023999999999998</v>
      </c>
      <c r="AB376" s="99">
        <v>8.3000000000000007</v>
      </c>
      <c r="AC376" s="100">
        <v>46.7</v>
      </c>
      <c r="AD376" s="100">
        <v>0.21107102431399999</v>
      </c>
      <c r="AE376" s="100">
        <v>0.49541663613600001</v>
      </c>
      <c r="AF376" s="100">
        <v>0.68733406088799998</v>
      </c>
      <c r="AG376" s="101">
        <f t="shared" si="22"/>
        <v>2.1095000000000002</v>
      </c>
      <c r="AH376" s="99">
        <v>8.3000000000000007</v>
      </c>
      <c r="AI376" s="100">
        <v>46.7</v>
      </c>
      <c r="AJ376" s="100">
        <v>0.21107102431399999</v>
      </c>
      <c r="AK376" s="100">
        <v>0.49541663613600001</v>
      </c>
      <c r="AL376" s="100">
        <v>0.68733406088799998</v>
      </c>
      <c r="AM376" s="101">
        <f t="shared" si="23"/>
        <v>2.0099800000000001</v>
      </c>
    </row>
    <row r="377" spans="16:39">
      <c r="P377" s="99">
        <v>8.4</v>
      </c>
      <c r="Q377" s="100">
        <v>46.7</v>
      </c>
      <c r="R377" s="100">
        <v>0.19878659610900001</v>
      </c>
      <c r="S377" s="100">
        <v>0.46046844287499999</v>
      </c>
      <c r="T377" s="100">
        <v>0.63568977680000005</v>
      </c>
      <c r="U377" s="101">
        <f t="shared" si="20"/>
        <v>1.90263</v>
      </c>
      <c r="V377" s="99">
        <v>8.4</v>
      </c>
      <c r="W377" s="100">
        <v>46.7</v>
      </c>
      <c r="X377" s="100">
        <v>0.19878659610900001</v>
      </c>
      <c r="Y377" s="100">
        <v>0.46046844287499999</v>
      </c>
      <c r="Z377" s="100">
        <v>0.63568977680000005</v>
      </c>
      <c r="AA377" s="102">
        <f t="shared" si="21"/>
        <v>2.0024999999999999</v>
      </c>
      <c r="AB377" s="99">
        <v>8.4</v>
      </c>
      <c r="AC377" s="100">
        <v>46.7</v>
      </c>
      <c r="AD377" s="100">
        <v>0.19878659610900001</v>
      </c>
      <c r="AE377" s="100">
        <v>0.46046844287499999</v>
      </c>
      <c r="AF377" s="100">
        <v>0.63568977680000005</v>
      </c>
      <c r="AG377" s="101">
        <f t="shared" si="22"/>
        <v>2.0099800000000001</v>
      </c>
      <c r="AH377" s="99">
        <v>8.4</v>
      </c>
      <c r="AI377" s="100">
        <v>46.7</v>
      </c>
      <c r="AJ377" s="100">
        <v>0.19878659610900001</v>
      </c>
      <c r="AK377" s="100">
        <v>0.46046844287499999</v>
      </c>
      <c r="AL377" s="100">
        <v>0.63568977680000005</v>
      </c>
      <c r="AM377" s="101">
        <f t="shared" si="23"/>
        <v>1.9105000000000001</v>
      </c>
    </row>
    <row r="378" spans="16:39">
      <c r="P378" s="99">
        <v>8.5</v>
      </c>
      <c r="Q378" s="100">
        <v>46.7</v>
      </c>
      <c r="R378" s="100">
        <v>0.18943424832</v>
      </c>
      <c r="S378" s="100">
        <v>0.43816946489699998</v>
      </c>
      <c r="T378" s="100">
        <v>0.60553584574999997</v>
      </c>
      <c r="U378" s="101">
        <f t="shared" si="20"/>
        <v>1.80278</v>
      </c>
      <c r="V378" s="99">
        <v>8.5</v>
      </c>
      <c r="W378" s="100">
        <v>46.7</v>
      </c>
      <c r="X378" s="100">
        <v>0.18943424832</v>
      </c>
      <c r="Y378" s="100">
        <v>0.43816946489699998</v>
      </c>
      <c r="Z378" s="100">
        <v>0.60553584574999997</v>
      </c>
      <c r="AA378" s="102">
        <f t="shared" si="21"/>
        <v>1.9026000000000001</v>
      </c>
      <c r="AB378" s="99">
        <v>8.5</v>
      </c>
      <c r="AC378" s="100">
        <v>46.7</v>
      </c>
      <c r="AD378" s="100">
        <v>0.18943424832</v>
      </c>
      <c r="AE378" s="100">
        <v>0.43816946489699998</v>
      </c>
      <c r="AF378" s="100">
        <v>0.60553584574999997</v>
      </c>
      <c r="AG378" s="101">
        <f t="shared" si="22"/>
        <v>1.9105000000000001</v>
      </c>
      <c r="AH378" s="99">
        <v>8.5</v>
      </c>
      <c r="AI378" s="100">
        <v>46.7</v>
      </c>
      <c r="AJ378" s="100">
        <v>0.18943424832</v>
      </c>
      <c r="AK378" s="100">
        <v>0.43816946489699998</v>
      </c>
      <c r="AL378" s="100">
        <v>0.60553584574999997</v>
      </c>
      <c r="AM378" s="101">
        <f t="shared" si="23"/>
        <v>1.81108</v>
      </c>
    </row>
    <row r="379" spans="16:39">
      <c r="P379" s="99">
        <v>8.6</v>
      </c>
      <c r="Q379" s="100">
        <v>46.7</v>
      </c>
      <c r="R379" s="100">
        <v>0.18263568197899999</v>
      </c>
      <c r="S379" s="100">
        <v>0.42296365062399999</v>
      </c>
      <c r="T379" s="100">
        <v>0.58556630001300003</v>
      </c>
      <c r="U379" s="101">
        <f t="shared" si="20"/>
        <v>1.7029399999999999</v>
      </c>
      <c r="V379" s="99">
        <v>8.6</v>
      </c>
      <c r="W379" s="100">
        <v>46.7</v>
      </c>
      <c r="X379" s="100">
        <v>0.18263568197899999</v>
      </c>
      <c r="Y379" s="100">
        <v>0.42296365062399999</v>
      </c>
      <c r="Z379" s="100">
        <v>0.58556630001300003</v>
      </c>
      <c r="AA379" s="102">
        <f t="shared" si="21"/>
        <v>1.8028</v>
      </c>
      <c r="AB379" s="99">
        <v>8.6</v>
      </c>
      <c r="AC379" s="100">
        <v>46.7</v>
      </c>
      <c r="AD379" s="100">
        <v>0.18263568197899999</v>
      </c>
      <c r="AE379" s="100">
        <v>0.42296365062399999</v>
      </c>
      <c r="AF379" s="100">
        <v>0.58556630001300003</v>
      </c>
      <c r="AG379" s="101">
        <f t="shared" si="22"/>
        <v>1.81108</v>
      </c>
      <c r="AH379" s="99">
        <v>8.6</v>
      </c>
      <c r="AI379" s="100">
        <v>46.7</v>
      </c>
      <c r="AJ379" s="100">
        <v>0.18263568197899999</v>
      </c>
      <c r="AK379" s="100">
        <v>0.42296365062399999</v>
      </c>
      <c r="AL379" s="100">
        <v>0.58556630001300003</v>
      </c>
      <c r="AM379" s="101">
        <f t="shared" si="23"/>
        <v>1.7117199999999999</v>
      </c>
    </row>
    <row r="380" spans="16:39">
      <c r="P380" s="99">
        <v>8.6999999999999993</v>
      </c>
      <c r="Q380" s="100">
        <v>46.7</v>
      </c>
      <c r="R380" s="100">
        <v>0.17788572074</v>
      </c>
      <c r="S380" s="100">
        <v>0.41230977508599997</v>
      </c>
      <c r="T380" s="100">
        <v>0.57127597051400003</v>
      </c>
      <c r="U380" s="101">
        <f t="shared" si="20"/>
        <v>1.6031200000000001</v>
      </c>
      <c r="V380" s="99">
        <v>8.6999999999999993</v>
      </c>
      <c r="W380" s="100">
        <v>46.7</v>
      </c>
      <c r="X380" s="100">
        <v>0.17788572074</v>
      </c>
      <c r="Y380" s="100">
        <v>0.41230977508599997</v>
      </c>
      <c r="Z380" s="100">
        <v>0.57127597051400003</v>
      </c>
      <c r="AA380" s="102">
        <f t="shared" si="21"/>
        <v>1.7029000000000001</v>
      </c>
      <c r="AB380" s="99">
        <v>8.6999999999999993</v>
      </c>
      <c r="AC380" s="100">
        <v>46.7</v>
      </c>
      <c r="AD380" s="100">
        <v>0.17788572074</v>
      </c>
      <c r="AE380" s="100">
        <v>0.41230977508599997</v>
      </c>
      <c r="AF380" s="100">
        <v>0.57127597051400003</v>
      </c>
      <c r="AG380" s="101">
        <f t="shared" si="22"/>
        <v>1.71173</v>
      </c>
      <c r="AH380" s="99">
        <v>8.6999999999999993</v>
      </c>
      <c r="AI380" s="100">
        <v>46.7</v>
      </c>
      <c r="AJ380" s="100">
        <v>0.17788572074</v>
      </c>
      <c r="AK380" s="100">
        <v>0.41230977508599997</v>
      </c>
      <c r="AL380" s="100">
        <v>0.57127597051400003</v>
      </c>
      <c r="AM380" s="101">
        <f t="shared" si="23"/>
        <v>1.6124499999999999</v>
      </c>
    </row>
    <row r="381" spans="16:39">
      <c r="P381" s="99">
        <v>8.8000000000000007</v>
      </c>
      <c r="Q381" s="100">
        <v>46.7</v>
      </c>
      <c r="R381" s="100">
        <v>0.17544928180800001</v>
      </c>
      <c r="S381" s="100">
        <v>0.40742283901699999</v>
      </c>
      <c r="T381" s="100">
        <v>0.56535248813200001</v>
      </c>
      <c r="U381" s="101">
        <f t="shared" si="20"/>
        <v>1.5033300000000001</v>
      </c>
      <c r="V381" s="99">
        <v>8.8000000000000007</v>
      </c>
      <c r="W381" s="100">
        <v>46.7</v>
      </c>
      <c r="X381" s="100">
        <v>0.17544928180800001</v>
      </c>
      <c r="Y381" s="100">
        <v>0.40742283901699999</v>
      </c>
      <c r="Z381" s="100">
        <v>0.56535248813200001</v>
      </c>
      <c r="AA381" s="102">
        <f t="shared" si="21"/>
        <v>1.6031</v>
      </c>
      <c r="AB381" s="99">
        <v>8.8000000000000007</v>
      </c>
      <c r="AC381" s="100">
        <v>46.7</v>
      </c>
      <c r="AD381" s="100">
        <v>0.17544928180800001</v>
      </c>
      <c r="AE381" s="100">
        <v>0.40742283901699999</v>
      </c>
      <c r="AF381" s="100">
        <v>0.56535248813200001</v>
      </c>
      <c r="AG381" s="101">
        <f t="shared" si="22"/>
        <v>1.6124499999999999</v>
      </c>
      <c r="AH381" s="99">
        <v>8.8000000000000007</v>
      </c>
      <c r="AI381" s="100">
        <v>46.7</v>
      </c>
      <c r="AJ381" s="100">
        <v>0.17544928180800001</v>
      </c>
      <c r="AK381" s="100">
        <v>0.40742283901699999</v>
      </c>
      <c r="AL381" s="100">
        <v>0.56535248813200001</v>
      </c>
      <c r="AM381" s="101">
        <f t="shared" si="23"/>
        <v>1.5132699999999999</v>
      </c>
    </row>
    <row r="382" spans="16:39">
      <c r="P382" s="99">
        <v>8.9</v>
      </c>
      <c r="Q382" s="100">
        <v>46.7</v>
      </c>
      <c r="R382" s="100">
        <v>0.17536649126600001</v>
      </c>
      <c r="S382" s="100">
        <v>0.40769064778699998</v>
      </c>
      <c r="T382" s="100">
        <v>0.56660743457100005</v>
      </c>
      <c r="U382" s="101">
        <f t="shared" si="20"/>
        <v>1.40357</v>
      </c>
      <c r="V382" s="99">
        <v>8.9</v>
      </c>
      <c r="W382" s="100">
        <v>46.7</v>
      </c>
      <c r="X382" s="100">
        <v>0.17536649126600001</v>
      </c>
      <c r="Y382" s="100">
        <v>0.40769064778699998</v>
      </c>
      <c r="Z382" s="100">
        <v>0.56660743457100005</v>
      </c>
      <c r="AA382" s="102">
        <f t="shared" si="21"/>
        <v>1.5033000000000001</v>
      </c>
      <c r="AB382" s="99">
        <v>8.9</v>
      </c>
      <c r="AC382" s="100">
        <v>46.7</v>
      </c>
      <c r="AD382" s="100">
        <v>0.17536649126600001</v>
      </c>
      <c r="AE382" s="100">
        <v>0.40769064778699998</v>
      </c>
      <c r="AF382" s="100">
        <v>0.56660743457100005</v>
      </c>
      <c r="AG382" s="101">
        <f t="shared" si="22"/>
        <v>1.51328</v>
      </c>
      <c r="AH382" s="99">
        <v>8.9</v>
      </c>
      <c r="AI382" s="100">
        <v>46.7</v>
      </c>
      <c r="AJ382" s="100">
        <v>0.17536649126600001</v>
      </c>
      <c r="AK382" s="100">
        <v>0.40769064778699998</v>
      </c>
      <c r="AL382" s="100">
        <v>0.56660743457100005</v>
      </c>
      <c r="AM382" s="101">
        <f t="shared" si="23"/>
        <v>1.41421</v>
      </c>
    </row>
    <row r="383" spans="16:39">
      <c r="P383" s="99">
        <v>9</v>
      </c>
      <c r="Q383" s="100">
        <v>46.7</v>
      </c>
      <c r="R383" s="100">
        <v>0.17746376578699999</v>
      </c>
      <c r="S383" s="100">
        <v>0.41049036977699999</v>
      </c>
      <c r="T383" s="100">
        <v>0.56828925878799996</v>
      </c>
      <c r="U383" s="101">
        <f t="shared" si="20"/>
        <v>1.3038400000000001</v>
      </c>
      <c r="V383" s="99">
        <v>9</v>
      </c>
      <c r="W383" s="100">
        <v>46.7</v>
      </c>
      <c r="X383" s="100">
        <v>0.17746376578699999</v>
      </c>
      <c r="Y383" s="100">
        <v>0.41049036977699999</v>
      </c>
      <c r="Z383" s="100">
        <v>0.56828925878799996</v>
      </c>
      <c r="AA383" s="102">
        <f t="shared" si="21"/>
        <v>1.4036</v>
      </c>
      <c r="AB383" s="99">
        <v>9</v>
      </c>
      <c r="AC383" s="100">
        <v>46.7</v>
      </c>
      <c r="AD383" s="100">
        <v>0.17746376578699999</v>
      </c>
      <c r="AE383" s="100">
        <v>0.41049036977699999</v>
      </c>
      <c r="AF383" s="100">
        <v>0.56828925878799996</v>
      </c>
      <c r="AG383" s="101">
        <f t="shared" si="22"/>
        <v>1.41421</v>
      </c>
      <c r="AH383" s="99">
        <v>9</v>
      </c>
      <c r="AI383" s="100">
        <v>46.7</v>
      </c>
      <c r="AJ383" s="100">
        <v>0.17746376578699999</v>
      </c>
      <c r="AK383" s="100">
        <v>0.41049036977699999</v>
      </c>
      <c r="AL383" s="100">
        <v>0.56828925878799996</v>
      </c>
      <c r="AM383" s="101">
        <f t="shared" si="23"/>
        <v>1.3152900000000001</v>
      </c>
    </row>
    <row r="384" spans="16:39">
      <c r="P384" s="99">
        <v>9.1</v>
      </c>
      <c r="Q384" s="100">
        <v>46.7</v>
      </c>
      <c r="R384" s="100">
        <v>0.18265216352999999</v>
      </c>
      <c r="S384" s="100">
        <v>0.42028141476699998</v>
      </c>
      <c r="T384" s="100">
        <v>0.57972891735599996</v>
      </c>
      <c r="U384" s="101">
        <f t="shared" si="20"/>
        <v>1.2041599999999999</v>
      </c>
      <c r="V384" s="99">
        <v>9.1</v>
      </c>
      <c r="W384" s="100">
        <v>46.7</v>
      </c>
      <c r="X384" s="100">
        <v>0.18265216352999999</v>
      </c>
      <c r="Y384" s="100">
        <v>0.42028141476699998</v>
      </c>
      <c r="Z384" s="100">
        <v>0.57972891735599996</v>
      </c>
      <c r="AA384" s="102">
        <f t="shared" si="21"/>
        <v>1.3038000000000001</v>
      </c>
      <c r="AB384" s="99">
        <v>9.1</v>
      </c>
      <c r="AC384" s="100">
        <v>46.7</v>
      </c>
      <c r="AD384" s="100">
        <v>0.18265216352999999</v>
      </c>
      <c r="AE384" s="100">
        <v>0.42028141476699998</v>
      </c>
      <c r="AF384" s="100">
        <v>0.57972891735599996</v>
      </c>
      <c r="AG384" s="101">
        <f t="shared" si="22"/>
        <v>1.3152999999999999</v>
      </c>
      <c r="AH384" s="99">
        <v>9.1</v>
      </c>
      <c r="AI384" s="100">
        <v>46.7</v>
      </c>
      <c r="AJ384" s="100">
        <v>0.18265216352999999</v>
      </c>
      <c r="AK384" s="100">
        <v>0.42028141476699998</v>
      </c>
      <c r="AL384" s="100">
        <v>0.57972891735599996</v>
      </c>
      <c r="AM384" s="101">
        <f t="shared" si="23"/>
        <v>1.21655</v>
      </c>
    </row>
    <row r="385" spans="16:39">
      <c r="P385" s="99">
        <v>9.1999999999999993</v>
      </c>
      <c r="Q385" s="100">
        <v>46.7</v>
      </c>
      <c r="R385" s="100">
        <v>0.19372268341000001</v>
      </c>
      <c r="S385" s="100">
        <v>0.44564968252999998</v>
      </c>
      <c r="T385" s="100">
        <v>0.61349058704100001</v>
      </c>
      <c r="U385" s="101">
        <f t="shared" si="20"/>
        <v>1.1045400000000001</v>
      </c>
      <c r="V385" s="99">
        <v>9.1999999999999993</v>
      </c>
      <c r="W385" s="100">
        <v>46.7</v>
      </c>
      <c r="X385" s="100">
        <v>0.19372268341000001</v>
      </c>
      <c r="Y385" s="100">
        <v>0.44564968252999998</v>
      </c>
      <c r="Z385" s="100">
        <v>0.61349058704100001</v>
      </c>
      <c r="AA385" s="102">
        <f t="shared" si="21"/>
        <v>1.2041999999999999</v>
      </c>
      <c r="AB385" s="99">
        <v>9.1999999999999993</v>
      </c>
      <c r="AC385" s="100">
        <v>46.7</v>
      </c>
      <c r="AD385" s="100">
        <v>0.19372268341000001</v>
      </c>
      <c r="AE385" s="100">
        <v>0.44564968252999998</v>
      </c>
      <c r="AF385" s="100">
        <v>0.61349058704100001</v>
      </c>
      <c r="AG385" s="101">
        <f t="shared" si="22"/>
        <v>1.21655</v>
      </c>
      <c r="AH385" s="99">
        <v>9.1999999999999993</v>
      </c>
      <c r="AI385" s="100">
        <v>46.7</v>
      </c>
      <c r="AJ385" s="100">
        <v>0.19372268341000001</v>
      </c>
      <c r="AK385" s="100">
        <v>0.44564968252999998</v>
      </c>
      <c r="AL385" s="100">
        <v>0.61349058704100001</v>
      </c>
      <c r="AM385" s="101">
        <f t="shared" si="23"/>
        <v>1.1180300000000001</v>
      </c>
    </row>
    <row r="386" spans="16:39">
      <c r="P386" s="99">
        <v>9.3000000000000007</v>
      </c>
      <c r="Q386" s="100">
        <v>46.7</v>
      </c>
      <c r="R386" s="100">
        <v>0.21411381386</v>
      </c>
      <c r="S386" s="100">
        <v>0.50147864170599998</v>
      </c>
      <c r="T386" s="100">
        <v>0.69376221284299999</v>
      </c>
      <c r="U386" s="101">
        <f t="shared" si="20"/>
        <v>1.00499</v>
      </c>
      <c r="V386" s="99">
        <v>9.3000000000000007</v>
      </c>
      <c r="W386" s="100">
        <v>46.7</v>
      </c>
      <c r="X386" s="100">
        <v>0.21411381386</v>
      </c>
      <c r="Y386" s="100">
        <v>0.50147864170599998</v>
      </c>
      <c r="Z386" s="100">
        <v>0.69376221284299999</v>
      </c>
      <c r="AA386" s="102">
        <f t="shared" si="21"/>
        <v>1.1045</v>
      </c>
      <c r="AB386" s="99">
        <v>9.3000000000000007</v>
      </c>
      <c r="AC386" s="100">
        <v>46.7</v>
      </c>
      <c r="AD386" s="100">
        <v>0.21411381386</v>
      </c>
      <c r="AE386" s="100">
        <v>0.50147864170599998</v>
      </c>
      <c r="AF386" s="100">
        <v>0.69376221284299999</v>
      </c>
      <c r="AG386" s="101">
        <f t="shared" si="22"/>
        <v>1.1180300000000001</v>
      </c>
      <c r="AH386" s="99">
        <v>9.3000000000000007</v>
      </c>
      <c r="AI386" s="100">
        <v>46.7</v>
      </c>
      <c r="AJ386" s="100">
        <v>0.21411381386</v>
      </c>
      <c r="AK386" s="100">
        <v>0.50147864170599998</v>
      </c>
      <c r="AL386" s="100">
        <v>0.69376221284299999</v>
      </c>
      <c r="AM386" s="101">
        <f t="shared" si="23"/>
        <v>1.0198</v>
      </c>
    </row>
    <row r="387" spans="16:39">
      <c r="P387" s="99">
        <v>9.4</v>
      </c>
      <c r="Q387" s="100">
        <v>46.7</v>
      </c>
      <c r="R387" s="100">
        <v>0.243347930401</v>
      </c>
      <c r="S387" s="100">
        <v>0.58261503954500005</v>
      </c>
      <c r="T387" s="100">
        <v>0.810057871825</v>
      </c>
      <c r="U387" s="101">
        <f t="shared" si="20"/>
        <v>0.90554000000000001</v>
      </c>
      <c r="V387" s="99">
        <v>9.4</v>
      </c>
      <c r="W387" s="100">
        <v>46.7</v>
      </c>
      <c r="X387" s="100">
        <v>0.243347930401</v>
      </c>
      <c r="Y387" s="100">
        <v>0.58261503954500005</v>
      </c>
      <c r="Z387" s="100">
        <v>0.810057871825</v>
      </c>
      <c r="AA387" s="102">
        <f t="shared" si="21"/>
        <v>1.0049999999999999</v>
      </c>
      <c r="AB387" s="99">
        <v>9.4</v>
      </c>
      <c r="AC387" s="100">
        <v>46.7</v>
      </c>
      <c r="AD387" s="100">
        <v>0.243347930401</v>
      </c>
      <c r="AE387" s="100">
        <v>0.58261503954500005</v>
      </c>
      <c r="AF387" s="100">
        <v>0.810057871825</v>
      </c>
      <c r="AG387" s="101">
        <f t="shared" si="22"/>
        <v>1.0198</v>
      </c>
      <c r="AH387" s="99">
        <v>9.4</v>
      </c>
      <c r="AI387" s="100">
        <v>46.7</v>
      </c>
      <c r="AJ387" s="100">
        <v>0.243347930401</v>
      </c>
      <c r="AK387" s="100">
        <v>0.58261503954500005</v>
      </c>
      <c r="AL387" s="100">
        <v>0.810057871825</v>
      </c>
      <c r="AM387" s="101">
        <f t="shared" si="23"/>
        <v>0.92195000000000005</v>
      </c>
    </row>
    <row r="388" spans="16:39">
      <c r="P388" s="99">
        <v>9.5</v>
      </c>
      <c r="Q388" s="100">
        <v>46.7</v>
      </c>
      <c r="R388" s="100">
        <v>0.26459789645199999</v>
      </c>
      <c r="S388" s="100">
        <v>0.62958083299400003</v>
      </c>
      <c r="T388" s="100">
        <v>0.87137522351399999</v>
      </c>
      <c r="U388" s="101">
        <f t="shared" ref="U388:U451" si="24">ROUND(SQRT((P388-$L$7)^2+(Q388-$M$7)^2),5)</f>
        <v>0.80623</v>
      </c>
      <c r="V388" s="99">
        <v>9.5</v>
      </c>
      <c r="W388" s="100">
        <v>46.7</v>
      </c>
      <c r="X388" s="100">
        <v>0.26459789645199999</v>
      </c>
      <c r="Y388" s="100">
        <v>0.62958083299400003</v>
      </c>
      <c r="Z388" s="100">
        <v>0.87137522351399999</v>
      </c>
      <c r="AA388" s="102">
        <f t="shared" ref="AA388:AA451" si="25">ROUND(SQRT((P388-$L$8)^2+(Q388-$M$8)^2),4)</f>
        <v>0.90549999999999997</v>
      </c>
      <c r="AB388" s="99">
        <v>9.5</v>
      </c>
      <c r="AC388" s="100">
        <v>46.7</v>
      </c>
      <c r="AD388" s="100">
        <v>0.26459789645199999</v>
      </c>
      <c r="AE388" s="100">
        <v>0.62958083299400003</v>
      </c>
      <c r="AF388" s="100">
        <v>0.87137522351399999</v>
      </c>
      <c r="AG388" s="101">
        <f t="shared" ref="AG388:AG451" si="26">ROUND(SQRT((P388-$L$9)^2+(Q388-$M$9)^2),5)</f>
        <v>0.92196</v>
      </c>
      <c r="AH388" s="99">
        <v>9.5</v>
      </c>
      <c r="AI388" s="100">
        <v>46.7</v>
      </c>
      <c r="AJ388" s="100">
        <v>0.26459789645199999</v>
      </c>
      <c r="AK388" s="100">
        <v>0.62958083299400003</v>
      </c>
      <c r="AL388" s="100">
        <v>0.87137522351399999</v>
      </c>
      <c r="AM388" s="101">
        <f t="shared" ref="AM388:AM451" si="27">ROUND(SQRT((P388-$L$10)^2+(Q388-$M$10)^2),5)</f>
        <v>0.82462000000000002</v>
      </c>
    </row>
    <row r="389" spans="16:39">
      <c r="P389" s="99">
        <v>9.6</v>
      </c>
      <c r="Q389" s="100">
        <v>46.7</v>
      </c>
      <c r="R389" s="100">
        <v>0.27833417249600001</v>
      </c>
      <c r="S389" s="100">
        <v>0.65634584269700003</v>
      </c>
      <c r="T389" s="100">
        <v>0.90494394744700002</v>
      </c>
      <c r="U389" s="101">
        <f t="shared" si="24"/>
        <v>0.70711000000000002</v>
      </c>
      <c r="V389" s="99">
        <v>9.6</v>
      </c>
      <c r="W389" s="100">
        <v>46.7</v>
      </c>
      <c r="X389" s="100">
        <v>0.27833417249600001</v>
      </c>
      <c r="Y389" s="100">
        <v>0.65634584269700003</v>
      </c>
      <c r="Z389" s="100">
        <v>0.90494394744700002</v>
      </c>
      <c r="AA389" s="102">
        <f t="shared" si="25"/>
        <v>0.80620000000000003</v>
      </c>
      <c r="AB389" s="99">
        <v>9.6</v>
      </c>
      <c r="AC389" s="100">
        <v>46.7</v>
      </c>
      <c r="AD389" s="100">
        <v>0.27833417249600001</v>
      </c>
      <c r="AE389" s="100">
        <v>0.65634584269700003</v>
      </c>
      <c r="AF389" s="100">
        <v>0.90494394744700002</v>
      </c>
      <c r="AG389" s="101">
        <f t="shared" si="26"/>
        <v>0.82462000000000002</v>
      </c>
      <c r="AH389" s="99">
        <v>9.6</v>
      </c>
      <c r="AI389" s="100">
        <v>46.7</v>
      </c>
      <c r="AJ389" s="100">
        <v>0.27833417249600001</v>
      </c>
      <c r="AK389" s="100">
        <v>0.65634584269700003</v>
      </c>
      <c r="AL389" s="100">
        <v>0.90494394744700002</v>
      </c>
      <c r="AM389" s="101">
        <f t="shared" si="27"/>
        <v>0.72801000000000005</v>
      </c>
    </row>
    <row r="390" spans="16:39">
      <c r="P390" s="99">
        <v>9.6999999999999993</v>
      </c>
      <c r="Q390" s="100">
        <v>46.7</v>
      </c>
      <c r="R390" s="100">
        <v>0.28718517853600001</v>
      </c>
      <c r="S390" s="100">
        <v>0.67323819565800003</v>
      </c>
      <c r="T390" s="100">
        <v>0.92617476933099996</v>
      </c>
      <c r="U390" s="101">
        <f t="shared" si="24"/>
        <v>0.60828000000000004</v>
      </c>
      <c r="V390" s="99">
        <v>9.6999999999999993</v>
      </c>
      <c r="W390" s="100">
        <v>46.7</v>
      </c>
      <c r="X390" s="100">
        <v>0.28718517853600001</v>
      </c>
      <c r="Y390" s="100">
        <v>0.67323819565800003</v>
      </c>
      <c r="Z390" s="100">
        <v>0.92617476933099996</v>
      </c>
      <c r="AA390" s="102">
        <f t="shared" si="25"/>
        <v>0.70709999999999995</v>
      </c>
      <c r="AB390" s="99">
        <v>9.6999999999999993</v>
      </c>
      <c r="AC390" s="100">
        <v>46.7</v>
      </c>
      <c r="AD390" s="100">
        <v>0.28718517853600001</v>
      </c>
      <c r="AE390" s="100">
        <v>0.67323819565800003</v>
      </c>
      <c r="AF390" s="100">
        <v>0.92617476933099996</v>
      </c>
      <c r="AG390" s="101">
        <f t="shared" si="26"/>
        <v>0.72801000000000005</v>
      </c>
      <c r="AH390" s="99">
        <v>9.6999999999999993</v>
      </c>
      <c r="AI390" s="100">
        <v>46.7</v>
      </c>
      <c r="AJ390" s="100">
        <v>0.28718517853600001</v>
      </c>
      <c r="AK390" s="100">
        <v>0.67323819565800003</v>
      </c>
      <c r="AL390" s="100">
        <v>0.92617476933099996</v>
      </c>
      <c r="AM390" s="101">
        <f t="shared" si="27"/>
        <v>0.63246000000000002</v>
      </c>
    </row>
    <row r="391" spans="16:39">
      <c r="P391" s="99">
        <v>9.8000000000000007</v>
      </c>
      <c r="Q391" s="100">
        <v>46.7</v>
      </c>
      <c r="R391" s="100">
        <v>0.29188966428000002</v>
      </c>
      <c r="S391" s="100">
        <v>0.68153642197999997</v>
      </c>
      <c r="T391" s="100">
        <v>0.93623104420199998</v>
      </c>
      <c r="U391" s="101">
        <f t="shared" si="24"/>
        <v>0.50990000000000002</v>
      </c>
      <c r="V391" s="99">
        <v>9.8000000000000007</v>
      </c>
      <c r="W391" s="100">
        <v>46.7</v>
      </c>
      <c r="X391" s="100">
        <v>0.29188966428000002</v>
      </c>
      <c r="Y391" s="100">
        <v>0.68153642197999997</v>
      </c>
      <c r="Z391" s="100">
        <v>0.93623104420199998</v>
      </c>
      <c r="AA391" s="102">
        <f t="shared" si="25"/>
        <v>0.60829999999999995</v>
      </c>
      <c r="AB391" s="99">
        <v>9.8000000000000007</v>
      </c>
      <c r="AC391" s="100">
        <v>46.7</v>
      </c>
      <c r="AD391" s="100">
        <v>0.29188966428000002</v>
      </c>
      <c r="AE391" s="100">
        <v>0.68153642197999997</v>
      </c>
      <c r="AF391" s="100">
        <v>0.93623104420199998</v>
      </c>
      <c r="AG391" s="101">
        <f t="shared" si="26"/>
        <v>0.63246000000000002</v>
      </c>
      <c r="AH391" s="99">
        <v>9.8000000000000007</v>
      </c>
      <c r="AI391" s="100">
        <v>46.7</v>
      </c>
      <c r="AJ391" s="100">
        <v>0.29188966428000002</v>
      </c>
      <c r="AK391" s="100">
        <v>0.68153642197999997</v>
      </c>
      <c r="AL391" s="100">
        <v>0.93623104420199998</v>
      </c>
      <c r="AM391" s="101">
        <f t="shared" si="27"/>
        <v>0.53852</v>
      </c>
    </row>
    <row r="392" spans="16:39">
      <c r="P392" s="99">
        <v>9.9</v>
      </c>
      <c r="Q392" s="100">
        <v>46.7</v>
      </c>
      <c r="R392" s="100">
        <v>0.29309623161800002</v>
      </c>
      <c r="S392" s="100">
        <v>0.681022258238</v>
      </c>
      <c r="T392" s="100">
        <v>0.93424402387500005</v>
      </c>
      <c r="U392" s="101">
        <f t="shared" si="24"/>
        <v>0.41231000000000001</v>
      </c>
      <c r="V392" s="99">
        <v>9.9</v>
      </c>
      <c r="W392" s="100">
        <v>46.7</v>
      </c>
      <c r="X392" s="100">
        <v>0.29309623161800002</v>
      </c>
      <c r="Y392" s="100">
        <v>0.681022258238</v>
      </c>
      <c r="Z392" s="100">
        <v>0.93424402387500005</v>
      </c>
      <c r="AA392" s="102">
        <f t="shared" si="25"/>
        <v>0.50990000000000002</v>
      </c>
      <c r="AB392" s="99">
        <v>9.9</v>
      </c>
      <c r="AC392" s="100">
        <v>46.7</v>
      </c>
      <c r="AD392" s="100">
        <v>0.29309623161800002</v>
      </c>
      <c r="AE392" s="100">
        <v>0.681022258238</v>
      </c>
      <c r="AF392" s="100">
        <v>0.93424402387500005</v>
      </c>
      <c r="AG392" s="101">
        <f t="shared" si="26"/>
        <v>0.53852</v>
      </c>
      <c r="AH392" s="99">
        <v>9.9</v>
      </c>
      <c r="AI392" s="100">
        <v>46.7</v>
      </c>
      <c r="AJ392" s="100">
        <v>0.29309623161800002</v>
      </c>
      <c r="AK392" s="100">
        <v>0.681022258238</v>
      </c>
      <c r="AL392" s="100">
        <v>0.93424402387500005</v>
      </c>
      <c r="AM392" s="101">
        <f t="shared" si="27"/>
        <v>0.44721</v>
      </c>
    </row>
    <row r="393" spans="16:39">
      <c r="P393" s="99">
        <v>10</v>
      </c>
      <c r="Q393" s="100">
        <v>46.7</v>
      </c>
      <c r="R393" s="100">
        <v>0.29133208226700003</v>
      </c>
      <c r="S393" s="100">
        <v>0.67483067169599997</v>
      </c>
      <c r="T393" s="100">
        <v>0.92545500801199998</v>
      </c>
      <c r="U393" s="101">
        <f t="shared" si="24"/>
        <v>0.31623000000000001</v>
      </c>
      <c r="V393" s="99">
        <v>10</v>
      </c>
      <c r="W393" s="100">
        <v>46.7</v>
      </c>
      <c r="X393" s="100">
        <v>0.29133208226700003</v>
      </c>
      <c r="Y393" s="100">
        <v>0.67483067169599997</v>
      </c>
      <c r="Z393" s="100">
        <v>0.92545500801199998</v>
      </c>
      <c r="AA393" s="102">
        <f t="shared" si="25"/>
        <v>0.4123</v>
      </c>
      <c r="AB393" s="99">
        <v>10</v>
      </c>
      <c r="AC393" s="100">
        <v>46.7</v>
      </c>
      <c r="AD393" s="100">
        <v>0.29133208226700003</v>
      </c>
      <c r="AE393" s="100">
        <v>0.67483067169599997</v>
      </c>
      <c r="AF393" s="100">
        <v>0.92545500801199998</v>
      </c>
      <c r="AG393" s="101">
        <f t="shared" si="26"/>
        <v>0.44721</v>
      </c>
      <c r="AH393" s="99">
        <v>10</v>
      </c>
      <c r="AI393" s="100">
        <v>46.7</v>
      </c>
      <c r="AJ393" s="100">
        <v>0.29133208226700003</v>
      </c>
      <c r="AK393" s="100">
        <v>0.67483067169599997</v>
      </c>
      <c r="AL393" s="100">
        <v>0.92545500801199998</v>
      </c>
      <c r="AM393" s="101">
        <f t="shared" si="27"/>
        <v>0.36055999999999999</v>
      </c>
    </row>
    <row r="394" spans="16:39">
      <c r="P394" s="99">
        <v>10.1</v>
      </c>
      <c r="Q394" s="100">
        <v>46.7</v>
      </c>
      <c r="R394" s="100">
        <v>0.28779415446899997</v>
      </c>
      <c r="S394" s="100">
        <v>0.66623620119899996</v>
      </c>
      <c r="T394" s="100">
        <v>0.91423229409600004</v>
      </c>
      <c r="U394" s="101">
        <f t="shared" si="24"/>
        <v>0.22361</v>
      </c>
      <c r="V394" s="99">
        <v>10.1</v>
      </c>
      <c r="W394" s="100">
        <v>46.7</v>
      </c>
      <c r="X394" s="100">
        <v>0.28779415446899997</v>
      </c>
      <c r="Y394" s="100">
        <v>0.66623620119899996</v>
      </c>
      <c r="Z394" s="100">
        <v>0.91423229409600004</v>
      </c>
      <c r="AA394" s="102">
        <f t="shared" si="25"/>
        <v>0.31619999999999998</v>
      </c>
      <c r="AB394" s="99">
        <v>10.1</v>
      </c>
      <c r="AC394" s="100">
        <v>46.7</v>
      </c>
      <c r="AD394" s="100">
        <v>0.28779415446899997</v>
      </c>
      <c r="AE394" s="100">
        <v>0.66623620119899996</v>
      </c>
      <c r="AF394" s="100">
        <v>0.91423229409600004</v>
      </c>
      <c r="AG394" s="101">
        <f t="shared" si="26"/>
        <v>0.36055999999999999</v>
      </c>
      <c r="AH394" s="99">
        <v>10.1</v>
      </c>
      <c r="AI394" s="100">
        <v>46.7</v>
      </c>
      <c r="AJ394" s="100">
        <v>0.28779415446899997</v>
      </c>
      <c r="AK394" s="100">
        <v>0.66623620119899996</v>
      </c>
      <c r="AL394" s="100">
        <v>0.91423229409600004</v>
      </c>
      <c r="AM394" s="101">
        <f t="shared" si="27"/>
        <v>0.28283999999999998</v>
      </c>
    </row>
    <row r="395" spans="16:39">
      <c r="P395" s="99">
        <v>10.199999999999999</v>
      </c>
      <c r="Q395" s="100">
        <v>46.7</v>
      </c>
      <c r="R395" s="100">
        <v>0.28247348511699999</v>
      </c>
      <c r="S395" s="100">
        <v>0.65455119879699997</v>
      </c>
      <c r="T395" s="100">
        <v>0.899093445386</v>
      </c>
      <c r="U395" s="101">
        <f t="shared" si="24"/>
        <v>0.14141999999999999</v>
      </c>
      <c r="V395" s="99">
        <v>10.199999999999999</v>
      </c>
      <c r="W395" s="100">
        <v>46.7</v>
      </c>
      <c r="X395" s="100">
        <v>0.28247348511699999</v>
      </c>
      <c r="Y395" s="100">
        <v>0.65455119879699997</v>
      </c>
      <c r="Z395" s="100">
        <v>0.899093445386</v>
      </c>
      <c r="AA395" s="102">
        <f t="shared" si="25"/>
        <v>0.22359999999999999</v>
      </c>
      <c r="AB395" s="99">
        <v>10.199999999999999</v>
      </c>
      <c r="AC395" s="100">
        <v>46.7</v>
      </c>
      <c r="AD395" s="100">
        <v>0.28247348511699999</v>
      </c>
      <c r="AE395" s="100">
        <v>0.65455119879699997</v>
      </c>
      <c r="AF395" s="100">
        <v>0.899093445386</v>
      </c>
      <c r="AG395" s="101">
        <f t="shared" si="26"/>
        <v>0.28283999999999998</v>
      </c>
      <c r="AH395" s="99">
        <v>10.199999999999999</v>
      </c>
      <c r="AI395" s="100">
        <v>46.7</v>
      </c>
      <c r="AJ395" s="100">
        <v>0.28247348511699999</v>
      </c>
      <c r="AK395" s="100">
        <v>0.65455119879699997</v>
      </c>
      <c r="AL395" s="100">
        <v>0.899093445386</v>
      </c>
      <c r="AM395" s="101">
        <f t="shared" si="27"/>
        <v>0.22361</v>
      </c>
    </row>
    <row r="396" spans="16:39">
      <c r="P396" s="99">
        <v>10.3</v>
      </c>
      <c r="Q396" s="100">
        <v>46.7</v>
      </c>
      <c r="R396" s="100">
        <v>0.27522261700400003</v>
      </c>
      <c r="S396" s="100">
        <v>0.64007125938200005</v>
      </c>
      <c r="T396" s="100">
        <v>0.88047973139699998</v>
      </c>
      <c r="U396" s="101">
        <f t="shared" si="24"/>
        <v>0.1</v>
      </c>
      <c r="V396" s="99">
        <v>10.3</v>
      </c>
      <c r="W396" s="100">
        <v>46.7</v>
      </c>
      <c r="X396" s="100">
        <v>0.27522261700400003</v>
      </c>
      <c r="Y396" s="100">
        <v>0.64007125938200005</v>
      </c>
      <c r="Z396" s="100">
        <v>0.88047973139699998</v>
      </c>
      <c r="AA396" s="102">
        <f t="shared" si="25"/>
        <v>0.1414</v>
      </c>
      <c r="AB396" s="99">
        <v>10.3</v>
      </c>
      <c r="AC396" s="100">
        <v>46.7</v>
      </c>
      <c r="AD396" s="100">
        <v>0.27522261700400003</v>
      </c>
      <c r="AE396" s="100">
        <v>0.64007125938200005</v>
      </c>
      <c r="AF396" s="100">
        <v>0.88047973139699998</v>
      </c>
      <c r="AG396" s="101">
        <f t="shared" si="26"/>
        <v>0.22361</v>
      </c>
      <c r="AH396" s="99">
        <v>10.3</v>
      </c>
      <c r="AI396" s="100">
        <v>46.7</v>
      </c>
      <c r="AJ396" s="100">
        <v>0.27522261700400003</v>
      </c>
      <c r="AK396" s="100">
        <v>0.64007125938200005</v>
      </c>
      <c r="AL396" s="100">
        <v>0.88047973139699998</v>
      </c>
      <c r="AM396" s="101">
        <f t="shared" si="27"/>
        <v>0.2</v>
      </c>
    </row>
    <row r="397" spans="16:39">
      <c r="P397" s="99">
        <v>10.4</v>
      </c>
      <c r="Q397" s="100">
        <v>46.7</v>
      </c>
      <c r="R397" s="100">
        <v>0.266235368611</v>
      </c>
      <c r="S397" s="100">
        <v>0.62272239951599995</v>
      </c>
      <c r="T397" s="100">
        <v>0.85848172561199998</v>
      </c>
      <c r="U397" s="101">
        <f t="shared" si="24"/>
        <v>0.14141999999999999</v>
      </c>
      <c r="V397" s="99">
        <v>10.4</v>
      </c>
      <c r="W397" s="100">
        <v>46.7</v>
      </c>
      <c r="X397" s="100">
        <v>0.266235368611</v>
      </c>
      <c r="Y397" s="100">
        <v>0.62272239951599995</v>
      </c>
      <c r="Z397" s="100">
        <v>0.85848172561199998</v>
      </c>
      <c r="AA397" s="102">
        <f t="shared" si="25"/>
        <v>0.1</v>
      </c>
      <c r="AB397" s="99">
        <v>10.4</v>
      </c>
      <c r="AC397" s="100">
        <v>46.7</v>
      </c>
      <c r="AD397" s="100">
        <v>0.266235368611</v>
      </c>
      <c r="AE397" s="100">
        <v>0.62272239951599995</v>
      </c>
      <c r="AF397" s="100">
        <v>0.85848172561199998</v>
      </c>
      <c r="AG397" s="101">
        <f t="shared" si="26"/>
        <v>0.2</v>
      </c>
      <c r="AH397" s="99">
        <v>10.4</v>
      </c>
      <c r="AI397" s="100">
        <v>46.7</v>
      </c>
      <c r="AJ397" s="100">
        <v>0.266235368611</v>
      </c>
      <c r="AK397" s="100">
        <v>0.62272239951599995</v>
      </c>
      <c r="AL397" s="100">
        <v>0.85848172561199998</v>
      </c>
      <c r="AM397" s="101">
        <f t="shared" si="27"/>
        <v>0.22361</v>
      </c>
    </row>
    <row r="398" spans="16:39">
      <c r="P398" s="99">
        <v>10.5</v>
      </c>
      <c r="Q398" s="100">
        <v>46.7</v>
      </c>
      <c r="R398" s="100">
        <v>0.25450288741400001</v>
      </c>
      <c r="S398" s="100">
        <v>0.60036459914899998</v>
      </c>
      <c r="T398" s="100">
        <v>0.83066575583799995</v>
      </c>
      <c r="U398" s="101">
        <f t="shared" si="24"/>
        <v>0.22361</v>
      </c>
      <c r="V398" s="99">
        <v>10.5</v>
      </c>
      <c r="W398" s="100">
        <v>46.7</v>
      </c>
      <c r="X398" s="100">
        <v>0.25450288741400001</v>
      </c>
      <c r="Y398" s="100">
        <v>0.60036459914899998</v>
      </c>
      <c r="Z398" s="100">
        <v>0.83066575583799995</v>
      </c>
      <c r="AA398" s="102">
        <f t="shared" si="25"/>
        <v>0.1414</v>
      </c>
      <c r="AB398" s="99">
        <v>10.5</v>
      </c>
      <c r="AC398" s="100">
        <v>46.7</v>
      </c>
      <c r="AD398" s="100">
        <v>0.25450288741400001</v>
      </c>
      <c r="AE398" s="100">
        <v>0.60036459914899998</v>
      </c>
      <c r="AF398" s="100">
        <v>0.83066575583799995</v>
      </c>
      <c r="AG398" s="101">
        <f t="shared" si="26"/>
        <v>0.22361</v>
      </c>
      <c r="AH398" s="99">
        <v>10.5</v>
      </c>
      <c r="AI398" s="100">
        <v>46.7</v>
      </c>
      <c r="AJ398" s="100">
        <v>0.25450288741400001</v>
      </c>
      <c r="AK398" s="100">
        <v>0.60036459914899998</v>
      </c>
      <c r="AL398" s="100">
        <v>0.83066575583799995</v>
      </c>
      <c r="AM398" s="101">
        <f t="shared" si="27"/>
        <v>0.28283999999999998</v>
      </c>
    </row>
    <row r="399" spans="16:39">
      <c r="P399" s="99">
        <v>10.6</v>
      </c>
      <c r="Q399" s="100">
        <v>46.7</v>
      </c>
      <c r="R399" s="100">
        <v>0.23759504396200001</v>
      </c>
      <c r="S399" s="100">
        <v>0.56514838478399998</v>
      </c>
      <c r="T399" s="100">
        <v>0.78550797263799998</v>
      </c>
      <c r="U399" s="101">
        <f t="shared" si="24"/>
        <v>0.31623000000000001</v>
      </c>
      <c r="V399" s="99">
        <v>10.6</v>
      </c>
      <c r="W399" s="100">
        <v>46.7</v>
      </c>
      <c r="X399" s="100">
        <v>0.23759504396200001</v>
      </c>
      <c r="Y399" s="100">
        <v>0.56514838478399998</v>
      </c>
      <c r="Z399" s="100">
        <v>0.78550797263799998</v>
      </c>
      <c r="AA399" s="102">
        <f t="shared" si="25"/>
        <v>0.22359999999999999</v>
      </c>
      <c r="AB399" s="99">
        <v>10.6</v>
      </c>
      <c r="AC399" s="100">
        <v>46.7</v>
      </c>
      <c r="AD399" s="100">
        <v>0.23759504396200001</v>
      </c>
      <c r="AE399" s="100">
        <v>0.56514838478399998</v>
      </c>
      <c r="AF399" s="100">
        <v>0.78550797263799998</v>
      </c>
      <c r="AG399" s="101">
        <f t="shared" si="26"/>
        <v>0.28283999999999998</v>
      </c>
      <c r="AH399" s="99">
        <v>10.6</v>
      </c>
      <c r="AI399" s="100">
        <v>46.7</v>
      </c>
      <c r="AJ399" s="100">
        <v>0.23759504396200001</v>
      </c>
      <c r="AK399" s="100">
        <v>0.56514838478399998</v>
      </c>
      <c r="AL399" s="100">
        <v>0.78550797263799998</v>
      </c>
      <c r="AM399" s="101">
        <f t="shared" si="27"/>
        <v>0.36055999999999999</v>
      </c>
    </row>
    <row r="400" spans="16:39">
      <c r="P400" s="99">
        <v>7.633</v>
      </c>
      <c r="Q400" s="100">
        <v>46.767000000000003</v>
      </c>
      <c r="R400" s="100">
        <v>0.21165503854100001</v>
      </c>
      <c r="S400" s="100">
        <v>0.48435158447100002</v>
      </c>
      <c r="T400" s="100">
        <v>0.66751424554399996</v>
      </c>
      <c r="U400" s="101">
        <f t="shared" si="24"/>
        <v>2.6671999999999998</v>
      </c>
      <c r="V400" s="99">
        <v>7.633</v>
      </c>
      <c r="W400" s="100">
        <v>46.767000000000003</v>
      </c>
      <c r="X400" s="100">
        <v>0.21165503854100001</v>
      </c>
      <c r="Y400" s="100">
        <v>0.48435158447100002</v>
      </c>
      <c r="Z400" s="100">
        <v>0.66751424554399996</v>
      </c>
      <c r="AA400" s="102">
        <f t="shared" si="25"/>
        <v>2.7671999999999999</v>
      </c>
      <c r="AB400" s="99">
        <v>7.633</v>
      </c>
      <c r="AC400" s="100">
        <v>46.767000000000003</v>
      </c>
      <c r="AD400" s="100">
        <v>0.21165503854100001</v>
      </c>
      <c r="AE400" s="100">
        <v>0.48435158447100002</v>
      </c>
      <c r="AF400" s="100">
        <v>0.66751424554399996</v>
      </c>
      <c r="AG400" s="101">
        <f t="shared" si="26"/>
        <v>2.7702</v>
      </c>
      <c r="AH400" s="99">
        <v>7.633</v>
      </c>
      <c r="AI400" s="100">
        <v>46.767000000000003</v>
      </c>
      <c r="AJ400" s="100">
        <v>0.21165503854100001</v>
      </c>
      <c r="AK400" s="100">
        <v>0.48435158447100002</v>
      </c>
      <c r="AL400" s="100">
        <v>0.66751424554399996</v>
      </c>
      <c r="AM400" s="101">
        <f t="shared" si="27"/>
        <v>2.6703100000000002</v>
      </c>
    </row>
    <row r="401" spans="16:39">
      <c r="P401" s="99">
        <v>7</v>
      </c>
      <c r="Q401" s="100">
        <v>46.8</v>
      </c>
      <c r="R401" s="100">
        <v>0.20848287890799999</v>
      </c>
      <c r="S401" s="100">
        <v>0.48697179979299998</v>
      </c>
      <c r="T401" s="100">
        <v>0.67652800281199998</v>
      </c>
      <c r="U401" s="101">
        <f t="shared" si="24"/>
        <v>3.3</v>
      </c>
      <c r="V401" s="99">
        <v>7</v>
      </c>
      <c r="W401" s="100">
        <v>46.8</v>
      </c>
      <c r="X401" s="100">
        <v>0.20848287890799999</v>
      </c>
      <c r="Y401" s="100">
        <v>0.48697179979299998</v>
      </c>
      <c r="Z401" s="100">
        <v>0.67652800281199998</v>
      </c>
      <c r="AA401" s="102">
        <f t="shared" si="25"/>
        <v>3.4</v>
      </c>
      <c r="AB401" s="99">
        <v>7</v>
      </c>
      <c r="AC401" s="100">
        <v>46.8</v>
      </c>
      <c r="AD401" s="100">
        <v>0.20848287890799999</v>
      </c>
      <c r="AE401" s="100">
        <v>0.48697179979299998</v>
      </c>
      <c r="AF401" s="100">
        <v>0.67652800281199998</v>
      </c>
      <c r="AG401" s="101">
        <f t="shared" si="26"/>
        <v>3.4014700000000002</v>
      </c>
      <c r="AH401" s="99">
        <v>7</v>
      </c>
      <c r="AI401" s="100">
        <v>46.8</v>
      </c>
      <c r="AJ401" s="100">
        <v>0.20848287890799999</v>
      </c>
      <c r="AK401" s="100">
        <v>0.48697179979299998</v>
      </c>
      <c r="AL401" s="100">
        <v>0.67652800281199998</v>
      </c>
      <c r="AM401" s="101">
        <f t="shared" si="27"/>
        <v>3.3015099999999999</v>
      </c>
    </row>
    <row r="402" spans="16:39">
      <c r="P402" s="99">
        <v>6.9</v>
      </c>
      <c r="Q402" s="100">
        <v>46.8</v>
      </c>
      <c r="R402" s="100">
        <v>0.206423786104</v>
      </c>
      <c r="S402" s="100">
        <v>0.48519805922800002</v>
      </c>
      <c r="T402" s="100">
        <v>0.67545836549799998</v>
      </c>
      <c r="U402" s="101">
        <f t="shared" si="24"/>
        <v>3.4</v>
      </c>
      <c r="V402" s="99">
        <v>6.9</v>
      </c>
      <c r="W402" s="100">
        <v>46.8</v>
      </c>
      <c r="X402" s="100">
        <v>0.206423786104</v>
      </c>
      <c r="Y402" s="100">
        <v>0.48519805922800002</v>
      </c>
      <c r="Z402" s="100">
        <v>0.67545836549799998</v>
      </c>
      <c r="AA402" s="102">
        <f t="shared" si="25"/>
        <v>3.5</v>
      </c>
      <c r="AB402" s="99">
        <v>6.9</v>
      </c>
      <c r="AC402" s="100">
        <v>46.8</v>
      </c>
      <c r="AD402" s="100">
        <v>0.206423786104</v>
      </c>
      <c r="AE402" s="100">
        <v>0.48519805922800002</v>
      </c>
      <c r="AF402" s="100">
        <v>0.67545836549799998</v>
      </c>
      <c r="AG402" s="101">
        <f t="shared" si="26"/>
        <v>3.50143</v>
      </c>
      <c r="AH402" s="99">
        <v>6.9</v>
      </c>
      <c r="AI402" s="100">
        <v>46.8</v>
      </c>
      <c r="AJ402" s="100">
        <v>0.206423786104</v>
      </c>
      <c r="AK402" s="100">
        <v>0.48519805922800002</v>
      </c>
      <c r="AL402" s="100">
        <v>0.67545836549799998</v>
      </c>
      <c r="AM402" s="101">
        <f t="shared" si="27"/>
        <v>3.4014700000000002</v>
      </c>
    </row>
    <row r="403" spans="16:39">
      <c r="P403" s="99">
        <v>7.1</v>
      </c>
      <c r="Q403" s="100">
        <v>46.8</v>
      </c>
      <c r="R403" s="100">
        <v>0.210051380343</v>
      </c>
      <c r="S403" s="100">
        <v>0.48821014935599999</v>
      </c>
      <c r="T403" s="100">
        <v>0.67712998462999996</v>
      </c>
      <c r="U403" s="101">
        <f t="shared" si="24"/>
        <v>3.2</v>
      </c>
      <c r="V403" s="99">
        <v>7.1</v>
      </c>
      <c r="W403" s="100">
        <v>46.8</v>
      </c>
      <c r="X403" s="100">
        <v>0.210051380343</v>
      </c>
      <c r="Y403" s="100">
        <v>0.48821014935599999</v>
      </c>
      <c r="Z403" s="100">
        <v>0.67712998462999996</v>
      </c>
      <c r="AA403" s="102">
        <f t="shared" si="25"/>
        <v>3.3</v>
      </c>
      <c r="AB403" s="99">
        <v>7.1</v>
      </c>
      <c r="AC403" s="100">
        <v>46.8</v>
      </c>
      <c r="AD403" s="100">
        <v>0.210051380343</v>
      </c>
      <c r="AE403" s="100">
        <v>0.48821014935599999</v>
      </c>
      <c r="AF403" s="100">
        <v>0.67712998462999996</v>
      </c>
      <c r="AG403" s="101">
        <f t="shared" si="26"/>
        <v>3.30152</v>
      </c>
      <c r="AH403" s="99">
        <v>7.1</v>
      </c>
      <c r="AI403" s="100">
        <v>46.8</v>
      </c>
      <c r="AJ403" s="100">
        <v>0.210051380343</v>
      </c>
      <c r="AK403" s="100">
        <v>0.48821014935599999</v>
      </c>
      <c r="AL403" s="100">
        <v>0.67712998462999996</v>
      </c>
      <c r="AM403" s="101">
        <f t="shared" si="27"/>
        <v>3.2015600000000002</v>
      </c>
    </row>
    <row r="404" spans="16:39">
      <c r="P404" s="99">
        <v>7.15</v>
      </c>
      <c r="Q404" s="100">
        <v>46.8</v>
      </c>
      <c r="R404" s="100">
        <v>0.210649426892</v>
      </c>
      <c r="S404" s="100">
        <v>0.48872472817099999</v>
      </c>
      <c r="T404" s="100">
        <v>0.67748659029400005</v>
      </c>
      <c r="U404" s="101">
        <f t="shared" si="24"/>
        <v>3.15</v>
      </c>
      <c r="V404" s="99">
        <v>7.15</v>
      </c>
      <c r="W404" s="100">
        <v>46.8</v>
      </c>
      <c r="X404" s="100">
        <v>0.210649426892</v>
      </c>
      <c r="Y404" s="100">
        <v>0.48872472817099999</v>
      </c>
      <c r="Z404" s="100">
        <v>0.67748659029400005</v>
      </c>
      <c r="AA404" s="102">
        <f t="shared" si="25"/>
        <v>3.25</v>
      </c>
      <c r="AB404" s="99">
        <v>7.15</v>
      </c>
      <c r="AC404" s="100">
        <v>46.8</v>
      </c>
      <c r="AD404" s="100">
        <v>0.210649426892</v>
      </c>
      <c r="AE404" s="100">
        <v>0.48872472817099999</v>
      </c>
      <c r="AF404" s="100">
        <v>0.67748659029400005</v>
      </c>
      <c r="AG404" s="101">
        <f t="shared" si="26"/>
        <v>3.2515399999999999</v>
      </c>
      <c r="AH404" s="99">
        <v>7.15</v>
      </c>
      <c r="AI404" s="100">
        <v>46.8</v>
      </c>
      <c r="AJ404" s="100">
        <v>0.210649426892</v>
      </c>
      <c r="AK404" s="100">
        <v>0.48872472817099999</v>
      </c>
      <c r="AL404" s="100">
        <v>0.67748659029400005</v>
      </c>
      <c r="AM404" s="101">
        <f t="shared" si="27"/>
        <v>3.1515900000000001</v>
      </c>
    </row>
    <row r="405" spans="16:39">
      <c r="P405" s="99">
        <v>6.8</v>
      </c>
      <c r="Q405" s="100">
        <v>46.8</v>
      </c>
      <c r="R405" s="100">
        <v>0.20333716867099999</v>
      </c>
      <c r="S405" s="100">
        <v>0.48097685291800002</v>
      </c>
      <c r="T405" s="100">
        <v>0.67098820432499995</v>
      </c>
      <c r="U405" s="101">
        <f t="shared" si="24"/>
        <v>3.5</v>
      </c>
      <c r="V405" s="99">
        <v>6.8</v>
      </c>
      <c r="W405" s="100">
        <v>46.8</v>
      </c>
      <c r="X405" s="100">
        <v>0.20333716867099999</v>
      </c>
      <c r="Y405" s="100">
        <v>0.48097685291800002</v>
      </c>
      <c r="Z405" s="100">
        <v>0.67098820432499995</v>
      </c>
      <c r="AA405" s="102">
        <f t="shared" si="25"/>
        <v>3.6</v>
      </c>
      <c r="AB405" s="99">
        <v>6.8</v>
      </c>
      <c r="AC405" s="100">
        <v>46.8</v>
      </c>
      <c r="AD405" s="100">
        <v>0.20333716867099999</v>
      </c>
      <c r="AE405" s="100">
        <v>0.48097685291800002</v>
      </c>
      <c r="AF405" s="100">
        <v>0.67098820432499995</v>
      </c>
      <c r="AG405" s="101">
        <f t="shared" si="26"/>
        <v>3.6013899999999999</v>
      </c>
      <c r="AH405" s="99">
        <v>6.8</v>
      </c>
      <c r="AI405" s="100">
        <v>46.8</v>
      </c>
      <c r="AJ405" s="100">
        <v>0.20333716867099999</v>
      </c>
      <c r="AK405" s="100">
        <v>0.48097685291800002</v>
      </c>
      <c r="AL405" s="100">
        <v>0.67098820432499995</v>
      </c>
      <c r="AM405" s="101">
        <f t="shared" si="27"/>
        <v>3.50143</v>
      </c>
    </row>
    <row r="406" spans="16:39">
      <c r="P406" s="99">
        <v>7.2</v>
      </c>
      <c r="Q406" s="100">
        <v>46.8</v>
      </c>
      <c r="R406" s="100">
        <v>0.21098775483400001</v>
      </c>
      <c r="S406" s="100">
        <v>0.48877564263099998</v>
      </c>
      <c r="T406" s="100">
        <v>0.67731418423400003</v>
      </c>
      <c r="U406" s="101">
        <f t="shared" si="24"/>
        <v>3.1</v>
      </c>
      <c r="V406" s="99">
        <v>7.2</v>
      </c>
      <c r="W406" s="100">
        <v>46.8</v>
      </c>
      <c r="X406" s="100">
        <v>0.21098775483400001</v>
      </c>
      <c r="Y406" s="100">
        <v>0.48877564263099998</v>
      </c>
      <c r="Z406" s="100">
        <v>0.67731418423400003</v>
      </c>
      <c r="AA406" s="102">
        <f t="shared" si="25"/>
        <v>3.2</v>
      </c>
      <c r="AB406" s="99">
        <v>7.2</v>
      </c>
      <c r="AC406" s="100">
        <v>46.8</v>
      </c>
      <c r="AD406" s="100">
        <v>0.21098775483400001</v>
      </c>
      <c r="AE406" s="100">
        <v>0.48877564263099998</v>
      </c>
      <c r="AF406" s="100">
        <v>0.67731418423400003</v>
      </c>
      <c r="AG406" s="101">
        <f t="shared" si="26"/>
        <v>3.2015600000000002</v>
      </c>
      <c r="AH406" s="99">
        <v>7.2</v>
      </c>
      <c r="AI406" s="100">
        <v>46.8</v>
      </c>
      <c r="AJ406" s="100">
        <v>0.21098775483400001</v>
      </c>
      <c r="AK406" s="100">
        <v>0.48877564263099998</v>
      </c>
      <c r="AL406" s="100">
        <v>0.67731418423400003</v>
      </c>
      <c r="AM406" s="101">
        <f t="shared" si="27"/>
        <v>3.10161</v>
      </c>
    </row>
    <row r="407" spans="16:39">
      <c r="P407" s="99">
        <v>6.7</v>
      </c>
      <c r="Q407" s="100">
        <v>46.8</v>
      </c>
      <c r="R407" s="100">
        <v>0.19834130360999999</v>
      </c>
      <c r="S407" s="100">
        <v>0.472491507945</v>
      </c>
      <c r="T407" s="100">
        <v>0.660527103851</v>
      </c>
      <c r="U407" s="101">
        <f t="shared" si="24"/>
        <v>3.6</v>
      </c>
      <c r="V407" s="99">
        <v>6.7</v>
      </c>
      <c r="W407" s="100">
        <v>46.8</v>
      </c>
      <c r="X407" s="100">
        <v>0.19834130360999999</v>
      </c>
      <c r="Y407" s="100">
        <v>0.472491507945</v>
      </c>
      <c r="Z407" s="100">
        <v>0.660527103851</v>
      </c>
      <c r="AA407" s="102">
        <f t="shared" si="25"/>
        <v>3.7</v>
      </c>
      <c r="AB407" s="99">
        <v>6.7</v>
      </c>
      <c r="AC407" s="100">
        <v>46.8</v>
      </c>
      <c r="AD407" s="100">
        <v>0.19834130360999999</v>
      </c>
      <c r="AE407" s="100">
        <v>0.472491507945</v>
      </c>
      <c r="AF407" s="100">
        <v>0.660527103851</v>
      </c>
      <c r="AG407" s="101">
        <f t="shared" si="26"/>
        <v>3.7013500000000001</v>
      </c>
      <c r="AH407" s="99">
        <v>6.7</v>
      </c>
      <c r="AI407" s="100">
        <v>46.8</v>
      </c>
      <c r="AJ407" s="100">
        <v>0.19834130360999999</v>
      </c>
      <c r="AK407" s="100">
        <v>0.472491507945</v>
      </c>
      <c r="AL407" s="100">
        <v>0.660527103851</v>
      </c>
      <c r="AM407" s="101">
        <f t="shared" si="27"/>
        <v>3.6013899999999999</v>
      </c>
    </row>
    <row r="408" spans="16:39">
      <c r="P408" s="99">
        <v>7.3</v>
      </c>
      <c r="Q408" s="100">
        <v>46.8</v>
      </c>
      <c r="R408" s="100">
        <v>0.210422486026</v>
      </c>
      <c r="S408" s="100">
        <v>0.48599020494900003</v>
      </c>
      <c r="T408" s="100">
        <v>0.67307876775300002</v>
      </c>
      <c r="U408" s="101">
        <f t="shared" si="24"/>
        <v>3</v>
      </c>
      <c r="V408" s="99">
        <v>7.3</v>
      </c>
      <c r="W408" s="100">
        <v>46.8</v>
      </c>
      <c r="X408" s="100">
        <v>0.210422486026</v>
      </c>
      <c r="Y408" s="100">
        <v>0.48599020494900003</v>
      </c>
      <c r="Z408" s="100">
        <v>0.67307876775300002</v>
      </c>
      <c r="AA408" s="102">
        <f t="shared" si="25"/>
        <v>3.1</v>
      </c>
      <c r="AB408" s="99">
        <v>7.3</v>
      </c>
      <c r="AC408" s="100">
        <v>46.8</v>
      </c>
      <c r="AD408" s="100">
        <v>0.210422486026</v>
      </c>
      <c r="AE408" s="100">
        <v>0.48599020494900003</v>
      </c>
      <c r="AF408" s="100">
        <v>0.67307876775300002</v>
      </c>
      <c r="AG408" s="101">
        <f t="shared" si="26"/>
        <v>3.10161</v>
      </c>
      <c r="AH408" s="99">
        <v>7.3</v>
      </c>
      <c r="AI408" s="100">
        <v>46.8</v>
      </c>
      <c r="AJ408" s="100">
        <v>0.210422486026</v>
      </c>
      <c r="AK408" s="100">
        <v>0.48599020494900003</v>
      </c>
      <c r="AL408" s="100">
        <v>0.67307876775300002</v>
      </c>
      <c r="AM408" s="101">
        <f t="shared" si="27"/>
        <v>3.0016699999999998</v>
      </c>
    </row>
    <row r="409" spans="16:39">
      <c r="P409" s="99">
        <v>6.6</v>
      </c>
      <c r="Q409" s="100">
        <v>46.8</v>
      </c>
      <c r="R409" s="100">
        <v>0.19171304451599999</v>
      </c>
      <c r="S409" s="100">
        <v>0.46006162065299999</v>
      </c>
      <c r="T409" s="100">
        <v>0.64464394131400005</v>
      </c>
      <c r="U409" s="101">
        <f t="shared" si="24"/>
        <v>3.7</v>
      </c>
      <c r="V409" s="99">
        <v>6.6</v>
      </c>
      <c r="W409" s="100">
        <v>46.8</v>
      </c>
      <c r="X409" s="100">
        <v>0.19171304451599999</v>
      </c>
      <c r="Y409" s="100">
        <v>0.46006162065299999</v>
      </c>
      <c r="Z409" s="100">
        <v>0.64464394131400005</v>
      </c>
      <c r="AA409" s="102">
        <f t="shared" si="25"/>
        <v>3.8</v>
      </c>
      <c r="AB409" s="99">
        <v>6.6</v>
      </c>
      <c r="AC409" s="100">
        <v>46.8</v>
      </c>
      <c r="AD409" s="100">
        <v>0.19171304451599999</v>
      </c>
      <c r="AE409" s="100">
        <v>0.46006162065299999</v>
      </c>
      <c r="AF409" s="100">
        <v>0.64464394131400005</v>
      </c>
      <c r="AG409" s="101">
        <f t="shared" si="26"/>
        <v>3.80132</v>
      </c>
      <c r="AH409" s="99">
        <v>6.6</v>
      </c>
      <c r="AI409" s="100">
        <v>46.8</v>
      </c>
      <c r="AJ409" s="100">
        <v>0.19171304451599999</v>
      </c>
      <c r="AK409" s="100">
        <v>0.46006162065299999</v>
      </c>
      <c r="AL409" s="100">
        <v>0.64464394131400005</v>
      </c>
      <c r="AM409" s="101">
        <f t="shared" si="27"/>
        <v>3.7013500000000001</v>
      </c>
    </row>
    <row r="410" spans="16:39">
      <c r="P410" s="99">
        <v>7.4</v>
      </c>
      <c r="Q410" s="100">
        <v>46.8</v>
      </c>
      <c r="R410" s="100">
        <v>0.20811242374399999</v>
      </c>
      <c r="S410" s="100">
        <v>0.478614006955</v>
      </c>
      <c r="T410" s="100">
        <v>0.66244970012799997</v>
      </c>
      <c r="U410" s="101">
        <f t="shared" si="24"/>
        <v>2.9</v>
      </c>
      <c r="V410" s="99">
        <v>7.4</v>
      </c>
      <c r="W410" s="100">
        <v>46.8</v>
      </c>
      <c r="X410" s="100">
        <v>0.20811242374399999</v>
      </c>
      <c r="Y410" s="100">
        <v>0.478614006955</v>
      </c>
      <c r="Z410" s="100">
        <v>0.66244970012799997</v>
      </c>
      <c r="AA410" s="102">
        <f t="shared" si="25"/>
        <v>3</v>
      </c>
      <c r="AB410" s="99">
        <v>7.4</v>
      </c>
      <c r="AC410" s="100">
        <v>46.8</v>
      </c>
      <c r="AD410" s="100">
        <v>0.20811242374399999</v>
      </c>
      <c r="AE410" s="100">
        <v>0.478614006955</v>
      </c>
      <c r="AF410" s="100">
        <v>0.66244970012799997</v>
      </c>
      <c r="AG410" s="101">
        <f t="shared" si="26"/>
        <v>3.0016699999999998</v>
      </c>
      <c r="AH410" s="99">
        <v>7.4</v>
      </c>
      <c r="AI410" s="100">
        <v>46.8</v>
      </c>
      <c r="AJ410" s="100">
        <v>0.20811242374399999</v>
      </c>
      <c r="AK410" s="100">
        <v>0.478614006955</v>
      </c>
      <c r="AL410" s="100">
        <v>0.66244970012799997</v>
      </c>
      <c r="AM410" s="101">
        <f t="shared" si="27"/>
        <v>2.9017200000000001</v>
      </c>
    </row>
    <row r="411" spans="16:39">
      <c r="P411" s="99">
        <v>6.5</v>
      </c>
      <c r="Q411" s="100">
        <v>46.8</v>
      </c>
      <c r="R411" s="100">
        <v>0.18408479985599999</v>
      </c>
      <c r="S411" s="100">
        <v>0.445559810567</v>
      </c>
      <c r="T411" s="100">
        <v>0.62635579869900004</v>
      </c>
      <c r="U411" s="101">
        <f t="shared" si="24"/>
        <v>3.8</v>
      </c>
      <c r="V411" s="99">
        <v>6.5</v>
      </c>
      <c r="W411" s="100">
        <v>46.8</v>
      </c>
      <c r="X411" s="100">
        <v>0.18408479985599999</v>
      </c>
      <c r="Y411" s="100">
        <v>0.445559810567</v>
      </c>
      <c r="Z411" s="100">
        <v>0.62635579869900004</v>
      </c>
      <c r="AA411" s="102">
        <f t="shared" si="25"/>
        <v>3.9</v>
      </c>
      <c r="AB411" s="99">
        <v>6.5</v>
      </c>
      <c r="AC411" s="100">
        <v>46.8</v>
      </c>
      <c r="AD411" s="100">
        <v>0.18408479985599999</v>
      </c>
      <c r="AE411" s="100">
        <v>0.445559810567</v>
      </c>
      <c r="AF411" s="100">
        <v>0.62635579869900004</v>
      </c>
      <c r="AG411" s="101">
        <f t="shared" si="26"/>
        <v>3.9012799999999999</v>
      </c>
      <c r="AH411" s="99">
        <v>6.5</v>
      </c>
      <c r="AI411" s="100">
        <v>46.8</v>
      </c>
      <c r="AJ411" s="100">
        <v>0.18408479985599999</v>
      </c>
      <c r="AK411" s="100">
        <v>0.445559810567</v>
      </c>
      <c r="AL411" s="100">
        <v>0.62635579869900004</v>
      </c>
      <c r="AM411" s="101">
        <f t="shared" si="27"/>
        <v>3.80132</v>
      </c>
    </row>
    <row r="412" spans="16:39">
      <c r="P412" s="99">
        <v>7.5</v>
      </c>
      <c r="Q412" s="100">
        <v>46.8</v>
      </c>
      <c r="R412" s="100">
        <v>0.20415514720899999</v>
      </c>
      <c r="S412" s="100">
        <v>0.466289971553</v>
      </c>
      <c r="T412" s="100">
        <v>0.64439494300300004</v>
      </c>
      <c r="U412" s="101">
        <f t="shared" si="24"/>
        <v>2.8</v>
      </c>
      <c r="V412" s="99">
        <v>7.5</v>
      </c>
      <c r="W412" s="100">
        <v>46.8</v>
      </c>
      <c r="X412" s="100">
        <v>0.20415514720899999</v>
      </c>
      <c r="Y412" s="100">
        <v>0.466289971553</v>
      </c>
      <c r="Z412" s="100">
        <v>0.64439494300300004</v>
      </c>
      <c r="AA412" s="102">
        <f t="shared" si="25"/>
        <v>2.9</v>
      </c>
      <c r="AB412" s="99">
        <v>7.5</v>
      </c>
      <c r="AC412" s="100">
        <v>46.8</v>
      </c>
      <c r="AD412" s="100">
        <v>0.20415514720899999</v>
      </c>
      <c r="AE412" s="100">
        <v>0.466289971553</v>
      </c>
      <c r="AF412" s="100">
        <v>0.64439494300300004</v>
      </c>
      <c r="AG412" s="101">
        <f t="shared" si="26"/>
        <v>2.9017200000000001</v>
      </c>
      <c r="AH412" s="99">
        <v>7.5</v>
      </c>
      <c r="AI412" s="100">
        <v>46.8</v>
      </c>
      <c r="AJ412" s="100">
        <v>0.20415514720899999</v>
      </c>
      <c r="AK412" s="100">
        <v>0.466289971553</v>
      </c>
      <c r="AL412" s="100">
        <v>0.64439494300300004</v>
      </c>
      <c r="AM412" s="101">
        <f t="shared" si="27"/>
        <v>2.80179</v>
      </c>
    </row>
    <row r="413" spans="16:39">
      <c r="P413" s="99">
        <v>6.4</v>
      </c>
      <c r="Q413" s="100">
        <v>46.8</v>
      </c>
      <c r="R413" s="100">
        <v>0.175211598931</v>
      </c>
      <c r="S413" s="100">
        <v>0.428129084662</v>
      </c>
      <c r="T413" s="100">
        <v>0.60438066928400003</v>
      </c>
      <c r="U413" s="101">
        <f t="shared" si="24"/>
        <v>3.9</v>
      </c>
      <c r="V413" s="99">
        <v>6.4</v>
      </c>
      <c r="W413" s="100">
        <v>46.8</v>
      </c>
      <c r="X413" s="100">
        <v>0.175211598931</v>
      </c>
      <c r="Y413" s="100">
        <v>0.428129084662</v>
      </c>
      <c r="Z413" s="100">
        <v>0.60438066928400003</v>
      </c>
      <c r="AA413" s="102">
        <f t="shared" si="25"/>
        <v>4</v>
      </c>
      <c r="AB413" s="99">
        <v>6.4</v>
      </c>
      <c r="AC413" s="100">
        <v>46.8</v>
      </c>
      <c r="AD413" s="100">
        <v>0.175211598931</v>
      </c>
      <c r="AE413" s="100">
        <v>0.428129084662</v>
      </c>
      <c r="AF413" s="100">
        <v>0.60438066928400003</v>
      </c>
      <c r="AG413" s="101">
        <f t="shared" si="26"/>
        <v>4.0012499999999998</v>
      </c>
      <c r="AH413" s="99">
        <v>6.4</v>
      </c>
      <c r="AI413" s="100">
        <v>46.8</v>
      </c>
      <c r="AJ413" s="100">
        <v>0.175211598931</v>
      </c>
      <c r="AK413" s="100">
        <v>0.428129084662</v>
      </c>
      <c r="AL413" s="100">
        <v>0.60438066928400003</v>
      </c>
      <c r="AM413" s="101">
        <f t="shared" si="27"/>
        <v>3.9012799999999999</v>
      </c>
    </row>
    <row r="414" spans="16:39">
      <c r="P414" s="99">
        <v>7.6</v>
      </c>
      <c r="Q414" s="100">
        <v>46.8</v>
      </c>
      <c r="R414" s="100">
        <v>0.19961266101</v>
      </c>
      <c r="S414" s="100">
        <v>0.452072968327</v>
      </c>
      <c r="T414" s="100">
        <v>0.62173068780600005</v>
      </c>
      <c r="U414" s="101">
        <f t="shared" si="24"/>
        <v>2.7</v>
      </c>
      <c r="V414" s="99">
        <v>7.6</v>
      </c>
      <c r="W414" s="100">
        <v>46.8</v>
      </c>
      <c r="X414" s="100">
        <v>0.19961266101</v>
      </c>
      <c r="Y414" s="100">
        <v>0.452072968327</v>
      </c>
      <c r="Z414" s="100">
        <v>0.62173068780600005</v>
      </c>
      <c r="AA414" s="102">
        <f t="shared" si="25"/>
        <v>2.8</v>
      </c>
      <c r="AB414" s="99">
        <v>7.6</v>
      </c>
      <c r="AC414" s="100">
        <v>46.8</v>
      </c>
      <c r="AD414" s="100">
        <v>0.19961266101</v>
      </c>
      <c r="AE414" s="100">
        <v>0.452072968327</v>
      </c>
      <c r="AF414" s="100">
        <v>0.62173068780600005</v>
      </c>
      <c r="AG414" s="101">
        <f t="shared" si="26"/>
        <v>2.80179</v>
      </c>
      <c r="AH414" s="99">
        <v>7.6</v>
      </c>
      <c r="AI414" s="100">
        <v>46.8</v>
      </c>
      <c r="AJ414" s="100">
        <v>0.19961266101</v>
      </c>
      <c r="AK414" s="100">
        <v>0.452072968327</v>
      </c>
      <c r="AL414" s="100">
        <v>0.62173068780600005</v>
      </c>
      <c r="AM414" s="101">
        <f t="shared" si="27"/>
        <v>2.7018499999999999</v>
      </c>
    </row>
    <row r="415" spans="16:39">
      <c r="P415" s="99">
        <v>6.3</v>
      </c>
      <c r="Q415" s="100">
        <v>46.8</v>
      </c>
      <c r="R415" s="100">
        <v>0.163745567446</v>
      </c>
      <c r="S415" s="100">
        <v>0.40345570785200002</v>
      </c>
      <c r="T415" s="100">
        <v>0.57230501966299996</v>
      </c>
      <c r="U415" s="101">
        <f t="shared" si="24"/>
        <v>4</v>
      </c>
      <c r="V415" s="99">
        <v>6.3</v>
      </c>
      <c r="W415" s="100">
        <v>46.8</v>
      </c>
      <c r="X415" s="100">
        <v>0.163745567446</v>
      </c>
      <c r="Y415" s="100">
        <v>0.40345570785200002</v>
      </c>
      <c r="Z415" s="100">
        <v>0.57230501966299996</v>
      </c>
      <c r="AA415" s="102">
        <f t="shared" si="25"/>
        <v>4.0999999999999996</v>
      </c>
      <c r="AB415" s="99">
        <v>6.3</v>
      </c>
      <c r="AC415" s="100">
        <v>46.8</v>
      </c>
      <c r="AD415" s="100">
        <v>0.163745567446</v>
      </c>
      <c r="AE415" s="100">
        <v>0.40345570785200002</v>
      </c>
      <c r="AF415" s="100">
        <v>0.57230501966299996</v>
      </c>
      <c r="AG415" s="101">
        <f t="shared" si="26"/>
        <v>4.1012199999999996</v>
      </c>
      <c r="AH415" s="99">
        <v>6.3</v>
      </c>
      <c r="AI415" s="100">
        <v>46.8</v>
      </c>
      <c r="AJ415" s="100">
        <v>0.163745567446</v>
      </c>
      <c r="AK415" s="100">
        <v>0.40345570785200002</v>
      </c>
      <c r="AL415" s="100">
        <v>0.57230501966299996</v>
      </c>
      <c r="AM415" s="101">
        <f t="shared" si="27"/>
        <v>4.0012499999999998</v>
      </c>
    </row>
    <row r="416" spans="16:39">
      <c r="P416" s="99">
        <v>7.7</v>
      </c>
      <c r="Q416" s="100">
        <v>46.8</v>
      </c>
      <c r="R416" s="100">
        <v>0.202435860173</v>
      </c>
      <c r="S416" s="100">
        <v>0.46394859495000002</v>
      </c>
      <c r="T416" s="100">
        <v>0.64201374560900004</v>
      </c>
      <c r="U416" s="101">
        <f t="shared" si="24"/>
        <v>2.6</v>
      </c>
      <c r="V416" s="99">
        <v>7.7</v>
      </c>
      <c r="W416" s="100">
        <v>46.8</v>
      </c>
      <c r="X416" s="100">
        <v>0.202435860173</v>
      </c>
      <c r="Y416" s="100">
        <v>0.46394859495000002</v>
      </c>
      <c r="Z416" s="100">
        <v>0.64201374560900004</v>
      </c>
      <c r="AA416" s="102">
        <f t="shared" si="25"/>
        <v>2.7</v>
      </c>
      <c r="AB416" s="99">
        <v>7.7</v>
      </c>
      <c r="AC416" s="100">
        <v>46.8</v>
      </c>
      <c r="AD416" s="100">
        <v>0.202435860173</v>
      </c>
      <c r="AE416" s="100">
        <v>0.46394859495000002</v>
      </c>
      <c r="AF416" s="100">
        <v>0.64201374560900004</v>
      </c>
      <c r="AG416" s="101">
        <f t="shared" si="26"/>
        <v>2.7018499999999999</v>
      </c>
      <c r="AH416" s="99">
        <v>7.7</v>
      </c>
      <c r="AI416" s="100">
        <v>46.8</v>
      </c>
      <c r="AJ416" s="100">
        <v>0.202435860173</v>
      </c>
      <c r="AK416" s="100">
        <v>0.46394859495000002</v>
      </c>
      <c r="AL416" s="100">
        <v>0.64201374560900004</v>
      </c>
      <c r="AM416" s="101">
        <f t="shared" si="27"/>
        <v>2.6019199999999998</v>
      </c>
    </row>
    <row r="417" spans="16:39">
      <c r="P417" s="99">
        <v>6.2</v>
      </c>
      <c r="Q417" s="100">
        <v>46.8</v>
      </c>
      <c r="R417" s="100">
        <v>0.15043879492000001</v>
      </c>
      <c r="S417" s="100">
        <v>0.370012778027</v>
      </c>
      <c r="T417" s="100">
        <v>0.52658463444699999</v>
      </c>
      <c r="U417" s="101">
        <f t="shared" si="24"/>
        <v>4.0999999999999996</v>
      </c>
      <c r="V417" s="99">
        <v>6.2</v>
      </c>
      <c r="W417" s="100">
        <v>46.8</v>
      </c>
      <c r="X417" s="100">
        <v>0.15043879492000001</v>
      </c>
      <c r="Y417" s="100">
        <v>0.370012778027</v>
      </c>
      <c r="Z417" s="100">
        <v>0.52658463444699999</v>
      </c>
      <c r="AA417" s="102">
        <f t="shared" si="25"/>
        <v>4.2</v>
      </c>
      <c r="AB417" s="99">
        <v>6.2</v>
      </c>
      <c r="AC417" s="100">
        <v>46.8</v>
      </c>
      <c r="AD417" s="100">
        <v>0.15043879492000001</v>
      </c>
      <c r="AE417" s="100">
        <v>0.370012778027</v>
      </c>
      <c r="AF417" s="100">
        <v>0.52658463444699999</v>
      </c>
      <c r="AG417" s="101">
        <f t="shared" si="26"/>
        <v>4.2011900000000004</v>
      </c>
      <c r="AH417" s="99">
        <v>6.2</v>
      </c>
      <c r="AI417" s="100">
        <v>46.8</v>
      </c>
      <c r="AJ417" s="100">
        <v>0.15043879492000001</v>
      </c>
      <c r="AK417" s="100">
        <v>0.370012778027</v>
      </c>
      <c r="AL417" s="100">
        <v>0.52658463444699999</v>
      </c>
      <c r="AM417" s="101">
        <f t="shared" si="27"/>
        <v>4.1012199999999996</v>
      </c>
    </row>
    <row r="418" spans="16:39">
      <c r="P418" s="99">
        <v>7.8</v>
      </c>
      <c r="Q418" s="100">
        <v>46.8</v>
      </c>
      <c r="R418" s="100">
        <v>0.20967447160700001</v>
      </c>
      <c r="S418" s="100">
        <v>0.49004317186599999</v>
      </c>
      <c r="T418" s="100">
        <v>0.68086814150700004</v>
      </c>
      <c r="U418" s="101">
        <f t="shared" si="24"/>
        <v>2.5</v>
      </c>
      <c r="V418" s="99">
        <v>7.8</v>
      </c>
      <c r="W418" s="100">
        <v>46.8</v>
      </c>
      <c r="X418" s="100">
        <v>0.20967447160700001</v>
      </c>
      <c r="Y418" s="100">
        <v>0.49004317186599999</v>
      </c>
      <c r="Z418" s="100">
        <v>0.68086814150700004</v>
      </c>
      <c r="AA418" s="102">
        <f t="shared" si="25"/>
        <v>2.6</v>
      </c>
      <c r="AB418" s="99">
        <v>7.8</v>
      </c>
      <c r="AC418" s="100">
        <v>46.8</v>
      </c>
      <c r="AD418" s="100">
        <v>0.20967447160700001</v>
      </c>
      <c r="AE418" s="100">
        <v>0.49004317186599999</v>
      </c>
      <c r="AF418" s="100">
        <v>0.68086814150700004</v>
      </c>
      <c r="AG418" s="101">
        <f t="shared" si="26"/>
        <v>2.6019199999999998</v>
      </c>
      <c r="AH418" s="99">
        <v>7.8</v>
      </c>
      <c r="AI418" s="100">
        <v>46.8</v>
      </c>
      <c r="AJ418" s="100">
        <v>0.20967447160700001</v>
      </c>
      <c r="AK418" s="100">
        <v>0.49004317186599999</v>
      </c>
      <c r="AL418" s="100">
        <v>0.68086814150700004</v>
      </c>
      <c r="AM418" s="101">
        <f t="shared" si="27"/>
        <v>2.5019999999999998</v>
      </c>
    </row>
    <row r="419" spans="16:39">
      <c r="P419" s="99">
        <v>6.1</v>
      </c>
      <c r="Q419" s="100">
        <v>46.8</v>
      </c>
      <c r="R419" s="100">
        <v>0.139217308274</v>
      </c>
      <c r="S419" s="100">
        <v>0.34259831011500003</v>
      </c>
      <c r="T419" s="100">
        <v>0.48811222813499999</v>
      </c>
      <c r="U419" s="101">
        <f t="shared" si="24"/>
        <v>4.2</v>
      </c>
      <c r="V419" s="99">
        <v>6.1</v>
      </c>
      <c r="W419" s="100">
        <v>46.8</v>
      </c>
      <c r="X419" s="100">
        <v>0.139217308274</v>
      </c>
      <c r="Y419" s="100">
        <v>0.34259831011500003</v>
      </c>
      <c r="Z419" s="100">
        <v>0.48811222813499999</v>
      </c>
      <c r="AA419" s="102">
        <f t="shared" si="25"/>
        <v>4.3</v>
      </c>
      <c r="AB419" s="99">
        <v>6.1</v>
      </c>
      <c r="AC419" s="100">
        <v>46.8</v>
      </c>
      <c r="AD419" s="100">
        <v>0.139217308274</v>
      </c>
      <c r="AE419" s="100">
        <v>0.34259831011500003</v>
      </c>
      <c r="AF419" s="100">
        <v>0.48811222813499999</v>
      </c>
      <c r="AG419" s="101">
        <f t="shared" si="26"/>
        <v>4.3011600000000003</v>
      </c>
      <c r="AH419" s="99">
        <v>6.1</v>
      </c>
      <c r="AI419" s="100">
        <v>46.8</v>
      </c>
      <c r="AJ419" s="100">
        <v>0.139217308274</v>
      </c>
      <c r="AK419" s="100">
        <v>0.34259831011500003</v>
      </c>
      <c r="AL419" s="100">
        <v>0.48811222813499999</v>
      </c>
      <c r="AM419" s="101">
        <f t="shared" si="27"/>
        <v>4.2011900000000004</v>
      </c>
    </row>
    <row r="420" spans="16:39">
      <c r="P420" s="99">
        <v>7.9</v>
      </c>
      <c r="Q420" s="100">
        <v>46.8</v>
      </c>
      <c r="R420" s="100">
        <v>0.22137052186600001</v>
      </c>
      <c r="S420" s="100">
        <v>0.53116194696700003</v>
      </c>
      <c r="T420" s="100">
        <v>0.74296114076899999</v>
      </c>
      <c r="U420" s="101">
        <f t="shared" si="24"/>
        <v>2.4</v>
      </c>
      <c r="V420" s="99">
        <v>7.9</v>
      </c>
      <c r="W420" s="100">
        <v>46.8</v>
      </c>
      <c r="X420" s="100">
        <v>0.22137052186600001</v>
      </c>
      <c r="Y420" s="100">
        <v>0.53116194696700003</v>
      </c>
      <c r="Z420" s="100">
        <v>0.74296114076899999</v>
      </c>
      <c r="AA420" s="102">
        <f t="shared" si="25"/>
        <v>2.5</v>
      </c>
      <c r="AB420" s="99">
        <v>7.9</v>
      </c>
      <c r="AC420" s="100">
        <v>46.8</v>
      </c>
      <c r="AD420" s="100">
        <v>0.22137052186600001</v>
      </c>
      <c r="AE420" s="100">
        <v>0.53116194696700003</v>
      </c>
      <c r="AF420" s="100">
        <v>0.74296114076899999</v>
      </c>
      <c r="AG420" s="101">
        <f t="shared" si="26"/>
        <v>2.5019999999999998</v>
      </c>
      <c r="AH420" s="99">
        <v>7.9</v>
      </c>
      <c r="AI420" s="100">
        <v>46.8</v>
      </c>
      <c r="AJ420" s="100">
        <v>0.22137052186600001</v>
      </c>
      <c r="AK420" s="100">
        <v>0.53116194696700003</v>
      </c>
      <c r="AL420" s="100">
        <v>0.74296114076899999</v>
      </c>
      <c r="AM420" s="101">
        <f t="shared" si="27"/>
        <v>2.4020800000000002</v>
      </c>
    </row>
    <row r="421" spans="16:39">
      <c r="P421" s="99">
        <v>8</v>
      </c>
      <c r="Q421" s="100">
        <v>46.8</v>
      </c>
      <c r="R421" s="100">
        <v>0.23386985526500001</v>
      </c>
      <c r="S421" s="100">
        <v>0.57236120364499998</v>
      </c>
      <c r="T421" s="100">
        <v>0.80283615443099998</v>
      </c>
      <c r="U421" s="101">
        <f t="shared" si="24"/>
        <v>2.2999999999999998</v>
      </c>
      <c r="V421" s="99">
        <v>8</v>
      </c>
      <c r="W421" s="100">
        <v>46.8</v>
      </c>
      <c r="X421" s="100">
        <v>0.23386985526500001</v>
      </c>
      <c r="Y421" s="100">
        <v>0.57236120364499998</v>
      </c>
      <c r="Z421" s="100">
        <v>0.80283615443099998</v>
      </c>
      <c r="AA421" s="102">
        <f t="shared" si="25"/>
        <v>2.4</v>
      </c>
      <c r="AB421" s="99">
        <v>8</v>
      </c>
      <c r="AC421" s="100">
        <v>46.8</v>
      </c>
      <c r="AD421" s="100">
        <v>0.23386985526500001</v>
      </c>
      <c r="AE421" s="100">
        <v>0.57236120364499998</v>
      </c>
      <c r="AF421" s="100">
        <v>0.80283615443099998</v>
      </c>
      <c r="AG421" s="101">
        <f t="shared" si="26"/>
        <v>2.4020800000000002</v>
      </c>
      <c r="AH421" s="99">
        <v>8</v>
      </c>
      <c r="AI421" s="100">
        <v>46.8</v>
      </c>
      <c r="AJ421" s="100">
        <v>0.23386985526500001</v>
      </c>
      <c r="AK421" s="100">
        <v>0.57236120364499998</v>
      </c>
      <c r="AL421" s="100">
        <v>0.80283615443099998</v>
      </c>
      <c r="AM421" s="101">
        <f t="shared" si="27"/>
        <v>2.3021699999999998</v>
      </c>
    </row>
    <row r="422" spans="16:39">
      <c r="P422" s="99">
        <v>8.1</v>
      </c>
      <c r="Q422" s="100">
        <v>46.8</v>
      </c>
      <c r="R422" s="100">
        <v>0.241187732258</v>
      </c>
      <c r="S422" s="100">
        <v>0.59214760346799999</v>
      </c>
      <c r="T422" s="100">
        <v>0.82896256779800004</v>
      </c>
      <c r="U422" s="101">
        <f t="shared" si="24"/>
        <v>2.2000000000000002</v>
      </c>
      <c r="V422" s="99">
        <v>8.1</v>
      </c>
      <c r="W422" s="100">
        <v>46.8</v>
      </c>
      <c r="X422" s="100">
        <v>0.241187732258</v>
      </c>
      <c r="Y422" s="100">
        <v>0.59214760346799999</v>
      </c>
      <c r="Z422" s="100">
        <v>0.82896256779800004</v>
      </c>
      <c r="AA422" s="102">
        <f t="shared" si="25"/>
        <v>2.2999999999999998</v>
      </c>
      <c r="AB422" s="99">
        <v>8.1</v>
      </c>
      <c r="AC422" s="100">
        <v>46.8</v>
      </c>
      <c r="AD422" s="100">
        <v>0.241187732258</v>
      </c>
      <c r="AE422" s="100">
        <v>0.59214760346799999</v>
      </c>
      <c r="AF422" s="100">
        <v>0.82896256779800004</v>
      </c>
      <c r="AG422" s="101">
        <f t="shared" si="26"/>
        <v>2.3021699999999998</v>
      </c>
      <c r="AH422" s="99">
        <v>8.1</v>
      </c>
      <c r="AI422" s="100">
        <v>46.8</v>
      </c>
      <c r="AJ422" s="100">
        <v>0.241187732258</v>
      </c>
      <c r="AK422" s="100">
        <v>0.59214760346799999</v>
      </c>
      <c r="AL422" s="100">
        <v>0.82896256779800004</v>
      </c>
      <c r="AM422" s="101">
        <f t="shared" si="27"/>
        <v>2.2022699999999999</v>
      </c>
    </row>
    <row r="423" spans="16:39">
      <c r="P423" s="99">
        <v>8.1999999999999993</v>
      </c>
      <c r="Q423" s="100">
        <v>46.8</v>
      </c>
      <c r="R423" s="100">
        <v>0.243029192122</v>
      </c>
      <c r="S423" s="100">
        <v>0.59894836721199995</v>
      </c>
      <c r="T423" s="100">
        <v>0.83895089212399998</v>
      </c>
      <c r="U423" s="101">
        <f t="shared" si="24"/>
        <v>2.1</v>
      </c>
      <c r="V423" s="99">
        <v>8.1999999999999993</v>
      </c>
      <c r="W423" s="100">
        <v>46.8</v>
      </c>
      <c r="X423" s="100">
        <v>0.243029192122</v>
      </c>
      <c r="Y423" s="100">
        <v>0.59894836721199995</v>
      </c>
      <c r="Z423" s="100">
        <v>0.83895089212399998</v>
      </c>
      <c r="AA423" s="102">
        <f t="shared" si="25"/>
        <v>2.2000000000000002</v>
      </c>
      <c r="AB423" s="99">
        <v>8.1999999999999993</v>
      </c>
      <c r="AC423" s="100">
        <v>46.8</v>
      </c>
      <c r="AD423" s="100">
        <v>0.243029192122</v>
      </c>
      <c r="AE423" s="100">
        <v>0.59894836721199995</v>
      </c>
      <c r="AF423" s="100">
        <v>0.83895089212399998</v>
      </c>
      <c r="AG423" s="101">
        <f t="shared" si="26"/>
        <v>2.2022699999999999</v>
      </c>
      <c r="AH423" s="99">
        <v>8.1999999999999993</v>
      </c>
      <c r="AI423" s="100">
        <v>46.8</v>
      </c>
      <c r="AJ423" s="100">
        <v>0.243029192122</v>
      </c>
      <c r="AK423" s="100">
        <v>0.59894836721199995</v>
      </c>
      <c r="AL423" s="100">
        <v>0.83895089212399998</v>
      </c>
      <c r="AM423" s="101">
        <f t="shared" si="27"/>
        <v>2.1023800000000001</v>
      </c>
    </row>
    <row r="424" spans="16:39">
      <c r="P424" s="99">
        <v>8.3000000000000007</v>
      </c>
      <c r="Q424" s="100">
        <v>46.8</v>
      </c>
      <c r="R424" s="100">
        <v>0.23869151225999999</v>
      </c>
      <c r="S424" s="100">
        <v>0.58877867003999995</v>
      </c>
      <c r="T424" s="100">
        <v>0.82605743293699996</v>
      </c>
      <c r="U424" s="101">
        <f t="shared" si="24"/>
        <v>2</v>
      </c>
      <c r="V424" s="99">
        <v>8.3000000000000007</v>
      </c>
      <c r="W424" s="100">
        <v>46.8</v>
      </c>
      <c r="X424" s="100">
        <v>0.23869151225999999</v>
      </c>
      <c r="Y424" s="100">
        <v>0.58877867003999995</v>
      </c>
      <c r="Z424" s="100">
        <v>0.82605743293699996</v>
      </c>
      <c r="AA424" s="102">
        <f t="shared" si="25"/>
        <v>2.1</v>
      </c>
      <c r="AB424" s="99">
        <v>8.3000000000000007</v>
      </c>
      <c r="AC424" s="100">
        <v>46.8</v>
      </c>
      <c r="AD424" s="100">
        <v>0.23869151225999999</v>
      </c>
      <c r="AE424" s="100">
        <v>0.58877867003999995</v>
      </c>
      <c r="AF424" s="100">
        <v>0.82605743293699996</v>
      </c>
      <c r="AG424" s="101">
        <f t="shared" si="26"/>
        <v>2.1023800000000001</v>
      </c>
      <c r="AH424" s="99">
        <v>8.3000000000000007</v>
      </c>
      <c r="AI424" s="100">
        <v>46.8</v>
      </c>
      <c r="AJ424" s="100">
        <v>0.23869151225999999</v>
      </c>
      <c r="AK424" s="100">
        <v>0.58877867003999995</v>
      </c>
      <c r="AL424" s="100">
        <v>0.82605743293699996</v>
      </c>
      <c r="AM424" s="101">
        <f t="shared" si="27"/>
        <v>2.0024999999999999</v>
      </c>
    </row>
    <row r="425" spans="16:39">
      <c r="P425" s="99">
        <v>8.4</v>
      </c>
      <c r="Q425" s="100">
        <v>46.8</v>
      </c>
      <c r="R425" s="100">
        <v>0.22888559535799999</v>
      </c>
      <c r="S425" s="100">
        <v>0.55788162215799997</v>
      </c>
      <c r="T425" s="100">
        <v>0.77977110683499995</v>
      </c>
      <c r="U425" s="101">
        <f t="shared" si="24"/>
        <v>1.9</v>
      </c>
      <c r="V425" s="99">
        <v>8.4</v>
      </c>
      <c r="W425" s="100">
        <v>46.8</v>
      </c>
      <c r="X425" s="100">
        <v>0.22888559535799999</v>
      </c>
      <c r="Y425" s="100">
        <v>0.55788162215799997</v>
      </c>
      <c r="Z425" s="100">
        <v>0.77977110683499995</v>
      </c>
      <c r="AA425" s="102">
        <f t="shared" si="25"/>
        <v>2</v>
      </c>
      <c r="AB425" s="99">
        <v>8.4</v>
      </c>
      <c r="AC425" s="100">
        <v>46.8</v>
      </c>
      <c r="AD425" s="100">
        <v>0.22888559535799999</v>
      </c>
      <c r="AE425" s="100">
        <v>0.55788162215799997</v>
      </c>
      <c r="AF425" s="100">
        <v>0.77977110683499995</v>
      </c>
      <c r="AG425" s="101">
        <f t="shared" si="26"/>
        <v>2.0024999999999999</v>
      </c>
      <c r="AH425" s="99">
        <v>8.4</v>
      </c>
      <c r="AI425" s="100">
        <v>46.8</v>
      </c>
      <c r="AJ425" s="100">
        <v>0.22888559535799999</v>
      </c>
      <c r="AK425" s="100">
        <v>0.55788162215799997</v>
      </c>
      <c r="AL425" s="100">
        <v>0.77977110683499995</v>
      </c>
      <c r="AM425" s="101">
        <f t="shared" si="27"/>
        <v>1.90263</v>
      </c>
    </row>
    <row r="426" spans="16:39">
      <c r="P426" s="99">
        <v>8.5</v>
      </c>
      <c r="Q426" s="100">
        <v>46.8</v>
      </c>
      <c r="R426" s="100">
        <v>0.22150844868799999</v>
      </c>
      <c r="S426" s="100">
        <v>0.53608837910600005</v>
      </c>
      <c r="T426" s="100">
        <v>0.74844255923199998</v>
      </c>
      <c r="U426" s="101">
        <f t="shared" si="24"/>
        <v>1.8</v>
      </c>
      <c r="V426" s="99">
        <v>8.5</v>
      </c>
      <c r="W426" s="100">
        <v>46.8</v>
      </c>
      <c r="X426" s="100">
        <v>0.22150844868799999</v>
      </c>
      <c r="Y426" s="100">
        <v>0.53608837910600005</v>
      </c>
      <c r="Z426" s="100">
        <v>0.74844255923199998</v>
      </c>
      <c r="AA426" s="102">
        <f t="shared" si="25"/>
        <v>1.9</v>
      </c>
      <c r="AB426" s="99">
        <v>8.5</v>
      </c>
      <c r="AC426" s="100">
        <v>46.8</v>
      </c>
      <c r="AD426" s="100">
        <v>0.22150844868799999</v>
      </c>
      <c r="AE426" s="100">
        <v>0.53608837910600005</v>
      </c>
      <c r="AF426" s="100">
        <v>0.74844255923199998</v>
      </c>
      <c r="AG426" s="101">
        <f t="shared" si="26"/>
        <v>1.90263</v>
      </c>
      <c r="AH426" s="99">
        <v>8.5</v>
      </c>
      <c r="AI426" s="100">
        <v>46.8</v>
      </c>
      <c r="AJ426" s="100">
        <v>0.22150844868799999</v>
      </c>
      <c r="AK426" s="100">
        <v>0.53608837910600005</v>
      </c>
      <c r="AL426" s="100">
        <v>0.74844255923199998</v>
      </c>
      <c r="AM426" s="101">
        <f t="shared" si="27"/>
        <v>1.80278</v>
      </c>
    </row>
    <row r="427" spans="16:39">
      <c r="P427" s="99">
        <v>8.6</v>
      </c>
      <c r="Q427" s="100">
        <v>46.8</v>
      </c>
      <c r="R427" s="100">
        <v>0.214953807494</v>
      </c>
      <c r="S427" s="100">
        <v>0.51781571934299997</v>
      </c>
      <c r="T427" s="100">
        <v>0.72306073158100004</v>
      </c>
      <c r="U427" s="101">
        <f t="shared" si="24"/>
        <v>1.7</v>
      </c>
      <c r="V427" s="99">
        <v>8.6</v>
      </c>
      <c r="W427" s="100">
        <v>46.8</v>
      </c>
      <c r="X427" s="100">
        <v>0.214953807494</v>
      </c>
      <c r="Y427" s="100">
        <v>0.51781571934299997</v>
      </c>
      <c r="Z427" s="100">
        <v>0.72306073158100004</v>
      </c>
      <c r="AA427" s="102">
        <f t="shared" si="25"/>
        <v>1.8</v>
      </c>
      <c r="AB427" s="99">
        <v>8.6</v>
      </c>
      <c r="AC427" s="100">
        <v>46.8</v>
      </c>
      <c r="AD427" s="100">
        <v>0.214953807494</v>
      </c>
      <c r="AE427" s="100">
        <v>0.51781571934299997</v>
      </c>
      <c r="AF427" s="100">
        <v>0.72306073158100004</v>
      </c>
      <c r="AG427" s="101">
        <f t="shared" si="26"/>
        <v>1.80278</v>
      </c>
      <c r="AH427" s="99">
        <v>8.6</v>
      </c>
      <c r="AI427" s="100">
        <v>46.8</v>
      </c>
      <c r="AJ427" s="100">
        <v>0.214953807494</v>
      </c>
      <c r="AK427" s="100">
        <v>0.51781571934299997</v>
      </c>
      <c r="AL427" s="100">
        <v>0.72306073158100004</v>
      </c>
      <c r="AM427" s="101">
        <f t="shared" si="27"/>
        <v>1.7029399999999999</v>
      </c>
    </row>
    <row r="428" spans="16:39">
      <c r="P428" s="99">
        <v>8.6999999999999993</v>
      </c>
      <c r="Q428" s="100">
        <v>46.8</v>
      </c>
      <c r="R428" s="100">
        <v>0.20701331828700001</v>
      </c>
      <c r="S428" s="100">
        <v>0.49239265528699999</v>
      </c>
      <c r="T428" s="100">
        <v>0.68517629726999996</v>
      </c>
      <c r="U428" s="101">
        <f t="shared" si="24"/>
        <v>1.6</v>
      </c>
      <c r="V428" s="99">
        <v>8.6999999999999993</v>
      </c>
      <c r="W428" s="100">
        <v>46.8</v>
      </c>
      <c r="X428" s="100">
        <v>0.20701331828700001</v>
      </c>
      <c r="Y428" s="100">
        <v>0.49239265528699999</v>
      </c>
      <c r="Z428" s="100">
        <v>0.68517629726999996</v>
      </c>
      <c r="AA428" s="102">
        <f t="shared" si="25"/>
        <v>1.7</v>
      </c>
      <c r="AB428" s="99">
        <v>8.6999999999999993</v>
      </c>
      <c r="AC428" s="100">
        <v>46.8</v>
      </c>
      <c r="AD428" s="100">
        <v>0.20701331828700001</v>
      </c>
      <c r="AE428" s="100">
        <v>0.49239265528699999</v>
      </c>
      <c r="AF428" s="100">
        <v>0.68517629726999996</v>
      </c>
      <c r="AG428" s="101">
        <f t="shared" si="26"/>
        <v>1.7029399999999999</v>
      </c>
      <c r="AH428" s="99">
        <v>8.6999999999999993</v>
      </c>
      <c r="AI428" s="100">
        <v>46.8</v>
      </c>
      <c r="AJ428" s="100">
        <v>0.20701331828700001</v>
      </c>
      <c r="AK428" s="100">
        <v>0.49239265528699999</v>
      </c>
      <c r="AL428" s="100">
        <v>0.68517629726999996</v>
      </c>
      <c r="AM428" s="101">
        <f t="shared" si="27"/>
        <v>1.6031200000000001</v>
      </c>
    </row>
    <row r="429" spans="16:39">
      <c r="P429" s="99">
        <v>8.8000000000000007</v>
      </c>
      <c r="Q429" s="100">
        <v>46.8</v>
      </c>
      <c r="R429" s="100">
        <v>0.20316915342899999</v>
      </c>
      <c r="S429" s="100">
        <v>0.480775370679</v>
      </c>
      <c r="T429" s="100">
        <v>0.66868005384399998</v>
      </c>
      <c r="U429" s="101">
        <f t="shared" si="24"/>
        <v>1.5</v>
      </c>
      <c r="V429" s="99">
        <v>8.8000000000000007</v>
      </c>
      <c r="W429" s="100">
        <v>46.8</v>
      </c>
      <c r="X429" s="100">
        <v>0.20316915342899999</v>
      </c>
      <c r="Y429" s="100">
        <v>0.480775370679</v>
      </c>
      <c r="Z429" s="100">
        <v>0.66868005384399998</v>
      </c>
      <c r="AA429" s="102">
        <f t="shared" si="25"/>
        <v>1.6</v>
      </c>
      <c r="AB429" s="99">
        <v>8.8000000000000007</v>
      </c>
      <c r="AC429" s="100">
        <v>46.8</v>
      </c>
      <c r="AD429" s="100">
        <v>0.20316915342899999</v>
      </c>
      <c r="AE429" s="100">
        <v>0.480775370679</v>
      </c>
      <c r="AF429" s="100">
        <v>0.66868005384399998</v>
      </c>
      <c r="AG429" s="101">
        <f t="shared" si="26"/>
        <v>1.6031200000000001</v>
      </c>
      <c r="AH429" s="99">
        <v>8.8000000000000007</v>
      </c>
      <c r="AI429" s="100">
        <v>46.8</v>
      </c>
      <c r="AJ429" s="100">
        <v>0.20316915342899999</v>
      </c>
      <c r="AK429" s="100">
        <v>0.480775370679</v>
      </c>
      <c r="AL429" s="100">
        <v>0.66868005384399998</v>
      </c>
      <c r="AM429" s="101">
        <f t="shared" si="27"/>
        <v>1.5033300000000001</v>
      </c>
    </row>
    <row r="430" spans="16:39">
      <c r="P430" s="99">
        <v>8.9</v>
      </c>
      <c r="Q430" s="100">
        <v>46.8</v>
      </c>
      <c r="R430" s="100">
        <v>0.20239944381700001</v>
      </c>
      <c r="S430" s="100">
        <v>0.47821684740600001</v>
      </c>
      <c r="T430" s="100">
        <v>0.66535391451100001</v>
      </c>
      <c r="U430" s="101">
        <f t="shared" si="24"/>
        <v>1.4</v>
      </c>
      <c r="V430" s="99">
        <v>8.9</v>
      </c>
      <c r="W430" s="100">
        <v>46.8</v>
      </c>
      <c r="X430" s="100">
        <v>0.20239944381700001</v>
      </c>
      <c r="Y430" s="100">
        <v>0.47821684740600001</v>
      </c>
      <c r="Z430" s="100">
        <v>0.66535391451100001</v>
      </c>
      <c r="AA430" s="102">
        <f t="shared" si="25"/>
        <v>1.5</v>
      </c>
      <c r="AB430" s="99">
        <v>8.9</v>
      </c>
      <c r="AC430" s="100">
        <v>46.8</v>
      </c>
      <c r="AD430" s="100">
        <v>0.20239944381700001</v>
      </c>
      <c r="AE430" s="100">
        <v>0.47821684740600001</v>
      </c>
      <c r="AF430" s="100">
        <v>0.66535391451100001</v>
      </c>
      <c r="AG430" s="101">
        <f t="shared" si="26"/>
        <v>1.5033300000000001</v>
      </c>
      <c r="AH430" s="99">
        <v>8.9</v>
      </c>
      <c r="AI430" s="100">
        <v>46.8</v>
      </c>
      <c r="AJ430" s="100">
        <v>0.20239944381700001</v>
      </c>
      <c r="AK430" s="100">
        <v>0.47821684740600001</v>
      </c>
      <c r="AL430" s="100">
        <v>0.66535391451100001</v>
      </c>
      <c r="AM430" s="101">
        <f t="shared" si="27"/>
        <v>1.40357</v>
      </c>
    </row>
    <row r="431" spans="16:39">
      <c r="P431" s="99">
        <v>9</v>
      </c>
      <c r="Q431" s="100">
        <v>46.8</v>
      </c>
      <c r="R431" s="100">
        <v>0.20289539465799999</v>
      </c>
      <c r="S431" s="100">
        <v>0.47659358384900002</v>
      </c>
      <c r="T431" s="100">
        <v>0.66172292219600004</v>
      </c>
      <c r="U431" s="101">
        <f t="shared" si="24"/>
        <v>1.3</v>
      </c>
      <c r="V431" s="99">
        <v>9</v>
      </c>
      <c r="W431" s="100">
        <v>46.8</v>
      </c>
      <c r="X431" s="100">
        <v>0.20289539465799999</v>
      </c>
      <c r="Y431" s="100">
        <v>0.47659358384900002</v>
      </c>
      <c r="Z431" s="100">
        <v>0.66172292219600004</v>
      </c>
      <c r="AA431" s="102">
        <f t="shared" si="25"/>
        <v>1.4</v>
      </c>
      <c r="AB431" s="99">
        <v>9</v>
      </c>
      <c r="AC431" s="100">
        <v>46.8</v>
      </c>
      <c r="AD431" s="100">
        <v>0.20289539465799999</v>
      </c>
      <c r="AE431" s="100">
        <v>0.47659358384900002</v>
      </c>
      <c r="AF431" s="100">
        <v>0.66172292219600004</v>
      </c>
      <c r="AG431" s="101">
        <f t="shared" si="26"/>
        <v>1.40357</v>
      </c>
      <c r="AH431" s="99">
        <v>9</v>
      </c>
      <c r="AI431" s="100">
        <v>46.8</v>
      </c>
      <c r="AJ431" s="100">
        <v>0.20289539465799999</v>
      </c>
      <c r="AK431" s="100">
        <v>0.47659358384900002</v>
      </c>
      <c r="AL431" s="100">
        <v>0.66172292219600004</v>
      </c>
      <c r="AM431" s="101">
        <f t="shared" si="27"/>
        <v>1.3038400000000001</v>
      </c>
    </row>
    <row r="432" spans="16:39">
      <c r="P432" s="99">
        <v>9.1</v>
      </c>
      <c r="Q432" s="100">
        <v>46.8</v>
      </c>
      <c r="R432" s="100">
        <v>0.204704528995</v>
      </c>
      <c r="S432" s="100">
        <v>0.47596682124299999</v>
      </c>
      <c r="T432" s="100">
        <v>0.65750266820000003</v>
      </c>
      <c r="U432" s="101">
        <f t="shared" si="24"/>
        <v>1.2</v>
      </c>
      <c r="V432" s="99">
        <v>9.1</v>
      </c>
      <c r="W432" s="100">
        <v>46.8</v>
      </c>
      <c r="X432" s="100">
        <v>0.204704528995</v>
      </c>
      <c r="Y432" s="100">
        <v>0.47596682124299999</v>
      </c>
      <c r="Z432" s="100">
        <v>0.65750266820000003</v>
      </c>
      <c r="AA432" s="102">
        <f t="shared" si="25"/>
        <v>1.3</v>
      </c>
      <c r="AB432" s="99">
        <v>9.1</v>
      </c>
      <c r="AC432" s="100">
        <v>46.8</v>
      </c>
      <c r="AD432" s="100">
        <v>0.204704528995</v>
      </c>
      <c r="AE432" s="100">
        <v>0.47596682124299999</v>
      </c>
      <c r="AF432" s="100">
        <v>0.65750266820000003</v>
      </c>
      <c r="AG432" s="101">
        <f t="shared" si="26"/>
        <v>1.3038400000000001</v>
      </c>
      <c r="AH432" s="99">
        <v>9.1</v>
      </c>
      <c r="AI432" s="100">
        <v>46.8</v>
      </c>
      <c r="AJ432" s="100">
        <v>0.204704528995</v>
      </c>
      <c r="AK432" s="100">
        <v>0.47596682124299999</v>
      </c>
      <c r="AL432" s="100">
        <v>0.65750266820000003</v>
      </c>
      <c r="AM432" s="101">
        <f t="shared" si="27"/>
        <v>1.2041599999999999</v>
      </c>
    </row>
    <row r="433" spans="16:39">
      <c r="P433" s="99">
        <v>9.1999999999999993</v>
      </c>
      <c r="Q433" s="100">
        <v>46.8</v>
      </c>
      <c r="R433" s="100">
        <v>0.211836199138</v>
      </c>
      <c r="S433" s="100">
        <v>0.49050447341300002</v>
      </c>
      <c r="T433" s="100">
        <v>0.67444554361700004</v>
      </c>
      <c r="U433" s="101">
        <f t="shared" si="24"/>
        <v>1.1000000000000001</v>
      </c>
      <c r="V433" s="99">
        <v>9.1999999999999993</v>
      </c>
      <c r="W433" s="100">
        <v>46.8</v>
      </c>
      <c r="X433" s="100">
        <v>0.211836199138</v>
      </c>
      <c r="Y433" s="100">
        <v>0.49050447341300002</v>
      </c>
      <c r="Z433" s="100">
        <v>0.67444554361700004</v>
      </c>
      <c r="AA433" s="102">
        <f t="shared" si="25"/>
        <v>1.2</v>
      </c>
      <c r="AB433" s="99">
        <v>9.1999999999999993</v>
      </c>
      <c r="AC433" s="100">
        <v>46.8</v>
      </c>
      <c r="AD433" s="100">
        <v>0.211836199138</v>
      </c>
      <c r="AE433" s="100">
        <v>0.49050447341300002</v>
      </c>
      <c r="AF433" s="100">
        <v>0.67444554361700004</v>
      </c>
      <c r="AG433" s="101">
        <f t="shared" si="26"/>
        <v>1.2041599999999999</v>
      </c>
      <c r="AH433" s="99">
        <v>9.1999999999999993</v>
      </c>
      <c r="AI433" s="100">
        <v>46.8</v>
      </c>
      <c r="AJ433" s="100">
        <v>0.211836199138</v>
      </c>
      <c r="AK433" s="100">
        <v>0.49050447341300002</v>
      </c>
      <c r="AL433" s="100">
        <v>0.67444554361700004</v>
      </c>
      <c r="AM433" s="101">
        <f t="shared" si="27"/>
        <v>1.1045400000000001</v>
      </c>
    </row>
    <row r="434" spans="16:39">
      <c r="P434" s="99">
        <v>9.3000000000000007</v>
      </c>
      <c r="Q434" s="100">
        <v>46.8</v>
      </c>
      <c r="R434" s="100">
        <v>0.23030285431799999</v>
      </c>
      <c r="S434" s="100">
        <v>0.54390035747200005</v>
      </c>
      <c r="T434" s="100">
        <v>0.75235861550299998</v>
      </c>
      <c r="U434" s="101">
        <f t="shared" si="24"/>
        <v>1</v>
      </c>
      <c r="V434" s="99">
        <v>9.3000000000000007</v>
      </c>
      <c r="W434" s="100">
        <v>46.8</v>
      </c>
      <c r="X434" s="100">
        <v>0.23030285431799999</v>
      </c>
      <c r="Y434" s="100">
        <v>0.54390035747200005</v>
      </c>
      <c r="Z434" s="100">
        <v>0.75235861550299998</v>
      </c>
      <c r="AA434" s="102">
        <f t="shared" si="25"/>
        <v>1.1000000000000001</v>
      </c>
      <c r="AB434" s="99">
        <v>9.3000000000000007</v>
      </c>
      <c r="AC434" s="100">
        <v>46.8</v>
      </c>
      <c r="AD434" s="100">
        <v>0.23030285431799999</v>
      </c>
      <c r="AE434" s="100">
        <v>0.54390035747200005</v>
      </c>
      <c r="AF434" s="100">
        <v>0.75235861550299998</v>
      </c>
      <c r="AG434" s="101">
        <f t="shared" si="26"/>
        <v>1.1045400000000001</v>
      </c>
      <c r="AH434" s="99">
        <v>9.3000000000000007</v>
      </c>
      <c r="AI434" s="100">
        <v>46.8</v>
      </c>
      <c r="AJ434" s="100">
        <v>0.23030285431799999</v>
      </c>
      <c r="AK434" s="100">
        <v>0.54390035747200005</v>
      </c>
      <c r="AL434" s="100">
        <v>0.75235861550299998</v>
      </c>
      <c r="AM434" s="101">
        <f t="shared" si="27"/>
        <v>1.00499</v>
      </c>
    </row>
    <row r="435" spans="16:39">
      <c r="P435" s="99">
        <v>9.4</v>
      </c>
      <c r="Q435" s="100">
        <v>46.8</v>
      </c>
      <c r="R435" s="100">
        <v>0.255190636867</v>
      </c>
      <c r="S435" s="100">
        <v>0.608443683992</v>
      </c>
      <c r="T435" s="100">
        <v>0.84346456068599995</v>
      </c>
      <c r="U435" s="101">
        <f t="shared" si="24"/>
        <v>0.9</v>
      </c>
      <c r="V435" s="99">
        <v>9.4</v>
      </c>
      <c r="W435" s="100">
        <v>46.8</v>
      </c>
      <c r="X435" s="100">
        <v>0.255190636867</v>
      </c>
      <c r="Y435" s="100">
        <v>0.608443683992</v>
      </c>
      <c r="Z435" s="100">
        <v>0.84346456068599995</v>
      </c>
      <c r="AA435" s="102">
        <f t="shared" si="25"/>
        <v>1</v>
      </c>
      <c r="AB435" s="99">
        <v>9.4</v>
      </c>
      <c r="AC435" s="100">
        <v>46.8</v>
      </c>
      <c r="AD435" s="100">
        <v>0.255190636867</v>
      </c>
      <c r="AE435" s="100">
        <v>0.608443683992</v>
      </c>
      <c r="AF435" s="100">
        <v>0.84346456068599995</v>
      </c>
      <c r="AG435" s="101">
        <f t="shared" si="26"/>
        <v>1.00499</v>
      </c>
      <c r="AH435" s="99">
        <v>9.4</v>
      </c>
      <c r="AI435" s="100">
        <v>46.8</v>
      </c>
      <c r="AJ435" s="100">
        <v>0.255190636867</v>
      </c>
      <c r="AK435" s="100">
        <v>0.608443683992</v>
      </c>
      <c r="AL435" s="100">
        <v>0.84346456068599995</v>
      </c>
      <c r="AM435" s="101">
        <f t="shared" si="27"/>
        <v>0.90554000000000001</v>
      </c>
    </row>
    <row r="436" spans="16:39">
      <c r="P436" s="99">
        <v>9.5</v>
      </c>
      <c r="Q436" s="100">
        <v>46.8</v>
      </c>
      <c r="R436" s="100">
        <v>0.27186219915299997</v>
      </c>
      <c r="S436" s="100">
        <v>0.64498144473200003</v>
      </c>
      <c r="T436" s="100">
        <v>0.89142391884799999</v>
      </c>
      <c r="U436" s="101">
        <f t="shared" si="24"/>
        <v>0.8</v>
      </c>
      <c r="V436" s="99">
        <v>9.5</v>
      </c>
      <c r="W436" s="100">
        <v>46.8</v>
      </c>
      <c r="X436" s="100">
        <v>0.27186219915299997</v>
      </c>
      <c r="Y436" s="100">
        <v>0.64498144473200003</v>
      </c>
      <c r="Z436" s="100">
        <v>0.89142391884799999</v>
      </c>
      <c r="AA436" s="102">
        <f t="shared" si="25"/>
        <v>0.9</v>
      </c>
      <c r="AB436" s="99">
        <v>9.5</v>
      </c>
      <c r="AC436" s="100">
        <v>46.8</v>
      </c>
      <c r="AD436" s="100">
        <v>0.27186219915299997</v>
      </c>
      <c r="AE436" s="100">
        <v>0.64498144473200003</v>
      </c>
      <c r="AF436" s="100">
        <v>0.89142391884799999</v>
      </c>
      <c r="AG436" s="101">
        <f t="shared" si="26"/>
        <v>0.90554000000000001</v>
      </c>
      <c r="AH436" s="99">
        <v>9.5</v>
      </c>
      <c r="AI436" s="100">
        <v>46.8</v>
      </c>
      <c r="AJ436" s="100">
        <v>0.27186219915299997</v>
      </c>
      <c r="AK436" s="100">
        <v>0.64498144473200003</v>
      </c>
      <c r="AL436" s="100">
        <v>0.89142391884799999</v>
      </c>
      <c r="AM436" s="101">
        <f t="shared" si="27"/>
        <v>0.80623</v>
      </c>
    </row>
    <row r="437" spans="16:39">
      <c r="P437" s="99">
        <v>9.6</v>
      </c>
      <c r="Q437" s="100">
        <v>46.8</v>
      </c>
      <c r="R437" s="100">
        <v>0.28140945309999998</v>
      </c>
      <c r="S437" s="100">
        <v>0.66309232481299996</v>
      </c>
      <c r="T437" s="100">
        <v>0.913998993501</v>
      </c>
      <c r="U437" s="101">
        <f t="shared" si="24"/>
        <v>0.7</v>
      </c>
      <c r="V437" s="99">
        <v>9.6</v>
      </c>
      <c r="W437" s="100">
        <v>46.8</v>
      </c>
      <c r="X437" s="100">
        <v>0.28140945309999998</v>
      </c>
      <c r="Y437" s="100">
        <v>0.66309232481299996</v>
      </c>
      <c r="Z437" s="100">
        <v>0.913998993501</v>
      </c>
      <c r="AA437" s="102">
        <f t="shared" si="25"/>
        <v>0.8</v>
      </c>
      <c r="AB437" s="99">
        <v>9.6</v>
      </c>
      <c r="AC437" s="100">
        <v>46.8</v>
      </c>
      <c r="AD437" s="100">
        <v>0.28140945309999998</v>
      </c>
      <c r="AE437" s="100">
        <v>0.66309232481299996</v>
      </c>
      <c r="AF437" s="100">
        <v>0.913998993501</v>
      </c>
      <c r="AG437" s="101">
        <f t="shared" si="26"/>
        <v>0.80623</v>
      </c>
      <c r="AH437" s="99">
        <v>9.6</v>
      </c>
      <c r="AI437" s="100">
        <v>46.8</v>
      </c>
      <c r="AJ437" s="100">
        <v>0.28140945309999998</v>
      </c>
      <c r="AK437" s="100">
        <v>0.66309232481299996</v>
      </c>
      <c r="AL437" s="100">
        <v>0.913998993501</v>
      </c>
      <c r="AM437" s="101">
        <f t="shared" si="27"/>
        <v>0.70711000000000002</v>
      </c>
    </row>
    <row r="438" spans="16:39">
      <c r="P438" s="99">
        <v>9.6999999999999993</v>
      </c>
      <c r="Q438" s="100">
        <v>46.8</v>
      </c>
      <c r="R438" s="100">
        <v>0.28638736258199998</v>
      </c>
      <c r="S438" s="100">
        <v>0.67201849035500005</v>
      </c>
      <c r="T438" s="100">
        <v>0.925108789343</v>
      </c>
      <c r="U438" s="101">
        <f t="shared" si="24"/>
        <v>0.6</v>
      </c>
      <c r="V438" s="99">
        <v>9.6999999999999993</v>
      </c>
      <c r="W438" s="100">
        <v>46.8</v>
      </c>
      <c r="X438" s="100">
        <v>0.28638736258199998</v>
      </c>
      <c r="Y438" s="100">
        <v>0.67201849035500005</v>
      </c>
      <c r="Z438" s="100">
        <v>0.925108789343</v>
      </c>
      <c r="AA438" s="102">
        <f t="shared" si="25"/>
        <v>0.7</v>
      </c>
      <c r="AB438" s="99">
        <v>9.6999999999999993</v>
      </c>
      <c r="AC438" s="100">
        <v>46.8</v>
      </c>
      <c r="AD438" s="100">
        <v>0.28638736258199998</v>
      </c>
      <c r="AE438" s="100">
        <v>0.67201849035500005</v>
      </c>
      <c r="AF438" s="100">
        <v>0.925108789343</v>
      </c>
      <c r="AG438" s="101">
        <f t="shared" si="26"/>
        <v>0.70711000000000002</v>
      </c>
      <c r="AH438" s="99">
        <v>9.6999999999999993</v>
      </c>
      <c r="AI438" s="100">
        <v>46.8</v>
      </c>
      <c r="AJ438" s="100">
        <v>0.28638736258199998</v>
      </c>
      <c r="AK438" s="100">
        <v>0.67201849035500005</v>
      </c>
      <c r="AL438" s="100">
        <v>0.925108789343</v>
      </c>
      <c r="AM438" s="101">
        <f t="shared" si="27"/>
        <v>0.60828000000000004</v>
      </c>
    </row>
    <row r="439" spans="16:39">
      <c r="P439" s="99">
        <v>9.8000000000000007</v>
      </c>
      <c r="Q439" s="100">
        <v>46.8</v>
      </c>
      <c r="R439" s="100">
        <v>0.28797344642299999</v>
      </c>
      <c r="S439" s="100">
        <v>0.67371574467399997</v>
      </c>
      <c r="T439" s="100">
        <v>0.92677465366699996</v>
      </c>
      <c r="U439" s="101">
        <f t="shared" si="24"/>
        <v>0.5</v>
      </c>
      <c r="V439" s="99">
        <v>9.8000000000000007</v>
      </c>
      <c r="W439" s="100">
        <v>46.8</v>
      </c>
      <c r="X439" s="100">
        <v>0.28797344642299999</v>
      </c>
      <c r="Y439" s="100">
        <v>0.67371574467399997</v>
      </c>
      <c r="Z439" s="100">
        <v>0.92677465366699996</v>
      </c>
      <c r="AA439" s="102">
        <f t="shared" si="25"/>
        <v>0.6</v>
      </c>
      <c r="AB439" s="99">
        <v>9.8000000000000007</v>
      </c>
      <c r="AC439" s="100">
        <v>46.8</v>
      </c>
      <c r="AD439" s="100">
        <v>0.28797344642299999</v>
      </c>
      <c r="AE439" s="100">
        <v>0.67371574467399997</v>
      </c>
      <c r="AF439" s="100">
        <v>0.92677465366699996</v>
      </c>
      <c r="AG439" s="101">
        <f t="shared" si="26"/>
        <v>0.60828000000000004</v>
      </c>
      <c r="AH439" s="99">
        <v>9.8000000000000007</v>
      </c>
      <c r="AI439" s="100">
        <v>46.8</v>
      </c>
      <c r="AJ439" s="100">
        <v>0.28797344642299999</v>
      </c>
      <c r="AK439" s="100">
        <v>0.67371574467399997</v>
      </c>
      <c r="AL439" s="100">
        <v>0.92677465366699996</v>
      </c>
      <c r="AM439" s="101">
        <f t="shared" si="27"/>
        <v>0.50990000000000002</v>
      </c>
    </row>
    <row r="440" spans="16:39">
      <c r="P440" s="99">
        <v>9.9</v>
      </c>
      <c r="Q440" s="100">
        <v>46.8</v>
      </c>
      <c r="R440" s="100">
        <v>0.28630918628000002</v>
      </c>
      <c r="S440" s="100">
        <v>0.66737688424599995</v>
      </c>
      <c r="T440" s="100">
        <v>0.91746375338499997</v>
      </c>
      <c r="U440" s="101">
        <f t="shared" si="24"/>
        <v>0.4</v>
      </c>
      <c r="V440" s="99">
        <v>9.9</v>
      </c>
      <c r="W440" s="100">
        <v>46.8</v>
      </c>
      <c r="X440" s="100">
        <v>0.28630918628000002</v>
      </c>
      <c r="Y440" s="100">
        <v>0.66737688424599995</v>
      </c>
      <c r="Z440" s="100">
        <v>0.91746375338499997</v>
      </c>
      <c r="AA440" s="102">
        <f t="shared" si="25"/>
        <v>0.5</v>
      </c>
      <c r="AB440" s="99">
        <v>9.9</v>
      </c>
      <c r="AC440" s="100">
        <v>46.8</v>
      </c>
      <c r="AD440" s="100">
        <v>0.28630918628000002</v>
      </c>
      <c r="AE440" s="100">
        <v>0.66737688424599995</v>
      </c>
      <c r="AF440" s="100">
        <v>0.91746375338499997</v>
      </c>
      <c r="AG440" s="101">
        <f t="shared" si="26"/>
        <v>0.50990000000000002</v>
      </c>
      <c r="AH440" s="99">
        <v>9.9</v>
      </c>
      <c r="AI440" s="100">
        <v>46.8</v>
      </c>
      <c r="AJ440" s="100">
        <v>0.28630918628000002</v>
      </c>
      <c r="AK440" s="100">
        <v>0.66737688424599995</v>
      </c>
      <c r="AL440" s="100">
        <v>0.91746375338499997</v>
      </c>
      <c r="AM440" s="101">
        <f t="shared" si="27"/>
        <v>0.41231000000000001</v>
      </c>
    </row>
    <row r="441" spans="16:39">
      <c r="P441" s="99">
        <v>10</v>
      </c>
      <c r="Q441" s="100">
        <v>46.8</v>
      </c>
      <c r="R441" s="100">
        <v>0.28327996269200001</v>
      </c>
      <c r="S441" s="100">
        <v>0.65815562384500004</v>
      </c>
      <c r="T441" s="100">
        <v>0.90449271448400004</v>
      </c>
      <c r="U441" s="101">
        <f t="shared" si="24"/>
        <v>0.3</v>
      </c>
      <c r="V441" s="99">
        <v>10</v>
      </c>
      <c r="W441" s="100">
        <v>46.8</v>
      </c>
      <c r="X441" s="100">
        <v>0.28327996269200001</v>
      </c>
      <c r="Y441" s="100">
        <v>0.65815562384500004</v>
      </c>
      <c r="Z441" s="100">
        <v>0.90449271448400004</v>
      </c>
      <c r="AA441" s="102">
        <f t="shared" si="25"/>
        <v>0.4</v>
      </c>
      <c r="AB441" s="99">
        <v>10</v>
      </c>
      <c r="AC441" s="100">
        <v>46.8</v>
      </c>
      <c r="AD441" s="100">
        <v>0.28327996269200001</v>
      </c>
      <c r="AE441" s="100">
        <v>0.65815562384500004</v>
      </c>
      <c r="AF441" s="100">
        <v>0.90449271448400004</v>
      </c>
      <c r="AG441" s="101">
        <f t="shared" si="26"/>
        <v>0.41231000000000001</v>
      </c>
      <c r="AH441" s="99">
        <v>10</v>
      </c>
      <c r="AI441" s="100">
        <v>46.8</v>
      </c>
      <c r="AJ441" s="100">
        <v>0.28327996269200001</v>
      </c>
      <c r="AK441" s="100">
        <v>0.65815562384500004</v>
      </c>
      <c r="AL441" s="100">
        <v>0.90449271448400004</v>
      </c>
      <c r="AM441" s="101">
        <f t="shared" si="27"/>
        <v>0.31623000000000001</v>
      </c>
    </row>
    <row r="442" spans="16:39">
      <c r="P442" s="99">
        <v>10.1</v>
      </c>
      <c r="Q442" s="100">
        <v>46.8</v>
      </c>
      <c r="R442" s="100">
        <v>0.27996725944</v>
      </c>
      <c r="S442" s="100">
        <v>0.64943095792000005</v>
      </c>
      <c r="T442" s="100">
        <v>0.89244957179499995</v>
      </c>
      <c r="U442" s="101">
        <f t="shared" si="24"/>
        <v>0.2</v>
      </c>
      <c r="V442" s="99">
        <v>10.1</v>
      </c>
      <c r="W442" s="100">
        <v>46.8</v>
      </c>
      <c r="X442" s="100">
        <v>0.27996725944</v>
      </c>
      <c r="Y442" s="100">
        <v>0.64943095792000005</v>
      </c>
      <c r="Z442" s="100">
        <v>0.89244957179499995</v>
      </c>
      <c r="AA442" s="102">
        <f t="shared" si="25"/>
        <v>0.3</v>
      </c>
      <c r="AB442" s="99">
        <v>10.1</v>
      </c>
      <c r="AC442" s="100">
        <v>46.8</v>
      </c>
      <c r="AD442" s="100">
        <v>0.27996725944</v>
      </c>
      <c r="AE442" s="100">
        <v>0.64943095792000005</v>
      </c>
      <c r="AF442" s="100">
        <v>0.89244957179499995</v>
      </c>
      <c r="AG442" s="101">
        <f t="shared" si="26"/>
        <v>0.31623000000000001</v>
      </c>
      <c r="AH442" s="99">
        <v>10.1</v>
      </c>
      <c r="AI442" s="100">
        <v>46.8</v>
      </c>
      <c r="AJ442" s="100">
        <v>0.27996725944</v>
      </c>
      <c r="AK442" s="100">
        <v>0.64943095792000005</v>
      </c>
      <c r="AL442" s="100">
        <v>0.89244957179499995</v>
      </c>
      <c r="AM442" s="101">
        <f t="shared" si="27"/>
        <v>0.22361</v>
      </c>
    </row>
    <row r="443" spans="16:39">
      <c r="P443" s="99">
        <v>10.199999999999999</v>
      </c>
      <c r="Q443" s="100">
        <v>46.8</v>
      </c>
      <c r="R443" s="100">
        <v>0.27469891123399998</v>
      </c>
      <c r="S443" s="100">
        <v>0.63756450837400003</v>
      </c>
      <c r="T443" s="100">
        <v>0.87656005852700003</v>
      </c>
      <c r="U443" s="101">
        <f t="shared" si="24"/>
        <v>0.1</v>
      </c>
      <c r="V443" s="99">
        <v>10.199999999999999</v>
      </c>
      <c r="W443" s="100">
        <v>46.8</v>
      </c>
      <c r="X443" s="100">
        <v>0.27469891123399998</v>
      </c>
      <c r="Y443" s="100">
        <v>0.63756450837400003</v>
      </c>
      <c r="Z443" s="100">
        <v>0.87656005852700003</v>
      </c>
      <c r="AA443" s="102">
        <f t="shared" si="25"/>
        <v>0.2</v>
      </c>
      <c r="AB443" s="99">
        <v>10.199999999999999</v>
      </c>
      <c r="AC443" s="100">
        <v>46.8</v>
      </c>
      <c r="AD443" s="100">
        <v>0.27469891123399998</v>
      </c>
      <c r="AE443" s="100">
        <v>0.63756450837400003</v>
      </c>
      <c r="AF443" s="100">
        <v>0.87656005852700003</v>
      </c>
      <c r="AG443" s="101">
        <f t="shared" si="26"/>
        <v>0.22361</v>
      </c>
      <c r="AH443" s="99">
        <v>10.199999999999999</v>
      </c>
      <c r="AI443" s="100">
        <v>46.8</v>
      </c>
      <c r="AJ443" s="100">
        <v>0.27469891123399998</v>
      </c>
      <c r="AK443" s="100">
        <v>0.63756450837400003</v>
      </c>
      <c r="AL443" s="100">
        <v>0.87656005852700003</v>
      </c>
      <c r="AM443" s="101">
        <f t="shared" si="27"/>
        <v>0.14141999999999999</v>
      </c>
    </row>
    <row r="444" spans="16:39">
      <c r="P444" s="99">
        <v>10.3</v>
      </c>
      <c r="Q444" s="100">
        <v>46.8</v>
      </c>
      <c r="R444" s="100">
        <v>0.26790813083499998</v>
      </c>
      <c r="S444" s="100">
        <v>0.62344074727400001</v>
      </c>
      <c r="T444" s="100">
        <v>0.85803735555100002</v>
      </c>
      <c r="U444" s="101">
        <f t="shared" si="24"/>
        <v>0</v>
      </c>
      <c r="V444" s="99">
        <v>10.3</v>
      </c>
      <c r="W444" s="100">
        <v>46.8</v>
      </c>
      <c r="X444" s="100">
        <v>0.26790813083499998</v>
      </c>
      <c r="Y444" s="100">
        <v>0.62344074727400001</v>
      </c>
      <c r="Z444" s="100">
        <v>0.85803735555100002</v>
      </c>
      <c r="AA444" s="102">
        <f t="shared" si="25"/>
        <v>0.1</v>
      </c>
      <c r="AB444" s="99">
        <v>10.3</v>
      </c>
      <c r="AC444" s="100">
        <v>46.8</v>
      </c>
      <c r="AD444" s="100">
        <v>0.26790813083499998</v>
      </c>
      <c r="AE444" s="100">
        <v>0.62344074727400001</v>
      </c>
      <c r="AF444" s="100">
        <v>0.85803735555100002</v>
      </c>
      <c r="AG444" s="101">
        <f t="shared" si="26"/>
        <v>0.14141999999999999</v>
      </c>
      <c r="AH444" s="99">
        <v>10.3</v>
      </c>
      <c r="AI444" s="100">
        <v>46.8</v>
      </c>
      <c r="AJ444" s="100">
        <v>0.26790813083499998</v>
      </c>
      <c r="AK444" s="100">
        <v>0.62344074727400001</v>
      </c>
      <c r="AL444" s="100">
        <v>0.85803735555100002</v>
      </c>
      <c r="AM444" s="101">
        <f t="shared" si="27"/>
        <v>0.1</v>
      </c>
    </row>
    <row r="445" spans="16:39">
      <c r="P445" s="99">
        <v>10.4</v>
      </c>
      <c r="Q445" s="100">
        <v>46.8</v>
      </c>
      <c r="R445" s="100">
        <v>0.26001139257099998</v>
      </c>
      <c r="S445" s="100">
        <v>0.60832211597700003</v>
      </c>
      <c r="T445" s="100">
        <v>0.838844039343</v>
      </c>
      <c r="U445" s="101">
        <f t="shared" si="24"/>
        <v>0.1</v>
      </c>
      <c r="V445" s="99">
        <v>10.4</v>
      </c>
      <c r="W445" s="100">
        <v>46.8</v>
      </c>
      <c r="X445" s="100">
        <v>0.26001139257099998</v>
      </c>
      <c r="Y445" s="100">
        <v>0.60832211597700003</v>
      </c>
      <c r="Z445" s="100">
        <v>0.838844039343</v>
      </c>
      <c r="AA445" s="102">
        <f t="shared" si="25"/>
        <v>0</v>
      </c>
      <c r="AB445" s="99">
        <v>10.4</v>
      </c>
      <c r="AC445" s="100">
        <v>46.8</v>
      </c>
      <c r="AD445" s="100">
        <v>0.26001139257099998</v>
      </c>
      <c r="AE445" s="100">
        <v>0.60832211597700003</v>
      </c>
      <c r="AF445" s="100">
        <v>0.838844039343</v>
      </c>
      <c r="AG445" s="101">
        <f t="shared" si="26"/>
        <v>0.1</v>
      </c>
      <c r="AH445" s="99">
        <v>10.4</v>
      </c>
      <c r="AI445" s="100">
        <v>46.8</v>
      </c>
      <c r="AJ445" s="100">
        <v>0.26001139257099998</v>
      </c>
      <c r="AK445" s="100">
        <v>0.60832211597700003</v>
      </c>
      <c r="AL445" s="100">
        <v>0.838844039343</v>
      </c>
      <c r="AM445" s="101">
        <f t="shared" si="27"/>
        <v>0.14141999999999999</v>
      </c>
    </row>
    <row r="446" spans="16:39">
      <c r="P446" s="99">
        <v>10.5</v>
      </c>
      <c r="Q446" s="100">
        <v>46.8</v>
      </c>
      <c r="R446" s="100">
        <v>0.25024369517900003</v>
      </c>
      <c r="S446" s="100">
        <v>0.59056708922000001</v>
      </c>
      <c r="T446" s="100">
        <v>0.817150805634</v>
      </c>
      <c r="U446" s="101">
        <f t="shared" si="24"/>
        <v>0.2</v>
      </c>
      <c r="V446" s="99">
        <v>10.5</v>
      </c>
      <c r="W446" s="100">
        <v>46.8</v>
      </c>
      <c r="X446" s="100">
        <v>0.25024369517900003</v>
      </c>
      <c r="Y446" s="100">
        <v>0.59056708922000001</v>
      </c>
      <c r="Z446" s="100">
        <v>0.817150805634</v>
      </c>
      <c r="AA446" s="102">
        <f t="shared" si="25"/>
        <v>0.1</v>
      </c>
      <c r="AB446" s="99">
        <v>10.5</v>
      </c>
      <c r="AC446" s="100">
        <v>46.8</v>
      </c>
      <c r="AD446" s="100">
        <v>0.25024369517900003</v>
      </c>
      <c r="AE446" s="100">
        <v>0.59056708922000001</v>
      </c>
      <c r="AF446" s="100">
        <v>0.817150805634</v>
      </c>
      <c r="AG446" s="101">
        <f t="shared" si="26"/>
        <v>0.14141999999999999</v>
      </c>
      <c r="AH446" s="99">
        <v>10.5</v>
      </c>
      <c r="AI446" s="100">
        <v>46.8</v>
      </c>
      <c r="AJ446" s="100">
        <v>0.25024369517900003</v>
      </c>
      <c r="AK446" s="100">
        <v>0.59056708922000001</v>
      </c>
      <c r="AL446" s="100">
        <v>0.817150805634</v>
      </c>
      <c r="AM446" s="101">
        <f t="shared" si="27"/>
        <v>0.22361</v>
      </c>
    </row>
    <row r="447" spans="16:39">
      <c r="P447" s="99">
        <v>10.6</v>
      </c>
      <c r="Q447" s="100">
        <v>46.8</v>
      </c>
      <c r="R447" s="100">
        <v>0.23591454966299999</v>
      </c>
      <c r="S447" s="100">
        <v>0.56183904391700001</v>
      </c>
      <c r="T447" s="100">
        <v>0.780973370296</v>
      </c>
      <c r="U447" s="101">
        <f t="shared" si="24"/>
        <v>0.3</v>
      </c>
      <c r="V447" s="99">
        <v>10.6</v>
      </c>
      <c r="W447" s="100">
        <v>46.8</v>
      </c>
      <c r="X447" s="100">
        <v>0.23591454966299999</v>
      </c>
      <c r="Y447" s="100">
        <v>0.56183904391700001</v>
      </c>
      <c r="Z447" s="100">
        <v>0.780973370296</v>
      </c>
      <c r="AA447" s="102">
        <f t="shared" si="25"/>
        <v>0.2</v>
      </c>
      <c r="AB447" s="99">
        <v>10.6</v>
      </c>
      <c r="AC447" s="100">
        <v>46.8</v>
      </c>
      <c r="AD447" s="100">
        <v>0.23591454966299999</v>
      </c>
      <c r="AE447" s="100">
        <v>0.56183904391700001</v>
      </c>
      <c r="AF447" s="100">
        <v>0.780973370296</v>
      </c>
      <c r="AG447" s="101">
        <f t="shared" si="26"/>
        <v>0.22361</v>
      </c>
      <c r="AH447" s="99">
        <v>10.6</v>
      </c>
      <c r="AI447" s="100">
        <v>46.8</v>
      </c>
      <c r="AJ447" s="100">
        <v>0.23591454966299999</v>
      </c>
      <c r="AK447" s="100">
        <v>0.56183904391700001</v>
      </c>
      <c r="AL447" s="100">
        <v>0.780973370296</v>
      </c>
      <c r="AM447" s="101">
        <f t="shared" si="27"/>
        <v>0.31623000000000001</v>
      </c>
    </row>
    <row r="448" spans="16:39">
      <c r="P448" s="99">
        <v>9.5329999999999995</v>
      </c>
      <c r="Q448" s="100">
        <v>46.85</v>
      </c>
      <c r="R448" s="100">
        <v>0.27623898005399999</v>
      </c>
      <c r="S448" s="100">
        <v>0.65385825093799999</v>
      </c>
      <c r="T448" s="100">
        <v>0.90278625782800004</v>
      </c>
      <c r="U448" s="101">
        <f t="shared" si="24"/>
        <v>0.76863000000000004</v>
      </c>
      <c r="V448" s="99">
        <v>9.5329999999999995</v>
      </c>
      <c r="W448" s="100">
        <v>46.85</v>
      </c>
      <c r="X448" s="100">
        <v>0.27623898005399999</v>
      </c>
      <c r="Y448" s="100">
        <v>0.65385825093799999</v>
      </c>
      <c r="Z448" s="100">
        <v>0.90278625782800004</v>
      </c>
      <c r="AA448" s="102">
        <f t="shared" si="25"/>
        <v>0.86839999999999995</v>
      </c>
      <c r="AB448" s="99">
        <v>9.5329999999999995</v>
      </c>
      <c r="AC448" s="100">
        <v>46.85</v>
      </c>
      <c r="AD448" s="100">
        <v>0.27623898005399999</v>
      </c>
      <c r="AE448" s="100">
        <v>0.65385825093799999</v>
      </c>
      <c r="AF448" s="100">
        <v>0.90278625782800004</v>
      </c>
      <c r="AG448" s="101">
        <f t="shared" si="26"/>
        <v>0.86843999999999999</v>
      </c>
      <c r="AH448" s="99">
        <v>9.5329999999999995</v>
      </c>
      <c r="AI448" s="100">
        <v>46.85</v>
      </c>
      <c r="AJ448" s="100">
        <v>0.27623898005399999</v>
      </c>
      <c r="AK448" s="100">
        <v>0.65385825093799999</v>
      </c>
      <c r="AL448" s="100">
        <v>0.90278625782800004</v>
      </c>
      <c r="AM448" s="101">
        <f t="shared" si="27"/>
        <v>0.76863000000000004</v>
      </c>
    </row>
    <row r="449" spans="16:39">
      <c r="P449" s="99">
        <v>7</v>
      </c>
      <c r="Q449" s="100">
        <v>46.9</v>
      </c>
      <c r="R449" s="100">
        <v>0.201541391422</v>
      </c>
      <c r="S449" s="100">
        <v>0.47668692637900001</v>
      </c>
      <c r="T449" s="100">
        <v>0.66503919093200003</v>
      </c>
      <c r="U449" s="101">
        <f t="shared" si="24"/>
        <v>3.3015099999999999</v>
      </c>
      <c r="V449" s="99">
        <v>7</v>
      </c>
      <c r="W449" s="100">
        <v>46.9</v>
      </c>
      <c r="X449" s="100">
        <v>0.201541391422</v>
      </c>
      <c r="Y449" s="100">
        <v>0.47668692637900001</v>
      </c>
      <c r="Z449" s="100">
        <v>0.66503919093200003</v>
      </c>
      <c r="AA449" s="102">
        <f t="shared" si="25"/>
        <v>3.4015</v>
      </c>
      <c r="AB449" s="99">
        <v>7</v>
      </c>
      <c r="AC449" s="100">
        <v>46.9</v>
      </c>
      <c r="AD449" s="100">
        <v>0.201541391422</v>
      </c>
      <c r="AE449" s="100">
        <v>0.47668692637900001</v>
      </c>
      <c r="AF449" s="100">
        <v>0.66503919093200003</v>
      </c>
      <c r="AG449" s="101">
        <f t="shared" si="26"/>
        <v>3.4</v>
      </c>
      <c r="AH449" s="99">
        <v>7</v>
      </c>
      <c r="AI449" s="100">
        <v>46.9</v>
      </c>
      <c r="AJ449" s="100">
        <v>0.201541391422</v>
      </c>
      <c r="AK449" s="100">
        <v>0.47668692637900001</v>
      </c>
      <c r="AL449" s="100">
        <v>0.66503919093200003</v>
      </c>
      <c r="AM449" s="101">
        <f t="shared" si="27"/>
        <v>3.3</v>
      </c>
    </row>
    <row r="450" spans="16:39">
      <c r="P450" s="99">
        <v>6.9</v>
      </c>
      <c r="Q450" s="100">
        <v>46.9</v>
      </c>
      <c r="R450" s="100">
        <v>0.20031127367599999</v>
      </c>
      <c r="S450" s="100">
        <v>0.47665670909500002</v>
      </c>
      <c r="T450" s="100">
        <v>0.66608708159700003</v>
      </c>
      <c r="U450" s="101">
        <f t="shared" si="24"/>
        <v>3.4014700000000002</v>
      </c>
      <c r="V450" s="99">
        <v>6.9</v>
      </c>
      <c r="W450" s="100">
        <v>46.9</v>
      </c>
      <c r="X450" s="100">
        <v>0.20031127367599999</v>
      </c>
      <c r="Y450" s="100">
        <v>0.47665670909500002</v>
      </c>
      <c r="Z450" s="100">
        <v>0.66608708159700003</v>
      </c>
      <c r="AA450" s="102">
        <f t="shared" si="25"/>
        <v>3.5013999999999998</v>
      </c>
      <c r="AB450" s="99">
        <v>6.9</v>
      </c>
      <c r="AC450" s="100">
        <v>46.9</v>
      </c>
      <c r="AD450" s="100">
        <v>0.20031127367599999</v>
      </c>
      <c r="AE450" s="100">
        <v>0.47665670909500002</v>
      </c>
      <c r="AF450" s="100">
        <v>0.66608708159700003</v>
      </c>
      <c r="AG450" s="101">
        <f t="shared" si="26"/>
        <v>3.5</v>
      </c>
      <c r="AH450" s="99">
        <v>6.9</v>
      </c>
      <c r="AI450" s="100">
        <v>46.9</v>
      </c>
      <c r="AJ450" s="100">
        <v>0.20031127367599999</v>
      </c>
      <c r="AK450" s="100">
        <v>0.47665670909500002</v>
      </c>
      <c r="AL450" s="100">
        <v>0.66608708159700003</v>
      </c>
      <c r="AM450" s="101">
        <f t="shared" si="27"/>
        <v>3.4</v>
      </c>
    </row>
    <row r="451" spans="16:39">
      <c r="P451" s="99">
        <v>7.1</v>
      </c>
      <c r="Q451" s="100">
        <v>46.9</v>
      </c>
      <c r="R451" s="100">
        <v>0.201413834954</v>
      </c>
      <c r="S451" s="100">
        <v>0.47394952696100001</v>
      </c>
      <c r="T451" s="100">
        <v>0.66046285236799995</v>
      </c>
      <c r="U451" s="101">
        <f t="shared" si="24"/>
        <v>3.2015600000000002</v>
      </c>
      <c r="V451" s="99">
        <v>7.1</v>
      </c>
      <c r="W451" s="100">
        <v>46.9</v>
      </c>
      <c r="X451" s="100">
        <v>0.201413834954</v>
      </c>
      <c r="Y451" s="100">
        <v>0.47394952696100001</v>
      </c>
      <c r="Z451" s="100">
        <v>0.66046285236799995</v>
      </c>
      <c r="AA451" s="102">
        <f t="shared" si="25"/>
        <v>3.3014999999999999</v>
      </c>
      <c r="AB451" s="99">
        <v>7.1</v>
      </c>
      <c r="AC451" s="100">
        <v>46.9</v>
      </c>
      <c r="AD451" s="100">
        <v>0.201413834954</v>
      </c>
      <c r="AE451" s="100">
        <v>0.47394952696100001</v>
      </c>
      <c r="AF451" s="100">
        <v>0.66046285236799995</v>
      </c>
      <c r="AG451" s="101">
        <f t="shared" si="26"/>
        <v>3.3</v>
      </c>
      <c r="AH451" s="99">
        <v>7.1</v>
      </c>
      <c r="AI451" s="100">
        <v>46.9</v>
      </c>
      <c r="AJ451" s="100">
        <v>0.201413834954</v>
      </c>
      <c r="AK451" s="100">
        <v>0.47394952696100001</v>
      </c>
      <c r="AL451" s="100">
        <v>0.66046285236799995</v>
      </c>
      <c r="AM451" s="101">
        <f t="shared" si="27"/>
        <v>3.2</v>
      </c>
    </row>
    <row r="452" spans="16:39">
      <c r="P452" s="99">
        <v>6.8</v>
      </c>
      <c r="Q452" s="100">
        <v>46.9</v>
      </c>
      <c r="R452" s="100">
        <v>0.19717786113399999</v>
      </c>
      <c r="S452" s="100">
        <v>0.472151918128</v>
      </c>
      <c r="T452" s="100">
        <v>0.66102563349400001</v>
      </c>
      <c r="U452" s="101">
        <f t="shared" ref="U452:U515" si="28">ROUND(SQRT((P452-$L$7)^2+(Q452-$M$7)^2),5)</f>
        <v>3.50143</v>
      </c>
      <c r="V452" s="99">
        <v>6.8</v>
      </c>
      <c r="W452" s="100">
        <v>46.9</v>
      </c>
      <c r="X452" s="100">
        <v>0.19717786113399999</v>
      </c>
      <c r="Y452" s="100">
        <v>0.472151918128</v>
      </c>
      <c r="Z452" s="100">
        <v>0.66102563349400001</v>
      </c>
      <c r="AA452" s="102">
        <f t="shared" ref="AA452:AA515" si="29">ROUND(SQRT((P452-$L$8)^2+(Q452-$M$8)^2),4)</f>
        <v>3.6013999999999999</v>
      </c>
      <c r="AB452" s="99">
        <v>6.8</v>
      </c>
      <c r="AC452" s="100">
        <v>46.9</v>
      </c>
      <c r="AD452" s="100">
        <v>0.19717786113399999</v>
      </c>
      <c r="AE452" s="100">
        <v>0.472151918128</v>
      </c>
      <c r="AF452" s="100">
        <v>0.66102563349400001</v>
      </c>
      <c r="AG452" s="101">
        <f t="shared" ref="AG452:AG515" si="30">ROUND(SQRT((P452-$L$9)^2+(Q452-$M$9)^2),5)</f>
        <v>3.6</v>
      </c>
      <c r="AH452" s="99">
        <v>6.8</v>
      </c>
      <c r="AI452" s="100">
        <v>46.9</v>
      </c>
      <c r="AJ452" s="100">
        <v>0.19717786113399999</v>
      </c>
      <c r="AK452" s="100">
        <v>0.472151918128</v>
      </c>
      <c r="AL452" s="100">
        <v>0.66102563349400001</v>
      </c>
      <c r="AM452" s="101">
        <f t="shared" ref="AM452:AM515" si="31">ROUND(SQRT((P452-$L$10)^2+(Q452-$M$10)^2),5)</f>
        <v>3.5</v>
      </c>
    </row>
    <row r="453" spans="16:39">
      <c r="P453" s="99">
        <v>7.2</v>
      </c>
      <c r="Q453" s="100">
        <v>46.9</v>
      </c>
      <c r="R453" s="100">
        <v>0.200006528632</v>
      </c>
      <c r="S453" s="100">
        <v>0.468658202523</v>
      </c>
      <c r="T453" s="100">
        <v>0.65265204717299996</v>
      </c>
      <c r="U453" s="101">
        <f t="shared" si="28"/>
        <v>3.10161</v>
      </c>
      <c r="V453" s="99">
        <v>7.2</v>
      </c>
      <c r="W453" s="100">
        <v>46.9</v>
      </c>
      <c r="X453" s="100">
        <v>0.200006528632</v>
      </c>
      <c r="Y453" s="100">
        <v>0.468658202523</v>
      </c>
      <c r="Z453" s="100">
        <v>0.65265204717299996</v>
      </c>
      <c r="AA453" s="102">
        <f t="shared" si="29"/>
        <v>3.2016</v>
      </c>
      <c r="AB453" s="99">
        <v>7.2</v>
      </c>
      <c r="AC453" s="100">
        <v>46.9</v>
      </c>
      <c r="AD453" s="100">
        <v>0.200006528632</v>
      </c>
      <c r="AE453" s="100">
        <v>0.468658202523</v>
      </c>
      <c r="AF453" s="100">
        <v>0.65265204717299996</v>
      </c>
      <c r="AG453" s="101">
        <f t="shared" si="30"/>
        <v>3.2</v>
      </c>
      <c r="AH453" s="99">
        <v>7.2</v>
      </c>
      <c r="AI453" s="100">
        <v>46.9</v>
      </c>
      <c r="AJ453" s="100">
        <v>0.200006528632</v>
      </c>
      <c r="AK453" s="100">
        <v>0.468658202523</v>
      </c>
      <c r="AL453" s="100">
        <v>0.65265204717299996</v>
      </c>
      <c r="AM453" s="101">
        <f t="shared" si="31"/>
        <v>3.1</v>
      </c>
    </row>
    <row r="454" spans="16:39">
      <c r="P454" s="99">
        <v>6.7</v>
      </c>
      <c r="Q454" s="100">
        <v>46.9</v>
      </c>
      <c r="R454" s="100">
        <v>0.19187201013499999</v>
      </c>
      <c r="S454" s="100">
        <v>0.46229691130200001</v>
      </c>
      <c r="T454" s="100">
        <v>0.64855601395100004</v>
      </c>
      <c r="U454" s="101">
        <f t="shared" si="28"/>
        <v>3.6013899999999999</v>
      </c>
      <c r="V454" s="99">
        <v>6.7</v>
      </c>
      <c r="W454" s="100">
        <v>46.9</v>
      </c>
      <c r="X454" s="100">
        <v>0.19187201013499999</v>
      </c>
      <c r="Y454" s="100">
        <v>0.46229691130200001</v>
      </c>
      <c r="Z454" s="100">
        <v>0.64855601395100004</v>
      </c>
      <c r="AA454" s="102">
        <f t="shared" si="29"/>
        <v>3.7014</v>
      </c>
      <c r="AB454" s="99">
        <v>6.7</v>
      </c>
      <c r="AC454" s="100">
        <v>46.9</v>
      </c>
      <c r="AD454" s="100">
        <v>0.19187201013499999</v>
      </c>
      <c r="AE454" s="100">
        <v>0.46229691130200001</v>
      </c>
      <c r="AF454" s="100">
        <v>0.64855601395100004</v>
      </c>
      <c r="AG454" s="101">
        <f t="shared" si="30"/>
        <v>3.7</v>
      </c>
      <c r="AH454" s="99">
        <v>6.7</v>
      </c>
      <c r="AI454" s="100">
        <v>46.9</v>
      </c>
      <c r="AJ454" s="100">
        <v>0.19187201013499999</v>
      </c>
      <c r="AK454" s="100">
        <v>0.46229691130200001</v>
      </c>
      <c r="AL454" s="100">
        <v>0.64855601395100004</v>
      </c>
      <c r="AM454" s="101">
        <f t="shared" si="31"/>
        <v>3.6</v>
      </c>
    </row>
    <row r="455" spans="16:39">
      <c r="P455" s="99">
        <v>7.3</v>
      </c>
      <c r="Q455" s="100">
        <v>46.9</v>
      </c>
      <c r="R455" s="100">
        <v>0.19684268864999999</v>
      </c>
      <c r="S455" s="100">
        <v>0.45915739427800001</v>
      </c>
      <c r="T455" s="100">
        <v>0.63910631918799998</v>
      </c>
      <c r="U455" s="101">
        <f t="shared" si="28"/>
        <v>3.0016699999999998</v>
      </c>
      <c r="V455" s="99">
        <v>7.3</v>
      </c>
      <c r="W455" s="100">
        <v>46.9</v>
      </c>
      <c r="X455" s="100">
        <v>0.19684268864999999</v>
      </c>
      <c r="Y455" s="100">
        <v>0.45915739427800001</v>
      </c>
      <c r="Z455" s="100">
        <v>0.63910631918799998</v>
      </c>
      <c r="AA455" s="102">
        <f t="shared" si="29"/>
        <v>3.1015999999999999</v>
      </c>
      <c r="AB455" s="99">
        <v>7.3</v>
      </c>
      <c r="AC455" s="100">
        <v>46.9</v>
      </c>
      <c r="AD455" s="100">
        <v>0.19684268864999999</v>
      </c>
      <c r="AE455" s="100">
        <v>0.45915739427800001</v>
      </c>
      <c r="AF455" s="100">
        <v>0.63910631918799998</v>
      </c>
      <c r="AG455" s="101">
        <f t="shared" si="30"/>
        <v>3.1</v>
      </c>
      <c r="AH455" s="99">
        <v>7.3</v>
      </c>
      <c r="AI455" s="100">
        <v>46.9</v>
      </c>
      <c r="AJ455" s="100">
        <v>0.19684268864999999</v>
      </c>
      <c r="AK455" s="100">
        <v>0.45915739427800001</v>
      </c>
      <c r="AL455" s="100">
        <v>0.63910631918799998</v>
      </c>
      <c r="AM455" s="101">
        <f t="shared" si="31"/>
        <v>3</v>
      </c>
    </row>
    <row r="456" spans="16:39">
      <c r="P456" s="99">
        <v>6.6</v>
      </c>
      <c r="Q456" s="100">
        <v>46.9</v>
      </c>
      <c r="R456" s="100">
        <v>0.18486883236599999</v>
      </c>
      <c r="S456" s="100">
        <v>0.44846140716499999</v>
      </c>
      <c r="T456" s="100">
        <v>0.63088705759499997</v>
      </c>
      <c r="U456" s="101">
        <f t="shared" si="28"/>
        <v>3.7013500000000001</v>
      </c>
      <c r="V456" s="99">
        <v>6.6</v>
      </c>
      <c r="W456" s="100">
        <v>46.9</v>
      </c>
      <c r="X456" s="100">
        <v>0.18486883236599999</v>
      </c>
      <c r="Y456" s="100">
        <v>0.44846140716499999</v>
      </c>
      <c r="Z456" s="100">
        <v>0.63088705759499997</v>
      </c>
      <c r="AA456" s="102">
        <f t="shared" si="29"/>
        <v>3.8012999999999999</v>
      </c>
      <c r="AB456" s="99">
        <v>6.6</v>
      </c>
      <c r="AC456" s="100">
        <v>46.9</v>
      </c>
      <c r="AD456" s="100">
        <v>0.18486883236599999</v>
      </c>
      <c r="AE456" s="100">
        <v>0.44846140716499999</v>
      </c>
      <c r="AF456" s="100">
        <v>0.63088705759499997</v>
      </c>
      <c r="AG456" s="101">
        <f t="shared" si="30"/>
        <v>3.8</v>
      </c>
      <c r="AH456" s="99">
        <v>6.6</v>
      </c>
      <c r="AI456" s="100">
        <v>46.9</v>
      </c>
      <c r="AJ456" s="100">
        <v>0.18486883236599999</v>
      </c>
      <c r="AK456" s="100">
        <v>0.44846140716499999</v>
      </c>
      <c r="AL456" s="100">
        <v>0.63088705759499997</v>
      </c>
      <c r="AM456" s="101">
        <f t="shared" si="31"/>
        <v>3.7</v>
      </c>
    </row>
    <row r="457" spans="16:39">
      <c r="P457" s="99">
        <v>7.4</v>
      </c>
      <c r="Q457" s="100">
        <v>46.9</v>
      </c>
      <c r="R457" s="100">
        <v>0.191283040854</v>
      </c>
      <c r="S457" s="100">
        <v>0.442862947535</v>
      </c>
      <c r="T457" s="100">
        <v>0.61573942279899996</v>
      </c>
      <c r="U457" s="101">
        <f t="shared" si="28"/>
        <v>2.9017200000000001</v>
      </c>
      <c r="V457" s="99">
        <v>7.4</v>
      </c>
      <c r="W457" s="100">
        <v>46.9</v>
      </c>
      <c r="X457" s="100">
        <v>0.191283040854</v>
      </c>
      <c r="Y457" s="100">
        <v>0.442862947535</v>
      </c>
      <c r="Z457" s="100">
        <v>0.61573942279899996</v>
      </c>
      <c r="AA457" s="102">
        <f t="shared" si="29"/>
        <v>3.0017</v>
      </c>
      <c r="AB457" s="99">
        <v>7.4</v>
      </c>
      <c r="AC457" s="100">
        <v>46.9</v>
      </c>
      <c r="AD457" s="100">
        <v>0.191283040854</v>
      </c>
      <c r="AE457" s="100">
        <v>0.442862947535</v>
      </c>
      <c r="AF457" s="100">
        <v>0.61573942279899996</v>
      </c>
      <c r="AG457" s="101">
        <f t="shared" si="30"/>
        <v>3</v>
      </c>
      <c r="AH457" s="99">
        <v>7.4</v>
      </c>
      <c r="AI457" s="100">
        <v>46.9</v>
      </c>
      <c r="AJ457" s="100">
        <v>0.191283040854</v>
      </c>
      <c r="AK457" s="100">
        <v>0.442862947535</v>
      </c>
      <c r="AL457" s="100">
        <v>0.61573942279899996</v>
      </c>
      <c r="AM457" s="101">
        <f t="shared" si="31"/>
        <v>2.9</v>
      </c>
    </row>
    <row r="458" spans="16:39">
      <c r="P458" s="99">
        <v>6.5</v>
      </c>
      <c r="Q458" s="100">
        <v>46.9</v>
      </c>
      <c r="R458" s="100">
        <v>0.17665783475800001</v>
      </c>
      <c r="S458" s="100">
        <v>0.43196231384599998</v>
      </c>
      <c r="T458" s="100">
        <v>0.61015504431699996</v>
      </c>
      <c r="U458" s="101">
        <f t="shared" si="28"/>
        <v>3.80132</v>
      </c>
      <c r="V458" s="99">
        <v>6.5</v>
      </c>
      <c r="W458" s="100">
        <v>46.9</v>
      </c>
      <c r="X458" s="100">
        <v>0.17665783475800001</v>
      </c>
      <c r="Y458" s="100">
        <v>0.43196231384599998</v>
      </c>
      <c r="Z458" s="100">
        <v>0.61015504431699996</v>
      </c>
      <c r="AA458" s="102">
        <f t="shared" si="29"/>
        <v>3.9013</v>
      </c>
      <c r="AB458" s="99">
        <v>6.5</v>
      </c>
      <c r="AC458" s="100">
        <v>46.9</v>
      </c>
      <c r="AD458" s="100">
        <v>0.17665783475800001</v>
      </c>
      <c r="AE458" s="100">
        <v>0.43196231384599998</v>
      </c>
      <c r="AF458" s="100">
        <v>0.61015504431699996</v>
      </c>
      <c r="AG458" s="101">
        <f t="shared" si="30"/>
        <v>3.9</v>
      </c>
      <c r="AH458" s="99">
        <v>6.5</v>
      </c>
      <c r="AI458" s="100">
        <v>46.9</v>
      </c>
      <c r="AJ458" s="100">
        <v>0.17665783475800001</v>
      </c>
      <c r="AK458" s="100">
        <v>0.43196231384599998</v>
      </c>
      <c r="AL458" s="100">
        <v>0.61015504431699996</v>
      </c>
      <c r="AM458" s="101">
        <f t="shared" si="31"/>
        <v>3.8</v>
      </c>
    </row>
    <row r="459" spans="16:39">
      <c r="P459" s="99">
        <v>7.5</v>
      </c>
      <c r="Q459" s="100">
        <v>46.9</v>
      </c>
      <c r="R459" s="100">
        <v>0.182184376058</v>
      </c>
      <c r="S459" s="100">
        <v>0.41553619341499998</v>
      </c>
      <c r="T459" s="100">
        <v>0.57556489540599998</v>
      </c>
      <c r="U459" s="101">
        <f t="shared" si="28"/>
        <v>2.80179</v>
      </c>
      <c r="V459" s="99">
        <v>7.5</v>
      </c>
      <c r="W459" s="100">
        <v>46.9</v>
      </c>
      <c r="X459" s="100">
        <v>0.182184376058</v>
      </c>
      <c r="Y459" s="100">
        <v>0.41553619341499998</v>
      </c>
      <c r="Z459" s="100">
        <v>0.57556489540599998</v>
      </c>
      <c r="AA459" s="102">
        <f t="shared" si="29"/>
        <v>2.9016999999999999</v>
      </c>
      <c r="AB459" s="99">
        <v>7.5</v>
      </c>
      <c r="AC459" s="100">
        <v>46.9</v>
      </c>
      <c r="AD459" s="100">
        <v>0.182184376058</v>
      </c>
      <c r="AE459" s="100">
        <v>0.41553619341499998</v>
      </c>
      <c r="AF459" s="100">
        <v>0.57556489540599998</v>
      </c>
      <c r="AG459" s="101">
        <f t="shared" si="30"/>
        <v>2.9</v>
      </c>
      <c r="AH459" s="99">
        <v>7.5</v>
      </c>
      <c r="AI459" s="100">
        <v>46.9</v>
      </c>
      <c r="AJ459" s="100">
        <v>0.182184376058</v>
      </c>
      <c r="AK459" s="100">
        <v>0.41553619341499998</v>
      </c>
      <c r="AL459" s="100">
        <v>0.57556489540599998</v>
      </c>
      <c r="AM459" s="101">
        <f t="shared" si="31"/>
        <v>2.8</v>
      </c>
    </row>
    <row r="460" spans="16:39">
      <c r="P460" s="99">
        <v>6.4</v>
      </c>
      <c r="Q460" s="100">
        <v>46.9</v>
      </c>
      <c r="R460" s="100">
        <v>0.16709250877099999</v>
      </c>
      <c r="S460" s="100">
        <v>0.411714382125</v>
      </c>
      <c r="T460" s="100">
        <v>0.58398617427499999</v>
      </c>
      <c r="U460" s="101">
        <f t="shared" si="28"/>
        <v>3.9012799999999999</v>
      </c>
      <c r="V460" s="99">
        <v>6.4</v>
      </c>
      <c r="W460" s="100">
        <v>46.9</v>
      </c>
      <c r="X460" s="100">
        <v>0.16709250877099999</v>
      </c>
      <c r="Y460" s="100">
        <v>0.411714382125</v>
      </c>
      <c r="Z460" s="100">
        <v>0.58398617427499999</v>
      </c>
      <c r="AA460" s="102">
        <f t="shared" si="29"/>
        <v>4.0012999999999996</v>
      </c>
      <c r="AB460" s="99">
        <v>6.4</v>
      </c>
      <c r="AC460" s="100">
        <v>46.9</v>
      </c>
      <c r="AD460" s="100">
        <v>0.16709250877099999</v>
      </c>
      <c r="AE460" s="100">
        <v>0.411714382125</v>
      </c>
      <c r="AF460" s="100">
        <v>0.58398617427499999</v>
      </c>
      <c r="AG460" s="101">
        <f t="shared" si="30"/>
        <v>4</v>
      </c>
      <c r="AH460" s="99">
        <v>6.4</v>
      </c>
      <c r="AI460" s="100">
        <v>46.9</v>
      </c>
      <c r="AJ460" s="100">
        <v>0.16709250877099999</v>
      </c>
      <c r="AK460" s="100">
        <v>0.411714382125</v>
      </c>
      <c r="AL460" s="100">
        <v>0.58398617427499999</v>
      </c>
      <c r="AM460" s="101">
        <f t="shared" si="31"/>
        <v>3.9</v>
      </c>
    </row>
    <row r="461" spans="16:39">
      <c r="P461" s="99">
        <v>7.6</v>
      </c>
      <c r="Q461" s="100">
        <v>46.9</v>
      </c>
      <c r="R461" s="100">
        <v>0.171000419938</v>
      </c>
      <c r="S461" s="100">
        <v>0.37780723326299998</v>
      </c>
      <c r="T461" s="100">
        <v>0.51534486906400001</v>
      </c>
      <c r="U461" s="101">
        <f t="shared" si="28"/>
        <v>2.7018499999999999</v>
      </c>
      <c r="V461" s="99">
        <v>7.6</v>
      </c>
      <c r="W461" s="100">
        <v>46.9</v>
      </c>
      <c r="X461" s="100">
        <v>0.171000419938</v>
      </c>
      <c r="Y461" s="100">
        <v>0.37780723326299998</v>
      </c>
      <c r="Z461" s="100">
        <v>0.51534486906400001</v>
      </c>
      <c r="AA461" s="102">
        <f t="shared" si="29"/>
        <v>2.8018000000000001</v>
      </c>
      <c r="AB461" s="99">
        <v>7.6</v>
      </c>
      <c r="AC461" s="100">
        <v>46.9</v>
      </c>
      <c r="AD461" s="100">
        <v>0.171000419938</v>
      </c>
      <c r="AE461" s="100">
        <v>0.37780723326299998</v>
      </c>
      <c r="AF461" s="100">
        <v>0.51534486906400001</v>
      </c>
      <c r="AG461" s="101">
        <f t="shared" si="30"/>
        <v>2.8</v>
      </c>
      <c r="AH461" s="99">
        <v>7.6</v>
      </c>
      <c r="AI461" s="100">
        <v>46.9</v>
      </c>
      <c r="AJ461" s="100">
        <v>0.171000419938</v>
      </c>
      <c r="AK461" s="100">
        <v>0.37780723326299998</v>
      </c>
      <c r="AL461" s="100">
        <v>0.51534486906400001</v>
      </c>
      <c r="AM461" s="101">
        <f t="shared" si="31"/>
        <v>2.7</v>
      </c>
    </row>
    <row r="462" spans="16:39">
      <c r="P462" s="99">
        <v>6.3</v>
      </c>
      <c r="Q462" s="100">
        <v>46.9</v>
      </c>
      <c r="R462" s="100">
        <v>0.155077078167</v>
      </c>
      <c r="S462" s="100">
        <v>0.38299137928299998</v>
      </c>
      <c r="T462" s="100">
        <v>0.54550326650000003</v>
      </c>
      <c r="U462" s="101">
        <f t="shared" si="28"/>
        <v>4.0012499999999998</v>
      </c>
      <c r="V462" s="99">
        <v>6.3</v>
      </c>
      <c r="W462" s="100">
        <v>46.9</v>
      </c>
      <c r="X462" s="100">
        <v>0.155077078167</v>
      </c>
      <c r="Y462" s="100">
        <v>0.38299137928299998</v>
      </c>
      <c r="Z462" s="100">
        <v>0.54550326650000003</v>
      </c>
      <c r="AA462" s="102">
        <f t="shared" si="29"/>
        <v>4.1012000000000004</v>
      </c>
      <c r="AB462" s="99">
        <v>6.3</v>
      </c>
      <c r="AC462" s="100">
        <v>46.9</v>
      </c>
      <c r="AD462" s="100">
        <v>0.155077078167</v>
      </c>
      <c r="AE462" s="100">
        <v>0.38299137928299998</v>
      </c>
      <c r="AF462" s="100">
        <v>0.54550326650000003</v>
      </c>
      <c r="AG462" s="101">
        <f t="shared" si="30"/>
        <v>4.0999999999999996</v>
      </c>
      <c r="AH462" s="99">
        <v>6.3</v>
      </c>
      <c r="AI462" s="100">
        <v>46.9</v>
      </c>
      <c r="AJ462" s="100">
        <v>0.155077078167</v>
      </c>
      <c r="AK462" s="100">
        <v>0.38299137928299998</v>
      </c>
      <c r="AL462" s="100">
        <v>0.54550326650000003</v>
      </c>
      <c r="AM462" s="101">
        <f t="shared" si="31"/>
        <v>4</v>
      </c>
    </row>
    <row r="463" spans="16:39">
      <c r="P463" s="99">
        <v>7.7</v>
      </c>
      <c r="Q463" s="100">
        <v>46.9</v>
      </c>
      <c r="R463" s="100">
        <v>0.168033908786</v>
      </c>
      <c r="S463" s="100">
        <v>0.36715683084200001</v>
      </c>
      <c r="T463" s="100">
        <v>0.49836232860200003</v>
      </c>
      <c r="U463" s="101">
        <f t="shared" si="28"/>
        <v>2.6019199999999998</v>
      </c>
      <c r="V463" s="99">
        <v>7.7</v>
      </c>
      <c r="W463" s="100">
        <v>46.9</v>
      </c>
      <c r="X463" s="100">
        <v>0.168033908786</v>
      </c>
      <c r="Y463" s="100">
        <v>0.36715683084200001</v>
      </c>
      <c r="Z463" s="100">
        <v>0.49836232860200003</v>
      </c>
      <c r="AA463" s="102">
        <f t="shared" si="29"/>
        <v>2.7019000000000002</v>
      </c>
      <c r="AB463" s="99">
        <v>7.7</v>
      </c>
      <c r="AC463" s="100">
        <v>46.9</v>
      </c>
      <c r="AD463" s="100">
        <v>0.168033908786</v>
      </c>
      <c r="AE463" s="100">
        <v>0.36715683084200001</v>
      </c>
      <c r="AF463" s="100">
        <v>0.49836232860200003</v>
      </c>
      <c r="AG463" s="101">
        <f t="shared" si="30"/>
        <v>2.7</v>
      </c>
      <c r="AH463" s="99">
        <v>7.7</v>
      </c>
      <c r="AI463" s="100">
        <v>46.9</v>
      </c>
      <c r="AJ463" s="100">
        <v>0.168033908786</v>
      </c>
      <c r="AK463" s="100">
        <v>0.36715683084200001</v>
      </c>
      <c r="AL463" s="100">
        <v>0.49836232860200003</v>
      </c>
      <c r="AM463" s="101">
        <f t="shared" si="31"/>
        <v>2.6</v>
      </c>
    </row>
    <row r="464" spans="16:39">
      <c r="P464" s="99">
        <v>7.8</v>
      </c>
      <c r="Q464" s="100">
        <v>46.9</v>
      </c>
      <c r="R464" s="100">
        <v>0.17155382278</v>
      </c>
      <c r="S464" s="100">
        <v>0.38179448197299998</v>
      </c>
      <c r="T464" s="100">
        <v>0.52159708410899996</v>
      </c>
      <c r="U464" s="101">
        <f t="shared" si="28"/>
        <v>2.5019999999999998</v>
      </c>
      <c r="V464" s="99">
        <v>7.8</v>
      </c>
      <c r="W464" s="100">
        <v>46.9</v>
      </c>
      <c r="X464" s="100">
        <v>0.17155382278</v>
      </c>
      <c r="Y464" s="100">
        <v>0.38179448197299998</v>
      </c>
      <c r="Z464" s="100">
        <v>0.52159708410899996</v>
      </c>
      <c r="AA464" s="102">
        <f t="shared" si="29"/>
        <v>2.6019000000000001</v>
      </c>
      <c r="AB464" s="99">
        <v>7.8</v>
      </c>
      <c r="AC464" s="100">
        <v>46.9</v>
      </c>
      <c r="AD464" s="100">
        <v>0.17155382278</v>
      </c>
      <c r="AE464" s="100">
        <v>0.38179448197299998</v>
      </c>
      <c r="AF464" s="100">
        <v>0.52159708410899996</v>
      </c>
      <c r="AG464" s="101">
        <f t="shared" si="30"/>
        <v>2.6</v>
      </c>
      <c r="AH464" s="99">
        <v>7.8</v>
      </c>
      <c r="AI464" s="100">
        <v>46.9</v>
      </c>
      <c r="AJ464" s="100">
        <v>0.17155382278</v>
      </c>
      <c r="AK464" s="100">
        <v>0.38179448197299998</v>
      </c>
      <c r="AL464" s="100">
        <v>0.52159708410899996</v>
      </c>
      <c r="AM464" s="101">
        <f t="shared" si="31"/>
        <v>2.5</v>
      </c>
    </row>
    <row r="465" spans="16:39">
      <c r="P465" s="99">
        <v>7.9</v>
      </c>
      <c r="Q465" s="100">
        <v>46.9</v>
      </c>
      <c r="R465" s="100">
        <v>0.183944507172</v>
      </c>
      <c r="S465" s="100">
        <v>0.42213946518000001</v>
      </c>
      <c r="T465" s="100">
        <v>0.58391460697099995</v>
      </c>
      <c r="U465" s="101">
        <f t="shared" si="28"/>
        <v>2.4020800000000002</v>
      </c>
      <c r="V465" s="99">
        <v>7.9</v>
      </c>
      <c r="W465" s="100">
        <v>46.9</v>
      </c>
      <c r="X465" s="100">
        <v>0.183944507172</v>
      </c>
      <c r="Y465" s="100">
        <v>0.42213946518000001</v>
      </c>
      <c r="Z465" s="100">
        <v>0.58391460697099995</v>
      </c>
      <c r="AA465" s="102">
        <f t="shared" si="29"/>
        <v>2.5019999999999998</v>
      </c>
      <c r="AB465" s="99">
        <v>7.9</v>
      </c>
      <c r="AC465" s="100">
        <v>46.9</v>
      </c>
      <c r="AD465" s="100">
        <v>0.183944507172</v>
      </c>
      <c r="AE465" s="100">
        <v>0.42213946518000001</v>
      </c>
      <c r="AF465" s="100">
        <v>0.58391460697099995</v>
      </c>
      <c r="AG465" s="101">
        <f t="shared" si="30"/>
        <v>2.5</v>
      </c>
      <c r="AH465" s="99">
        <v>7.9</v>
      </c>
      <c r="AI465" s="100">
        <v>46.9</v>
      </c>
      <c r="AJ465" s="100">
        <v>0.183944507172</v>
      </c>
      <c r="AK465" s="100">
        <v>0.42213946518000001</v>
      </c>
      <c r="AL465" s="100">
        <v>0.58391460697099995</v>
      </c>
      <c r="AM465" s="101">
        <f t="shared" si="31"/>
        <v>2.4</v>
      </c>
    </row>
    <row r="466" spans="16:39">
      <c r="P466" s="99">
        <v>8</v>
      </c>
      <c r="Q466" s="100">
        <v>46.9</v>
      </c>
      <c r="R466" s="100">
        <v>0.201987232362</v>
      </c>
      <c r="S466" s="100">
        <v>0.477088037769</v>
      </c>
      <c r="T466" s="100">
        <v>0.66471457222999997</v>
      </c>
      <c r="U466" s="101">
        <f t="shared" si="28"/>
        <v>2.3021699999999998</v>
      </c>
      <c r="V466" s="99">
        <v>8</v>
      </c>
      <c r="W466" s="100">
        <v>46.9</v>
      </c>
      <c r="X466" s="100">
        <v>0.201987232362</v>
      </c>
      <c r="Y466" s="100">
        <v>0.477088037769</v>
      </c>
      <c r="Z466" s="100">
        <v>0.66471457222999997</v>
      </c>
      <c r="AA466" s="102">
        <f t="shared" si="29"/>
        <v>2.4020999999999999</v>
      </c>
      <c r="AB466" s="99">
        <v>8</v>
      </c>
      <c r="AC466" s="100">
        <v>46.9</v>
      </c>
      <c r="AD466" s="100">
        <v>0.201987232362</v>
      </c>
      <c r="AE466" s="100">
        <v>0.477088037769</v>
      </c>
      <c r="AF466" s="100">
        <v>0.66471457222999997</v>
      </c>
      <c r="AG466" s="101">
        <f t="shared" si="30"/>
        <v>2.4</v>
      </c>
      <c r="AH466" s="99">
        <v>8</v>
      </c>
      <c r="AI466" s="100">
        <v>46.9</v>
      </c>
      <c r="AJ466" s="100">
        <v>0.201987232362</v>
      </c>
      <c r="AK466" s="100">
        <v>0.477088037769</v>
      </c>
      <c r="AL466" s="100">
        <v>0.66471457222999997</v>
      </c>
      <c r="AM466" s="101">
        <f t="shared" si="31"/>
        <v>2.2999999999999998</v>
      </c>
    </row>
    <row r="467" spans="16:39">
      <c r="P467" s="99">
        <v>8.1</v>
      </c>
      <c r="Q467" s="100">
        <v>46.9</v>
      </c>
      <c r="R467" s="100">
        <v>0.21902322174200001</v>
      </c>
      <c r="S467" s="100">
        <v>0.53199485331399998</v>
      </c>
      <c r="T467" s="100">
        <v>0.74412589696599996</v>
      </c>
      <c r="U467" s="101">
        <f t="shared" si="28"/>
        <v>2.2022699999999999</v>
      </c>
      <c r="V467" s="99">
        <v>8.1</v>
      </c>
      <c r="W467" s="100">
        <v>46.9</v>
      </c>
      <c r="X467" s="100">
        <v>0.21902322174200001</v>
      </c>
      <c r="Y467" s="100">
        <v>0.53199485331399998</v>
      </c>
      <c r="Z467" s="100">
        <v>0.74412589696599996</v>
      </c>
      <c r="AA467" s="102">
        <f t="shared" si="29"/>
        <v>2.3022</v>
      </c>
      <c r="AB467" s="99">
        <v>8.1</v>
      </c>
      <c r="AC467" s="100">
        <v>46.9</v>
      </c>
      <c r="AD467" s="100">
        <v>0.21902322174200001</v>
      </c>
      <c r="AE467" s="100">
        <v>0.53199485331399998</v>
      </c>
      <c r="AF467" s="100">
        <v>0.74412589696599996</v>
      </c>
      <c r="AG467" s="101">
        <f t="shared" si="30"/>
        <v>2.2999999999999998</v>
      </c>
      <c r="AH467" s="99">
        <v>8.1</v>
      </c>
      <c r="AI467" s="100">
        <v>46.9</v>
      </c>
      <c r="AJ467" s="100">
        <v>0.21902322174200001</v>
      </c>
      <c r="AK467" s="100">
        <v>0.53199485331399998</v>
      </c>
      <c r="AL467" s="100">
        <v>0.74412589696599996</v>
      </c>
      <c r="AM467" s="101">
        <f t="shared" si="31"/>
        <v>2.2000000000000002</v>
      </c>
    </row>
    <row r="468" spans="16:39">
      <c r="P468" s="99">
        <v>8.1999999999999993</v>
      </c>
      <c r="Q468" s="100">
        <v>46.9</v>
      </c>
      <c r="R468" s="100">
        <v>0.234221131537</v>
      </c>
      <c r="S468" s="100">
        <v>0.58278098173199999</v>
      </c>
      <c r="T468" s="100">
        <v>0.82093778669700002</v>
      </c>
      <c r="U468" s="101">
        <f t="shared" si="28"/>
        <v>2.1023800000000001</v>
      </c>
      <c r="V468" s="99">
        <v>8.1999999999999993</v>
      </c>
      <c r="W468" s="100">
        <v>46.9</v>
      </c>
      <c r="X468" s="100">
        <v>0.234221131537</v>
      </c>
      <c r="Y468" s="100">
        <v>0.58278098173199999</v>
      </c>
      <c r="Z468" s="100">
        <v>0.82093778669700002</v>
      </c>
      <c r="AA468" s="102">
        <f t="shared" si="29"/>
        <v>2.2023000000000001</v>
      </c>
      <c r="AB468" s="99">
        <v>8.1999999999999993</v>
      </c>
      <c r="AC468" s="100">
        <v>46.9</v>
      </c>
      <c r="AD468" s="100">
        <v>0.234221131537</v>
      </c>
      <c r="AE468" s="100">
        <v>0.58278098173199999</v>
      </c>
      <c r="AF468" s="100">
        <v>0.82093778669700002</v>
      </c>
      <c r="AG468" s="101">
        <f t="shared" si="30"/>
        <v>2.2000000000000002</v>
      </c>
      <c r="AH468" s="99">
        <v>8.1999999999999993</v>
      </c>
      <c r="AI468" s="100">
        <v>46.9</v>
      </c>
      <c r="AJ468" s="100">
        <v>0.234221131537</v>
      </c>
      <c r="AK468" s="100">
        <v>0.58278098173199999</v>
      </c>
      <c r="AL468" s="100">
        <v>0.82093778669700002</v>
      </c>
      <c r="AM468" s="101">
        <f t="shared" si="31"/>
        <v>2.1</v>
      </c>
    </row>
    <row r="469" spans="16:39">
      <c r="P469" s="99">
        <v>8.3000000000000007</v>
      </c>
      <c r="Q469" s="100">
        <v>46.9</v>
      </c>
      <c r="R469" s="100">
        <v>0.24493754987300001</v>
      </c>
      <c r="S469" s="100">
        <v>0.61336723574200003</v>
      </c>
      <c r="T469" s="100">
        <v>0.86377207761599994</v>
      </c>
      <c r="U469" s="101">
        <f t="shared" si="28"/>
        <v>2.0024999999999999</v>
      </c>
      <c r="V469" s="99">
        <v>8.3000000000000007</v>
      </c>
      <c r="W469" s="100">
        <v>46.9</v>
      </c>
      <c r="X469" s="100">
        <v>0.24493754987300001</v>
      </c>
      <c r="Y469" s="100">
        <v>0.61336723574200003</v>
      </c>
      <c r="Z469" s="100">
        <v>0.86377207761599994</v>
      </c>
      <c r="AA469" s="102">
        <f t="shared" si="29"/>
        <v>2.1023999999999998</v>
      </c>
      <c r="AB469" s="99">
        <v>8.3000000000000007</v>
      </c>
      <c r="AC469" s="100">
        <v>46.9</v>
      </c>
      <c r="AD469" s="100">
        <v>0.24493754987300001</v>
      </c>
      <c r="AE469" s="100">
        <v>0.61336723574200003</v>
      </c>
      <c r="AF469" s="100">
        <v>0.86377207761599994</v>
      </c>
      <c r="AG469" s="101">
        <f t="shared" si="30"/>
        <v>2.1</v>
      </c>
      <c r="AH469" s="99">
        <v>8.3000000000000007</v>
      </c>
      <c r="AI469" s="100">
        <v>46.9</v>
      </c>
      <c r="AJ469" s="100">
        <v>0.24493754987300001</v>
      </c>
      <c r="AK469" s="100">
        <v>0.61336723574200003</v>
      </c>
      <c r="AL469" s="100">
        <v>0.86377207761599994</v>
      </c>
      <c r="AM469" s="101">
        <f t="shared" si="31"/>
        <v>2</v>
      </c>
    </row>
    <row r="470" spans="16:39">
      <c r="P470" s="99">
        <v>8.4</v>
      </c>
      <c r="Q470" s="100">
        <v>46.9</v>
      </c>
      <c r="R470" s="100">
        <v>0.24906244886699999</v>
      </c>
      <c r="S470" s="100">
        <v>0.62267088658199998</v>
      </c>
      <c r="T470" s="100">
        <v>0.87595871307499995</v>
      </c>
      <c r="U470" s="101">
        <f t="shared" si="28"/>
        <v>1.90263</v>
      </c>
      <c r="V470" s="99">
        <v>8.4</v>
      </c>
      <c r="W470" s="100">
        <v>46.9</v>
      </c>
      <c r="X470" s="100">
        <v>0.24906244886699999</v>
      </c>
      <c r="Y470" s="100">
        <v>0.62267088658199998</v>
      </c>
      <c r="Z470" s="100">
        <v>0.87595871307499995</v>
      </c>
      <c r="AA470" s="102">
        <f t="shared" si="29"/>
        <v>2.0024999999999999</v>
      </c>
      <c r="AB470" s="99">
        <v>8.4</v>
      </c>
      <c r="AC470" s="100">
        <v>46.9</v>
      </c>
      <c r="AD470" s="100">
        <v>0.24906244886699999</v>
      </c>
      <c r="AE470" s="100">
        <v>0.62267088658199998</v>
      </c>
      <c r="AF470" s="100">
        <v>0.87595871307499995</v>
      </c>
      <c r="AG470" s="101">
        <f t="shared" si="30"/>
        <v>2</v>
      </c>
      <c r="AH470" s="99">
        <v>8.4</v>
      </c>
      <c r="AI470" s="100">
        <v>46.9</v>
      </c>
      <c r="AJ470" s="100">
        <v>0.24906244886699999</v>
      </c>
      <c r="AK470" s="100">
        <v>0.62267088658199998</v>
      </c>
      <c r="AL470" s="100">
        <v>0.87595871307499995</v>
      </c>
      <c r="AM470" s="101">
        <f t="shared" si="31"/>
        <v>1.9</v>
      </c>
    </row>
    <row r="471" spans="16:39">
      <c r="P471" s="99">
        <v>8.5</v>
      </c>
      <c r="Q471" s="100">
        <v>46.9</v>
      </c>
      <c r="R471" s="100">
        <v>0.24915681802199999</v>
      </c>
      <c r="S471" s="100">
        <v>0.62092331310299997</v>
      </c>
      <c r="T471" s="100">
        <v>0.87274639700199996</v>
      </c>
      <c r="U471" s="101">
        <f t="shared" si="28"/>
        <v>1.80278</v>
      </c>
      <c r="V471" s="99">
        <v>8.5</v>
      </c>
      <c r="W471" s="100">
        <v>46.9</v>
      </c>
      <c r="X471" s="100">
        <v>0.24915681802199999</v>
      </c>
      <c r="Y471" s="100">
        <v>0.62092331310299997</v>
      </c>
      <c r="Z471" s="100">
        <v>0.87274639700199996</v>
      </c>
      <c r="AA471" s="102">
        <f t="shared" si="29"/>
        <v>1.9026000000000001</v>
      </c>
      <c r="AB471" s="99">
        <v>8.5</v>
      </c>
      <c r="AC471" s="100">
        <v>46.9</v>
      </c>
      <c r="AD471" s="100">
        <v>0.24915681802199999</v>
      </c>
      <c r="AE471" s="100">
        <v>0.62092331310299997</v>
      </c>
      <c r="AF471" s="100">
        <v>0.87274639700199996</v>
      </c>
      <c r="AG471" s="101">
        <f t="shared" si="30"/>
        <v>1.9</v>
      </c>
      <c r="AH471" s="99">
        <v>8.5</v>
      </c>
      <c r="AI471" s="100">
        <v>46.9</v>
      </c>
      <c r="AJ471" s="100">
        <v>0.24915681802199999</v>
      </c>
      <c r="AK471" s="100">
        <v>0.62092331310299997</v>
      </c>
      <c r="AL471" s="100">
        <v>0.87274639700199996</v>
      </c>
      <c r="AM471" s="101">
        <f t="shared" si="31"/>
        <v>1.8</v>
      </c>
    </row>
    <row r="472" spans="16:39">
      <c r="P472" s="99">
        <v>8.6</v>
      </c>
      <c r="Q472" s="100">
        <v>46.9</v>
      </c>
      <c r="R472" s="100">
        <v>0.24748904016100001</v>
      </c>
      <c r="S472" s="100">
        <v>0.61515419203099997</v>
      </c>
      <c r="T472" s="100">
        <v>0.86455015075300001</v>
      </c>
      <c r="U472" s="101">
        <f t="shared" si="28"/>
        <v>1.7029399999999999</v>
      </c>
      <c r="V472" s="99">
        <v>8.6</v>
      </c>
      <c r="W472" s="100">
        <v>46.9</v>
      </c>
      <c r="X472" s="100">
        <v>0.24748904016100001</v>
      </c>
      <c r="Y472" s="100">
        <v>0.61515419203099997</v>
      </c>
      <c r="Z472" s="100">
        <v>0.86455015075300001</v>
      </c>
      <c r="AA472" s="102">
        <f t="shared" si="29"/>
        <v>1.8028</v>
      </c>
      <c r="AB472" s="99">
        <v>8.6</v>
      </c>
      <c r="AC472" s="100">
        <v>46.9</v>
      </c>
      <c r="AD472" s="100">
        <v>0.24748904016100001</v>
      </c>
      <c r="AE472" s="100">
        <v>0.61515419203099997</v>
      </c>
      <c r="AF472" s="100">
        <v>0.86455015075300001</v>
      </c>
      <c r="AG472" s="101">
        <f t="shared" si="30"/>
        <v>1.8</v>
      </c>
      <c r="AH472" s="99">
        <v>8.6</v>
      </c>
      <c r="AI472" s="100">
        <v>46.9</v>
      </c>
      <c r="AJ472" s="100">
        <v>0.24748904016100001</v>
      </c>
      <c r="AK472" s="100">
        <v>0.61515419203099997</v>
      </c>
      <c r="AL472" s="100">
        <v>0.86455015075300001</v>
      </c>
      <c r="AM472" s="101">
        <f t="shared" si="31"/>
        <v>1.7</v>
      </c>
    </row>
    <row r="473" spans="16:39">
      <c r="P473" s="99">
        <v>8.6999999999999993</v>
      </c>
      <c r="Q473" s="100">
        <v>46.9</v>
      </c>
      <c r="R473" s="100">
        <v>0.24505464140700001</v>
      </c>
      <c r="S473" s="100">
        <v>0.60678195202899998</v>
      </c>
      <c r="T473" s="100">
        <v>0.85219508826699997</v>
      </c>
      <c r="U473" s="101">
        <f t="shared" si="28"/>
        <v>1.6031200000000001</v>
      </c>
      <c r="V473" s="99">
        <v>8.6999999999999993</v>
      </c>
      <c r="W473" s="100">
        <v>46.9</v>
      </c>
      <c r="X473" s="100">
        <v>0.24505464140700001</v>
      </c>
      <c r="Y473" s="100">
        <v>0.60678195202899998</v>
      </c>
      <c r="Z473" s="100">
        <v>0.85219508826699997</v>
      </c>
      <c r="AA473" s="102">
        <f t="shared" si="29"/>
        <v>1.7029000000000001</v>
      </c>
      <c r="AB473" s="99">
        <v>8.6999999999999993</v>
      </c>
      <c r="AC473" s="100">
        <v>46.9</v>
      </c>
      <c r="AD473" s="100">
        <v>0.24505464140700001</v>
      </c>
      <c r="AE473" s="100">
        <v>0.60678195202899998</v>
      </c>
      <c r="AF473" s="100">
        <v>0.85219508826699997</v>
      </c>
      <c r="AG473" s="101">
        <f t="shared" si="30"/>
        <v>1.7</v>
      </c>
      <c r="AH473" s="99">
        <v>8.6999999999999993</v>
      </c>
      <c r="AI473" s="100">
        <v>46.9</v>
      </c>
      <c r="AJ473" s="100">
        <v>0.24505464140700001</v>
      </c>
      <c r="AK473" s="100">
        <v>0.60678195202899998</v>
      </c>
      <c r="AL473" s="100">
        <v>0.85219508826699997</v>
      </c>
      <c r="AM473" s="101">
        <f t="shared" si="31"/>
        <v>1.6</v>
      </c>
    </row>
    <row r="474" spans="16:39">
      <c r="P474" s="99">
        <v>8.8000000000000007</v>
      </c>
      <c r="Q474" s="100">
        <v>46.9</v>
      </c>
      <c r="R474" s="100">
        <v>0.24377916012100001</v>
      </c>
      <c r="S474" s="100">
        <v>0.60165003767299996</v>
      </c>
      <c r="T474" s="100">
        <v>0.84470870733299996</v>
      </c>
      <c r="U474" s="101">
        <f t="shared" si="28"/>
        <v>1.5033300000000001</v>
      </c>
      <c r="V474" s="99">
        <v>8.8000000000000007</v>
      </c>
      <c r="W474" s="100">
        <v>46.9</v>
      </c>
      <c r="X474" s="100">
        <v>0.24377916012100001</v>
      </c>
      <c r="Y474" s="100">
        <v>0.60165003767299996</v>
      </c>
      <c r="Z474" s="100">
        <v>0.84470870733299996</v>
      </c>
      <c r="AA474" s="102">
        <f t="shared" si="29"/>
        <v>1.6031</v>
      </c>
      <c r="AB474" s="99">
        <v>8.8000000000000007</v>
      </c>
      <c r="AC474" s="100">
        <v>46.9</v>
      </c>
      <c r="AD474" s="100">
        <v>0.24377916012100001</v>
      </c>
      <c r="AE474" s="100">
        <v>0.60165003767299996</v>
      </c>
      <c r="AF474" s="100">
        <v>0.84470870733299996</v>
      </c>
      <c r="AG474" s="101">
        <f t="shared" si="30"/>
        <v>1.6</v>
      </c>
      <c r="AH474" s="99">
        <v>8.8000000000000007</v>
      </c>
      <c r="AI474" s="100">
        <v>46.9</v>
      </c>
      <c r="AJ474" s="100">
        <v>0.24377916012100001</v>
      </c>
      <c r="AK474" s="100">
        <v>0.60165003767299996</v>
      </c>
      <c r="AL474" s="100">
        <v>0.84470870733299996</v>
      </c>
      <c r="AM474" s="101">
        <f t="shared" si="31"/>
        <v>1.5</v>
      </c>
    </row>
    <row r="475" spans="16:39">
      <c r="P475" s="99">
        <v>8.9</v>
      </c>
      <c r="Q475" s="100">
        <v>46.9</v>
      </c>
      <c r="R475" s="100">
        <v>0.24402039655300001</v>
      </c>
      <c r="S475" s="100">
        <v>0.60041520170999996</v>
      </c>
      <c r="T475" s="100">
        <v>0.84206640039699998</v>
      </c>
      <c r="U475" s="101">
        <f t="shared" si="28"/>
        <v>1.40357</v>
      </c>
      <c r="V475" s="99">
        <v>8.9</v>
      </c>
      <c r="W475" s="100">
        <v>46.9</v>
      </c>
      <c r="X475" s="100">
        <v>0.24402039655300001</v>
      </c>
      <c r="Y475" s="100">
        <v>0.60041520170999996</v>
      </c>
      <c r="Z475" s="100">
        <v>0.84206640039699998</v>
      </c>
      <c r="AA475" s="102">
        <f t="shared" si="29"/>
        <v>1.5033000000000001</v>
      </c>
      <c r="AB475" s="99">
        <v>8.9</v>
      </c>
      <c r="AC475" s="100">
        <v>46.9</v>
      </c>
      <c r="AD475" s="100">
        <v>0.24402039655300001</v>
      </c>
      <c r="AE475" s="100">
        <v>0.60041520170999996</v>
      </c>
      <c r="AF475" s="100">
        <v>0.84206640039699998</v>
      </c>
      <c r="AG475" s="101">
        <f t="shared" si="30"/>
        <v>1.5</v>
      </c>
      <c r="AH475" s="99">
        <v>8.9</v>
      </c>
      <c r="AI475" s="100">
        <v>46.9</v>
      </c>
      <c r="AJ475" s="100">
        <v>0.24402039655300001</v>
      </c>
      <c r="AK475" s="100">
        <v>0.60041520170999996</v>
      </c>
      <c r="AL475" s="100">
        <v>0.84206640039699998</v>
      </c>
      <c r="AM475" s="101">
        <f t="shared" si="31"/>
        <v>1.4</v>
      </c>
    </row>
    <row r="476" spans="16:39">
      <c r="P476" s="99">
        <v>9</v>
      </c>
      <c r="Q476" s="100">
        <v>46.9</v>
      </c>
      <c r="R476" s="100">
        <v>0.244347176222</v>
      </c>
      <c r="S476" s="100">
        <v>0.59973673074199996</v>
      </c>
      <c r="T476" s="100">
        <v>0.84059717739999995</v>
      </c>
      <c r="U476" s="101">
        <f t="shared" si="28"/>
        <v>1.3038400000000001</v>
      </c>
      <c r="V476" s="99">
        <v>9</v>
      </c>
      <c r="W476" s="100">
        <v>46.9</v>
      </c>
      <c r="X476" s="100">
        <v>0.244347176222</v>
      </c>
      <c r="Y476" s="100">
        <v>0.59973673074199996</v>
      </c>
      <c r="Z476" s="100">
        <v>0.84059717739999995</v>
      </c>
      <c r="AA476" s="102">
        <f t="shared" si="29"/>
        <v>1.4036</v>
      </c>
      <c r="AB476" s="99">
        <v>9</v>
      </c>
      <c r="AC476" s="100">
        <v>46.9</v>
      </c>
      <c r="AD476" s="100">
        <v>0.244347176222</v>
      </c>
      <c r="AE476" s="100">
        <v>0.59973673074199996</v>
      </c>
      <c r="AF476" s="100">
        <v>0.84059717739999995</v>
      </c>
      <c r="AG476" s="101">
        <f t="shared" si="30"/>
        <v>1.4</v>
      </c>
      <c r="AH476" s="99">
        <v>9</v>
      </c>
      <c r="AI476" s="100">
        <v>46.9</v>
      </c>
      <c r="AJ476" s="100">
        <v>0.244347176222</v>
      </c>
      <c r="AK476" s="100">
        <v>0.59973673074199996</v>
      </c>
      <c r="AL476" s="100">
        <v>0.84059717739999995</v>
      </c>
      <c r="AM476" s="101">
        <f t="shared" si="31"/>
        <v>1.3</v>
      </c>
    </row>
    <row r="477" spans="16:39">
      <c r="P477" s="99">
        <v>9.1</v>
      </c>
      <c r="Q477" s="100">
        <v>46.9</v>
      </c>
      <c r="R477" s="100">
        <v>0.24197295604800001</v>
      </c>
      <c r="S477" s="100">
        <v>0.58653503113399996</v>
      </c>
      <c r="T477" s="100">
        <v>0.81824159355199999</v>
      </c>
      <c r="U477" s="101">
        <f t="shared" si="28"/>
        <v>1.2041599999999999</v>
      </c>
      <c r="V477" s="99">
        <v>9.1</v>
      </c>
      <c r="W477" s="100">
        <v>46.9</v>
      </c>
      <c r="X477" s="100">
        <v>0.24197295604800001</v>
      </c>
      <c r="Y477" s="100">
        <v>0.58653503113399996</v>
      </c>
      <c r="Z477" s="100">
        <v>0.81824159355199999</v>
      </c>
      <c r="AA477" s="102">
        <f t="shared" si="29"/>
        <v>1.3038000000000001</v>
      </c>
      <c r="AB477" s="99">
        <v>9.1</v>
      </c>
      <c r="AC477" s="100">
        <v>46.9</v>
      </c>
      <c r="AD477" s="100">
        <v>0.24197295604800001</v>
      </c>
      <c r="AE477" s="100">
        <v>0.58653503113399996</v>
      </c>
      <c r="AF477" s="100">
        <v>0.81824159355199999</v>
      </c>
      <c r="AG477" s="101">
        <f t="shared" si="30"/>
        <v>1.3</v>
      </c>
      <c r="AH477" s="99">
        <v>9.1</v>
      </c>
      <c r="AI477" s="100">
        <v>46.9</v>
      </c>
      <c r="AJ477" s="100">
        <v>0.24197295604800001</v>
      </c>
      <c r="AK477" s="100">
        <v>0.58653503113399996</v>
      </c>
      <c r="AL477" s="100">
        <v>0.81824159355199999</v>
      </c>
      <c r="AM477" s="101">
        <f t="shared" si="31"/>
        <v>1.2</v>
      </c>
    </row>
    <row r="478" spans="16:39">
      <c r="P478" s="99">
        <v>9.1999999999999993</v>
      </c>
      <c r="Q478" s="100">
        <v>46.9</v>
      </c>
      <c r="R478" s="100">
        <v>0.24123123381600001</v>
      </c>
      <c r="S478" s="100">
        <v>0.57545249926599995</v>
      </c>
      <c r="T478" s="100">
        <v>0.79677404847300004</v>
      </c>
      <c r="U478" s="101">
        <f t="shared" si="28"/>
        <v>1.1045400000000001</v>
      </c>
      <c r="V478" s="99">
        <v>9.1999999999999993</v>
      </c>
      <c r="W478" s="100">
        <v>46.9</v>
      </c>
      <c r="X478" s="100">
        <v>0.24123123381600001</v>
      </c>
      <c r="Y478" s="100">
        <v>0.57545249926599995</v>
      </c>
      <c r="Z478" s="100">
        <v>0.79677404847300004</v>
      </c>
      <c r="AA478" s="102">
        <f t="shared" si="29"/>
        <v>1.2041999999999999</v>
      </c>
      <c r="AB478" s="99">
        <v>9.1999999999999993</v>
      </c>
      <c r="AC478" s="100">
        <v>46.9</v>
      </c>
      <c r="AD478" s="100">
        <v>0.24123123381600001</v>
      </c>
      <c r="AE478" s="100">
        <v>0.57545249926599995</v>
      </c>
      <c r="AF478" s="100">
        <v>0.79677404847300004</v>
      </c>
      <c r="AG478" s="101">
        <f t="shared" si="30"/>
        <v>1.2</v>
      </c>
      <c r="AH478" s="99">
        <v>9.1999999999999993</v>
      </c>
      <c r="AI478" s="100">
        <v>46.9</v>
      </c>
      <c r="AJ478" s="100">
        <v>0.24123123381600001</v>
      </c>
      <c r="AK478" s="100">
        <v>0.57545249926599995</v>
      </c>
      <c r="AL478" s="100">
        <v>0.79677404847300004</v>
      </c>
      <c r="AM478" s="101">
        <f t="shared" si="31"/>
        <v>1.1000000000000001</v>
      </c>
    </row>
    <row r="479" spans="16:39">
      <c r="P479" s="99">
        <v>9.3000000000000007</v>
      </c>
      <c r="Q479" s="100">
        <v>46.9</v>
      </c>
      <c r="R479" s="100">
        <v>0.25256592830899999</v>
      </c>
      <c r="S479" s="100">
        <v>0.60446635756900002</v>
      </c>
      <c r="T479" s="100">
        <v>0.839308023535</v>
      </c>
      <c r="U479" s="101">
        <f t="shared" si="28"/>
        <v>1.00499</v>
      </c>
      <c r="V479" s="99">
        <v>9.3000000000000007</v>
      </c>
      <c r="W479" s="100">
        <v>46.9</v>
      </c>
      <c r="X479" s="100">
        <v>0.25256592830899999</v>
      </c>
      <c r="Y479" s="100">
        <v>0.60446635756900002</v>
      </c>
      <c r="Z479" s="100">
        <v>0.839308023535</v>
      </c>
      <c r="AA479" s="102">
        <f t="shared" si="29"/>
        <v>1.1045</v>
      </c>
      <c r="AB479" s="99">
        <v>9.3000000000000007</v>
      </c>
      <c r="AC479" s="100">
        <v>46.9</v>
      </c>
      <c r="AD479" s="100">
        <v>0.25256592830899999</v>
      </c>
      <c r="AE479" s="100">
        <v>0.60446635756900002</v>
      </c>
      <c r="AF479" s="100">
        <v>0.839308023535</v>
      </c>
      <c r="AG479" s="101">
        <f t="shared" si="30"/>
        <v>1.1000000000000001</v>
      </c>
      <c r="AH479" s="99">
        <v>9.3000000000000007</v>
      </c>
      <c r="AI479" s="100">
        <v>46.9</v>
      </c>
      <c r="AJ479" s="100">
        <v>0.25256592830899999</v>
      </c>
      <c r="AK479" s="100">
        <v>0.60446635756900002</v>
      </c>
      <c r="AL479" s="100">
        <v>0.839308023535</v>
      </c>
      <c r="AM479" s="101">
        <f t="shared" si="31"/>
        <v>1</v>
      </c>
    </row>
    <row r="480" spans="16:39">
      <c r="P480" s="99">
        <v>9.4</v>
      </c>
      <c r="Q480" s="100">
        <v>46.9</v>
      </c>
      <c r="R480" s="100">
        <v>0.26610283708400001</v>
      </c>
      <c r="S480" s="100">
        <v>0.63506786718399999</v>
      </c>
      <c r="T480" s="100">
        <v>0.88005809984399996</v>
      </c>
      <c r="U480" s="101">
        <f t="shared" si="28"/>
        <v>0.90554000000000001</v>
      </c>
      <c r="V480" s="99">
        <v>9.4</v>
      </c>
      <c r="W480" s="100">
        <v>46.9</v>
      </c>
      <c r="X480" s="100">
        <v>0.26610283708400001</v>
      </c>
      <c r="Y480" s="100">
        <v>0.63506786718399999</v>
      </c>
      <c r="Z480" s="100">
        <v>0.88005809984399996</v>
      </c>
      <c r="AA480" s="102">
        <f t="shared" si="29"/>
        <v>1.0049999999999999</v>
      </c>
      <c r="AB480" s="99">
        <v>9.4</v>
      </c>
      <c r="AC480" s="100">
        <v>46.9</v>
      </c>
      <c r="AD480" s="100">
        <v>0.26610283708400001</v>
      </c>
      <c r="AE480" s="100">
        <v>0.63506786718399999</v>
      </c>
      <c r="AF480" s="100">
        <v>0.88005809984399996</v>
      </c>
      <c r="AG480" s="101">
        <f t="shared" si="30"/>
        <v>1</v>
      </c>
      <c r="AH480" s="99">
        <v>9.4</v>
      </c>
      <c r="AI480" s="100">
        <v>46.9</v>
      </c>
      <c r="AJ480" s="100">
        <v>0.26610283708400001</v>
      </c>
      <c r="AK480" s="100">
        <v>0.63506786718399999</v>
      </c>
      <c r="AL480" s="100">
        <v>0.88005809984399996</v>
      </c>
      <c r="AM480" s="101">
        <f t="shared" si="31"/>
        <v>0.9</v>
      </c>
    </row>
    <row r="481" spans="16:39">
      <c r="P481" s="99">
        <v>9.5</v>
      </c>
      <c r="Q481" s="100">
        <v>46.9</v>
      </c>
      <c r="R481" s="100">
        <v>0.27409005205699999</v>
      </c>
      <c r="S481" s="100">
        <v>0.65136074971900004</v>
      </c>
      <c r="T481" s="100">
        <v>0.90148164235100003</v>
      </c>
      <c r="U481" s="101">
        <f t="shared" si="28"/>
        <v>0.80623</v>
      </c>
      <c r="V481" s="99">
        <v>9.5</v>
      </c>
      <c r="W481" s="100">
        <v>46.9</v>
      </c>
      <c r="X481" s="100">
        <v>0.27409005205699999</v>
      </c>
      <c r="Y481" s="100">
        <v>0.65136074971900004</v>
      </c>
      <c r="Z481" s="100">
        <v>0.90148164235100003</v>
      </c>
      <c r="AA481" s="102">
        <f t="shared" si="29"/>
        <v>0.90549999999999997</v>
      </c>
      <c r="AB481" s="99">
        <v>9.5</v>
      </c>
      <c r="AC481" s="100">
        <v>46.9</v>
      </c>
      <c r="AD481" s="100">
        <v>0.27409005205699999</v>
      </c>
      <c r="AE481" s="100">
        <v>0.65136074971900004</v>
      </c>
      <c r="AF481" s="100">
        <v>0.90148164235100003</v>
      </c>
      <c r="AG481" s="101">
        <f t="shared" si="30"/>
        <v>0.9</v>
      </c>
      <c r="AH481" s="99">
        <v>9.5</v>
      </c>
      <c r="AI481" s="100">
        <v>46.9</v>
      </c>
      <c r="AJ481" s="100">
        <v>0.27409005205699999</v>
      </c>
      <c r="AK481" s="100">
        <v>0.65136074971900004</v>
      </c>
      <c r="AL481" s="100">
        <v>0.90148164235100003</v>
      </c>
      <c r="AM481" s="101">
        <f t="shared" si="31"/>
        <v>0.8</v>
      </c>
    </row>
    <row r="482" spans="16:39">
      <c r="P482" s="99">
        <v>9.6</v>
      </c>
      <c r="Q482" s="100">
        <v>46.9</v>
      </c>
      <c r="R482" s="100">
        <v>0.27674612221799999</v>
      </c>
      <c r="S482" s="100">
        <v>0.65281604659500003</v>
      </c>
      <c r="T482" s="100">
        <v>0.90144117646699995</v>
      </c>
      <c r="U482" s="101">
        <f t="shared" si="28"/>
        <v>0.70711000000000002</v>
      </c>
      <c r="V482" s="99">
        <v>9.6</v>
      </c>
      <c r="W482" s="100">
        <v>46.9</v>
      </c>
      <c r="X482" s="100">
        <v>0.27674612221799999</v>
      </c>
      <c r="Y482" s="100">
        <v>0.65281604659500003</v>
      </c>
      <c r="Z482" s="100">
        <v>0.90144117646699995</v>
      </c>
      <c r="AA482" s="102">
        <f t="shared" si="29"/>
        <v>0.80620000000000003</v>
      </c>
      <c r="AB482" s="99">
        <v>9.6</v>
      </c>
      <c r="AC482" s="100">
        <v>46.9</v>
      </c>
      <c r="AD482" s="100">
        <v>0.27674612221799999</v>
      </c>
      <c r="AE482" s="100">
        <v>0.65281604659500003</v>
      </c>
      <c r="AF482" s="100">
        <v>0.90144117646699995</v>
      </c>
      <c r="AG482" s="101">
        <f t="shared" si="30"/>
        <v>0.8</v>
      </c>
      <c r="AH482" s="99">
        <v>9.6</v>
      </c>
      <c r="AI482" s="100">
        <v>46.9</v>
      </c>
      <c r="AJ482" s="100">
        <v>0.27674612221799999</v>
      </c>
      <c r="AK482" s="100">
        <v>0.65281604659500003</v>
      </c>
      <c r="AL482" s="100">
        <v>0.90144117646699995</v>
      </c>
      <c r="AM482" s="101">
        <f t="shared" si="31"/>
        <v>0.7</v>
      </c>
    </row>
    <row r="483" spans="16:39">
      <c r="P483" s="99">
        <v>9.6999999999999993</v>
      </c>
      <c r="Q483" s="100">
        <v>46.9</v>
      </c>
      <c r="R483" s="100">
        <v>0.27660263761800002</v>
      </c>
      <c r="S483" s="100">
        <v>0.64829089657500005</v>
      </c>
      <c r="T483" s="100">
        <v>0.89345040622799998</v>
      </c>
      <c r="U483" s="101">
        <f t="shared" si="28"/>
        <v>0.60828000000000004</v>
      </c>
      <c r="V483" s="99">
        <v>9.6999999999999993</v>
      </c>
      <c r="W483" s="100">
        <v>46.9</v>
      </c>
      <c r="X483" s="100">
        <v>0.27660263761800002</v>
      </c>
      <c r="Y483" s="100">
        <v>0.64829089657500005</v>
      </c>
      <c r="Z483" s="100">
        <v>0.89345040622799998</v>
      </c>
      <c r="AA483" s="102">
        <f t="shared" si="29"/>
        <v>0.70709999999999995</v>
      </c>
      <c r="AB483" s="99">
        <v>9.6999999999999993</v>
      </c>
      <c r="AC483" s="100">
        <v>46.9</v>
      </c>
      <c r="AD483" s="100">
        <v>0.27660263761800002</v>
      </c>
      <c r="AE483" s="100">
        <v>0.64829089657500005</v>
      </c>
      <c r="AF483" s="100">
        <v>0.89345040622799998</v>
      </c>
      <c r="AG483" s="101">
        <f t="shared" si="30"/>
        <v>0.7</v>
      </c>
      <c r="AH483" s="99">
        <v>9.6999999999999993</v>
      </c>
      <c r="AI483" s="100">
        <v>46.9</v>
      </c>
      <c r="AJ483" s="100">
        <v>0.27660263761800002</v>
      </c>
      <c r="AK483" s="100">
        <v>0.64829089657500005</v>
      </c>
      <c r="AL483" s="100">
        <v>0.89345040622799998</v>
      </c>
      <c r="AM483" s="101">
        <f t="shared" si="31"/>
        <v>0.6</v>
      </c>
    </row>
    <row r="484" spans="16:39">
      <c r="P484" s="99">
        <v>9.8000000000000007</v>
      </c>
      <c r="Q484" s="100">
        <v>46.9</v>
      </c>
      <c r="R484" s="100">
        <v>0.27487089714000001</v>
      </c>
      <c r="S484" s="100">
        <v>0.64206069616899997</v>
      </c>
      <c r="T484" s="100">
        <v>0.88437375234000004</v>
      </c>
      <c r="U484" s="101">
        <f t="shared" si="28"/>
        <v>0.50990000000000002</v>
      </c>
      <c r="V484" s="99">
        <v>9.8000000000000007</v>
      </c>
      <c r="W484" s="100">
        <v>46.9</v>
      </c>
      <c r="X484" s="100">
        <v>0.27487089714000001</v>
      </c>
      <c r="Y484" s="100">
        <v>0.64206069616899997</v>
      </c>
      <c r="Z484" s="100">
        <v>0.88437375234000004</v>
      </c>
      <c r="AA484" s="102">
        <f t="shared" si="29"/>
        <v>0.60829999999999995</v>
      </c>
      <c r="AB484" s="99">
        <v>9.8000000000000007</v>
      </c>
      <c r="AC484" s="100">
        <v>46.9</v>
      </c>
      <c r="AD484" s="100">
        <v>0.27487089714000001</v>
      </c>
      <c r="AE484" s="100">
        <v>0.64206069616899997</v>
      </c>
      <c r="AF484" s="100">
        <v>0.88437375234000004</v>
      </c>
      <c r="AG484" s="101">
        <f t="shared" si="30"/>
        <v>0.6</v>
      </c>
      <c r="AH484" s="99">
        <v>9.8000000000000007</v>
      </c>
      <c r="AI484" s="100">
        <v>46.9</v>
      </c>
      <c r="AJ484" s="100">
        <v>0.27487089714000001</v>
      </c>
      <c r="AK484" s="100">
        <v>0.64206069616899997</v>
      </c>
      <c r="AL484" s="100">
        <v>0.88437375234000004</v>
      </c>
      <c r="AM484" s="101">
        <f t="shared" si="31"/>
        <v>0.5</v>
      </c>
    </row>
    <row r="485" spans="16:39">
      <c r="P485" s="99">
        <v>9.9</v>
      </c>
      <c r="Q485" s="100">
        <v>46.9</v>
      </c>
      <c r="R485" s="100">
        <v>0.27146042782500002</v>
      </c>
      <c r="S485" s="100">
        <v>0.63228391386399996</v>
      </c>
      <c r="T485" s="100">
        <v>0.87053547202699999</v>
      </c>
      <c r="U485" s="101">
        <f t="shared" si="28"/>
        <v>0.41231000000000001</v>
      </c>
      <c r="V485" s="99">
        <v>9.9</v>
      </c>
      <c r="W485" s="100">
        <v>46.9</v>
      </c>
      <c r="X485" s="100">
        <v>0.27146042782500002</v>
      </c>
      <c r="Y485" s="100">
        <v>0.63228391386399996</v>
      </c>
      <c r="Z485" s="100">
        <v>0.87053547202699999</v>
      </c>
      <c r="AA485" s="102">
        <f t="shared" si="29"/>
        <v>0.50990000000000002</v>
      </c>
      <c r="AB485" s="99">
        <v>9.9</v>
      </c>
      <c r="AC485" s="100">
        <v>46.9</v>
      </c>
      <c r="AD485" s="100">
        <v>0.27146042782500002</v>
      </c>
      <c r="AE485" s="100">
        <v>0.63228391386399996</v>
      </c>
      <c r="AF485" s="100">
        <v>0.87053547202699999</v>
      </c>
      <c r="AG485" s="101">
        <f t="shared" si="30"/>
        <v>0.5</v>
      </c>
      <c r="AH485" s="99">
        <v>9.9</v>
      </c>
      <c r="AI485" s="100">
        <v>46.9</v>
      </c>
      <c r="AJ485" s="100">
        <v>0.27146042782500002</v>
      </c>
      <c r="AK485" s="100">
        <v>0.63228391386399996</v>
      </c>
      <c r="AL485" s="100">
        <v>0.87053547202699999</v>
      </c>
      <c r="AM485" s="101">
        <f t="shared" si="31"/>
        <v>0.4</v>
      </c>
    </row>
    <row r="486" spans="16:39">
      <c r="P486" s="99">
        <v>10</v>
      </c>
      <c r="Q486" s="100">
        <v>46.9</v>
      </c>
      <c r="R486" s="100">
        <v>0.26772344593199998</v>
      </c>
      <c r="S486" s="100">
        <v>0.62267648159099998</v>
      </c>
      <c r="T486" s="100">
        <v>0.85723344418199998</v>
      </c>
      <c r="U486" s="101">
        <f t="shared" si="28"/>
        <v>0.31623000000000001</v>
      </c>
      <c r="V486" s="99">
        <v>10</v>
      </c>
      <c r="W486" s="100">
        <v>46.9</v>
      </c>
      <c r="X486" s="100">
        <v>0.26772344593199998</v>
      </c>
      <c r="Y486" s="100">
        <v>0.62267648159099998</v>
      </c>
      <c r="Z486" s="100">
        <v>0.85723344418199998</v>
      </c>
      <c r="AA486" s="102">
        <f t="shared" si="29"/>
        <v>0.4123</v>
      </c>
      <c r="AB486" s="99">
        <v>10</v>
      </c>
      <c r="AC486" s="100">
        <v>46.9</v>
      </c>
      <c r="AD486" s="100">
        <v>0.26772344593199998</v>
      </c>
      <c r="AE486" s="100">
        <v>0.62267648159099998</v>
      </c>
      <c r="AF486" s="100">
        <v>0.85723344418199998</v>
      </c>
      <c r="AG486" s="101">
        <f t="shared" si="30"/>
        <v>0.4</v>
      </c>
      <c r="AH486" s="99">
        <v>10</v>
      </c>
      <c r="AI486" s="100">
        <v>46.9</v>
      </c>
      <c r="AJ486" s="100">
        <v>0.26772344593199998</v>
      </c>
      <c r="AK486" s="100">
        <v>0.62267648159099998</v>
      </c>
      <c r="AL486" s="100">
        <v>0.85723344418199998</v>
      </c>
      <c r="AM486" s="101">
        <f t="shared" si="31"/>
        <v>0.3</v>
      </c>
    </row>
    <row r="487" spans="16:39">
      <c r="P487" s="99">
        <v>10.1</v>
      </c>
      <c r="Q487" s="100">
        <v>46.9</v>
      </c>
      <c r="R487" s="100">
        <v>0.264340965727</v>
      </c>
      <c r="S487" s="100">
        <v>0.61449085135000003</v>
      </c>
      <c r="T487" s="100">
        <v>0.84610004925899995</v>
      </c>
      <c r="U487" s="101">
        <f t="shared" si="28"/>
        <v>0.22361</v>
      </c>
      <c r="V487" s="99">
        <v>10.1</v>
      </c>
      <c r="W487" s="100">
        <v>46.9</v>
      </c>
      <c r="X487" s="100">
        <v>0.264340965727</v>
      </c>
      <c r="Y487" s="100">
        <v>0.61449085135000003</v>
      </c>
      <c r="Z487" s="100">
        <v>0.84610004925899995</v>
      </c>
      <c r="AA487" s="102">
        <f t="shared" si="29"/>
        <v>0.31619999999999998</v>
      </c>
      <c r="AB487" s="99">
        <v>10.1</v>
      </c>
      <c r="AC487" s="100">
        <v>46.9</v>
      </c>
      <c r="AD487" s="100">
        <v>0.264340965727</v>
      </c>
      <c r="AE487" s="100">
        <v>0.61449085135000003</v>
      </c>
      <c r="AF487" s="100">
        <v>0.84610004925899995</v>
      </c>
      <c r="AG487" s="101">
        <f t="shared" si="30"/>
        <v>0.3</v>
      </c>
      <c r="AH487" s="99">
        <v>10.1</v>
      </c>
      <c r="AI487" s="100">
        <v>46.9</v>
      </c>
      <c r="AJ487" s="100">
        <v>0.264340965727</v>
      </c>
      <c r="AK487" s="100">
        <v>0.61449085135000003</v>
      </c>
      <c r="AL487" s="100">
        <v>0.84610004925899995</v>
      </c>
      <c r="AM487" s="101">
        <f t="shared" si="31"/>
        <v>0.2</v>
      </c>
    </row>
    <row r="488" spans="16:39">
      <c r="P488" s="99">
        <v>10.199999999999999</v>
      </c>
      <c r="Q488" s="100">
        <v>46.9</v>
      </c>
      <c r="R488" s="100">
        <v>0.26079901861900001</v>
      </c>
      <c r="S488" s="100">
        <v>0.60614738859299999</v>
      </c>
      <c r="T488" s="100">
        <v>0.83467781109399997</v>
      </c>
      <c r="U488" s="101">
        <f t="shared" si="28"/>
        <v>0.14141999999999999</v>
      </c>
      <c r="V488" s="99">
        <v>10.199999999999999</v>
      </c>
      <c r="W488" s="100">
        <v>46.9</v>
      </c>
      <c r="X488" s="100">
        <v>0.26079901861900001</v>
      </c>
      <c r="Y488" s="100">
        <v>0.60614738859299999</v>
      </c>
      <c r="Z488" s="100">
        <v>0.83467781109399997</v>
      </c>
      <c r="AA488" s="102">
        <f t="shared" si="29"/>
        <v>0.22359999999999999</v>
      </c>
      <c r="AB488" s="99">
        <v>10.199999999999999</v>
      </c>
      <c r="AC488" s="100">
        <v>46.9</v>
      </c>
      <c r="AD488" s="100">
        <v>0.26079901861900001</v>
      </c>
      <c r="AE488" s="100">
        <v>0.60614738859299999</v>
      </c>
      <c r="AF488" s="100">
        <v>0.83467781109399997</v>
      </c>
      <c r="AG488" s="101">
        <f t="shared" si="30"/>
        <v>0.2</v>
      </c>
      <c r="AH488" s="99">
        <v>10.199999999999999</v>
      </c>
      <c r="AI488" s="100">
        <v>46.9</v>
      </c>
      <c r="AJ488" s="100">
        <v>0.26079901861900001</v>
      </c>
      <c r="AK488" s="100">
        <v>0.60614738859299999</v>
      </c>
      <c r="AL488" s="100">
        <v>0.83467781109399997</v>
      </c>
      <c r="AM488" s="101">
        <f t="shared" si="31"/>
        <v>0.1</v>
      </c>
    </row>
    <row r="489" spans="16:39">
      <c r="P489" s="99">
        <v>10.3</v>
      </c>
      <c r="Q489" s="100">
        <v>46.9</v>
      </c>
      <c r="R489" s="100">
        <v>0.25579098282200002</v>
      </c>
      <c r="S489" s="100">
        <v>0.59562228487199997</v>
      </c>
      <c r="T489" s="100">
        <v>0.82081134456000004</v>
      </c>
      <c r="U489" s="101">
        <f t="shared" si="28"/>
        <v>0.1</v>
      </c>
      <c r="V489" s="99">
        <v>10.3</v>
      </c>
      <c r="W489" s="100">
        <v>46.9</v>
      </c>
      <c r="X489" s="100">
        <v>0.25579098282200002</v>
      </c>
      <c r="Y489" s="100">
        <v>0.59562228487199997</v>
      </c>
      <c r="Z489" s="100">
        <v>0.82081134456000004</v>
      </c>
      <c r="AA489" s="102">
        <f t="shared" si="29"/>
        <v>0.1414</v>
      </c>
      <c r="AB489" s="99">
        <v>10.3</v>
      </c>
      <c r="AC489" s="100">
        <v>46.9</v>
      </c>
      <c r="AD489" s="100">
        <v>0.25579098282200002</v>
      </c>
      <c r="AE489" s="100">
        <v>0.59562228487199997</v>
      </c>
      <c r="AF489" s="100">
        <v>0.82081134456000004</v>
      </c>
      <c r="AG489" s="101">
        <f t="shared" si="30"/>
        <v>0.1</v>
      </c>
      <c r="AH489" s="99">
        <v>10.3</v>
      </c>
      <c r="AI489" s="100">
        <v>46.9</v>
      </c>
      <c r="AJ489" s="100">
        <v>0.25579098282200002</v>
      </c>
      <c r="AK489" s="100">
        <v>0.59562228487199997</v>
      </c>
      <c r="AL489" s="100">
        <v>0.82081134456000004</v>
      </c>
      <c r="AM489" s="101">
        <f t="shared" si="31"/>
        <v>0</v>
      </c>
    </row>
    <row r="490" spans="16:39">
      <c r="P490" s="99">
        <v>10.4</v>
      </c>
      <c r="Q490" s="100">
        <v>46.9</v>
      </c>
      <c r="R490" s="100">
        <v>0.24987224891900001</v>
      </c>
      <c r="S490" s="100">
        <v>0.584626437394</v>
      </c>
      <c r="T490" s="100">
        <v>0.80699659696399995</v>
      </c>
      <c r="U490" s="101">
        <f t="shared" si="28"/>
        <v>0.14141999999999999</v>
      </c>
      <c r="V490" s="99">
        <v>10.4</v>
      </c>
      <c r="W490" s="100">
        <v>46.9</v>
      </c>
      <c r="X490" s="100">
        <v>0.24987224891900001</v>
      </c>
      <c r="Y490" s="100">
        <v>0.584626437394</v>
      </c>
      <c r="Z490" s="100">
        <v>0.80699659696399995</v>
      </c>
      <c r="AA490" s="102">
        <f t="shared" si="29"/>
        <v>0.1</v>
      </c>
      <c r="AB490" s="99">
        <v>10.4</v>
      </c>
      <c r="AC490" s="100">
        <v>46.9</v>
      </c>
      <c r="AD490" s="100">
        <v>0.24987224891900001</v>
      </c>
      <c r="AE490" s="100">
        <v>0.584626437394</v>
      </c>
      <c r="AF490" s="100">
        <v>0.80699659696399995</v>
      </c>
      <c r="AG490" s="101">
        <f t="shared" si="30"/>
        <v>0</v>
      </c>
      <c r="AH490" s="99">
        <v>10.4</v>
      </c>
      <c r="AI490" s="100">
        <v>46.9</v>
      </c>
      <c r="AJ490" s="100">
        <v>0.24987224891900001</v>
      </c>
      <c r="AK490" s="100">
        <v>0.584626437394</v>
      </c>
      <c r="AL490" s="100">
        <v>0.80699659696399995</v>
      </c>
      <c r="AM490" s="101">
        <f t="shared" si="31"/>
        <v>0.1</v>
      </c>
    </row>
    <row r="491" spans="16:39">
      <c r="P491" s="99">
        <v>10.5</v>
      </c>
      <c r="Q491" s="100">
        <v>46.9</v>
      </c>
      <c r="R491" s="100">
        <v>0.24273302601499999</v>
      </c>
      <c r="S491" s="100">
        <v>0.572558688797</v>
      </c>
      <c r="T491" s="100">
        <v>0.79274294848600002</v>
      </c>
      <c r="U491" s="101">
        <f t="shared" si="28"/>
        <v>0.22361</v>
      </c>
      <c r="V491" s="99">
        <v>10.5</v>
      </c>
      <c r="W491" s="100">
        <v>46.9</v>
      </c>
      <c r="X491" s="100">
        <v>0.24273302601499999</v>
      </c>
      <c r="Y491" s="100">
        <v>0.572558688797</v>
      </c>
      <c r="Z491" s="100">
        <v>0.79274294848600002</v>
      </c>
      <c r="AA491" s="102">
        <f t="shared" si="29"/>
        <v>0.1414</v>
      </c>
      <c r="AB491" s="99">
        <v>10.5</v>
      </c>
      <c r="AC491" s="100">
        <v>46.9</v>
      </c>
      <c r="AD491" s="100">
        <v>0.24273302601499999</v>
      </c>
      <c r="AE491" s="100">
        <v>0.572558688797</v>
      </c>
      <c r="AF491" s="100">
        <v>0.79274294848600002</v>
      </c>
      <c r="AG491" s="101">
        <f t="shared" si="30"/>
        <v>0.1</v>
      </c>
      <c r="AH491" s="99">
        <v>10.5</v>
      </c>
      <c r="AI491" s="100">
        <v>46.9</v>
      </c>
      <c r="AJ491" s="100">
        <v>0.24273302601499999</v>
      </c>
      <c r="AK491" s="100">
        <v>0.572558688797</v>
      </c>
      <c r="AL491" s="100">
        <v>0.79274294848600002</v>
      </c>
      <c r="AM491" s="101">
        <f t="shared" si="31"/>
        <v>0.2</v>
      </c>
    </row>
    <row r="492" spans="16:39">
      <c r="P492" s="99">
        <v>10.6</v>
      </c>
      <c r="Q492" s="100">
        <v>46.9</v>
      </c>
      <c r="R492" s="100">
        <v>0.23272242075399999</v>
      </c>
      <c r="S492" s="100">
        <v>0.55408443189699996</v>
      </c>
      <c r="T492" s="100">
        <v>0.77009334619299996</v>
      </c>
      <c r="U492" s="101">
        <f t="shared" si="28"/>
        <v>0.31623000000000001</v>
      </c>
      <c r="V492" s="99">
        <v>10.6</v>
      </c>
      <c r="W492" s="100">
        <v>46.9</v>
      </c>
      <c r="X492" s="100">
        <v>0.23272242075399999</v>
      </c>
      <c r="Y492" s="100">
        <v>0.55408443189699996</v>
      </c>
      <c r="Z492" s="100">
        <v>0.77009334619299996</v>
      </c>
      <c r="AA492" s="102">
        <f t="shared" si="29"/>
        <v>0.22359999999999999</v>
      </c>
      <c r="AB492" s="99">
        <v>10.6</v>
      </c>
      <c r="AC492" s="100">
        <v>46.9</v>
      </c>
      <c r="AD492" s="100">
        <v>0.23272242075399999</v>
      </c>
      <c r="AE492" s="100">
        <v>0.55408443189699996</v>
      </c>
      <c r="AF492" s="100">
        <v>0.77009334619299996</v>
      </c>
      <c r="AG492" s="101">
        <f t="shared" si="30"/>
        <v>0.2</v>
      </c>
      <c r="AH492" s="99">
        <v>10.6</v>
      </c>
      <c r="AI492" s="100">
        <v>46.9</v>
      </c>
      <c r="AJ492" s="100">
        <v>0.23272242075399999</v>
      </c>
      <c r="AK492" s="100">
        <v>0.55408443189699996</v>
      </c>
      <c r="AL492" s="100">
        <v>0.77009334619299996</v>
      </c>
      <c r="AM492" s="101">
        <f t="shared" si="31"/>
        <v>0.3</v>
      </c>
    </row>
    <row r="493" spans="16:39">
      <c r="P493" s="99">
        <v>7.4</v>
      </c>
      <c r="Q493" s="100">
        <v>46.933</v>
      </c>
      <c r="R493" s="100">
        <v>0.187659452379</v>
      </c>
      <c r="S493" s="100">
        <v>0.43680876370600003</v>
      </c>
      <c r="T493" s="100">
        <v>0.60968215466200004</v>
      </c>
      <c r="U493" s="101">
        <f t="shared" si="28"/>
        <v>2.9030499999999999</v>
      </c>
      <c r="V493" s="99">
        <v>7.4</v>
      </c>
      <c r="W493" s="100">
        <v>46.933</v>
      </c>
      <c r="X493" s="100">
        <v>0.187659452379</v>
      </c>
      <c r="Y493" s="100">
        <v>0.43680876370600003</v>
      </c>
      <c r="Z493" s="100">
        <v>0.60968215466200004</v>
      </c>
      <c r="AA493" s="102">
        <f t="shared" si="29"/>
        <v>3.0028999999999999</v>
      </c>
      <c r="AB493" s="99">
        <v>7.4</v>
      </c>
      <c r="AC493" s="100">
        <v>46.933</v>
      </c>
      <c r="AD493" s="100">
        <v>0.187659452379</v>
      </c>
      <c r="AE493" s="100">
        <v>0.43680876370600003</v>
      </c>
      <c r="AF493" s="100">
        <v>0.60968215466200004</v>
      </c>
      <c r="AG493" s="101">
        <f t="shared" si="30"/>
        <v>3.0001799999999998</v>
      </c>
      <c r="AH493" s="99">
        <v>7.4</v>
      </c>
      <c r="AI493" s="100">
        <v>46.933</v>
      </c>
      <c r="AJ493" s="100">
        <v>0.187659452379</v>
      </c>
      <c r="AK493" s="100">
        <v>0.43680876370600003</v>
      </c>
      <c r="AL493" s="100">
        <v>0.60968215466200004</v>
      </c>
      <c r="AM493" s="101">
        <f t="shared" si="31"/>
        <v>2.9001899999999998</v>
      </c>
    </row>
    <row r="494" spans="16:39">
      <c r="P494" s="99">
        <v>7.45</v>
      </c>
      <c r="Q494" s="100">
        <v>46.95</v>
      </c>
      <c r="R494" s="100">
        <v>0.18104787305</v>
      </c>
      <c r="S494" s="100">
        <v>0.41889839299300002</v>
      </c>
      <c r="T494" s="100">
        <v>0.58445326566300004</v>
      </c>
      <c r="U494" s="101">
        <f t="shared" si="28"/>
        <v>2.8539400000000001</v>
      </c>
      <c r="V494" s="99">
        <v>7.45</v>
      </c>
      <c r="W494" s="100">
        <v>46.95</v>
      </c>
      <c r="X494" s="100">
        <v>0.18104787305</v>
      </c>
      <c r="Y494" s="100">
        <v>0.41889839299300002</v>
      </c>
      <c r="Z494" s="100">
        <v>0.58445326566300004</v>
      </c>
      <c r="AA494" s="102">
        <f t="shared" si="29"/>
        <v>2.9538000000000002</v>
      </c>
      <c r="AB494" s="99">
        <v>7.45</v>
      </c>
      <c r="AC494" s="100">
        <v>46.95</v>
      </c>
      <c r="AD494" s="100">
        <v>0.18104787305</v>
      </c>
      <c r="AE494" s="100">
        <v>0.41889839299300002</v>
      </c>
      <c r="AF494" s="100">
        <v>0.58445326566300004</v>
      </c>
      <c r="AG494" s="101">
        <f t="shared" si="30"/>
        <v>2.9504199999999998</v>
      </c>
      <c r="AH494" s="99">
        <v>7.45</v>
      </c>
      <c r="AI494" s="100">
        <v>46.95</v>
      </c>
      <c r="AJ494" s="100">
        <v>0.18104787305</v>
      </c>
      <c r="AK494" s="100">
        <v>0.41889839299300002</v>
      </c>
      <c r="AL494" s="100">
        <v>0.58445326566300004</v>
      </c>
      <c r="AM494" s="101">
        <f t="shared" si="31"/>
        <v>2.8504399999999999</v>
      </c>
    </row>
    <row r="495" spans="16:39">
      <c r="P495" s="99">
        <v>7.2670000000000003</v>
      </c>
      <c r="Q495" s="100">
        <v>46.966999999999999</v>
      </c>
      <c r="R495" s="100">
        <v>0.19288292797699999</v>
      </c>
      <c r="S495" s="100">
        <v>0.45521610512400001</v>
      </c>
      <c r="T495" s="100">
        <v>0.63691517612199999</v>
      </c>
      <c r="U495" s="101">
        <f t="shared" si="28"/>
        <v>3.0375899999999998</v>
      </c>
      <c r="V495" s="99">
        <v>7.2670000000000003</v>
      </c>
      <c r="W495" s="100">
        <v>46.966999999999999</v>
      </c>
      <c r="X495" s="100">
        <v>0.19288292797699999</v>
      </c>
      <c r="Y495" s="100">
        <v>0.45521610512400001</v>
      </c>
      <c r="Z495" s="100">
        <v>0.63691517612199999</v>
      </c>
      <c r="AA495" s="102">
        <f t="shared" si="29"/>
        <v>3.1374</v>
      </c>
      <c r="AB495" s="99">
        <v>7.2670000000000003</v>
      </c>
      <c r="AC495" s="100">
        <v>46.966999999999999</v>
      </c>
      <c r="AD495" s="100">
        <v>0.19288292797699999</v>
      </c>
      <c r="AE495" s="100">
        <v>0.45521610512400001</v>
      </c>
      <c r="AF495" s="100">
        <v>0.63691517612199999</v>
      </c>
      <c r="AG495" s="101">
        <f t="shared" si="30"/>
        <v>3.1337199999999998</v>
      </c>
      <c r="AH495" s="99">
        <v>7.2670000000000003</v>
      </c>
      <c r="AI495" s="100">
        <v>46.966999999999999</v>
      </c>
      <c r="AJ495" s="100">
        <v>0.19288292797699999</v>
      </c>
      <c r="AK495" s="100">
        <v>0.45521610512400001</v>
      </c>
      <c r="AL495" s="100">
        <v>0.63691517612199999</v>
      </c>
      <c r="AM495" s="101">
        <f t="shared" si="31"/>
        <v>3.0337399999999999</v>
      </c>
    </row>
    <row r="496" spans="16:39">
      <c r="P496" s="99">
        <v>7</v>
      </c>
      <c r="Q496" s="100">
        <v>47</v>
      </c>
      <c r="R496" s="100">
        <v>0.194631584335</v>
      </c>
      <c r="S496" s="100">
        <v>0.46504502747100002</v>
      </c>
      <c r="T496" s="100">
        <v>0.65110091449200003</v>
      </c>
      <c r="U496" s="101">
        <f t="shared" si="28"/>
        <v>3.30606</v>
      </c>
      <c r="V496" s="99">
        <v>7</v>
      </c>
      <c r="W496" s="100">
        <v>47</v>
      </c>
      <c r="X496" s="100">
        <v>0.194631584335</v>
      </c>
      <c r="Y496" s="100">
        <v>0.46504502747100002</v>
      </c>
      <c r="Z496" s="100">
        <v>0.65110091449200003</v>
      </c>
      <c r="AA496" s="102">
        <f t="shared" si="29"/>
        <v>3.4058999999999999</v>
      </c>
      <c r="AB496" s="99">
        <v>7</v>
      </c>
      <c r="AC496" s="100">
        <v>47</v>
      </c>
      <c r="AD496" s="100">
        <v>0.194631584335</v>
      </c>
      <c r="AE496" s="100">
        <v>0.46504502747100002</v>
      </c>
      <c r="AF496" s="100">
        <v>0.65110091449200003</v>
      </c>
      <c r="AG496" s="101">
        <f t="shared" si="30"/>
        <v>3.4014700000000002</v>
      </c>
      <c r="AH496" s="99">
        <v>7</v>
      </c>
      <c r="AI496" s="100">
        <v>47</v>
      </c>
      <c r="AJ496" s="100">
        <v>0.194631584335</v>
      </c>
      <c r="AK496" s="100">
        <v>0.46504502747100002</v>
      </c>
      <c r="AL496" s="100">
        <v>0.65110091449200003</v>
      </c>
      <c r="AM496" s="101">
        <f t="shared" si="31"/>
        <v>3.3015099999999999</v>
      </c>
    </row>
    <row r="497" spans="16:39">
      <c r="P497" s="99">
        <v>6.9329999999999998</v>
      </c>
      <c r="Q497" s="100">
        <v>47</v>
      </c>
      <c r="R497" s="100">
        <v>0.19363940007300001</v>
      </c>
      <c r="S497" s="100">
        <v>0.46436462410899998</v>
      </c>
      <c r="T497" s="100">
        <v>0.65072837165599995</v>
      </c>
      <c r="U497" s="101">
        <f t="shared" si="28"/>
        <v>3.3729300000000002</v>
      </c>
      <c r="V497" s="99">
        <v>6.9329999999999998</v>
      </c>
      <c r="W497" s="100">
        <v>47</v>
      </c>
      <c r="X497" s="100">
        <v>0.19363940007300001</v>
      </c>
      <c r="Y497" s="100">
        <v>0.46436462410899998</v>
      </c>
      <c r="Z497" s="100">
        <v>0.65072837165599995</v>
      </c>
      <c r="AA497" s="102">
        <f t="shared" si="29"/>
        <v>3.4727999999999999</v>
      </c>
      <c r="AB497" s="99">
        <v>6.9329999999999998</v>
      </c>
      <c r="AC497" s="100">
        <v>47</v>
      </c>
      <c r="AD497" s="100">
        <v>0.19363940007300001</v>
      </c>
      <c r="AE497" s="100">
        <v>0.46436462410899998</v>
      </c>
      <c r="AF497" s="100">
        <v>0.65072837165599995</v>
      </c>
      <c r="AG497" s="101">
        <f t="shared" si="30"/>
        <v>3.4684400000000002</v>
      </c>
      <c r="AH497" s="99">
        <v>6.9329999999999998</v>
      </c>
      <c r="AI497" s="100">
        <v>47</v>
      </c>
      <c r="AJ497" s="100">
        <v>0.19363940007300001</v>
      </c>
      <c r="AK497" s="100">
        <v>0.46436462410899998</v>
      </c>
      <c r="AL497" s="100">
        <v>0.65072837165599995</v>
      </c>
      <c r="AM497" s="101">
        <f t="shared" si="31"/>
        <v>3.3684799999999999</v>
      </c>
    </row>
    <row r="498" spans="16:39">
      <c r="P498" s="99">
        <v>6.9</v>
      </c>
      <c r="Q498" s="100">
        <v>47</v>
      </c>
      <c r="R498" s="100">
        <v>0.192754229571</v>
      </c>
      <c r="S498" s="100">
        <v>0.46309318023599999</v>
      </c>
      <c r="T498" s="100">
        <v>0.64940787531099997</v>
      </c>
      <c r="U498" s="101">
        <f t="shared" si="28"/>
        <v>3.4058799999999998</v>
      </c>
      <c r="V498" s="99">
        <v>6.9</v>
      </c>
      <c r="W498" s="100">
        <v>47</v>
      </c>
      <c r="X498" s="100">
        <v>0.192754229571</v>
      </c>
      <c r="Y498" s="100">
        <v>0.46309318023599999</v>
      </c>
      <c r="Z498" s="100">
        <v>0.64940787531099997</v>
      </c>
      <c r="AA498" s="102">
        <f t="shared" si="29"/>
        <v>3.5057</v>
      </c>
      <c r="AB498" s="99">
        <v>6.9</v>
      </c>
      <c r="AC498" s="100">
        <v>47</v>
      </c>
      <c r="AD498" s="100">
        <v>0.192754229571</v>
      </c>
      <c r="AE498" s="100">
        <v>0.46309318023599999</v>
      </c>
      <c r="AF498" s="100">
        <v>0.64940787531099997</v>
      </c>
      <c r="AG498" s="101">
        <f t="shared" si="30"/>
        <v>3.50143</v>
      </c>
      <c r="AH498" s="99">
        <v>6.9</v>
      </c>
      <c r="AI498" s="100">
        <v>47</v>
      </c>
      <c r="AJ498" s="100">
        <v>0.192754229571</v>
      </c>
      <c r="AK498" s="100">
        <v>0.46309318023599999</v>
      </c>
      <c r="AL498" s="100">
        <v>0.64940787531099997</v>
      </c>
      <c r="AM498" s="101">
        <f t="shared" si="31"/>
        <v>3.4014700000000002</v>
      </c>
    </row>
    <row r="499" spans="16:39">
      <c r="P499" s="99">
        <v>7.1</v>
      </c>
      <c r="Q499" s="100">
        <v>47</v>
      </c>
      <c r="R499" s="100">
        <v>0.19464413012599999</v>
      </c>
      <c r="S499" s="100">
        <v>0.46296750098599998</v>
      </c>
      <c r="T499" s="100">
        <v>0.64759641931099998</v>
      </c>
      <c r="U499" s="101">
        <f t="shared" si="28"/>
        <v>3.2062400000000002</v>
      </c>
      <c r="V499" s="99">
        <v>7.1</v>
      </c>
      <c r="W499" s="100">
        <v>47</v>
      </c>
      <c r="X499" s="100">
        <v>0.19464413012599999</v>
      </c>
      <c r="Y499" s="100">
        <v>0.46296750098599998</v>
      </c>
      <c r="Z499" s="100">
        <v>0.64759641931099998</v>
      </c>
      <c r="AA499" s="102">
        <f t="shared" si="29"/>
        <v>3.3060999999999998</v>
      </c>
      <c r="AB499" s="99">
        <v>7.1</v>
      </c>
      <c r="AC499" s="100">
        <v>47</v>
      </c>
      <c r="AD499" s="100">
        <v>0.19464413012599999</v>
      </c>
      <c r="AE499" s="100">
        <v>0.46296750098599998</v>
      </c>
      <c r="AF499" s="100">
        <v>0.64759641931099998</v>
      </c>
      <c r="AG499" s="101">
        <f t="shared" si="30"/>
        <v>3.30152</v>
      </c>
      <c r="AH499" s="99">
        <v>7.1</v>
      </c>
      <c r="AI499" s="100">
        <v>47</v>
      </c>
      <c r="AJ499" s="100">
        <v>0.19464413012599999</v>
      </c>
      <c r="AK499" s="100">
        <v>0.46296750098599998</v>
      </c>
      <c r="AL499" s="100">
        <v>0.64759641931099998</v>
      </c>
      <c r="AM499" s="101">
        <f t="shared" si="31"/>
        <v>3.2015600000000002</v>
      </c>
    </row>
    <row r="500" spans="16:39">
      <c r="P500" s="99">
        <v>6.8</v>
      </c>
      <c r="Q500" s="100">
        <v>47</v>
      </c>
      <c r="R500" s="100">
        <v>0.18859302366799999</v>
      </c>
      <c r="S500" s="100">
        <v>0.455677335824</v>
      </c>
      <c r="T500" s="100">
        <v>0.640309650098</v>
      </c>
      <c r="U500" s="101">
        <f t="shared" si="28"/>
        <v>3.5057100000000001</v>
      </c>
      <c r="V500" s="99">
        <v>6.8</v>
      </c>
      <c r="W500" s="100">
        <v>47</v>
      </c>
      <c r="X500" s="100">
        <v>0.18859302366799999</v>
      </c>
      <c r="Y500" s="100">
        <v>0.455677335824</v>
      </c>
      <c r="Z500" s="100">
        <v>0.640309650098</v>
      </c>
      <c r="AA500" s="102">
        <f t="shared" si="29"/>
        <v>3.6055999999999999</v>
      </c>
      <c r="AB500" s="99">
        <v>6.8</v>
      </c>
      <c r="AC500" s="100">
        <v>47</v>
      </c>
      <c r="AD500" s="100">
        <v>0.18859302366799999</v>
      </c>
      <c r="AE500" s="100">
        <v>0.455677335824</v>
      </c>
      <c r="AF500" s="100">
        <v>0.640309650098</v>
      </c>
      <c r="AG500" s="101">
        <f t="shared" si="30"/>
        <v>3.6013899999999999</v>
      </c>
      <c r="AH500" s="99">
        <v>6.8</v>
      </c>
      <c r="AI500" s="100">
        <v>47</v>
      </c>
      <c r="AJ500" s="100">
        <v>0.18859302366799999</v>
      </c>
      <c r="AK500" s="100">
        <v>0.455677335824</v>
      </c>
      <c r="AL500" s="100">
        <v>0.640309650098</v>
      </c>
      <c r="AM500" s="101">
        <f t="shared" si="31"/>
        <v>3.50143</v>
      </c>
    </row>
    <row r="501" spans="16:39">
      <c r="P501" s="99">
        <v>7.2</v>
      </c>
      <c r="Q501" s="100">
        <v>47</v>
      </c>
      <c r="R501" s="100">
        <v>0.19306148115399999</v>
      </c>
      <c r="S501" s="100">
        <v>0.45779237930400002</v>
      </c>
      <c r="T501" s="100">
        <v>0.64054469779199996</v>
      </c>
      <c r="U501" s="101">
        <f t="shared" si="28"/>
        <v>3.1064400000000001</v>
      </c>
      <c r="V501" s="99">
        <v>7.2</v>
      </c>
      <c r="W501" s="100">
        <v>47</v>
      </c>
      <c r="X501" s="100">
        <v>0.19306148115399999</v>
      </c>
      <c r="Y501" s="100">
        <v>0.45779237930400002</v>
      </c>
      <c r="Z501" s="100">
        <v>0.64054469779199996</v>
      </c>
      <c r="AA501" s="102">
        <f t="shared" si="29"/>
        <v>3.2061999999999999</v>
      </c>
      <c r="AB501" s="99">
        <v>7.2</v>
      </c>
      <c r="AC501" s="100">
        <v>47</v>
      </c>
      <c r="AD501" s="100">
        <v>0.19306148115399999</v>
      </c>
      <c r="AE501" s="100">
        <v>0.45779237930400002</v>
      </c>
      <c r="AF501" s="100">
        <v>0.64054469779199996</v>
      </c>
      <c r="AG501" s="101">
        <f t="shared" si="30"/>
        <v>3.2015600000000002</v>
      </c>
      <c r="AH501" s="99">
        <v>7.2</v>
      </c>
      <c r="AI501" s="100">
        <v>47</v>
      </c>
      <c r="AJ501" s="100">
        <v>0.19306148115399999</v>
      </c>
      <c r="AK501" s="100">
        <v>0.45779237930400002</v>
      </c>
      <c r="AL501" s="100">
        <v>0.64054469779199996</v>
      </c>
      <c r="AM501" s="101">
        <f t="shared" si="31"/>
        <v>3.10161</v>
      </c>
    </row>
    <row r="502" spans="16:39">
      <c r="P502" s="99">
        <v>6.7</v>
      </c>
      <c r="Q502" s="100">
        <v>47</v>
      </c>
      <c r="R502" s="100">
        <v>0.18228777954399999</v>
      </c>
      <c r="S502" s="100">
        <v>0.44289678860199999</v>
      </c>
      <c r="T502" s="100">
        <v>0.62389629476099995</v>
      </c>
      <c r="U502" s="101">
        <f t="shared" si="28"/>
        <v>3.60555</v>
      </c>
      <c r="V502" s="99">
        <v>6.7</v>
      </c>
      <c r="W502" s="100">
        <v>47</v>
      </c>
      <c r="X502" s="100">
        <v>0.18228777954399999</v>
      </c>
      <c r="Y502" s="100">
        <v>0.44289678860199999</v>
      </c>
      <c r="Z502" s="100">
        <v>0.62389629476099995</v>
      </c>
      <c r="AA502" s="102">
        <f t="shared" si="29"/>
        <v>3.7054</v>
      </c>
      <c r="AB502" s="99">
        <v>6.7</v>
      </c>
      <c r="AC502" s="100">
        <v>47</v>
      </c>
      <c r="AD502" s="100">
        <v>0.18228777954399999</v>
      </c>
      <c r="AE502" s="100">
        <v>0.44289678860199999</v>
      </c>
      <c r="AF502" s="100">
        <v>0.62389629476099995</v>
      </c>
      <c r="AG502" s="101">
        <f t="shared" si="30"/>
        <v>3.7013500000000001</v>
      </c>
      <c r="AH502" s="99">
        <v>6.7</v>
      </c>
      <c r="AI502" s="100">
        <v>47</v>
      </c>
      <c r="AJ502" s="100">
        <v>0.18228777954399999</v>
      </c>
      <c r="AK502" s="100">
        <v>0.44289678860199999</v>
      </c>
      <c r="AL502" s="100">
        <v>0.62389629476099995</v>
      </c>
      <c r="AM502" s="101">
        <f t="shared" si="31"/>
        <v>3.6013899999999999</v>
      </c>
    </row>
    <row r="503" spans="16:39">
      <c r="P503" s="99">
        <v>7.3</v>
      </c>
      <c r="Q503" s="100">
        <v>47</v>
      </c>
      <c r="R503" s="100">
        <v>0.189428905999</v>
      </c>
      <c r="S503" s="100">
        <v>0.44800272625799997</v>
      </c>
      <c r="T503" s="100">
        <v>0.62813654796999996</v>
      </c>
      <c r="U503" s="101">
        <f t="shared" si="28"/>
        <v>3.0066600000000001</v>
      </c>
      <c r="V503" s="99">
        <v>7.3</v>
      </c>
      <c r="W503" s="100">
        <v>47</v>
      </c>
      <c r="X503" s="100">
        <v>0.189428905999</v>
      </c>
      <c r="Y503" s="100">
        <v>0.44800272625799997</v>
      </c>
      <c r="Z503" s="100">
        <v>0.62813654796999996</v>
      </c>
      <c r="AA503" s="102">
        <f t="shared" si="29"/>
        <v>3.1063999999999998</v>
      </c>
      <c r="AB503" s="99">
        <v>7.3</v>
      </c>
      <c r="AC503" s="100">
        <v>47</v>
      </c>
      <c r="AD503" s="100">
        <v>0.189428905999</v>
      </c>
      <c r="AE503" s="100">
        <v>0.44800272625799997</v>
      </c>
      <c r="AF503" s="100">
        <v>0.62813654796999996</v>
      </c>
      <c r="AG503" s="101">
        <f t="shared" si="30"/>
        <v>3.10161</v>
      </c>
      <c r="AH503" s="99">
        <v>7.3</v>
      </c>
      <c r="AI503" s="100">
        <v>47</v>
      </c>
      <c r="AJ503" s="100">
        <v>0.189428905999</v>
      </c>
      <c r="AK503" s="100">
        <v>0.44800272625799997</v>
      </c>
      <c r="AL503" s="100">
        <v>0.62813654796999996</v>
      </c>
      <c r="AM503" s="101">
        <f t="shared" si="31"/>
        <v>3.0016699999999998</v>
      </c>
    </row>
    <row r="504" spans="16:39">
      <c r="P504" s="99">
        <v>6.6</v>
      </c>
      <c r="Q504" s="100">
        <v>47</v>
      </c>
      <c r="R504" s="100">
        <v>0.17421689580899999</v>
      </c>
      <c r="S504" s="100">
        <v>0.42533745995900002</v>
      </c>
      <c r="T504" s="100">
        <v>0.60073121941800001</v>
      </c>
      <c r="U504" s="101">
        <f t="shared" si="28"/>
        <v>3.7054</v>
      </c>
      <c r="V504" s="99">
        <v>6.6</v>
      </c>
      <c r="W504" s="100">
        <v>47</v>
      </c>
      <c r="X504" s="100">
        <v>0.17421689580899999</v>
      </c>
      <c r="Y504" s="100">
        <v>0.42533745995900002</v>
      </c>
      <c r="Z504" s="100">
        <v>0.60073121941800001</v>
      </c>
      <c r="AA504" s="102">
        <f t="shared" si="29"/>
        <v>3.8052999999999999</v>
      </c>
      <c r="AB504" s="99">
        <v>6.6</v>
      </c>
      <c r="AC504" s="100">
        <v>47</v>
      </c>
      <c r="AD504" s="100">
        <v>0.17421689580899999</v>
      </c>
      <c r="AE504" s="100">
        <v>0.42533745995900002</v>
      </c>
      <c r="AF504" s="100">
        <v>0.60073121941800001</v>
      </c>
      <c r="AG504" s="101">
        <f t="shared" si="30"/>
        <v>3.80132</v>
      </c>
      <c r="AH504" s="99">
        <v>6.6</v>
      </c>
      <c r="AI504" s="100">
        <v>47</v>
      </c>
      <c r="AJ504" s="100">
        <v>0.17421689580899999</v>
      </c>
      <c r="AK504" s="100">
        <v>0.42533745995900002</v>
      </c>
      <c r="AL504" s="100">
        <v>0.60073121941800001</v>
      </c>
      <c r="AM504" s="101">
        <f t="shared" si="31"/>
        <v>3.7013500000000001</v>
      </c>
    </row>
    <row r="505" spans="16:39">
      <c r="P505" s="99">
        <v>7.4</v>
      </c>
      <c r="Q505" s="100">
        <v>47</v>
      </c>
      <c r="R505" s="100">
        <v>0.182380404937</v>
      </c>
      <c r="S505" s="100">
        <v>0.42711361404699999</v>
      </c>
      <c r="T505" s="100">
        <v>0.59792279849100005</v>
      </c>
      <c r="U505" s="101">
        <f t="shared" si="28"/>
        <v>2.9068900000000002</v>
      </c>
      <c r="V505" s="99">
        <v>7.4</v>
      </c>
      <c r="W505" s="100">
        <v>47</v>
      </c>
      <c r="X505" s="100">
        <v>0.182380404937</v>
      </c>
      <c r="Y505" s="100">
        <v>0.42711361404699999</v>
      </c>
      <c r="Z505" s="100">
        <v>0.59792279849100005</v>
      </c>
      <c r="AA505" s="102">
        <f t="shared" si="29"/>
        <v>3.0066999999999999</v>
      </c>
      <c r="AB505" s="99">
        <v>7.4</v>
      </c>
      <c r="AC505" s="100">
        <v>47</v>
      </c>
      <c r="AD505" s="100">
        <v>0.182380404937</v>
      </c>
      <c r="AE505" s="100">
        <v>0.42711361404699999</v>
      </c>
      <c r="AF505" s="100">
        <v>0.59792279849100005</v>
      </c>
      <c r="AG505" s="101">
        <f t="shared" si="30"/>
        <v>3.0016699999999998</v>
      </c>
      <c r="AH505" s="99">
        <v>7.4</v>
      </c>
      <c r="AI505" s="100">
        <v>47</v>
      </c>
      <c r="AJ505" s="100">
        <v>0.182380404937</v>
      </c>
      <c r="AK505" s="100">
        <v>0.42711361404699999</v>
      </c>
      <c r="AL505" s="100">
        <v>0.59792279849100005</v>
      </c>
      <c r="AM505" s="101">
        <f t="shared" si="31"/>
        <v>2.9017200000000001</v>
      </c>
    </row>
    <row r="506" spans="16:39">
      <c r="P506" s="99">
        <v>6.5</v>
      </c>
      <c r="Q506" s="100">
        <v>47</v>
      </c>
      <c r="R506" s="100">
        <v>0.16435734520100001</v>
      </c>
      <c r="S506" s="100">
        <v>0.40234134852800002</v>
      </c>
      <c r="T506" s="100">
        <v>0.56913731698699999</v>
      </c>
      <c r="U506" s="101">
        <f t="shared" si="28"/>
        <v>3.8052600000000001</v>
      </c>
      <c r="V506" s="99">
        <v>6.5</v>
      </c>
      <c r="W506" s="100">
        <v>47</v>
      </c>
      <c r="X506" s="100">
        <v>0.16435734520100001</v>
      </c>
      <c r="Y506" s="100">
        <v>0.40234134852800002</v>
      </c>
      <c r="Z506" s="100">
        <v>0.56913731698699999</v>
      </c>
      <c r="AA506" s="102">
        <f t="shared" si="29"/>
        <v>3.9051</v>
      </c>
      <c r="AB506" s="99">
        <v>6.5</v>
      </c>
      <c r="AC506" s="100">
        <v>47</v>
      </c>
      <c r="AD506" s="100">
        <v>0.16435734520100001</v>
      </c>
      <c r="AE506" s="100">
        <v>0.40234134852800002</v>
      </c>
      <c r="AF506" s="100">
        <v>0.56913731698699999</v>
      </c>
      <c r="AG506" s="101">
        <f t="shared" si="30"/>
        <v>3.9012799999999999</v>
      </c>
      <c r="AH506" s="99">
        <v>6.5</v>
      </c>
      <c r="AI506" s="100">
        <v>47</v>
      </c>
      <c r="AJ506" s="100">
        <v>0.16435734520100001</v>
      </c>
      <c r="AK506" s="100">
        <v>0.40234134852800002</v>
      </c>
      <c r="AL506" s="100">
        <v>0.56913731698699999</v>
      </c>
      <c r="AM506" s="101">
        <f t="shared" si="31"/>
        <v>3.80132</v>
      </c>
    </row>
    <row r="507" spans="16:39">
      <c r="P507" s="99">
        <v>7.5</v>
      </c>
      <c r="Q507" s="100">
        <v>47</v>
      </c>
      <c r="R507" s="100">
        <v>0.169321275115</v>
      </c>
      <c r="S507" s="100">
        <v>0.38500120559700002</v>
      </c>
      <c r="T507" s="100">
        <v>0.53273336861700005</v>
      </c>
      <c r="U507" s="101">
        <f t="shared" si="28"/>
        <v>2.8071299999999999</v>
      </c>
      <c r="V507" s="99">
        <v>7.5</v>
      </c>
      <c r="W507" s="100">
        <v>47</v>
      </c>
      <c r="X507" s="100">
        <v>0.169321275115</v>
      </c>
      <c r="Y507" s="100">
        <v>0.38500120559700002</v>
      </c>
      <c r="Z507" s="100">
        <v>0.53273336861700005</v>
      </c>
      <c r="AA507" s="102">
        <f t="shared" si="29"/>
        <v>2.9068999999999998</v>
      </c>
      <c r="AB507" s="99">
        <v>7.5</v>
      </c>
      <c r="AC507" s="100">
        <v>47</v>
      </c>
      <c r="AD507" s="100">
        <v>0.169321275115</v>
      </c>
      <c r="AE507" s="100">
        <v>0.38500120559700002</v>
      </c>
      <c r="AF507" s="100">
        <v>0.53273336861700005</v>
      </c>
      <c r="AG507" s="101">
        <f t="shared" si="30"/>
        <v>2.9017200000000001</v>
      </c>
      <c r="AH507" s="99">
        <v>7.5</v>
      </c>
      <c r="AI507" s="100">
        <v>47</v>
      </c>
      <c r="AJ507" s="100">
        <v>0.169321275115</v>
      </c>
      <c r="AK507" s="100">
        <v>0.38500120559700002</v>
      </c>
      <c r="AL507" s="100">
        <v>0.53273336861700005</v>
      </c>
      <c r="AM507" s="101">
        <f t="shared" si="31"/>
        <v>2.80179</v>
      </c>
    </row>
    <row r="508" spans="16:39">
      <c r="P508" s="99">
        <v>6.4</v>
      </c>
      <c r="Q508" s="100">
        <v>47</v>
      </c>
      <c r="R508" s="100">
        <v>0.152084294515</v>
      </c>
      <c r="S508" s="100">
        <v>0.37035220179799999</v>
      </c>
      <c r="T508" s="100">
        <v>0.52389409530200004</v>
      </c>
      <c r="U508" s="101">
        <f t="shared" si="28"/>
        <v>3.9051200000000001</v>
      </c>
      <c r="V508" s="99">
        <v>6.4</v>
      </c>
      <c r="W508" s="100">
        <v>47</v>
      </c>
      <c r="X508" s="100">
        <v>0.152084294515</v>
      </c>
      <c r="Y508" s="100">
        <v>0.37035220179799999</v>
      </c>
      <c r="Z508" s="100">
        <v>0.52389409530200004</v>
      </c>
      <c r="AA508" s="102">
        <f t="shared" si="29"/>
        <v>4.0049999999999999</v>
      </c>
      <c r="AB508" s="99">
        <v>6.4</v>
      </c>
      <c r="AC508" s="100">
        <v>47</v>
      </c>
      <c r="AD508" s="100">
        <v>0.152084294515</v>
      </c>
      <c r="AE508" s="100">
        <v>0.37035220179799999</v>
      </c>
      <c r="AF508" s="100">
        <v>0.52389409530200004</v>
      </c>
      <c r="AG508" s="101">
        <f t="shared" si="30"/>
        <v>4.0012499999999998</v>
      </c>
      <c r="AH508" s="99">
        <v>6.4</v>
      </c>
      <c r="AI508" s="100">
        <v>47</v>
      </c>
      <c r="AJ508" s="100">
        <v>0.152084294515</v>
      </c>
      <c r="AK508" s="100">
        <v>0.37035220179799999</v>
      </c>
      <c r="AL508" s="100">
        <v>0.52389409530200004</v>
      </c>
      <c r="AM508" s="101">
        <f t="shared" si="31"/>
        <v>3.9012799999999999</v>
      </c>
    </row>
    <row r="509" spans="16:39">
      <c r="P509" s="99">
        <v>7.6</v>
      </c>
      <c r="Q509" s="100">
        <v>47</v>
      </c>
      <c r="R509" s="100">
        <v>0.15761118782200001</v>
      </c>
      <c r="S509" s="100">
        <v>0.34068493628500002</v>
      </c>
      <c r="T509" s="100">
        <v>0.462266350843</v>
      </c>
      <c r="U509" s="101">
        <f t="shared" si="28"/>
        <v>2.7073999999999998</v>
      </c>
      <c r="V509" s="99">
        <v>7.6</v>
      </c>
      <c r="W509" s="100">
        <v>47</v>
      </c>
      <c r="X509" s="100">
        <v>0.15761118782200001</v>
      </c>
      <c r="Y509" s="100">
        <v>0.34068493628500002</v>
      </c>
      <c r="Z509" s="100">
        <v>0.462266350843</v>
      </c>
      <c r="AA509" s="102">
        <f t="shared" si="29"/>
        <v>2.8071000000000002</v>
      </c>
      <c r="AB509" s="99">
        <v>7.6</v>
      </c>
      <c r="AC509" s="100">
        <v>47</v>
      </c>
      <c r="AD509" s="100">
        <v>0.15761118782200001</v>
      </c>
      <c r="AE509" s="100">
        <v>0.34068493628500002</v>
      </c>
      <c r="AF509" s="100">
        <v>0.462266350843</v>
      </c>
      <c r="AG509" s="101">
        <f t="shared" si="30"/>
        <v>2.80179</v>
      </c>
      <c r="AH509" s="99">
        <v>7.6</v>
      </c>
      <c r="AI509" s="100">
        <v>47</v>
      </c>
      <c r="AJ509" s="100">
        <v>0.15761118782200001</v>
      </c>
      <c r="AK509" s="100">
        <v>0.34068493628500002</v>
      </c>
      <c r="AL509" s="100">
        <v>0.462266350843</v>
      </c>
      <c r="AM509" s="101">
        <f t="shared" si="31"/>
        <v>2.7018499999999999</v>
      </c>
    </row>
    <row r="510" spans="16:39">
      <c r="P510" s="99">
        <v>6.3</v>
      </c>
      <c r="Q510" s="100">
        <v>47</v>
      </c>
      <c r="R510" s="100">
        <v>0.13777656673399999</v>
      </c>
      <c r="S510" s="100">
        <v>0.33216122207900001</v>
      </c>
      <c r="T510" s="100">
        <v>0.46912597312999998</v>
      </c>
      <c r="U510" s="101">
        <f t="shared" si="28"/>
        <v>4.0049999999999999</v>
      </c>
      <c r="V510" s="99">
        <v>6.3</v>
      </c>
      <c r="W510" s="100">
        <v>47</v>
      </c>
      <c r="X510" s="100">
        <v>0.13777656673399999</v>
      </c>
      <c r="Y510" s="100">
        <v>0.33216122207900001</v>
      </c>
      <c r="Z510" s="100">
        <v>0.46912597312999998</v>
      </c>
      <c r="AA510" s="102">
        <f t="shared" si="29"/>
        <v>4.1048999999999998</v>
      </c>
      <c r="AB510" s="99">
        <v>6.3</v>
      </c>
      <c r="AC510" s="100">
        <v>47</v>
      </c>
      <c r="AD510" s="100">
        <v>0.13777656673399999</v>
      </c>
      <c r="AE510" s="100">
        <v>0.33216122207900001</v>
      </c>
      <c r="AF510" s="100">
        <v>0.46912597312999998</v>
      </c>
      <c r="AG510" s="101">
        <f t="shared" si="30"/>
        <v>4.1012199999999996</v>
      </c>
      <c r="AH510" s="99">
        <v>6.3</v>
      </c>
      <c r="AI510" s="100">
        <v>47</v>
      </c>
      <c r="AJ510" s="100">
        <v>0.13777656673399999</v>
      </c>
      <c r="AK510" s="100">
        <v>0.33216122207900001</v>
      </c>
      <c r="AL510" s="100">
        <v>0.46912597312999998</v>
      </c>
      <c r="AM510" s="101">
        <f t="shared" si="31"/>
        <v>4.0012499999999998</v>
      </c>
    </row>
    <row r="511" spans="16:39">
      <c r="P511" s="99">
        <v>7.7</v>
      </c>
      <c r="Q511" s="100">
        <v>47</v>
      </c>
      <c r="R511" s="100">
        <v>0.15237373953800001</v>
      </c>
      <c r="S511" s="100">
        <v>0.32116291637799999</v>
      </c>
      <c r="T511" s="100">
        <v>0.43153437901500002</v>
      </c>
      <c r="U511" s="101">
        <f t="shared" si="28"/>
        <v>2.6076800000000002</v>
      </c>
      <c r="V511" s="99">
        <v>7.7</v>
      </c>
      <c r="W511" s="100">
        <v>47</v>
      </c>
      <c r="X511" s="100">
        <v>0.15237373953800001</v>
      </c>
      <c r="Y511" s="100">
        <v>0.32116291637799999</v>
      </c>
      <c r="Z511" s="100">
        <v>0.43153437901500002</v>
      </c>
      <c r="AA511" s="102">
        <f t="shared" si="29"/>
        <v>2.7073999999999998</v>
      </c>
      <c r="AB511" s="99">
        <v>7.7</v>
      </c>
      <c r="AC511" s="100">
        <v>47</v>
      </c>
      <c r="AD511" s="100">
        <v>0.15237373953800001</v>
      </c>
      <c r="AE511" s="100">
        <v>0.32116291637799999</v>
      </c>
      <c r="AF511" s="100">
        <v>0.43153437901500002</v>
      </c>
      <c r="AG511" s="101">
        <f t="shared" si="30"/>
        <v>2.7018499999999999</v>
      </c>
      <c r="AH511" s="99">
        <v>7.7</v>
      </c>
      <c r="AI511" s="100">
        <v>47</v>
      </c>
      <c r="AJ511" s="100">
        <v>0.15237373953800001</v>
      </c>
      <c r="AK511" s="100">
        <v>0.32116291637799999</v>
      </c>
      <c r="AL511" s="100">
        <v>0.43153437901500002</v>
      </c>
      <c r="AM511" s="101">
        <f t="shared" si="31"/>
        <v>2.6019199999999998</v>
      </c>
    </row>
    <row r="512" spans="16:39">
      <c r="P512" s="99">
        <v>7.8</v>
      </c>
      <c r="Q512" s="100">
        <v>47</v>
      </c>
      <c r="R512" s="100">
        <v>0.15184752040899999</v>
      </c>
      <c r="S512" s="100">
        <v>0.31996569636099997</v>
      </c>
      <c r="T512" s="100">
        <v>0.42998506260300001</v>
      </c>
      <c r="U512" s="101">
        <f t="shared" si="28"/>
        <v>2.5079899999999999</v>
      </c>
      <c r="V512" s="99">
        <v>7.8</v>
      </c>
      <c r="W512" s="100">
        <v>47</v>
      </c>
      <c r="X512" s="100">
        <v>0.15184752040899999</v>
      </c>
      <c r="Y512" s="100">
        <v>0.31996569636099997</v>
      </c>
      <c r="Z512" s="100">
        <v>0.42998506260300001</v>
      </c>
      <c r="AA512" s="102">
        <f t="shared" si="29"/>
        <v>2.6076999999999999</v>
      </c>
      <c r="AB512" s="99">
        <v>7.8</v>
      </c>
      <c r="AC512" s="100">
        <v>47</v>
      </c>
      <c r="AD512" s="100">
        <v>0.15184752040899999</v>
      </c>
      <c r="AE512" s="100">
        <v>0.31996569636099997</v>
      </c>
      <c r="AF512" s="100">
        <v>0.42998506260300001</v>
      </c>
      <c r="AG512" s="101">
        <f t="shared" si="30"/>
        <v>2.6019199999999998</v>
      </c>
      <c r="AH512" s="99">
        <v>7.8</v>
      </c>
      <c r="AI512" s="100">
        <v>47</v>
      </c>
      <c r="AJ512" s="100">
        <v>0.15184752040899999</v>
      </c>
      <c r="AK512" s="100">
        <v>0.31996569636099997</v>
      </c>
      <c r="AL512" s="100">
        <v>0.42998506260300001</v>
      </c>
      <c r="AM512" s="101">
        <f t="shared" si="31"/>
        <v>2.5019999999999998</v>
      </c>
    </row>
    <row r="513" spans="16:39">
      <c r="P513" s="99">
        <v>7.9</v>
      </c>
      <c r="Q513" s="100">
        <v>47</v>
      </c>
      <c r="R513" s="100">
        <v>0.15574005252199999</v>
      </c>
      <c r="S513" s="100">
        <v>0.33531899296899997</v>
      </c>
      <c r="T513" s="100">
        <v>0.454102062295</v>
      </c>
      <c r="U513" s="101">
        <f t="shared" si="28"/>
        <v>2.4083199999999998</v>
      </c>
      <c r="V513" s="99">
        <v>7.9</v>
      </c>
      <c r="W513" s="100">
        <v>47</v>
      </c>
      <c r="X513" s="100">
        <v>0.15574005252199999</v>
      </c>
      <c r="Y513" s="100">
        <v>0.33531899296899997</v>
      </c>
      <c r="Z513" s="100">
        <v>0.454102062295</v>
      </c>
      <c r="AA513" s="102">
        <f t="shared" si="29"/>
        <v>2.508</v>
      </c>
      <c r="AB513" s="99">
        <v>7.9</v>
      </c>
      <c r="AC513" s="100">
        <v>47</v>
      </c>
      <c r="AD513" s="100">
        <v>0.15574005252199999</v>
      </c>
      <c r="AE513" s="100">
        <v>0.33531899296899997</v>
      </c>
      <c r="AF513" s="100">
        <v>0.454102062295</v>
      </c>
      <c r="AG513" s="101">
        <f t="shared" si="30"/>
        <v>2.5019999999999998</v>
      </c>
      <c r="AH513" s="99">
        <v>7.9</v>
      </c>
      <c r="AI513" s="100">
        <v>47</v>
      </c>
      <c r="AJ513" s="100">
        <v>0.15574005252199999</v>
      </c>
      <c r="AK513" s="100">
        <v>0.33531899296899997</v>
      </c>
      <c r="AL513" s="100">
        <v>0.454102062295</v>
      </c>
      <c r="AM513" s="101">
        <f t="shared" si="31"/>
        <v>2.4020800000000002</v>
      </c>
    </row>
    <row r="514" spans="16:39">
      <c r="P514" s="99">
        <v>8</v>
      </c>
      <c r="Q514" s="100">
        <v>47</v>
      </c>
      <c r="R514" s="100">
        <v>0.16460882843300001</v>
      </c>
      <c r="S514" s="100">
        <v>0.369502016022</v>
      </c>
      <c r="T514" s="100">
        <v>0.50736994578899997</v>
      </c>
      <c r="U514" s="101">
        <f t="shared" si="28"/>
        <v>2.3086799999999998</v>
      </c>
      <c r="V514" s="99">
        <v>8</v>
      </c>
      <c r="W514" s="100">
        <v>47</v>
      </c>
      <c r="X514" s="100">
        <v>0.16460882843300001</v>
      </c>
      <c r="Y514" s="100">
        <v>0.369502016022</v>
      </c>
      <c r="Z514" s="100">
        <v>0.50736994578899997</v>
      </c>
      <c r="AA514" s="102">
        <f t="shared" si="29"/>
        <v>2.4083000000000001</v>
      </c>
      <c r="AB514" s="99">
        <v>8</v>
      </c>
      <c r="AC514" s="100">
        <v>47</v>
      </c>
      <c r="AD514" s="100">
        <v>0.16460882843300001</v>
      </c>
      <c r="AE514" s="100">
        <v>0.369502016022</v>
      </c>
      <c r="AF514" s="100">
        <v>0.50736994578899997</v>
      </c>
      <c r="AG514" s="101">
        <f t="shared" si="30"/>
        <v>2.4020800000000002</v>
      </c>
      <c r="AH514" s="99">
        <v>8</v>
      </c>
      <c r="AI514" s="100">
        <v>47</v>
      </c>
      <c r="AJ514" s="100">
        <v>0.16460882843300001</v>
      </c>
      <c r="AK514" s="100">
        <v>0.369502016022</v>
      </c>
      <c r="AL514" s="100">
        <v>0.50736994578899997</v>
      </c>
      <c r="AM514" s="101">
        <f t="shared" si="31"/>
        <v>2.3021699999999998</v>
      </c>
    </row>
    <row r="515" spans="16:39">
      <c r="P515" s="99">
        <v>8.1</v>
      </c>
      <c r="Q515" s="100">
        <v>47</v>
      </c>
      <c r="R515" s="100">
        <v>0.18116102722399999</v>
      </c>
      <c r="S515" s="100">
        <v>0.423587130471</v>
      </c>
      <c r="T515" s="100">
        <v>0.589896890738</v>
      </c>
      <c r="U515" s="101">
        <f t="shared" si="28"/>
        <v>2.2090700000000001</v>
      </c>
      <c r="V515" s="99">
        <v>8.1</v>
      </c>
      <c r="W515" s="100">
        <v>47</v>
      </c>
      <c r="X515" s="100">
        <v>0.18116102722399999</v>
      </c>
      <c r="Y515" s="100">
        <v>0.423587130471</v>
      </c>
      <c r="Z515" s="100">
        <v>0.589896890738</v>
      </c>
      <c r="AA515" s="102">
        <f t="shared" si="29"/>
        <v>2.3087</v>
      </c>
      <c r="AB515" s="99">
        <v>8.1</v>
      </c>
      <c r="AC515" s="100">
        <v>47</v>
      </c>
      <c r="AD515" s="100">
        <v>0.18116102722399999</v>
      </c>
      <c r="AE515" s="100">
        <v>0.423587130471</v>
      </c>
      <c r="AF515" s="100">
        <v>0.589896890738</v>
      </c>
      <c r="AG515" s="101">
        <f t="shared" si="30"/>
        <v>2.3021699999999998</v>
      </c>
      <c r="AH515" s="99">
        <v>8.1</v>
      </c>
      <c r="AI515" s="100">
        <v>47</v>
      </c>
      <c r="AJ515" s="100">
        <v>0.18116102722399999</v>
      </c>
      <c r="AK515" s="100">
        <v>0.423587130471</v>
      </c>
      <c r="AL515" s="100">
        <v>0.589896890738</v>
      </c>
      <c r="AM515" s="101">
        <f t="shared" si="31"/>
        <v>2.2022699999999999</v>
      </c>
    </row>
    <row r="516" spans="16:39">
      <c r="P516" s="99">
        <v>8.1999999999999993</v>
      </c>
      <c r="Q516" s="100">
        <v>47</v>
      </c>
      <c r="R516" s="100">
        <v>0.20070200783799999</v>
      </c>
      <c r="S516" s="100">
        <v>0.48464376628799999</v>
      </c>
      <c r="T516" s="100">
        <v>0.68106645081899997</v>
      </c>
      <c r="U516" s="101">
        <f t="shared" ref="U516:U579" si="32">ROUND(SQRT((P516-$L$7)^2+(Q516-$M$7)^2),5)</f>
        <v>2.1095000000000002</v>
      </c>
      <c r="V516" s="99">
        <v>8.1999999999999993</v>
      </c>
      <c r="W516" s="100">
        <v>47</v>
      </c>
      <c r="X516" s="100">
        <v>0.20070200783799999</v>
      </c>
      <c r="Y516" s="100">
        <v>0.48464376628799999</v>
      </c>
      <c r="Z516" s="100">
        <v>0.68106645081899997</v>
      </c>
      <c r="AA516" s="102">
        <f t="shared" ref="AA516:AA579" si="33">ROUND(SQRT((P516-$L$8)^2+(Q516-$M$8)^2),4)</f>
        <v>2.2090999999999998</v>
      </c>
      <c r="AB516" s="99">
        <v>8.1999999999999993</v>
      </c>
      <c r="AC516" s="100">
        <v>47</v>
      </c>
      <c r="AD516" s="100">
        <v>0.20070200783799999</v>
      </c>
      <c r="AE516" s="100">
        <v>0.48464376628799999</v>
      </c>
      <c r="AF516" s="100">
        <v>0.68106645081899997</v>
      </c>
      <c r="AG516" s="101">
        <f t="shared" ref="AG516:AG579" si="34">ROUND(SQRT((P516-$L$9)^2+(Q516-$M$9)^2),5)</f>
        <v>2.2022699999999999</v>
      </c>
      <c r="AH516" s="99">
        <v>8.1999999999999993</v>
      </c>
      <c r="AI516" s="100">
        <v>47</v>
      </c>
      <c r="AJ516" s="100">
        <v>0.20070200783799999</v>
      </c>
      <c r="AK516" s="100">
        <v>0.48464376628799999</v>
      </c>
      <c r="AL516" s="100">
        <v>0.68106645081899997</v>
      </c>
      <c r="AM516" s="101">
        <f t="shared" ref="AM516:AM579" si="35">ROUND(SQRT((P516-$L$10)^2+(Q516-$M$10)^2),5)</f>
        <v>2.1023800000000001</v>
      </c>
    </row>
    <row r="517" spans="16:39">
      <c r="P517" s="99">
        <v>8.3000000000000007</v>
      </c>
      <c r="Q517" s="100">
        <v>47</v>
      </c>
      <c r="R517" s="100">
        <v>0.217683884598</v>
      </c>
      <c r="S517" s="100">
        <v>0.53857288234800005</v>
      </c>
      <c r="T517" s="100">
        <v>0.759728513291</v>
      </c>
      <c r="U517" s="101">
        <f t="shared" si="32"/>
        <v>2.0099800000000001</v>
      </c>
      <c r="V517" s="99">
        <v>8.3000000000000007</v>
      </c>
      <c r="W517" s="100">
        <v>47</v>
      </c>
      <c r="X517" s="100">
        <v>0.217683884598</v>
      </c>
      <c r="Y517" s="100">
        <v>0.53857288234800005</v>
      </c>
      <c r="Z517" s="100">
        <v>0.759728513291</v>
      </c>
      <c r="AA517" s="102">
        <f t="shared" si="33"/>
        <v>2.1095000000000002</v>
      </c>
      <c r="AB517" s="99">
        <v>8.3000000000000007</v>
      </c>
      <c r="AC517" s="100">
        <v>47</v>
      </c>
      <c r="AD517" s="100">
        <v>0.217683884598</v>
      </c>
      <c r="AE517" s="100">
        <v>0.53857288234800005</v>
      </c>
      <c r="AF517" s="100">
        <v>0.759728513291</v>
      </c>
      <c r="AG517" s="101">
        <f t="shared" si="34"/>
        <v>2.1023800000000001</v>
      </c>
      <c r="AH517" s="99">
        <v>8.3000000000000007</v>
      </c>
      <c r="AI517" s="100">
        <v>47</v>
      </c>
      <c r="AJ517" s="100">
        <v>0.217683884598</v>
      </c>
      <c r="AK517" s="100">
        <v>0.53857288234800005</v>
      </c>
      <c r="AL517" s="100">
        <v>0.759728513291</v>
      </c>
      <c r="AM517" s="101">
        <f t="shared" si="35"/>
        <v>2.0024999999999999</v>
      </c>
    </row>
    <row r="518" spans="16:39">
      <c r="P518" s="99">
        <v>8.4</v>
      </c>
      <c r="Q518" s="100">
        <v>47</v>
      </c>
      <c r="R518" s="100">
        <v>0.230914879942</v>
      </c>
      <c r="S518" s="100">
        <v>0.57692026205500002</v>
      </c>
      <c r="T518" s="100">
        <v>0.81395917193199996</v>
      </c>
      <c r="U518" s="101">
        <f t="shared" si="32"/>
        <v>1.9105000000000001</v>
      </c>
      <c r="V518" s="99">
        <v>8.4</v>
      </c>
      <c r="W518" s="100">
        <v>47</v>
      </c>
      <c r="X518" s="100">
        <v>0.230914879942</v>
      </c>
      <c r="Y518" s="100">
        <v>0.57692026205500002</v>
      </c>
      <c r="Z518" s="100">
        <v>0.81395917193199996</v>
      </c>
      <c r="AA518" s="102">
        <f t="shared" si="33"/>
        <v>2.0099999999999998</v>
      </c>
      <c r="AB518" s="99">
        <v>8.4</v>
      </c>
      <c r="AC518" s="100">
        <v>47</v>
      </c>
      <c r="AD518" s="100">
        <v>0.230914879942</v>
      </c>
      <c r="AE518" s="100">
        <v>0.57692026205500002</v>
      </c>
      <c r="AF518" s="100">
        <v>0.81395917193199996</v>
      </c>
      <c r="AG518" s="101">
        <f t="shared" si="34"/>
        <v>2.0024999999999999</v>
      </c>
      <c r="AH518" s="99">
        <v>8.4</v>
      </c>
      <c r="AI518" s="100">
        <v>47</v>
      </c>
      <c r="AJ518" s="100">
        <v>0.230914879942</v>
      </c>
      <c r="AK518" s="100">
        <v>0.57692026205500002</v>
      </c>
      <c r="AL518" s="100">
        <v>0.81395917193199996</v>
      </c>
      <c r="AM518" s="101">
        <f t="shared" si="35"/>
        <v>1.90263</v>
      </c>
    </row>
    <row r="519" spans="16:39">
      <c r="P519" s="99">
        <v>8.5</v>
      </c>
      <c r="Q519" s="100">
        <v>47</v>
      </c>
      <c r="R519" s="100">
        <v>0.24046351893099999</v>
      </c>
      <c r="S519" s="100">
        <v>0.60117758788099995</v>
      </c>
      <c r="T519" s="100">
        <v>0.846922504608</v>
      </c>
      <c r="U519" s="101">
        <f t="shared" si="32"/>
        <v>1.81108</v>
      </c>
      <c r="V519" s="99">
        <v>8.5</v>
      </c>
      <c r="W519" s="100">
        <v>47</v>
      </c>
      <c r="X519" s="100">
        <v>0.24046351893099999</v>
      </c>
      <c r="Y519" s="100">
        <v>0.60117758788099995</v>
      </c>
      <c r="Z519" s="100">
        <v>0.846922504608</v>
      </c>
      <c r="AA519" s="102">
        <f t="shared" si="33"/>
        <v>1.9105000000000001</v>
      </c>
      <c r="AB519" s="99">
        <v>8.5</v>
      </c>
      <c r="AC519" s="100">
        <v>47</v>
      </c>
      <c r="AD519" s="100">
        <v>0.24046351893099999</v>
      </c>
      <c r="AE519" s="100">
        <v>0.60117758788099995</v>
      </c>
      <c r="AF519" s="100">
        <v>0.846922504608</v>
      </c>
      <c r="AG519" s="101">
        <f t="shared" si="34"/>
        <v>1.90263</v>
      </c>
      <c r="AH519" s="99">
        <v>8.5</v>
      </c>
      <c r="AI519" s="100">
        <v>47</v>
      </c>
      <c r="AJ519" s="100">
        <v>0.24046351893099999</v>
      </c>
      <c r="AK519" s="100">
        <v>0.60117758788099995</v>
      </c>
      <c r="AL519" s="100">
        <v>0.846922504608</v>
      </c>
      <c r="AM519" s="101">
        <f t="shared" si="35"/>
        <v>1.80278</v>
      </c>
    </row>
    <row r="520" spans="16:39">
      <c r="P520" s="99">
        <v>8.6</v>
      </c>
      <c r="Q520" s="100">
        <v>47</v>
      </c>
      <c r="R520" s="100">
        <v>0.247356007475</v>
      </c>
      <c r="S520" s="100">
        <v>0.61599287178899997</v>
      </c>
      <c r="T520" s="100">
        <v>0.86460317522999997</v>
      </c>
      <c r="U520" s="101">
        <f t="shared" si="32"/>
        <v>1.7117199999999999</v>
      </c>
      <c r="V520" s="99">
        <v>8.6</v>
      </c>
      <c r="W520" s="100">
        <v>47</v>
      </c>
      <c r="X520" s="100">
        <v>0.247356007475</v>
      </c>
      <c r="Y520" s="100">
        <v>0.61599287178899997</v>
      </c>
      <c r="Z520" s="100">
        <v>0.86460317522999997</v>
      </c>
      <c r="AA520" s="102">
        <f t="shared" si="33"/>
        <v>1.8110999999999999</v>
      </c>
      <c r="AB520" s="99">
        <v>8.6</v>
      </c>
      <c r="AC520" s="100">
        <v>47</v>
      </c>
      <c r="AD520" s="100">
        <v>0.247356007475</v>
      </c>
      <c r="AE520" s="100">
        <v>0.61599287178899997</v>
      </c>
      <c r="AF520" s="100">
        <v>0.86460317522999997</v>
      </c>
      <c r="AG520" s="101">
        <f t="shared" si="34"/>
        <v>1.80278</v>
      </c>
      <c r="AH520" s="99">
        <v>8.6</v>
      </c>
      <c r="AI520" s="100">
        <v>47</v>
      </c>
      <c r="AJ520" s="100">
        <v>0.247356007475</v>
      </c>
      <c r="AK520" s="100">
        <v>0.61599287178899997</v>
      </c>
      <c r="AL520" s="100">
        <v>0.86460317522999997</v>
      </c>
      <c r="AM520" s="101">
        <f t="shared" si="35"/>
        <v>1.7029399999999999</v>
      </c>
    </row>
    <row r="521" spans="16:39">
      <c r="P521" s="99">
        <v>8.6999999999999993</v>
      </c>
      <c r="Q521" s="100">
        <v>47</v>
      </c>
      <c r="R521" s="100">
        <v>0.25192599643500002</v>
      </c>
      <c r="S521" s="100">
        <v>0.62528558008799995</v>
      </c>
      <c r="T521" s="100">
        <v>0.87647397587599996</v>
      </c>
      <c r="U521" s="101">
        <f t="shared" si="32"/>
        <v>1.6124499999999999</v>
      </c>
      <c r="V521" s="99">
        <v>8.6999999999999993</v>
      </c>
      <c r="W521" s="100">
        <v>47</v>
      </c>
      <c r="X521" s="100">
        <v>0.25192599643500002</v>
      </c>
      <c r="Y521" s="100">
        <v>0.62528558008799995</v>
      </c>
      <c r="Z521" s="100">
        <v>0.87647397587599996</v>
      </c>
      <c r="AA521" s="102">
        <f t="shared" si="33"/>
        <v>1.7117</v>
      </c>
      <c r="AB521" s="99">
        <v>8.6999999999999993</v>
      </c>
      <c r="AC521" s="100">
        <v>47</v>
      </c>
      <c r="AD521" s="100">
        <v>0.25192599643500002</v>
      </c>
      <c r="AE521" s="100">
        <v>0.62528558008799995</v>
      </c>
      <c r="AF521" s="100">
        <v>0.87647397587599996</v>
      </c>
      <c r="AG521" s="101">
        <f t="shared" si="34"/>
        <v>1.7029399999999999</v>
      </c>
      <c r="AH521" s="99">
        <v>8.6999999999999993</v>
      </c>
      <c r="AI521" s="100">
        <v>47</v>
      </c>
      <c r="AJ521" s="100">
        <v>0.25192599643500002</v>
      </c>
      <c r="AK521" s="100">
        <v>0.62528558008799995</v>
      </c>
      <c r="AL521" s="100">
        <v>0.87647397587599996</v>
      </c>
      <c r="AM521" s="101">
        <f t="shared" si="35"/>
        <v>1.6031200000000001</v>
      </c>
    </row>
    <row r="522" spans="16:39">
      <c r="P522" s="99">
        <v>8.8000000000000007</v>
      </c>
      <c r="Q522" s="100">
        <v>47</v>
      </c>
      <c r="R522" s="100">
        <v>0.25566293204200002</v>
      </c>
      <c r="S522" s="100">
        <v>0.63164660664000005</v>
      </c>
      <c r="T522" s="100">
        <v>0.883987442332</v>
      </c>
      <c r="U522" s="101">
        <f t="shared" si="32"/>
        <v>1.5132699999999999</v>
      </c>
      <c r="V522" s="99">
        <v>8.8000000000000007</v>
      </c>
      <c r="W522" s="100">
        <v>47</v>
      </c>
      <c r="X522" s="100">
        <v>0.25566293204200002</v>
      </c>
      <c r="Y522" s="100">
        <v>0.63164660664000005</v>
      </c>
      <c r="Z522" s="100">
        <v>0.883987442332</v>
      </c>
      <c r="AA522" s="102">
        <f t="shared" si="33"/>
        <v>1.6125</v>
      </c>
      <c r="AB522" s="99">
        <v>8.8000000000000007</v>
      </c>
      <c r="AC522" s="100">
        <v>47</v>
      </c>
      <c r="AD522" s="100">
        <v>0.25566293204200002</v>
      </c>
      <c r="AE522" s="100">
        <v>0.63164660664000005</v>
      </c>
      <c r="AF522" s="100">
        <v>0.883987442332</v>
      </c>
      <c r="AG522" s="101">
        <f t="shared" si="34"/>
        <v>1.6031200000000001</v>
      </c>
      <c r="AH522" s="99">
        <v>8.8000000000000007</v>
      </c>
      <c r="AI522" s="100">
        <v>47</v>
      </c>
      <c r="AJ522" s="100">
        <v>0.25566293204200002</v>
      </c>
      <c r="AK522" s="100">
        <v>0.63164660664000005</v>
      </c>
      <c r="AL522" s="100">
        <v>0.883987442332</v>
      </c>
      <c r="AM522" s="101">
        <f t="shared" si="35"/>
        <v>1.5033300000000001</v>
      </c>
    </row>
    <row r="523" spans="16:39">
      <c r="P523" s="99">
        <v>8.9</v>
      </c>
      <c r="Q523" s="100">
        <v>47</v>
      </c>
      <c r="R523" s="100">
        <v>0.25933750266799999</v>
      </c>
      <c r="S523" s="100">
        <v>0.63787507381999997</v>
      </c>
      <c r="T523" s="100">
        <v>0.89098776710500005</v>
      </c>
      <c r="U523" s="101">
        <f t="shared" si="32"/>
        <v>1.41421</v>
      </c>
      <c r="V523" s="99">
        <v>8.9</v>
      </c>
      <c r="W523" s="100">
        <v>47</v>
      </c>
      <c r="X523" s="100">
        <v>0.25933750266799999</v>
      </c>
      <c r="Y523" s="100">
        <v>0.63787507381999997</v>
      </c>
      <c r="Z523" s="100">
        <v>0.89098776710500005</v>
      </c>
      <c r="AA523" s="102">
        <f t="shared" si="33"/>
        <v>1.5133000000000001</v>
      </c>
      <c r="AB523" s="99">
        <v>8.9</v>
      </c>
      <c r="AC523" s="100">
        <v>47</v>
      </c>
      <c r="AD523" s="100">
        <v>0.25933750266799999</v>
      </c>
      <c r="AE523" s="100">
        <v>0.63787507381999997</v>
      </c>
      <c r="AF523" s="100">
        <v>0.89098776710500005</v>
      </c>
      <c r="AG523" s="101">
        <f t="shared" si="34"/>
        <v>1.5033300000000001</v>
      </c>
      <c r="AH523" s="99">
        <v>8.9</v>
      </c>
      <c r="AI523" s="100">
        <v>47</v>
      </c>
      <c r="AJ523" s="100">
        <v>0.25933750266799999</v>
      </c>
      <c r="AK523" s="100">
        <v>0.63787507381999997</v>
      </c>
      <c r="AL523" s="100">
        <v>0.89098776710500005</v>
      </c>
      <c r="AM523" s="101">
        <f t="shared" si="35"/>
        <v>1.40357</v>
      </c>
    </row>
    <row r="524" spans="16:39">
      <c r="P524" s="99">
        <v>9</v>
      </c>
      <c r="Q524" s="100">
        <v>47</v>
      </c>
      <c r="R524" s="100">
        <v>0.26345398004600001</v>
      </c>
      <c r="S524" s="100">
        <v>0.64737390062599998</v>
      </c>
      <c r="T524" s="100">
        <v>0.90395023422999998</v>
      </c>
      <c r="U524" s="101">
        <f t="shared" si="32"/>
        <v>1.3152900000000001</v>
      </c>
      <c r="V524" s="99">
        <v>9</v>
      </c>
      <c r="W524" s="100">
        <v>47</v>
      </c>
      <c r="X524" s="100">
        <v>0.26345398004600001</v>
      </c>
      <c r="Y524" s="100">
        <v>0.64737390062599998</v>
      </c>
      <c r="Z524" s="100">
        <v>0.90395023422999998</v>
      </c>
      <c r="AA524" s="102">
        <f t="shared" si="33"/>
        <v>1.4141999999999999</v>
      </c>
      <c r="AB524" s="99">
        <v>9</v>
      </c>
      <c r="AC524" s="100">
        <v>47</v>
      </c>
      <c r="AD524" s="100">
        <v>0.26345398004600001</v>
      </c>
      <c r="AE524" s="100">
        <v>0.64737390062599998</v>
      </c>
      <c r="AF524" s="100">
        <v>0.90395023422999998</v>
      </c>
      <c r="AG524" s="101">
        <f t="shared" si="34"/>
        <v>1.40357</v>
      </c>
      <c r="AH524" s="99">
        <v>9</v>
      </c>
      <c r="AI524" s="100">
        <v>47</v>
      </c>
      <c r="AJ524" s="100">
        <v>0.26345398004600001</v>
      </c>
      <c r="AK524" s="100">
        <v>0.64737390062599998</v>
      </c>
      <c r="AL524" s="100">
        <v>0.90395023422999998</v>
      </c>
      <c r="AM524" s="101">
        <f t="shared" si="35"/>
        <v>1.3038400000000001</v>
      </c>
    </row>
    <row r="525" spans="16:39">
      <c r="P525" s="99">
        <v>9.1</v>
      </c>
      <c r="Q525" s="100">
        <v>47</v>
      </c>
      <c r="R525" s="100">
        <v>0.26686135082599999</v>
      </c>
      <c r="S525" s="100">
        <v>0.652430010999</v>
      </c>
      <c r="T525" s="100">
        <v>0.90946607761599996</v>
      </c>
      <c r="U525" s="101">
        <f t="shared" si="32"/>
        <v>1.21655</v>
      </c>
      <c r="V525" s="99">
        <v>9.1</v>
      </c>
      <c r="W525" s="100">
        <v>47</v>
      </c>
      <c r="X525" s="100">
        <v>0.26686135082599999</v>
      </c>
      <c r="Y525" s="100">
        <v>0.652430010999</v>
      </c>
      <c r="Z525" s="100">
        <v>0.90946607761599996</v>
      </c>
      <c r="AA525" s="102">
        <f t="shared" si="33"/>
        <v>1.3152999999999999</v>
      </c>
      <c r="AB525" s="99">
        <v>9.1</v>
      </c>
      <c r="AC525" s="100">
        <v>47</v>
      </c>
      <c r="AD525" s="100">
        <v>0.26686135082599999</v>
      </c>
      <c r="AE525" s="100">
        <v>0.652430010999</v>
      </c>
      <c r="AF525" s="100">
        <v>0.90946607761599996</v>
      </c>
      <c r="AG525" s="101">
        <f t="shared" si="34"/>
        <v>1.3038400000000001</v>
      </c>
      <c r="AH525" s="99">
        <v>9.1</v>
      </c>
      <c r="AI525" s="100">
        <v>47</v>
      </c>
      <c r="AJ525" s="100">
        <v>0.26686135082599999</v>
      </c>
      <c r="AK525" s="100">
        <v>0.652430010999</v>
      </c>
      <c r="AL525" s="100">
        <v>0.90946607761599996</v>
      </c>
      <c r="AM525" s="101">
        <f t="shared" si="35"/>
        <v>1.2041599999999999</v>
      </c>
    </row>
    <row r="526" spans="16:39">
      <c r="P526" s="99">
        <v>9.1999999999999993</v>
      </c>
      <c r="Q526" s="100">
        <v>47</v>
      </c>
      <c r="R526" s="100">
        <v>0.269551300833</v>
      </c>
      <c r="S526" s="100">
        <v>0.65405148514599998</v>
      </c>
      <c r="T526" s="100">
        <v>0.90956848830399994</v>
      </c>
      <c r="U526" s="101">
        <f t="shared" si="32"/>
        <v>1.1180300000000001</v>
      </c>
      <c r="V526" s="99">
        <v>9.1999999999999993</v>
      </c>
      <c r="W526" s="100">
        <v>47</v>
      </c>
      <c r="X526" s="100">
        <v>0.269551300833</v>
      </c>
      <c r="Y526" s="100">
        <v>0.65405148514599998</v>
      </c>
      <c r="Z526" s="100">
        <v>0.90956848830399994</v>
      </c>
      <c r="AA526" s="102">
        <f t="shared" si="33"/>
        <v>1.2165999999999999</v>
      </c>
      <c r="AB526" s="99">
        <v>9.1999999999999993</v>
      </c>
      <c r="AC526" s="100">
        <v>47</v>
      </c>
      <c r="AD526" s="100">
        <v>0.269551300833</v>
      </c>
      <c r="AE526" s="100">
        <v>0.65405148514599998</v>
      </c>
      <c r="AF526" s="100">
        <v>0.90956848830399994</v>
      </c>
      <c r="AG526" s="101">
        <f t="shared" si="34"/>
        <v>1.2041599999999999</v>
      </c>
      <c r="AH526" s="99">
        <v>9.1999999999999993</v>
      </c>
      <c r="AI526" s="100">
        <v>47</v>
      </c>
      <c r="AJ526" s="100">
        <v>0.269551300833</v>
      </c>
      <c r="AK526" s="100">
        <v>0.65405148514599998</v>
      </c>
      <c r="AL526" s="100">
        <v>0.90956848830399994</v>
      </c>
      <c r="AM526" s="101">
        <f t="shared" si="35"/>
        <v>1.1045400000000001</v>
      </c>
    </row>
    <row r="527" spans="16:39">
      <c r="P527" s="99">
        <v>9.3000000000000007</v>
      </c>
      <c r="Q527" s="100">
        <v>47</v>
      </c>
      <c r="R527" s="100">
        <v>0.27252959046899999</v>
      </c>
      <c r="S527" s="100">
        <v>0.65559972350600004</v>
      </c>
      <c r="T527" s="100">
        <v>0.90925246295999995</v>
      </c>
      <c r="U527" s="101">
        <f t="shared" si="32"/>
        <v>1.0198</v>
      </c>
      <c r="V527" s="99">
        <v>9.3000000000000007</v>
      </c>
      <c r="W527" s="100">
        <v>47</v>
      </c>
      <c r="X527" s="100">
        <v>0.27252959046899999</v>
      </c>
      <c r="Y527" s="100">
        <v>0.65559972350600004</v>
      </c>
      <c r="Z527" s="100">
        <v>0.90925246295999995</v>
      </c>
      <c r="AA527" s="102">
        <f t="shared" si="33"/>
        <v>1.1180000000000001</v>
      </c>
      <c r="AB527" s="99">
        <v>9.3000000000000007</v>
      </c>
      <c r="AC527" s="100">
        <v>47</v>
      </c>
      <c r="AD527" s="100">
        <v>0.27252959046899999</v>
      </c>
      <c r="AE527" s="100">
        <v>0.65559972350600004</v>
      </c>
      <c r="AF527" s="100">
        <v>0.90925246295999995</v>
      </c>
      <c r="AG527" s="101">
        <f t="shared" si="34"/>
        <v>1.1045400000000001</v>
      </c>
      <c r="AH527" s="99">
        <v>9.3000000000000007</v>
      </c>
      <c r="AI527" s="100">
        <v>47</v>
      </c>
      <c r="AJ527" s="100">
        <v>0.27252959046899999</v>
      </c>
      <c r="AK527" s="100">
        <v>0.65559972350600004</v>
      </c>
      <c r="AL527" s="100">
        <v>0.90925246295999995</v>
      </c>
      <c r="AM527" s="101">
        <f t="shared" si="35"/>
        <v>1.00499</v>
      </c>
    </row>
    <row r="528" spans="16:39">
      <c r="P528" s="99">
        <v>9.4</v>
      </c>
      <c r="Q528" s="100">
        <v>47</v>
      </c>
      <c r="R528" s="100">
        <v>0.27489594816700003</v>
      </c>
      <c r="S528" s="100">
        <v>0.65474584969100003</v>
      </c>
      <c r="T528" s="100">
        <v>0.905092379936</v>
      </c>
      <c r="U528" s="101">
        <f t="shared" si="32"/>
        <v>0.92195000000000005</v>
      </c>
      <c r="V528" s="99">
        <v>9.4</v>
      </c>
      <c r="W528" s="100">
        <v>47</v>
      </c>
      <c r="X528" s="100">
        <v>0.27489594816700003</v>
      </c>
      <c r="Y528" s="100">
        <v>0.65474584969100003</v>
      </c>
      <c r="Z528" s="100">
        <v>0.905092379936</v>
      </c>
      <c r="AA528" s="102">
        <f t="shared" si="33"/>
        <v>1.0198</v>
      </c>
      <c r="AB528" s="99">
        <v>9.4</v>
      </c>
      <c r="AC528" s="100">
        <v>47</v>
      </c>
      <c r="AD528" s="100">
        <v>0.27489594816700003</v>
      </c>
      <c r="AE528" s="100">
        <v>0.65474584969100003</v>
      </c>
      <c r="AF528" s="100">
        <v>0.905092379936</v>
      </c>
      <c r="AG528" s="101">
        <f t="shared" si="34"/>
        <v>1.00499</v>
      </c>
      <c r="AH528" s="99">
        <v>9.4</v>
      </c>
      <c r="AI528" s="100">
        <v>47</v>
      </c>
      <c r="AJ528" s="100">
        <v>0.27489594816700003</v>
      </c>
      <c r="AK528" s="100">
        <v>0.65474584969100003</v>
      </c>
      <c r="AL528" s="100">
        <v>0.905092379936</v>
      </c>
      <c r="AM528" s="101">
        <f t="shared" si="35"/>
        <v>0.90554000000000001</v>
      </c>
    </row>
    <row r="529" spans="16:39">
      <c r="P529" s="99">
        <v>9.5</v>
      </c>
      <c r="Q529" s="100">
        <v>47</v>
      </c>
      <c r="R529" s="100">
        <v>0.275112074107</v>
      </c>
      <c r="S529" s="100">
        <v>0.65071587965800004</v>
      </c>
      <c r="T529" s="100">
        <v>0.89821789049199996</v>
      </c>
      <c r="U529" s="101">
        <f t="shared" si="32"/>
        <v>0.82462000000000002</v>
      </c>
      <c r="V529" s="99">
        <v>9.5</v>
      </c>
      <c r="W529" s="100">
        <v>47</v>
      </c>
      <c r="X529" s="100">
        <v>0.275112074107</v>
      </c>
      <c r="Y529" s="100">
        <v>0.65071587965800004</v>
      </c>
      <c r="Z529" s="100">
        <v>0.89821789049199996</v>
      </c>
      <c r="AA529" s="102">
        <f t="shared" si="33"/>
        <v>0.92200000000000004</v>
      </c>
      <c r="AB529" s="99">
        <v>9.5</v>
      </c>
      <c r="AC529" s="100">
        <v>47</v>
      </c>
      <c r="AD529" s="100">
        <v>0.275112074107</v>
      </c>
      <c r="AE529" s="100">
        <v>0.65071587965800004</v>
      </c>
      <c r="AF529" s="100">
        <v>0.89821789049199996</v>
      </c>
      <c r="AG529" s="101">
        <f t="shared" si="34"/>
        <v>0.90554000000000001</v>
      </c>
      <c r="AH529" s="99">
        <v>9.5</v>
      </c>
      <c r="AI529" s="100">
        <v>47</v>
      </c>
      <c r="AJ529" s="100">
        <v>0.275112074107</v>
      </c>
      <c r="AK529" s="100">
        <v>0.65071587965800004</v>
      </c>
      <c r="AL529" s="100">
        <v>0.89821789049199996</v>
      </c>
      <c r="AM529" s="101">
        <f t="shared" si="35"/>
        <v>0.80623</v>
      </c>
    </row>
    <row r="530" spans="16:39">
      <c r="P530" s="99">
        <v>9.6</v>
      </c>
      <c r="Q530" s="100">
        <v>47</v>
      </c>
      <c r="R530" s="100">
        <v>0.27201378559400002</v>
      </c>
      <c r="S530" s="100">
        <v>0.63847557288500001</v>
      </c>
      <c r="T530" s="100">
        <v>0.87946896491500004</v>
      </c>
      <c r="U530" s="101">
        <f t="shared" si="32"/>
        <v>0.72801000000000005</v>
      </c>
      <c r="V530" s="99">
        <v>9.6</v>
      </c>
      <c r="W530" s="100">
        <v>47</v>
      </c>
      <c r="X530" s="100">
        <v>0.27201378559400002</v>
      </c>
      <c r="Y530" s="100">
        <v>0.63847557288500001</v>
      </c>
      <c r="Z530" s="100">
        <v>0.87946896491500004</v>
      </c>
      <c r="AA530" s="102">
        <f t="shared" si="33"/>
        <v>0.8246</v>
      </c>
      <c r="AB530" s="99">
        <v>9.6</v>
      </c>
      <c r="AC530" s="100">
        <v>47</v>
      </c>
      <c r="AD530" s="100">
        <v>0.27201378559400002</v>
      </c>
      <c r="AE530" s="100">
        <v>0.63847557288500001</v>
      </c>
      <c r="AF530" s="100">
        <v>0.87946896491500004</v>
      </c>
      <c r="AG530" s="101">
        <f t="shared" si="34"/>
        <v>0.80623</v>
      </c>
      <c r="AH530" s="99">
        <v>9.6</v>
      </c>
      <c r="AI530" s="100">
        <v>47</v>
      </c>
      <c r="AJ530" s="100">
        <v>0.27201378559400002</v>
      </c>
      <c r="AK530" s="100">
        <v>0.63847557288500001</v>
      </c>
      <c r="AL530" s="100">
        <v>0.87946896491500004</v>
      </c>
      <c r="AM530" s="101">
        <f t="shared" si="35"/>
        <v>0.70711000000000002</v>
      </c>
    </row>
    <row r="531" spans="16:39">
      <c r="P531" s="99">
        <v>9.6999999999999993</v>
      </c>
      <c r="Q531" s="100">
        <v>47</v>
      </c>
      <c r="R531" s="100">
        <v>0.26738835396900001</v>
      </c>
      <c r="S531" s="100">
        <v>0.62439093962299996</v>
      </c>
      <c r="T531" s="100">
        <v>0.85914137125000001</v>
      </c>
      <c r="U531" s="101">
        <f t="shared" si="32"/>
        <v>0.63246000000000002</v>
      </c>
      <c r="V531" s="99">
        <v>9.6999999999999993</v>
      </c>
      <c r="W531" s="100">
        <v>47</v>
      </c>
      <c r="X531" s="100">
        <v>0.26738835396900001</v>
      </c>
      <c r="Y531" s="100">
        <v>0.62439093962299996</v>
      </c>
      <c r="Z531" s="100">
        <v>0.85914137125000001</v>
      </c>
      <c r="AA531" s="102">
        <f t="shared" si="33"/>
        <v>0.72799999999999998</v>
      </c>
      <c r="AB531" s="99">
        <v>9.6999999999999993</v>
      </c>
      <c r="AC531" s="100">
        <v>47</v>
      </c>
      <c r="AD531" s="100">
        <v>0.26738835396900001</v>
      </c>
      <c r="AE531" s="100">
        <v>0.62439093962299996</v>
      </c>
      <c r="AF531" s="100">
        <v>0.85914137125000001</v>
      </c>
      <c r="AG531" s="101">
        <f t="shared" si="34"/>
        <v>0.70711000000000002</v>
      </c>
      <c r="AH531" s="99">
        <v>9.6999999999999993</v>
      </c>
      <c r="AI531" s="100">
        <v>47</v>
      </c>
      <c r="AJ531" s="100">
        <v>0.26738835396900001</v>
      </c>
      <c r="AK531" s="100">
        <v>0.62439093962299996</v>
      </c>
      <c r="AL531" s="100">
        <v>0.85914137125000001</v>
      </c>
      <c r="AM531" s="101">
        <f t="shared" si="35"/>
        <v>0.60828000000000004</v>
      </c>
    </row>
    <row r="532" spans="16:39">
      <c r="P532" s="99">
        <v>9.8000000000000007</v>
      </c>
      <c r="Q532" s="100">
        <v>47</v>
      </c>
      <c r="R532" s="100">
        <v>0.26284659489399997</v>
      </c>
      <c r="S532" s="100">
        <v>0.61411257556400001</v>
      </c>
      <c r="T532" s="100">
        <v>0.84736615458800002</v>
      </c>
      <c r="U532" s="101">
        <f t="shared" si="32"/>
        <v>0.53852</v>
      </c>
      <c r="V532" s="99">
        <v>9.8000000000000007</v>
      </c>
      <c r="W532" s="100">
        <v>47</v>
      </c>
      <c r="X532" s="100">
        <v>0.26284659489399997</v>
      </c>
      <c r="Y532" s="100">
        <v>0.61411257556400001</v>
      </c>
      <c r="Z532" s="100">
        <v>0.84736615458800002</v>
      </c>
      <c r="AA532" s="102">
        <f t="shared" si="33"/>
        <v>0.63249999999999995</v>
      </c>
      <c r="AB532" s="99">
        <v>9.8000000000000007</v>
      </c>
      <c r="AC532" s="100">
        <v>47</v>
      </c>
      <c r="AD532" s="100">
        <v>0.26284659489399997</v>
      </c>
      <c r="AE532" s="100">
        <v>0.61411257556400001</v>
      </c>
      <c r="AF532" s="100">
        <v>0.84736615458800002</v>
      </c>
      <c r="AG532" s="101">
        <f t="shared" si="34"/>
        <v>0.60828000000000004</v>
      </c>
      <c r="AH532" s="99">
        <v>9.8000000000000007</v>
      </c>
      <c r="AI532" s="100">
        <v>47</v>
      </c>
      <c r="AJ532" s="100">
        <v>0.26284659489399997</v>
      </c>
      <c r="AK532" s="100">
        <v>0.61411257556400001</v>
      </c>
      <c r="AL532" s="100">
        <v>0.84736615458800002</v>
      </c>
      <c r="AM532" s="101">
        <f t="shared" si="35"/>
        <v>0.50990000000000002</v>
      </c>
    </row>
    <row r="533" spans="16:39">
      <c r="P533" s="99">
        <v>9.9</v>
      </c>
      <c r="Q533" s="100">
        <v>47</v>
      </c>
      <c r="R533" s="100">
        <v>0.25886183592599998</v>
      </c>
      <c r="S533" s="100">
        <v>0.602477638707</v>
      </c>
      <c r="T533" s="100">
        <v>0.83019030370500002</v>
      </c>
      <c r="U533" s="101">
        <f t="shared" si="32"/>
        <v>0.44721</v>
      </c>
      <c r="V533" s="99">
        <v>9.9</v>
      </c>
      <c r="W533" s="100">
        <v>47</v>
      </c>
      <c r="X533" s="100">
        <v>0.25886183592599998</v>
      </c>
      <c r="Y533" s="100">
        <v>0.602477638707</v>
      </c>
      <c r="Z533" s="100">
        <v>0.83019030370500002</v>
      </c>
      <c r="AA533" s="102">
        <f t="shared" si="33"/>
        <v>0.53849999999999998</v>
      </c>
      <c r="AB533" s="99">
        <v>9.9</v>
      </c>
      <c r="AC533" s="100">
        <v>47</v>
      </c>
      <c r="AD533" s="100">
        <v>0.25886183592599998</v>
      </c>
      <c r="AE533" s="100">
        <v>0.602477638707</v>
      </c>
      <c r="AF533" s="100">
        <v>0.83019030370500002</v>
      </c>
      <c r="AG533" s="101">
        <f t="shared" si="34"/>
        <v>0.50990000000000002</v>
      </c>
      <c r="AH533" s="99">
        <v>9.9</v>
      </c>
      <c r="AI533" s="100">
        <v>47</v>
      </c>
      <c r="AJ533" s="100">
        <v>0.25886183592599998</v>
      </c>
      <c r="AK533" s="100">
        <v>0.602477638707</v>
      </c>
      <c r="AL533" s="100">
        <v>0.83019030370500002</v>
      </c>
      <c r="AM533" s="101">
        <f t="shared" si="35"/>
        <v>0.41231000000000001</v>
      </c>
    </row>
    <row r="534" spans="16:39">
      <c r="P534" s="99">
        <v>10</v>
      </c>
      <c r="Q534" s="100">
        <v>47</v>
      </c>
      <c r="R534" s="100">
        <v>0.25616125167100001</v>
      </c>
      <c r="S534" s="100">
        <v>0.59632646355399999</v>
      </c>
      <c r="T534" s="100">
        <v>0.82237871771399995</v>
      </c>
      <c r="U534" s="101">
        <f t="shared" si="32"/>
        <v>0.36055999999999999</v>
      </c>
      <c r="V534" s="99">
        <v>10</v>
      </c>
      <c r="W534" s="100">
        <v>47</v>
      </c>
      <c r="X534" s="100">
        <v>0.25616125167100001</v>
      </c>
      <c r="Y534" s="100">
        <v>0.59632646355399999</v>
      </c>
      <c r="Z534" s="100">
        <v>0.82237871771399995</v>
      </c>
      <c r="AA534" s="102">
        <f t="shared" si="33"/>
        <v>0.44719999999999999</v>
      </c>
      <c r="AB534" s="99">
        <v>10</v>
      </c>
      <c r="AC534" s="100">
        <v>47</v>
      </c>
      <c r="AD534" s="100">
        <v>0.25616125167100001</v>
      </c>
      <c r="AE534" s="100">
        <v>0.59632646355399999</v>
      </c>
      <c r="AF534" s="100">
        <v>0.82237871771399995</v>
      </c>
      <c r="AG534" s="101">
        <f t="shared" si="34"/>
        <v>0.41231000000000001</v>
      </c>
      <c r="AH534" s="99">
        <v>10</v>
      </c>
      <c r="AI534" s="100">
        <v>47</v>
      </c>
      <c r="AJ534" s="100">
        <v>0.25616125167100001</v>
      </c>
      <c r="AK534" s="100">
        <v>0.59632646355399999</v>
      </c>
      <c r="AL534" s="100">
        <v>0.82237871771399995</v>
      </c>
      <c r="AM534" s="101">
        <f t="shared" si="35"/>
        <v>0.31623000000000001</v>
      </c>
    </row>
    <row r="535" spans="16:39">
      <c r="P535" s="99">
        <v>10.1</v>
      </c>
      <c r="Q535" s="100">
        <v>47</v>
      </c>
      <c r="R535" s="100">
        <v>0.25412204223200002</v>
      </c>
      <c r="S535" s="100">
        <v>0.59139291609599998</v>
      </c>
      <c r="T535" s="100">
        <v>0.81529155666899999</v>
      </c>
      <c r="U535" s="101">
        <f t="shared" si="32"/>
        <v>0.28283999999999998</v>
      </c>
      <c r="V535" s="99">
        <v>10.1</v>
      </c>
      <c r="W535" s="100">
        <v>47</v>
      </c>
      <c r="X535" s="100">
        <v>0.25412204223200002</v>
      </c>
      <c r="Y535" s="100">
        <v>0.59139291609599998</v>
      </c>
      <c r="Z535" s="100">
        <v>0.81529155666899999</v>
      </c>
      <c r="AA535" s="102">
        <f t="shared" si="33"/>
        <v>0.36059999999999998</v>
      </c>
      <c r="AB535" s="99">
        <v>10.1</v>
      </c>
      <c r="AC535" s="100">
        <v>47</v>
      </c>
      <c r="AD535" s="100">
        <v>0.25412204223200002</v>
      </c>
      <c r="AE535" s="100">
        <v>0.59139291609599998</v>
      </c>
      <c r="AF535" s="100">
        <v>0.81529155666899999</v>
      </c>
      <c r="AG535" s="101">
        <f t="shared" si="34"/>
        <v>0.31623000000000001</v>
      </c>
      <c r="AH535" s="99">
        <v>10.1</v>
      </c>
      <c r="AI535" s="100">
        <v>47</v>
      </c>
      <c r="AJ535" s="100">
        <v>0.25412204223200002</v>
      </c>
      <c r="AK535" s="100">
        <v>0.59139291609599998</v>
      </c>
      <c r="AL535" s="100">
        <v>0.81529155666899999</v>
      </c>
      <c r="AM535" s="101">
        <f t="shared" si="35"/>
        <v>0.22361</v>
      </c>
    </row>
    <row r="536" spans="16:39">
      <c r="P536" s="99">
        <v>10.199999999999999</v>
      </c>
      <c r="Q536" s="100">
        <v>47</v>
      </c>
      <c r="R536" s="100">
        <v>0.25153618741400002</v>
      </c>
      <c r="S536" s="100">
        <v>0.58543578140499997</v>
      </c>
      <c r="T536" s="100">
        <v>0.80668999190199997</v>
      </c>
      <c r="U536" s="101">
        <f t="shared" si="32"/>
        <v>0.22361</v>
      </c>
      <c r="V536" s="99">
        <v>10.199999999999999</v>
      </c>
      <c r="W536" s="100">
        <v>47</v>
      </c>
      <c r="X536" s="100">
        <v>0.25153618741400002</v>
      </c>
      <c r="Y536" s="100">
        <v>0.58543578140499997</v>
      </c>
      <c r="Z536" s="100">
        <v>0.80668999190199997</v>
      </c>
      <c r="AA536" s="102">
        <f t="shared" si="33"/>
        <v>0.2828</v>
      </c>
      <c r="AB536" s="99">
        <v>10.199999999999999</v>
      </c>
      <c r="AC536" s="100">
        <v>47</v>
      </c>
      <c r="AD536" s="100">
        <v>0.25153618741400002</v>
      </c>
      <c r="AE536" s="100">
        <v>0.58543578140499997</v>
      </c>
      <c r="AF536" s="100">
        <v>0.80668999190199997</v>
      </c>
      <c r="AG536" s="101">
        <f t="shared" si="34"/>
        <v>0.22361</v>
      </c>
      <c r="AH536" s="99">
        <v>10.199999999999999</v>
      </c>
      <c r="AI536" s="100">
        <v>47</v>
      </c>
      <c r="AJ536" s="100">
        <v>0.25153618741400002</v>
      </c>
      <c r="AK536" s="100">
        <v>0.58543578140499997</v>
      </c>
      <c r="AL536" s="100">
        <v>0.80668999190199997</v>
      </c>
      <c r="AM536" s="101">
        <f t="shared" si="35"/>
        <v>0.14141999999999999</v>
      </c>
    </row>
    <row r="537" spans="16:39">
      <c r="P537" s="99">
        <v>10.3</v>
      </c>
      <c r="Q537" s="100">
        <v>47</v>
      </c>
      <c r="R537" s="100">
        <v>0.247627398931</v>
      </c>
      <c r="S537" s="100">
        <v>0.57730331541299995</v>
      </c>
      <c r="T537" s="100">
        <v>0.79604363044899995</v>
      </c>
      <c r="U537" s="101">
        <f t="shared" si="32"/>
        <v>0.2</v>
      </c>
      <c r="V537" s="99">
        <v>10.3</v>
      </c>
      <c r="W537" s="100">
        <v>47</v>
      </c>
      <c r="X537" s="100">
        <v>0.247627398931</v>
      </c>
      <c r="Y537" s="100">
        <v>0.57730331541299995</v>
      </c>
      <c r="Z537" s="100">
        <v>0.79604363044899995</v>
      </c>
      <c r="AA537" s="102">
        <f t="shared" si="33"/>
        <v>0.22359999999999999</v>
      </c>
      <c r="AB537" s="99">
        <v>10.3</v>
      </c>
      <c r="AC537" s="100">
        <v>47</v>
      </c>
      <c r="AD537" s="100">
        <v>0.247627398931</v>
      </c>
      <c r="AE537" s="100">
        <v>0.57730331541299995</v>
      </c>
      <c r="AF537" s="100">
        <v>0.79604363044899995</v>
      </c>
      <c r="AG537" s="101">
        <f t="shared" si="34"/>
        <v>0.14141999999999999</v>
      </c>
      <c r="AH537" s="99">
        <v>10.3</v>
      </c>
      <c r="AI537" s="100">
        <v>47</v>
      </c>
      <c r="AJ537" s="100">
        <v>0.247627398931</v>
      </c>
      <c r="AK537" s="100">
        <v>0.57730331541299995</v>
      </c>
      <c r="AL537" s="100">
        <v>0.79604363044899995</v>
      </c>
      <c r="AM537" s="101">
        <f t="shared" si="35"/>
        <v>0.1</v>
      </c>
    </row>
    <row r="538" spans="16:39">
      <c r="P538" s="99">
        <v>10.4</v>
      </c>
      <c r="Q538" s="100">
        <v>47</v>
      </c>
      <c r="R538" s="100">
        <v>0.24305981770499999</v>
      </c>
      <c r="S538" s="100">
        <v>0.56851044235600001</v>
      </c>
      <c r="T538" s="100">
        <v>0.78473081280799994</v>
      </c>
      <c r="U538" s="101">
        <f t="shared" si="32"/>
        <v>0.22361</v>
      </c>
      <c r="V538" s="99">
        <v>10.4</v>
      </c>
      <c r="W538" s="100">
        <v>47</v>
      </c>
      <c r="X538" s="100">
        <v>0.24305981770499999</v>
      </c>
      <c r="Y538" s="100">
        <v>0.56851044235600001</v>
      </c>
      <c r="Z538" s="100">
        <v>0.78473081280799994</v>
      </c>
      <c r="AA538" s="102">
        <f t="shared" si="33"/>
        <v>0.2</v>
      </c>
      <c r="AB538" s="99">
        <v>10.4</v>
      </c>
      <c r="AC538" s="100">
        <v>47</v>
      </c>
      <c r="AD538" s="100">
        <v>0.24305981770499999</v>
      </c>
      <c r="AE538" s="100">
        <v>0.56851044235600001</v>
      </c>
      <c r="AF538" s="100">
        <v>0.78473081280799994</v>
      </c>
      <c r="AG538" s="101">
        <f t="shared" si="34"/>
        <v>0.1</v>
      </c>
      <c r="AH538" s="99">
        <v>10.4</v>
      </c>
      <c r="AI538" s="100">
        <v>47</v>
      </c>
      <c r="AJ538" s="100">
        <v>0.24305981770499999</v>
      </c>
      <c r="AK538" s="100">
        <v>0.56851044235600001</v>
      </c>
      <c r="AL538" s="100">
        <v>0.78473081280799994</v>
      </c>
      <c r="AM538" s="101">
        <f t="shared" si="35"/>
        <v>0.14141999999999999</v>
      </c>
    </row>
    <row r="539" spans="16:39">
      <c r="P539" s="99">
        <v>10.5</v>
      </c>
      <c r="Q539" s="100">
        <v>47</v>
      </c>
      <c r="R539" s="100">
        <v>0.238088571631</v>
      </c>
      <c r="S539" s="100">
        <v>0.56100509447699998</v>
      </c>
      <c r="T539" s="100">
        <v>0.77614105726100002</v>
      </c>
      <c r="U539" s="101">
        <f t="shared" si="32"/>
        <v>0.28283999999999998</v>
      </c>
      <c r="V539" s="99">
        <v>10.5</v>
      </c>
      <c r="W539" s="100">
        <v>47</v>
      </c>
      <c r="X539" s="100">
        <v>0.238088571631</v>
      </c>
      <c r="Y539" s="100">
        <v>0.56100509447699998</v>
      </c>
      <c r="Z539" s="100">
        <v>0.77614105726100002</v>
      </c>
      <c r="AA539" s="102">
        <f t="shared" si="33"/>
        <v>0.22359999999999999</v>
      </c>
      <c r="AB539" s="99">
        <v>10.5</v>
      </c>
      <c r="AC539" s="100">
        <v>47</v>
      </c>
      <c r="AD539" s="100">
        <v>0.238088571631</v>
      </c>
      <c r="AE539" s="100">
        <v>0.56100509447699998</v>
      </c>
      <c r="AF539" s="100">
        <v>0.77614105726100002</v>
      </c>
      <c r="AG539" s="101">
        <f t="shared" si="34"/>
        <v>0.14141999999999999</v>
      </c>
      <c r="AH539" s="99">
        <v>10.5</v>
      </c>
      <c r="AI539" s="100">
        <v>47</v>
      </c>
      <c r="AJ539" s="100">
        <v>0.238088571631</v>
      </c>
      <c r="AK539" s="100">
        <v>0.56100509447699998</v>
      </c>
      <c r="AL539" s="100">
        <v>0.77614105726100002</v>
      </c>
      <c r="AM539" s="101">
        <f t="shared" si="35"/>
        <v>0.22361</v>
      </c>
    </row>
    <row r="540" spans="16:39">
      <c r="P540" s="99">
        <v>10.6</v>
      </c>
      <c r="Q540" s="100">
        <v>47</v>
      </c>
      <c r="R540" s="100">
        <v>0.23197724931700001</v>
      </c>
      <c r="S540" s="100">
        <v>0.55270324322999997</v>
      </c>
      <c r="T540" s="100">
        <v>0.76886025897800003</v>
      </c>
      <c r="U540" s="101">
        <f t="shared" si="32"/>
        <v>0.36055999999999999</v>
      </c>
      <c r="V540" s="99">
        <v>10.6</v>
      </c>
      <c r="W540" s="100">
        <v>47</v>
      </c>
      <c r="X540" s="100">
        <v>0.23197724931700001</v>
      </c>
      <c r="Y540" s="100">
        <v>0.55270324322999997</v>
      </c>
      <c r="Z540" s="100">
        <v>0.76886025897800003</v>
      </c>
      <c r="AA540" s="102">
        <f t="shared" si="33"/>
        <v>0.2828</v>
      </c>
      <c r="AB540" s="99">
        <v>10.6</v>
      </c>
      <c r="AC540" s="100">
        <v>47</v>
      </c>
      <c r="AD540" s="100">
        <v>0.23197724931700001</v>
      </c>
      <c r="AE540" s="100">
        <v>0.55270324322999997</v>
      </c>
      <c r="AF540" s="100">
        <v>0.76886025897800003</v>
      </c>
      <c r="AG540" s="101">
        <f t="shared" si="34"/>
        <v>0.22361</v>
      </c>
      <c r="AH540" s="99">
        <v>10.6</v>
      </c>
      <c r="AI540" s="100">
        <v>47</v>
      </c>
      <c r="AJ540" s="100">
        <v>0.23197724931700001</v>
      </c>
      <c r="AK540" s="100">
        <v>0.55270324322999997</v>
      </c>
      <c r="AL540" s="100">
        <v>0.76886025897800003</v>
      </c>
      <c r="AM540" s="101">
        <f t="shared" si="35"/>
        <v>0.31623000000000001</v>
      </c>
    </row>
    <row r="541" spans="16:39">
      <c r="P541" s="99">
        <v>8.3000000000000007</v>
      </c>
      <c r="Q541" s="100">
        <v>47.05</v>
      </c>
      <c r="R541" s="100">
        <v>0.196840695531</v>
      </c>
      <c r="S541" s="100">
        <v>0.47312004634499999</v>
      </c>
      <c r="T541" s="100">
        <v>0.66229215324500001</v>
      </c>
      <c r="U541" s="101">
        <f t="shared" si="32"/>
        <v>2.0155599999999998</v>
      </c>
      <c r="V541" s="99">
        <v>8.3000000000000007</v>
      </c>
      <c r="W541" s="100">
        <v>47.05</v>
      </c>
      <c r="X541" s="100">
        <v>0.196840695531</v>
      </c>
      <c r="Y541" s="100">
        <v>0.47312004634499999</v>
      </c>
      <c r="Z541" s="100">
        <v>0.66229215324500001</v>
      </c>
      <c r="AA541" s="102">
        <f t="shared" si="33"/>
        <v>2.1147999999999998</v>
      </c>
      <c r="AB541" s="99">
        <v>8.3000000000000007</v>
      </c>
      <c r="AC541" s="100">
        <v>47.05</v>
      </c>
      <c r="AD541" s="100">
        <v>0.196840695531</v>
      </c>
      <c r="AE541" s="100">
        <v>0.47312004634499999</v>
      </c>
      <c r="AF541" s="100">
        <v>0.66229215324500001</v>
      </c>
      <c r="AG541" s="101">
        <f t="shared" si="34"/>
        <v>2.1053500000000001</v>
      </c>
      <c r="AH541" s="99">
        <v>8.3000000000000007</v>
      </c>
      <c r="AI541" s="100">
        <v>47.05</v>
      </c>
      <c r="AJ541" s="100">
        <v>0.196840695531</v>
      </c>
      <c r="AK541" s="100">
        <v>0.47312004634499999</v>
      </c>
      <c r="AL541" s="100">
        <v>0.66229215324500001</v>
      </c>
      <c r="AM541" s="101">
        <f t="shared" si="35"/>
        <v>2.00562</v>
      </c>
    </row>
    <row r="542" spans="16:39">
      <c r="P542" s="99">
        <v>7</v>
      </c>
      <c r="Q542" s="100">
        <v>47.1</v>
      </c>
      <c r="R542" s="100">
        <v>0.18750507574299999</v>
      </c>
      <c r="S542" s="100">
        <v>0.45037660691199999</v>
      </c>
      <c r="T542" s="100">
        <v>0.63172085339600004</v>
      </c>
      <c r="U542" s="101">
        <f t="shared" si="32"/>
        <v>3.3136100000000002</v>
      </c>
      <c r="V542" s="99">
        <v>7</v>
      </c>
      <c r="W542" s="100">
        <v>47.1</v>
      </c>
      <c r="X542" s="100">
        <v>0.18750507574299999</v>
      </c>
      <c r="Y542" s="100">
        <v>0.45037660691199999</v>
      </c>
      <c r="Z542" s="100">
        <v>0.63172085339600004</v>
      </c>
      <c r="AA542" s="102">
        <f t="shared" si="33"/>
        <v>3.4131999999999998</v>
      </c>
      <c r="AB542" s="99">
        <v>7</v>
      </c>
      <c r="AC542" s="100">
        <v>47.1</v>
      </c>
      <c r="AD542" s="100">
        <v>0.18750507574299999</v>
      </c>
      <c r="AE542" s="100">
        <v>0.45037660691199999</v>
      </c>
      <c r="AF542" s="100">
        <v>0.63172085339600004</v>
      </c>
      <c r="AG542" s="101">
        <f t="shared" si="34"/>
        <v>3.4058799999999998</v>
      </c>
      <c r="AH542" s="99">
        <v>7</v>
      </c>
      <c r="AI542" s="100">
        <v>47.1</v>
      </c>
      <c r="AJ542" s="100">
        <v>0.18750507574299999</v>
      </c>
      <c r="AK542" s="100">
        <v>0.45037660691199999</v>
      </c>
      <c r="AL542" s="100">
        <v>0.63172085339600004</v>
      </c>
      <c r="AM542" s="101">
        <f t="shared" si="35"/>
        <v>3.30606</v>
      </c>
    </row>
    <row r="543" spans="16:39">
      <c r="P543" s="99">
        <v>6.9</v>
      </c>
      <c r="Q543" s="100">
        <v>47.1</v>
      </c>
      <c r="R543" s="100">
        <v>0.18375674118900001</v>
      </c>
      <c r="S543" s="100">
        <v>0.44376768386499998</v>
      </c>
      <c r="T543" s="100">
        <v>0.62386281837099999</v>
      </c>
      <c r="U543" s="101">
        <f t="shared" si="32"/>
        <v>3.4132099999999999</v>
      </c>
      <c r="V543" s="99">
        <v>6.9</v>
      </c>
      <c r="W543" s="100">
        <v>47.1</v>
      </c>
      <c r="X543" s="100">
        <v>0.18375674118900001</v>
      </c>
      <c r="Y543" s="100">
        <v>0.44376768386499998</v>
      </c>
      <c r="Z543" s="100">
        <v>0.62386281837099999</v>
      </c>
      <c r="AA543" s="102">
        <f t="shared" si="33"/>
        <v>3.5127999999999999</v>
      </c>
      <c r="AB543" s="99">
        <v>6.9</v>
      </c>
      <c r="AC543" s="100">
        <v>47.1</v>
      </c>
      <c r="AD543" s="100">
        <v>0.18375674118900001</v>
      </c>
      <c r="AE543" s="100">
        <v>0.44376768386499998</v>
      </c>
      <c r="AF543" s="100">
        <v>0.62386281837099999</v>
      </c>
      <c r="AG543" s="101">
        <f t="shared" si="34"/>
        <v>3.5057100000000001</v>
      </c>
      <c r="AH543" s="99">
        <v>6.9</v>
      </c>
      <c r="AI543" s="100">
        <v>47.1</v>
      </c>
      <c r="AJ543" s="100">
        <v>0.18375674118900001</v>
      </c>
      <c r="AK543" s="100">
        <v>0.44376768386499998</v>
      </c>
      <c r="AL543" s="100">
        <v>0.62386281837099999</v>
      </c>
      <c r="AM543" s="101">
        <f t="shared" si="35"/>
        <v>3.4058799999999998</v>
      </c>
    </row>
    <row r="544" spans="16:39">
      <c r="P544" s="99">
        <v>7.1</v>
      </c>
      <c r="Q544" s="100">
        <v>47.1</v>
      </c>
      <c r="R544" s="100">
        <v>0.18927339767599999</v>
      </c>
      <c r="S544" s="100">
        <v>0.45253689722700002</v>
      </c>
      <c r="T544" s="100">
        <v>0.63386412545299997</v>
      </c>
      <c r="U544" s="101">
        <f t="shared" si="32"/>
        <v>3.2140300000000002</v>
      </c>
      <c r="V544" s="99">
        <v>7.1</v>
      </c>
      <c r="W544" s="100">
        <v>47.1</v>
      </c>
      <c r="X544" s="100">
        <v>0.18927339767599999</v>
      </c>
      <c r="Y544" s="100">
        <v>0.45253689722700002</v>
      </c>
      <c r="Z544" s="100">
        <v>0.63386412545299997</v>
      </c>
      <c r="AA544" s="102">
        <f t="shared" si="33"/>
        <v>3.3136000000000001</v>
      </c>
      <c r="AB544" s="99">
        <v>7.1</v>
      </c>
      <c r="AC544" s="100">
        <v>47.1</v>
      </c>
      <c r="AD544" s="100">
        <v>0.18927339767599999</v>
      </c>
      <c r="AE544" s="100">
        <v>0.45253689722700002</v>
      </c>
      <c r="AF544" s="100">
        <v>0.63386412545299997</v>
      </c>
      <c r="AG544" s="101">
        <f t="shared" si="34"/>
        <v>3.30606</v>
      </c>
      <c r="AH544" s="99">
        <v>7.1</v>
      </c>
      <c r="AI544" s="100">
        <v>47.1</v>
      </c>
      <c r="AJ544" s="100">
        <v>0.18927339767599999</v>
      </c>
      <c r="AK544" s="100">
        <v>0.45253689722700002</v>
      </c>
      <c r="AL544" s="100">
        <v>0.63386412545299997</v>
      </c>
      <c r="AM544" s="101">
        <f t="shared" si="35"/>
        <v>3.2062400000000002</v>
      </c>
    </row>
    <row r="545" spans="16:39">
      <c r="P545" s="99">
        <v>6.8</v>
      </c>
      <c r="Q545" s="100">
        <v>47.1</v>
      </c>
      <c r="R545" s="100">
        <v>0.17767452523499999</v>
      </c>
      <c r="S545" s="100">
        <v>0.431123515826</v>
      </c>
      <c r="T545" s="100">
        <v>0.60766208292000001</v>
      </c>
      <c r="U545" s="101">
        <f t="shared" si="32"/>
        <v>3.5128300000000001</v>
      </c>
      <c r="V545" s="99">
        <v>6.8</v>
      </c>
      <c r="W545" s="100">
        <v>47.1</v>
      </c>
      <c r="X545" s="100">
        <v>0.17767452523499999</v>
      </c>
      <c r="Y545" s="100">
        <v>0.431123515826</v>
      </c>
      <c r="Z545" s="100">
        <v>0.60766208292000001</v>
      </c>
      <c r="AA545" s="102">
        <f t="shared" si="33"/>
        <v>3.6124999999999998</v>
      </c>
      <c r="AB545" s="99">
        <v>6.8</v>
      </c>
      <c r="AC545" s="100">
        <v>47.1</v>
      </c>
      <c r="AD545" s="100">
        <v>0.17767452523499999</v>
      </c>
      <c r="AE545" s="100">
        <v>0.431123515826</v>
      </c>
      <c r="AF545" s="100">
        <v>0.60766208292000001</v>
      </c>
      <c r="AG545" s="101">
        <f t="shared" si="34"/>
        <v>3.60555</v>
      </c>
      <c r="AH545" s="99">
        <v>6.8</v>
      </c>
      <c r="AI545" s="100">
        <v>47.1</v>
      </c>
      <c r="AJ545" s="100">
        <v>0.17767452523499999</v>
      </c>
      <c r="AK545" s="100">
        <v>0.431123515826</v>
      </c>
      <c r="AL545" s="100">
        <v>0.60766208292000001</v>
      </c>
      <c r="AM545" s="101">
        <f t="shared" si="35"/>
        <v>3.5057100000000001</v>
      </c>
    </row>
    <row r="546" spans="16:39">
      <c r="P546" s="99">
        <v>7.2</v>
      </c>
      <c r="Q546" s="100">
        <v>47.1</v>
      </c>
      <c r="R546" s="100">
        <v>0.18912966313599999</v>
      </c>
      <c r="S546" s="100">
        <v>0.45063947239000002</v>
      </c>
      <c r="T546" s="100">
        <v>0.63099528083400003</v>
      </c>
      <c r="U546" s="101">
        <f t="shared" si="32"/>
        <v>3.1144799999999999</v>
      </c>
      <c r="V546" s="99">
        <v>7.2</v>
      </c>
      <c r="W546" s="100">
        <v>47.1</v>
      </c>
      <c r="X546" s="100">
        <v>0.18912966313599999</v>
      </c>
      <c r="Y546" s="100">
        <v>0.45063947239000002</v>
      </c>
      <c r="Z546" s="100">
        <v>0.63099528083400003</v>
      </c>
      <c r="AA546" s="102">
        <f t="shared" si="33"/>
        <v>3.214</v>
      </c>
      <c r="AB546" s="99">
        <v>7.2</v>
      </c>
      <c r="AC546" s="100">
        <v>47.1</v>
      </c>
      <c r="AD546" s="100">
        <v>0.18912966313599999</v>
      </c>
      <c r="AE546" s="100">
        <v>0.45063947239000002</v>
      </c>
      <c r="AF546" s="100">
        <v>0.63099528083400003</v>
      </c>
      <c r="AG546" s="101">
        <f t="shared" si="34"/>
        <v>3.2062400000000002</v>
      </c>
      <c r="AH546" s="99">
        <v>7.2</v>
      </c>
      <c r="AI546" s="100">
        <v>47.1</v>
      </c>
      <c r="AJ546" s="100">
        <v>0.18912966313599999</v>
      </c>
      <c r="AK546" s="100">
        <v>0.45063947239000002</v>
      </c>
      <c r="AL546" s="100">
        <v>0.63099528083400003</v>
      </c>
      <c r="AM546" s="101">
        <f t="shared" si="35"/>
        <v>3.1064400000000001</v>
      </c>
    </row>
    <row r="547" spans="16:39">
      <c r="P547" s="99">
        <v>6.7</v>
      </c>
      <c r="Q547" s="100">
        <v>47.1</v>
      </c>
      <c r="R547" s="100">
        <v>0.16906266922300001</v>
      </c>
      <c r="S547" s="100">
        <v>0.411263078073</v>
      </c>
      <c r="T547" s="100">
        <v>0.58102434737700004</v>
      </c>
      <c r="U547" s="101">
        <f t="shared" si="32"/>
        <v>3.6124800000000001</v>
      </c>
      <c r="V547" s="99">
        <v>6.7</v>
      </c>
      <c r="W547" s="100">
        <v>47.1</v>
      </c>
      <c r="X547" s="100">
        <v>0.16906266922300001</v>
      </c>
      <c r="Y547" s="100">
        <v>0.411263078073</v>
      </c>
      <c r="Z547" s="100">
        <v>0.58102434737700004</v>
      </c>
      <c r="AA547" s="102">
        <f t="shared" si="33"/>
        <v>3.7121</v>
      </c>
      <c r="AB547" s="99">
        <v>6.7</v>
      </c>
      <c r="AC547" s="100">
        <v>47.1</v>
      </c>
      <c r="AD547" s="100">
        <v>0.16906266922300001</v>
      </c>
      <c r="AE547" s="100">
        <v>0.411263078073</v>
      </c>
      <c r="AF547" s="100">
        <v>0.58102434737700004</v>
      </c>
      <c r="AG547" s="101">
        <f t="shared" si="34"/>
        <v>3.7054</v>
      </c>
      <c r="AH547" s="99">
        <v>6.7</v>
      </c>
      <c r="AI547" s="100">
        <v>47.1</v>
      </c>
      <c r="AJ547" s="100">
        <v>0.16906266922300001</v>
      </c>
      <c r="AK547" s="100">
        <v>0.411263078073</v>
      </c>
      <c r="AL547" s="100">
        <v>0.58102434737700004</v>
      </c>
      <c r="AM547" s="101">
        <f t="shared" si="35"/>
        <v>3.60555</v>
      </c>
    </row>
    <row r="548" spans="16:39">
      <c r="P548" s="99">
        <v>7.3</v>
      </c>
      <c r="Q548" s="100">
        <v>47.1</v>
      </c>
      <c r="R548" s="100">
        <v>0.186501300146</v>
      </c>
      <c r="S548" s="100">
        <v>0.44253463464300002</v>
      </c>
      <c r="T548" s="100">
        <v>0.61961387699399995</v>
      </c>
      <c r="U548" s="101">
        <f t="shared" si="32"/>
        <v>3.0149599999999999</v>
      </c>
      <c r="V548" s="99">
        <v>7.3</v>
      </c>
      <c r="W548" s="100">
        <v>47.1</v>
      </c>
      <c r="X548" s="100">
        <v>0.186501300146</v>
      </c>
      <c r="Y548" s="100">
        <v>0.44253463464300002</v>
      </c>
      <c r="Z548" s="100">
        <v>0.61961387699399995</v>
      </c>
      <c r="AA548" s="102">
        <f t="shared" si="33"/>
        <v>3.1145</v>
      </c>
      <c r="AB548" s="99">
        <v>7.3</v>
      </c>
      <c r="AC548" s="100">
        <v>47.1</v>
      </c>
      <c r="AD548" s="100">
        <v>0.186501300146</v>
      </c>
      <c r="AE548" s="100">
        <v>0.44253463464300002</v>
      </c>
      <c r="AF548" s="100">
        <v>0.61961387699399995</v>
      </c>
      <c r="AG548" s="101">
        <f t="shared" si="34"/>
        <v>3.1064500000000002</v>
      </c>
      <c r="AH548" s="99">
        <v>7.3</v>
      </c>
      <c r="AI548" s="100">
        <v>47.1</v>
      </c>
      <c r="AJ548" s="100">
        <v>0.186501300146</v>
      </c>
      <c r="AK548" s="100">
        <v>0.44253463464300002</v>
      </c>
      <c r="AL548" s="100">
        <v>0.61961387699399995</v>
      </c>
      <c r="AM548" s="101">
        <f t="shared" si="35"/>
        <v>3.0066600000000001</v>
      </c>
    </row>
    <row r="549" spans="16:39">
      <c r="P549" s="99">
        <v>6.6</v>
      </c>
      <c r="Q549" s="100">
        <v>47.1</v>
      </c>
      <c r="R549" s="100">
        <v>0.15764541515200001</v>
      </c>
      <c r="S549" s="100">
        <v>0.38139078551200001</v>
      </c>
      <c r="T549" s="100">
        <v>0.53857615968200001</v>
      </c>
      <c r="U549" s="101">
        <f t="shared" si="32"/>
        <v>3.7121400000000002</v>
      </c>
      <c r="V549" s="99">
        <v>6.6</v>
      </c>
      <c r="W549" s="100">
        <v>47.1</v>
      </c>
      <c r="X549" s="100">
        <v>0.15764541515200001</v>
      </c>
      <c r="Y549" s="100">
        <v>0.38139078551200001</v>
      </c>
      <c r="Z549" s="100">
        <v>0.53857615968200001</v>
      </c>
      <c r="AA549" s="102">
        <f t="shared" si="33"/>
        <v>3.8117999999999999</v>
      </c>
      <c r="AB549" s="99">
        <v>6.6</v>
      </c>
      <c r="AC549" s="100">
        <v>47.1</v>
      </c>
      <c r="AD549" s="100">
        <v>0.15764541515200001</v>
      </c>
      <c r="AE549" s="100">
        <v>0.38139078551200001</v>
      </c>
      <c r="AF549" s="100">
        <v>0.53857615968200001</v>
      </c>
      <c r="AG549" s="101">
        <f t="shared" si="34"/>
        <v>3.8052600000000001</v>
      </c>
      <c r="AH549" s="99">
        <v>6.6</v>
      </c>
      <c r="AI549" s="100">
        <v>47.1</v>
      </c>
      <c r="AJ549" s="100">
        <v>0.15764541515200001</v>
      </c>
      <c r="AK549" s="100">
        <v>0.38139078551200001</v>
      </c>
      <c r="AL549" s="100">
        <v>0.53857615968200001</v>
      </c>
      <c r="AM549" s="101">
        <f t="shared" si="35"/>
        <v>3.7054</v>
      </c>
    </row>
    <row r="550" spans="16:39">
      <c r="P550" s="99">
        <v>7.4</v>
      </c>
      <c r="Q550" s="100">
        <v>47.1</v>
      </c>
      <c r="R550" s="100">
        <v>0.17998975075500001</v>
      </c>
      <c r="S550" s="100">
        <v>0.42321825291300003</v>
      </c>
      <c r="T550" s="100">
        <v>0.59188150775100001</v>
      </c>
      <c r="U550" s="101">
        <f t="shared" si="32"/>
        <v>2.9154800000000001</v>
      </c>
      <c r="V550" s="99">
        <v>7.4</v>
      </c>
      <c r="W550" s="100">
        <v>47.1</v>
      </c>
      <c r="X550" s="100">
        <v>0.17998975075500001</v>
      </c>
      <c r="Y550" s="100">
        <v>0.42321825291300003</v>
      </c>
      <c r="Z550" s="100">
        <v>0.59188150775100001</v>
      </c>
      <c r="AA550" s="102">
        <f t="shared" si="33"/>
        <v>3.0150000000000001</v>
      </c>
      <c r="AB550" s="99">
        <v>7.4</v>
      </c>
      <c r="AC550" s="100">
        <v>47.1</v>
      </c>
      <c r="AD550" s="100">
        <v>0.17998975075500001</v>
      </c>
      <c r="AE550" s="100">
        <v>0.42321825291300003</v>
      </c>
      <c r="AF550" s="100">
        <v>0.59188150775100001</v>
      </c>
      <c r="AG550" s="101">
        <f t="shared" si="34"/>
        <v>3.0066600000000001</v>
      </c>
      <c r="AH550" s="99">
        <v>7.4</v>
      </c>
      <c r="AI550" s="100">
        <v>47.1</v>
      </c>
      <c r="AJ550" s="100">
        <v>0.17998975075500001</v>
      </c>
      <c r="AK550" s="100">
        <v>0.42321825291300003</v>
      </c>
      <c r="AL550" s="100">
        <v>0.59188150775100001</v>
      </c>
      <c r="AM550" s="101">
        <f t="shared" si="35"/>
        <v>2.9068900000000002</v>
      </c>
    </row>
    <row r="551" spans="16:39">
      <c r="P551" s="99">
        <v>6.5</v>
      </c>
      <c r="Q551" s="100">
        <v>47.1</v>
      </c>
      <c r="R551" s="100">
        <v>0.144559274598</v>
      </c>
      <c r="S551" s="100">
        <v>0.344822066057</v>
      </c>
      <c r="T551" s="100">
        <v>0.48496892269300002</v>
      </c>
      <c r="U551" s="101">
        <f t="shared" si="32"/>
        <v>3.81182</v>
      </c>
      <c r="V551" s="99">
        <v>6.5</v>
      </c>
      <c r="W551" s="100">
        <v>47.1</v>
      </c>
      <c r="X551" s="100">
        <v>0.144559274598</v>
      </c>
      <c r="Y551" s="100">
        <v>0.344822066057</v>
      </c>
      <c r="Z551" s="100">
        <v>0.48496892269300002</v>
      </c>
      <c r="AA551" s="102">
        <f t="shared" si="33"/>
        <v>3.9115000000000002</v>
      </c>
      <c r="AB551" s="99">
        <v>6.5</v>
      </c>
      <c r="AC551" s="100">
        <v>47.1</v>
      </c>
      <c r="AD551" s="100">
        <v>0.144559274598</v>
      </c>
      <c r="AE551" s="100">
        <v>0.344822066057</v>
      </c>
      <c r="AF551" s="100">
        <v>0.48496892269300002</v>
      </c>
      <c r="AG551" s="101">
        <f t="shared" si="34"/>
        <v>3.9051300000000002</v>
      </c>
      <c r="AH551" s="99">
        <v>6.5</v>
      </c>
      <c r="AI551" s="100">
        <v>47.1</v>
      </c>
      <c r="AJ551" s="100">
        <v>0.144559274598</v>
      </c>
      <c r="AK551" s="100">
        <v>0.344822066057</v>
      </c>
      <c r="AL551" s="100">
        <v>0.48496892269300002</v>
      </c>
      <c r="AM551" s="101">
        <f t="shared" si="35"/>
        <v>3.8052600000000001</v>
      </c>
    </row>
    <row r="552" spans="16:39">
      <c r="P552" s="99">
        <v>7.5</v>
      </c>
      <c r="Q552" s="100">
        <v>47.1</v>
      </c>
      <c r="R552" s="100">
        <v>0.167113731115</v>
      </c>
      <c r="S552" s="100">
        <v>0.38225920597099999</v>
      </c>
      <c r="T552" s="100">
        <v>0.52974179691400003</v>
      </c>
      <c r="U552" s="101">
        <f t="shared" si="32"/>
        <v>2.81603</v>
      </c>
      <c r="V552" s="99">
        <v>7.5</v>
      </c>
      <c r="W552" s="100">
        <v>47.1</v>
      </c>
      <c r="X552" s="100">
        <v>0.167113731115</v>
      </c>
      <c r="Y552" s="100">
        <v>0.38225920597099999</v>
      </c>
      <c r="Z552" s="100">
        <v>0.52974179691400003</v>
      </c>
      <c r="AA552" s="102">
        <f t="shared" si="33"/>
        <v>2.9155000000000002</v>
      </c>
      <c r="AB552" s="99">
        <v>7.5</v>
      </c>
      <c r="AC552" s="100">
        <v>47.1</v>
      </c>
      <c r="AD552" s="100">
        <v>0.167113731115</v>
      </c>
      <c r="AE552" s="100">
        <v>0.38225920597099999</v>
      </c>
      <c r="AF552" s="100">
        <v>0.52974179691400003</v>
      </c>
      <c r="AG552" s="101">
        <f t="shared" si="34"/>
        <v>2.9068900000000002</v>
      </c>
      <c r="AH552" s="99">
        <v>7.5</v>
      </c>
      <c r="AI552" s="100">
        <v>47.1</v>
      </c>
      <c r="AJ552" s="100">
        <v>0.167113731115</v>
      </c>
      <c r="AK552" s="100">
        <v>0.38225920597099999</v>
      </c>
      <c r="AL552" s="100">
        <v>0.52974179691400003</v>
      </c>
      <c r="AM552" s="101">
        <f t="shared" si="35"/>
        <v>2.8071299999999999</v>
      </c>
    </row>
    <row r="553" spans="16:39">
      <c r="P553" s="99">
        <v>6.4</v>
      </c>
      <c r="Q553" s="100">
        <v>47.1</v>
      </c>
      <c r="R553" s="100">
        <v>0.132226060555</v>
      </c>
      <c r="S553" s="100">
        <v>0.31233784394000003</v>
      </c>
      <c r="T553" s="100">
        <v>0.43812771858900001</v>
      </c>
      <c r="U553" s="101">
        <f t="shared" si="32"/>
        <v>3.9115199999999999</v>
      </c>
      <c r="V553" s="99">
        <v>6.4</v>
      </c>
      <c r="W553" s="100">
        <v>47.1</v>
      </c>
      <c r="X553" s="100">
        <v>0.132226060555</v>
      </c>
      <c r="Y553" s="100">
        <v>0.31233784394000003</v>
      </c>
      <c r="Z553" s="100">
        <v>0.43812771858900001</v>
      </c>
      <c r="AA553" s="102">
        <f t="shared" si="33"/>
        <v>4.0111999999999997</v>
      </c>
      <c r="AB553" s="99">
        <v>6.4</v>
      </c>
      <c r="AC553" s="100">
        <v>47.1</v>
      </c>
      <c r="AD553" s="100">
        <v>0.132226060555</v>
      </c>
      <c r="AE553" s="100">
        <v>0.31233784394000003</v>
      </c>
      <c r="AF553" s="100">
        <v>0.43812771858900001</v>
      </c>
      <c r="AG553" s="101">
        <f t="shared" si="34"/>
        <v>4.0049999999999999</v>
      </c>
      <c r="AH553" s="99">
        <v>6.4</v>
      </c>
      <c r="AI553" s="100">
        <v>47.1</v>
      </c>
      <c r="AJ553" s="100">
        <v>0.132226060555</v>
      </c>
      <c r="AK553" s="100">
        <v>0.31233784394000003</v>
      </c>
      <c r="AL553" s="100">
        <v>0.43812771858900001</v>
      </c>
      <c r="AM553" s="101">
        <f t="shared" si="35"/>
        <v>3.9051200000000001</v>
      </c>
    </row>
    <row r="554" spans="16:39">
      <c r="P554" s="99">
        <v>7.6</v>
      </c>
      <c r="Q554" s="100">
        <v>47.1</v>
      </c>
      <c r="R554" s="100">
        <v>0.155207948771</v>
      </c>
      <c r="S554" s="100">
        <v>0.33822333818099998</v>
      </c>
      <c r="T554" s="100">
        <v>0.46023207038500002</v>
      </c>
      <c r="U554" s="101">
        <f t="shared" si="32"/>
        <v>2.7166199999999998</v>
      </c>
      <c r="V554" s="99">
        <v>7.6</v>
      </c>
      <c r="W554" s="100">
        <v>47.1</v>
      </c>
      <c r="X554" s="100">
        <v>0.155207948771</v>
      </c>
      <c r="Y554" s="100">
        <v>0.33822333818099998</v>
      </c>
      <c r="Z554" s="100">
        <v>0.46023207038500002</v>
      </c>
      <c r="AA554" s="102">
        <f t="shared" si="33"/>
        <v>2.8159999999999998</v>
      </c>
      <c r="AB554" s="99">
        <v>7.6</v>
      </c>
      <c r="AC554" s="100">
        <v>47.1</v>
      </c>
      <c r="AD554" s="100">
        <v>0.155207948771</v>
      </c>
      <c r="AE554" s="100">
        <v>0.33822333818099998</v>
      </c>
      <c r="AF554" s="100">
        <v>0.46023207038500002</v>
      </c>
      <c r="AG554" s="101">
        <f t="shared" si="34"/>
        <v>2.8071299999999999</v>
      </c>
      <c r="AH554" s="99">
        <v>7.6</v>
      </c>
      <c r="AI554" s="100">
        <v>47.1</v>
      </c>
      <c r="AJ554" s="100">
        <v>0.155207948771</v>
      </c>
      <c r="AK554" s="100">
        <v>0.33822333818099998</v>
      </c>
      <c r="AL554" s="100">
        <v>0.46023207038500002</v>
      </c>
      <c r="AM554" s="101">
        <f t="shared" si="35"/>
        <v>2.7073999999999998</v>
      </c>
    </row>
    <row r="555" spans="16:39">
      <c r="P555" s="99">
        <v>7.7</v>
      </c>
      <c r="Q555" s="100">
        <v>47.1</v>
      </c>
      <c r="R555" s="100">
        <v>0.14869895051000001</v>
      </c>
      <c r="S555" s="100">
        <v>0.31461148049799997</v>
      </c>
      <c r="T555" s="100">
        <v>0.42378974955199999</v>
      </c>
      <c r="U555" s="101">
        <f t="shared" si="32"/>
        <v>2.6172499999999999</v>
      </c>
      <c r="V555" s="99">
        <v>7.7</v>
      </c>
      <c r="W555" s="100">
        <v>47.1</v>
      </c>
      <c r="X555" s="100">
        <v>0.14869895051000001</v>
      </c>
      <c r="Y555" s="100">
        <v>0.31461148049799997</v>
      </c>
      <c r="Z555" s="100">
        <v>0.42378974955199999</v>
      </c>
      <c r="AA555" s="102">
        <f t="shared" si="33"/>
        <v>2.7166000000000001</v>
      </c>
      <c r="AB555" s="99">
        <v>7.7</v>
      </c>
      <c r="AC555" s="100">
        <v>47.1</v>
      </c>
      <c r="AD555" s="100">
        <v>0.14869895051000001</v>
      </c>
      <c r="AE555" s="100">
        <v>0.31461148049799997</v>
      </c>
      <c r="AF555" s="100">
        <v>0.42378974955199999</v>
      </c>
      <c r="AG555" s="101">
        <f t="shared" si="34"/>
        <v>2.7073999999999998</v>
      </c>
      <c r="AH555" s="99">
        <v>7.7</v>
      </c>
      <c r="AI555" s="100">
        <v>47.1</v>
      </c>
      <c r="AJ555" s="100">
        <v>0.14869895051000001</v>
      </c>
      <c r="AK555" s="100">
        <v>0.31461148049799997</v>
      </c>
      <c r="AL555" s="100">
        <v>0.42378974955199999</v>
      </c>
      <c r="AM555" s="101">
        <f t="shared" si="35"/>
        <v>2.6076800000000002</v>
      </c>
    </row>
    <row r="556" spans="16:39">
      <c r="P556" s="99">
        <v>7.8</v>
      </c>
      <c r="Q556" s="100">
        <v>47.1</v>
      </c>
      <c r="R556" s="100">
        <v>0.145425965597</v>
      </c>
      <c r="S556" s="100">
        <v>0.30342365977399999</v>
      </c>
      <c r="T556" s="100">
        <v>0.40679964007199998</v>
      </c>
      <c r="U556" s="101">
        <f t="shared" si="32"/>
        <v>2.5179399999999998</v>
      </c>
      <c r="V556" s="99">
        <v>7.8</v>
      </c>
      <c r="W556" s="100">
        <v>47.1</v>
      </c>
      <c r="X556" s="100">
        <v>0.145425965597</v>
      </c>
      <c r="Y556" s="100">
        <v>0.30342365977399999</v>
      </c>
      <c r="Z556" s="100">
        <v>0.40679964007199998</v>
      </c>
      <c r="AA556" s="102">
        <f t="shared" si="33"/>
        <v>2.6173000000000002</v>
      </c>
      <c r="AB556" s="99">
        <v>7.8</v>
      </c>
      <c r="AC556" s="100">
        <v>47.1</v>
      </c>
      <c r="AD556" s="100">
        <v>0.145425965597</v>
      </c>
      <c r="AE556" s="100">
        <v>0.30342365977399999</v>
      </c>
      <c r="AF556" s="100">
        <v>0.40679964007199998</v>
      </c>
      <c r="AG556" s="101">
        <f t="shared" si="34"/>
        <v>2.6076800000000002</v>
      </c>
      <c r="AH556" s="99">
        <v>7.8</v>
      </c>
      <c r="AI556" s="100">
        <v>47.1</v>
      </c>
      <c r="AJ556" s="100">
        <v>0.145425965597</v>
      </c>
      <c r="AK556" s="100">
        <v>0.30342365977399999</v>
      </c>
      <c r="AL556" s="100">
        <v>0.40679964007199998</v>
      </c>
      <c r="AM556" s="101">
        <f t="shared" si="35"/>
        <v>2.5079899999999999</v>
      </c>
    </row>
    <row r="557" spans="16:39">
      <c r="P557" s="99">
        <v>7.9</v>
      </c>
      <c r="Q557" s="100">
        <v>47.1</v>
      </c>
      <c r="R557" s="100">
        <v>0.14493645594599999</v>
      </c>
      <c r="S557" s="100">
        <v>0.30244674191299997</v>
      </c>
      <c r="T557" s="100">
        <v>0.40555401852900003</v>
      </c>
      <c r="U557" s="101">
        <f t="shared" si="32"/>
        <v>2.4186800000000002</v>
      </c>
      <c r="V557" s="99">
        <v>7.9</v>
      </c>
      <c r="W557" s="100">
        <v>47.1</v>
      </c>
      <c r="X557" s="100">
        <v>0.14493645594599999</v>
      </c>
      <c r="Y557" s="100">
        <v>0.30244674191299997</v>
      </c>
      <c r="Z557" s="100">
        <v>0.40555401852900003</v>
      </c>
      <c r="AA557" s="102">
        <f t="shared" si="33"/>
        <v>2.5179</v>
      </c>
      <c r="AB557" s="99">
        <v>7.9</v>
      </c>
      <c r="AC557" s="100">
        <v>47.1</v>
      </c>
      <c r="AD557" s="100">
        <v>0.14493645594599999</v>
      </c>
      <c r="AE557" s="100">
        <v>0.30244674191299997</v>
      </c>
      <c r="AF557" s="100">
        <v>0.40555401852900003</v>
      </c>
      <c r="AG557" s="101">
        <f t="shared" si="34"/>
        <v>2.5079899999999999</v>
      </c>
      <c r="AH557" s="99">
        <v>7.9</v>
      </c>
      <c r="AI557" s="100">
        <v>47.1</v>
      </c>
      <c r="AJ557" s="100">
        <v>0.14493645594599999</v>
      </c>
      <c r="AK557" s="100">
        <v>0.30244674191299997</v>
      </c>
      <c r="AL557" s="100">
        <v>0.40555401852900003</v>
      </c>
      <c r="AM557" s="101">
        <f t="shared" si="35"/>
        <v>2.4083199999999998</v>
      </c>
    </row>
    <row r="558" spans="16:39">
      <c r="P558" s="99">
        <v>8</v>
      </c>
      <c r="Q558" s="100">
        <v>47.1</v>
      </c>
      <c r="R558" s="100">
        <v>0.14737811819800001</v>
      </c>
      <c r="S558" s="100">
        <v>0.31209659277399998</v>
      </c>
      <c r="T558" s="100">
        <v>0.42064994368699998</v>
      </c>
      <c r="U558" s="101">
        <f t="shared" si="32"/>
        <v>2.31948</v>
      </c>
      <c r="V558" s="99">
        <v>8</v>
      </c>
      <c r="W558" s="100">
        <v>47.1</v>
      </c>
      <c r="X558" s="100">
        <v>0.14737811819800001</v>
      </c>
      <c r="Y558" s="100">
        <v>0.31209659277399998</v>
      </c>
      <c r="Z558" s="100">
        <v>0.42064994368699998</v>
      </c>
      <c r="AA558" s="102">
        <f t="shared" si="33"/>
        <v>2.4186999999999999</v>
      </c>
      <c r="AB558" s="99">
        <v>8</v>
      </c>
      <c r="AC558" s="100">
        <v>47.1</v>
      </c>
      <c r="AD558" s="100">
        <v>0.14737811819800001</v>
      </c>
      <c r="AE558" s="100">
        <v>0.31209659277399998</v>
      </c>
      <c r="AF558" s="100">
        <v>0.42064994368699998</v>
      </c>
      <c r="AG558" s="101">
        <f t="shared" si="34"/>
        <v>2.4083199999999998</v>
      </c>
      <c r="AH558" s="99">
        <v>8</v>
      </c>
      <c r="AI558" s="100">
        <v>47.1</v>
      </c>
      <c r="AJ558" s="100">
        <v>0.14737811819800001</v>
      </c>
      <c r="AK558" s="100">
        <v>0.31209659277399998</v>
      </c>
      <c r="AL558" s="100">
        <v>0.42064994368699998</v>
      </c>
      <c r="AM558" s="101">
        <f t="shared" si="35"/>
        <v>2.3086799999999998</v>
      </c>
    </row>
    <row r="559" spans="16:39">
      <c r="P559" s="99">
        <v>8.1</v>
      </c>
      <c r="Q559" s="100">
        <v>47.1</v>
      </c>
      <c r="R559" s="100">
        <v>0.15303756775899999</v>
      </c>
      <c r="S559" s="100">
        <v>0.33344929494800002</v>
      </c>
      <c r="T559" s="100">
        <v>0.45339817818400002</v>
      </c>
      <c r="U559" s="101">
        <f t="shared" si="32"/>
        <v>2.2203599999999999</v>
      </c>
      <c r="V559" s="99">
        <v>8.1</v>
      </c>
      <c r="W559" s="100">
        <v>47.1</v>
      </c>
      <c r="X559" s="100">
        <v>0.15303756775899999</v>
      </c>
      <c r="Y559" s="100">
        <v>0.33344929494800002</v>
      </c>
      <c r="Z559" s="100">
        <v>0.45339817818400002</v>
      </c>
      <c r="AA559" s="102">
        <f t="shared" si="33"/>
        <v>2.3195000000000001</v>
      </c>
      <c r="AB559" s="99">
        <v>8.1</v>
      </c>
      <c r="AC559" s="100">
        <v>47.1</v>
      </c>
      <c r="AD559" s="100">
        <v>0.15303756775899999</v>
      </c>
      <c r="AE559" s="100">
        <v>0.33344929494800002</v>
      </c>
      <c r="AF559" s="100">
        <v>0.45339817818400002</v>
      </c>
      <c r="AG559" s="101">
        <f t="shared" si="34"/>
        <v>2.3086799999999998</v>
      </c>
      <c r="AH559" s="99">
        <v>8.1</v>
      </c>
      <c r="AI559" s="100">
        <v>47.1</v>
      </c>
      <c r="AJ559" s="100">
        <v>0.15303756775899999</v>
      </c>
      <c r="AK559" s="100">
        <v>0.33344929494800002</v>
      </c>
      <c r="AL559" s="100">
        <v>0.45339817818400002</v>
      </c>
      <c r="AM559" s="101">
        <f t="shared" si="35"/>
        <v>2.2090700000000001</v>
      </c>
    </row>
    <row r="560" spans="16:39">
      <c r="P560" s="99">
        <v>8.1999999999999993</v>
      </c>
      <c r="Q560" s="100">
        <v>47.1</v>
      </c>
      <c r="R560" s="100">
        <v>0.16207421969499999</v>
      </c>
      <c r="S560" s="100">
        <v>0.36643232292099998</v>
      </c>
      <c r="T560" s="100">
        <v>0.50313008688100003</v>
      </c>
      <c r="U560" s="101">
        <f t="shared" si="32"/>
        <v>2.1213199999999999</v>
      </c>
      <c r="V560" s="99">
        <v>8.1999999999999993</v>
      </c>
      <c r="W560" s="100">
        <v>47.1</v>
      </c>
      <c r="X560" s="100">
        <v>0.16207421969499999</v>
      </c>
      <c r="Y560" s="100">
        <v>0.36643232292099998</v>
      </c>
      <c r="Z560" s="100">
        <v>0.50313008688100003</v>
      </c>
      <c r="AA560" s="102">
        <f t="shared" si="33"/>
        <v>2.2204000000000002</v>
      </c>
      <c r="AB560" s="99">
        <v>8.1999999999999993</v>
      </c>
      <c r="AC560" s="100">
        <v>47.1</v>
      </c>
      <c r="AD560" s="100">
        <v>0.16207421969499999</v>
      </c>
      <c r="AE560" s="100">
        <v>0.36643232292099998</v>
      </c>
      <c r="AF560" s="100">
        <v>0.50313008688100003</v>
      </c>
      <c r="AG560" s="101">
        <f t="shared" si="34"/>
        <v>2.2090700000000001</v>
      </c>
      <c r="AH560" s="99">
        <v>8.1999999999999993</v>
      </c>
      <c r="AI560" s="100">
        <v>47.1</v>
      </c>
      <c r="AJ560" s="100">
        <v>0.16207421969499999</v>
      </c>
      <c r="AK560" s="100">
        <v>0.36643232292099998</v>
      </c>
      <c r="AL560" s="100">
        <v>0.50313008688100003</v>
      </c>
      <c r="AM560" s="101">
        <f t="shared" si="35"/>
        <v>2.1095000000000002</v>
      </c>
    </row>
    <row r="561" spans="16:39">
      <c r="P561" s="99">
        <v>8.3000000000000007</v>
      </c>
      <c r="Q561" s="100">
        <v>47.1</v>
      </c>
      <c r="R561" s="100">
        <v>0.17600568173700001</v>
      </c>
      <c r="S561" s="100">
        <v>0.41066677689199999</v>
      </c>
      <c r="T561" s="100">
        <v>0.56969857797800005</v>
      </c>
      <c r="U561" s="101">
        <f t="shared" si="32"/>
        <v>2.02237</v>
      </c>
      <c r="V561" s="99">
        <v>8.3000000000000007</v>
      </c>
      <c r="W561" s="100">
        <v>47.1</v>
      </c>
      <c r="X561" s="100">
        <v>0.17600568173700001</v>
      </c>
      <c r="Y561" s="100">
        <v>0.41066677689199999</v>
      </c>
      <c r="Z561" s="100">
        <v>0.56969857797800005</v>
      </c>
      <c r="AA561" s="102">
        <f t="shared" si="33"/>
        <v>2.1213000000000002</v>
      </c>
      <c r="AB561" s="99">
        <v>8.3000000000000007</v>
      </c>
      <c r="AC561" s="100">
        <v>47.1</v>
      </c>
      <c r="AD561" s="100">
        <v>0.17600568173700001</v>
      </c>
      <c r="AE561" s="100">
        <v>0.41066677689199999</v>
      </c>
      <c r="AF561" s="100">
        <v>0.56969857797800005</v>
      </c>
      <c r="AG561" s="101">
        <f t="shared" si="34"/>
        <v>2.1095000000000002</v>
      </c>
      <c r="AH561" s="99">
        <v>8.3000000000000007</v>
      </c>
      <c r="AI561" s="100">
        <v>47.1</v>
      </c>
      <c r="AJ561" s="100">
        <v>0.17600568173700001</v>
      </c>
      <c r="AK561" s="100">
        <v>0.41066677689199999</v>
      </c>
      <c r="AL561" s="100">
        <v>0.56969857797800005</v>
      </c>
      <c r="AM561" s="101">
        <f t="shared" si="35"/>
        <v>2.0099800000000001</v>
      </c>
    </row>
    <row r="562" spans="16:39">
      <c r="P562" s="99">
        <v>8.4</v>
      </c>
      <c r="Q562" s="100">
        <v>47.1</v>
      </c>
      <c r="R562" s="100">
        <v>0.191488567582</v>
      </c>
      <c r="S562" s="100">
        <v>0.45524547328800002</v>
      </c>
      <c r="T562" s="100">
        <v>0.63435576365400004</v>
      </c>
      <c r="U562" s="101">
        <f t="shared" si="32"/>
        <v>1.92354</v>
      </c>
      <c r="V562" s="99">
        <v>8.4</v>
      </c>
      <c r="W562" s="100">
        <v>47.1</v>
      </c>
      <c r="X562" s="100">
        <v>0.191488567582</v>
      </c>
      <c r="Y562" s="100">
        <v>0.45524547328800002</v>
      </c>
      <c r="Z562" s="100">
        <v>0.63435576365400004</v>
      </c>
      <c r="AA562" s="102">
        <f t="shared" si="33"/>
        <v>2.0224000000000002</v>
      </c>
      <c r="AB562" s="99">
        <v>8.4</v>
      </c>
      <c r="AC562" s="100">
        <v>47.1</v>
      </c>
      <c r="AD562" s="100">
        <v>0.191488567582</v>
      </c>
      <c r="AE562" s="100">
        <v>0.45524547328800002</v>
      </c>
      <c r="AF562" s="100">
        <v>0.63435576365400004</v>
      </c>
      <c r="AG562" s="101">
        <f t="shared" si="34"/>
        <v>2.0099800000000001</v>
      </c>
      <c r="AH562" s="99">
        <v>8.4</v>
      </c>
      <c r="AI562" s="100">
        <v>47.1</v>
      </c>
      <c r="AJ562" s="100">
        <v>0.191488567582</v>
      </c>
      <c r="AK562" s="100">
        <v>0.45524547328800002</v>
      </c>
      <c r="AL562" s="100">
        <v>0.63435576365400004</v>
      </c>
      <c r="AM562" s="101">
        <f t="shared" si="35"/>
        <v>1.9105000000000001</v>
      </c>
    </row>
    <row r="563" spans="16:39">
      <c r="P563" s="99">
        <v>8.5</v>
      </c>
      <c r="Q563" s="100">
        <v>47.1</v>
      </c>
      <c r="R563" s="100">
        <v>0.206973737829</v>
      </c>
      <c r="S563" s="100">
        <v>0.50040025896999996</v>
      </c>
      <c r="T563" s="100">
        <v>0.70028206551299998</v>
      </c>
      <c r="U563" s="101">
        <f t="shared" si="32"/>
        <v>1.82483</v>
      </c>
      <c r="V563" s="99">
        <v>8.5</v>
      </c>
      <c r="W563" s="100">
        <v>47.1</v>
      </c>
      <c r="X563" s="100">
        <v>0.206973737829</v>
      </c>
      <c r="Y563" s="100">
        <v>0.50040025896999996</v>
      </c>
      <c r="Z563" s="100">
        <v>0.70028206551299998</v>
      </c>
      <c r="AA563" s="102">
        <f t="shared" si="33"/>
        <v>1.9235</v>
      </c>
      <c r="AB563" s="99">
        <v>8.5</v>
      </c>
      <c r="AC563" s="100">
        <v>47.1</v>
      </c>
      <c r="AD563" s="100">
        <v>0.206973737829</v>
      </c>
      <c r="AE563" s="100">
        <v>0.50040025896999996</v>
      </c>
      <c r="AF563" s="100">
        <v>0.70028206551299998</v>
      </c>
      <c r="AG563" s="101">
        <f t="shared" si="34"/>
        <v>1.9105000000000001</v>
      </c>
      <c r="AH563" s="99">
        <v>8.5</v>
      </c>
      <c r="AI563" s="100">
        <v>47.1</v>
      </c>
      <c r="AJ563" s="100">
        <v>0.206973737829</v>
      </c>
      <c r="AK563" s="100">
        <v>0.50040025896999996</v>
      </c>
      <c r="AL563" s="100">
        <v>0.70028206551299998</v>
      </c>
      <c r="AM563" s="101">
        <f t="shared" si="35"/>
        <v>1.81108</v>
      </c>
    </row>
    <row r="564" spans="16:39">
      <c r="P564" s="99">
        <v>8.6</v>
      </c>
      <c r="Q564" s="100">
        <v>47.1</v>
      </c>
      <c r="R564" s="100">
        <v>0.21804667816100001</v>
      </c>
      <c r="S564" s="100">
        <v>0.53213541762100003</v>
      </c>
      <c r="T564" s="100">
        <v>0.74508290864299997</v>
      </c>
      <c r="U564" s="101">
        <f t="shared" si="32"/>
        <v>1.72627</v>
      </c>
      <c r="V564" s="99">
        <v>8.6</v>
      </c>
      <c r="W564" s="100">
        <v>47.1</v>
      </c>
      <c r="X564" s="100">
        <v>0.21804667816100001</v>
      </c>
      <c r="Y564" s="100">
        <v>0.53213541762100003</v>
      </c>
      <c r="Z564" s="100">
        <v>0.74508290864299997</v>
      </c>
      <c r="AA564" s="102">
        <f t="shared" si="33"/>
        <v>1.8248</v>
      </c>
      <c r="AB564" s="99">
        <v>8.6</v>
      </c>
      <c r="AC564" s="100">
        <v>47.1</v>
      </c>
      <c r="AD564" s="100">
        <v>0.21804667816100001</v>
      </c>
      <c r="AE564" s="100">
        <v>0.53213541762100003</v>
      </c>
      <c r="AF564" s="100">
        <v>0.74508290864299997</v>
      </c>
      <c r="AG564" s="101">
        <f t="shared" si="34"/>
        <v>1.81108</v>
      </c>
      <c r="AH564" s="99">
        <v>8.6</v>
      </c>
      <c r="AI564" s="100">
        <v>47.1</v>
      </c>
      <c r="AJ564" s="100">
        <v>0.21804667816100001</v>
      </c>
      <c r="AK564" s="100">
        <v>0.53213541762100003</v>
      </c>
      <c r="AL564" s="100">
        <v>0.74508290864299997</v>
      </c>
      <c r="AM564" s="101">
        <f t="shared" si="35"/>
        <v>1.7117199999999999</v>
      </c>
    </row>
    <row r="565" spans="16:39">
      <c r="P565" s="99">
        <v>8.6999999999999993</v>
      </c>
      <c r="Q565" s="100">
        <v>47.1</v>
      </c>
      <c r="R565" s="100">
        <v>0.22798818930100001</v>
      </c>
      <c r="S565" s="100">
        <v>0.56137539257500002</v>
      </c>
      <c r="T565" s="100">
        <v>0.78776936647200002</v>
      </c>
      <c r="U565" s="101">
        <f t="shared" si="32"/>
        <v>1.62788</v>
      </c>
      <c r="V565" s="99">
        <v>8.6999999999999993</v>
      </c>
      <c r="W565" s="100">
        <v>47.1</v>
      </c>
      <c r="X565" s="100">
        <v>0.22798818930100001</v>
      </c>
      <c r="Y565" s="100">
        <v>0.56137539257500002</v>
      </c>
      <c r="Z565" s="100">
        <v>0.78776936647200002</v>
      </c>
      <c r="AA565" s="102">
        <f t="shared" si="33"/>
        <v>1.7262999999999999</v>
      </c>
      <c r="AB565" s="99">
        <v>8.6999999999999993</v>
      </c>
      <c r="AC565" s="100">
        <v>47.1</v>
      </c>
      <c r="AD565" s="100">
        <v>0.22798818930100001</v>
      </c>
      <c r="AE565" s="100">
        <v>0.56137539257500002</v>
      </c>
      <c r="AF565" s="100">
        <v>0.78776936647200002</v>
      </c>
      <c r="AG565" s="101">
        <f t="shared" si="34"/>
        <v>1.71173</v>
      </c>
      <c r="AH565" s="99">
        <v>8.6999999999999993</v>
      </c>
      <c r="AI565" s="100">
        <v>47.1</v>
      </c>
      <c r="AJ565" s="100">
        <v>0.22798818930100001</v>
      </c>
      <c r="AK565" s="100">
        <v>0.56137539257500002</v>
      </c>
      <c r="AL565" s="100">
        <v>0.78776936647200002</v>
      </c>
      <c r="AM565" s="101">
        <f t="shared" si="35"/>
        <v>1.6124499999999999</v>
      </c>
    </row>
    <row r="566" spans="16:39">
      <c r="P566" s="99">
        <v>8.8000000000000007</v>
      </c>
      <c r="Q566" s="100">
        <v>47.1</v>
      </c>
      <c r="R566" s="100">
        <v>0.236968673017</v>
      </c>
      <c r="S566" s="100">
        <v>0.58412541348500002</v>
      </c>
      <c r="T566" s="100">
        <v>0.82013363351199997</v>
      </c>
      <c r="U566" s="101">
        <f t="shared" si="32"/>
        <v>1.5297099999999999</v>
      </c>
      <c r="V566" s="99">
        <v>8.8000000000000007</v>
      </c>
      <c r="W566" s="100">
        <v>47.1</v>
      </c>
      <c r="X566" s="100">
        <v>0.236968673017</v>
      </c>
      <c r="Y566" s="100">
        <v>0.58412541348500002</v>
      </c>
      <c r="Z566" s="100">
        <v>0.82013363351199997</v>
      </c>
      <c r="AA566" s="102">
        <f t="shared" si="33"/>
        <v>1.6278999999999999</v>
      </c>
      <c r="AB566" s="99">
        <v>8.8000000000000007</v>
      </c>
      <c r="AC566" s="100">
        <v>47.1</v>
      </c>
      <c r="AD566" s="100">
        <v>0.236968673017</v>
      </c>
      <c r="AE566" s="100">
        <v>0.58412541348500002</v>
      </c>
      <c r="AF566" s="100">
        <v>0.82013363351199997</v>
      </c>
      <c r="AG566" s="101">
        <f t="shared" si="34"/>
        <v>1.6124499999999999</v>
      </c>
      <c r="AH566" s="99">
        <v>8.8000000000000007</v>
      </c>
      <c r="AI566" s="100">
        <v>47.1</v>
      </c>
      <c r="AJ566" s="100">
        <v>0.236968673017</v>
      </c>
      <c r="AK566" s="100">
        <v>0.58412541348500002</v>
      </c>
      <c r="AL566" s="100">
        <v>0.82013363351199997</v>
      </c>
      <c r="AM566" s="101">
        <f t="shared" si="35"/>
        <v>1.5132699999999999</v>
      </c>
    </row>
    <row r="567" spans="16:39">
      <c r="P567" s="99">
        <v>8.9</v>
      </c>
      <c r="Q567" s="100">
        <v>47.1</v>
      </c>
      <c r="R567" s="100">
        <v>0.24623656753699999</v>
      </c>
      <c r="S567" s="100">
        <v>0.605691048334</v>
      </c>
      <c r="T567" s="100">
        <v>0.84803353762099998</v>
      </c>
      <c r="U567" s="101">
        <f t="shared" si="32"/>
        <v>1.4317800000000001</v>
      </c>
      <c r="V567" s="99">
        <v>8.9</v>
      </c>
      <c r="W567" s="100">
        <v>47.1</v>
      </c>
      <c r="X567" s="100">
        <v>0.24623656753699999</v>
      </c>
      <c r="Y567" s="100">
        <v>0.605691048334</v>
      </c>
      <c r="Z567" s="100">
        <v>0.84803353762099998</v>
      </c>
      <c r="AA567" s="102">
        <f t="shared" si="33"/>
        <v>1.5297000000000001</v>
      </c>
      <c r="AB567" s="99">
        <v>8.9</v>
      </c>
      <c r="AC567" s="100">
        <v>47.1</v>
      </c>
      <c r="AD567" s="100">
        <v>0.24623656753699999</v>
      </c>
      <c r="AE567" s="100">
        <v>0.605691048334</v>
      </c>
      <c r="AF567" s="100">
        <v>0.84803353762099998</v>
      </c>
      <c r="AG567" s="101">
        <f t="shared" si="34"/>
        <v>1.51328</v>
      </c>
      <c r="AH567" s="99">
        <v>8.9</v>
      </c>
      <c r="AI567" s="100">
        <v>47.1</v>
      </c>
      <c r="AJ567" s="100">
        <v>0.24623656753699999</v>
      </c>
      <c r="AK567" s="100">
        <v>0.605691048334</v>
      </c>
      <c r="AL567" s="100">
        <v>0.84803353762099998</v>
      </c>
      <c r="AM567" s="101">
        <f t="shared" si="35"/>
        <v>1.41421</v>
      </c>
    </row>
    <row r="568" spans="16:39">
      <c r="P568" s="99">
        <v>9</v>
      </c>
      <c r="Q568" s="100">
        <v>47.1</v>
      </c>
      <c r="R568" s="100">
        <v>0.25660165178200001</v>
      </c>
      <c r="S568" s="100">
        <v>0.63126832235599994</v>
      </c>
      <c r="T568" s="100">
        <v>0.882364355632</v>
      </c>
      <c r="U568" s="101">
        <f t="shared" si="32"/>
        <v>1.3341700000000001</v>
      </c>
      <c r="V568" s="99">
        <v>9</v>
      </c>
      <c r="W568" s="100">
        <v>47.1</v>
      </c>
      <c r="X568" s="100">
        <v>0.25660165178200001</v>
      </c>
      <c r="Y568" s="100">
        <v>0.63126832235599994</v>
      </c>
      <c r="Z568" s="100">
        <v>0.882364355632</v>
      </c>
      <c r="AA568" s="102">
        <f t="shared" si="33"/>
        <v>1.4318</v>
      </c>
      <c r="AB568" s="99">
        <v>9</v>
      </c>
      <c r="AC568" s="100">
        <v>47.1</v>
      </c>
      <c r="AD568" s="100">
        <v>0.25660165178200001</v>
      </c>
      <c r="AE568" s="100">
        <v>0.63126832235599994</v>
      </c>
      <c r="AF568" s="100">
        <v>0.882364355632</v>
      </c>
      <c r="AG568" s="101">
        <f t="shared" si="34"/>
        <v>1.41421</v>
      </c>
      <c r="AH568" s="99">
        <v>9</v>
      </c>
      <c r="AI568" s="100">
        <v>47.1</v>
      </c>
      <c r="AJ568" s="100">
        <v>0.25660165178200001</v>
      </c>
      <c r="AK568" s="100">
        <v>0.63126832235599994</v>
      </c>
      <c r="AL568" s="100">
        <v>0.882364355632</v>
      </c>
      <c r="AM568" s="101">
        <f t="shared" si="35"/>
        <v>1.3152900000000001</v>
      </c>
    </row>
    <row r="569" spans="16:39">
      <c r="P569" s="99">
        <v>9.1</v>
      </c>
      <c r="Q569" s="100">
        <v>47.1</v>
      </c>
      <c r="R569" s="100">
        <v>0.26626217923899997</v>
      </c>
      <c r="S569" s="100">
        <v>0.65301100223700004</v>
      </c>
      <c r="T569" s="100">
        <v>0.91088110986000004</v>
      </c>
      <c r="U569" s="101">
        <f t="shared" si="32"/>
        <v>1.2369300000000001</v>
      </c>
      <c r="V569" s="99">
        <v>9.1</v>
      </c>
      <c r="W569" s="100">
        <v>47.1</v>
      </c>
      <c r="X569" s="100">
        <v>0.26626217923899997</v>
      </c>
      <c r="Y569" s="100">
        <v>0.65301100223700004</v>
      </c>
      <c r="Z569" s="100">
        <v>0.91088110986000004</v>
      </c>
      <c r="AA569" s="102">
        <f t="shared" si="33"/>
        <v>1.3342000000000001</v>
      </c>
      <c r="AB569" s="99">
        <v>9.1</v>
      </c>
      <c r="AC569" s="100">
        <v>47.1</v>
      </c>
      <c r="AD569" s="100">
        <v>0.26626217923899997</v>
      </c>
      <c r="AE569" s="100">
        <v>0.65301100223700004</v>
      </c>
      <c r="AF569" s="100">
        <v>0.91088110986000004</v>
      </c>
      <c r="AG569" s="101">
        <f t="shared" si="34"/>
        <v>1.3152999999999999</v>
      </c>
      <c r="AH569" s="99">
        <v>9.1</v>
      </c>
      <c r="AI569" s="100">
        <v>47.1</v>
      </c>
      <c r="AJ569" s="100">
        <v>0.26626217923899997</v>
      </c>
      <c r="AK569" s="100">
        <v>0.65301100223700004</v>
      </c>
      <c r="AL569" s="100">
        <v>0.91088110986000004</v>
      </c>
      <c r="AM569" s="101">
        <f t="shared" si="35"/>
        <v>1.21655</v>
      </c>
    </row>
    <row r="570" spans="16:39">
      <c r="P570" s="99">
        <v>9.1999999999999993</v>
      </c>
      <c r="Q570" s="100">
        <v>47.1</v>
      </c>
      <c r="R570" s="100">
        <v>0.274186933869</v>
      </c>
      <c r="S570" s="100">
        <v>0.66914614844800002</v>
      </c>
      <c r="T570" s="100">
        <v>0.93116215196600005</v>
      </c>
      <c r="U570" s="101">
        <f t="shared" si="32"/>
        <v>1.14018</v>
      </c>
      <c r="V570" s="99">
        <v>9.1999999999999993</v>
      </c>
      <c r="W570" s="100">
        <v>47.1</v>
      </c>
      <c r="X570" s="100">
        <v>0.274186933869</v>
      </c>
      <c r="Y570" s="100">
        <v>0.66914614844800002</v>
      </c>
      <c r="Z570" s="100">
        <v>0.93116215196600005</v>
      </c>
      <c r="AA570" s="102">
        <f t="shared" si="33"/>
        <v>1.2369000000000001</v>
      </c>
      <c r="AB570" s="99">
        <v>9.1999999999999993</v>
      </c>
      <c r="AC570" s="100">
        <v>47.1</v>
      </c>
      <c r="AD570" s="100">
        <v>0.274186933869</v>
      </c>
      <c r="AE570" s="100">
        <v>0.66914614844800002</v>
      </c>
      <c r="AF570" s="100">
        <v>0.93116215196600005</v>
      </c>
      <c r="AG570" s="101">
        <f t="shared" si="34"/>
        <v>1.21655</v>
      </c>
      <c r="AH570" s="99">
        <v>9.1999999999999993</v>
      </c>
      <c r="AI570" s="100">
        <v>47.1</v>
      </c>
      <c r="AJ570" s="100">
        <v>0.274186933869</v>
      </c>
      <c r="AK570" s="100">
        <v>0.66914614844800002</v>
      </c>
      <c r="AL570" s="100">
        <v>0.93116215196600005</v>
      </c>
      <c r="AM570" s="101">
        <f t="shared" si="35"/>
        <v>1.1180300000000001</v>
      </c>
    </row>
    <row r="571" spans="16:39">
      <c r="P571" s="99">
        <v>9.3000000000000007</v>
      </c>
      <c r="Q571" s="100">
        <v>47.1</v>
      </c>
      <c r="R571" s="100">
        <v>0.27995738258500003</v>
      </c>
      <c r="S571" s="100">
        <v>0.67981819866299997</v>
      </c>
      <c r="T571" s="100">
        <v>0.94437497984499996</v>
      </c>
      <c r="U571" s="101">
        <f t="shared" si="32"/>
        <v>1.04403</v>
      </c>
      <c r="V571" s="99">
        <v>9.3000000000000007</v>
      </c>
      <c r="W571" s="100">
        <v>47.1</v>
      </c>
      <c r="X571" s="100">
        <v>0.27995738258500003</v>
      </c>
      <c r="Y571" s="100">
        <v>0.67981819866299997</v>
      </c>
      <c r="Z571" s="100">
        <v>0.94437497984499996</v>
      </c>
      <c r="AA571" s="102">
        <f t="shared" si="33"/>
        <v>1.1402000000000001</v>
      </c>
      <c r="AB571" s="99">
        <v>9.3000000000000007</v>
      </c>
      <c r="AC571" s="100">
        <v>47.1</v>
      </c>
      <c r="AD571" s="100">
        <v>0.27995738258500003</v>
      </c>
      <c r="AE571" s="100">
        <v>0.67981819866299997</v>
      </c>
      <c r="AF571" s="100">
        <v>0.94437497984499996</v>
      </c>
      <c r="AG571" s="101">
        <f t="shared" si="34"/>
        <v>1.1180300000000001</v>
      </c>
      <c r="AH571" s="99">
        <v>9.3000000000000007</v>
      </c>
      <c r="AI571" s="100">
        <v>47.1</v>
      </c>
      <c r="AJ571" s="100">
        <v>0.27995738258500003</v>
      </c>
      <c r="AK571" s="100">
        <v>0.67981819866299997</v>
      </c>
      <c r="AL571" s="100">
        <v>0.94437497984499996</v>
      </c>
      <c r="AM571" s="101">
        <f t="shared" si="35"/>
        <v>1.0198</v>
      </c>
    </row>
    <row r="572" spans="16:39">
      <c r="P572" s="99">
        <v>9.4</v>
      </c>
      <c r="Q572" s="100">
        <v>47.1</v>
      </c>
      <c r="R572" s="100">
        <v>0.28286155808199998</v>
      </c>
      <c r="S572" s="100">
        <v>0.68377869871999997</v>
      </c>
      <c r="T572" s="100">
        <v>0.94887612285900003</v>
      </c>
      <c r="U572" s="101">
        <f t="shared" si="32"/>
        <v>0.94867999999999997</v>
      </c>
      <c r="V572" s="99">
        <v>9.4</v>
      </c>
      <c r="W572" s="100">
        <v>47.1</v>
      </c>
      <c r="X572" s="100">
        <v>0.28286155808199998</v>
      </c>
      <c r="Y572" s="100">
        <v>0.68377869871999997</v>
      </c>
      <c r="Z572" s="100">
        <v>0.94887612285900003</v>
      </c>
      <c r="AA572" s="102">
        <f t="shared" si="33"/>
        <v>1.044</v>
      </c>
      <c r="AB572" s="99">
        <v>9.4</v>
      </c>
      <c r="AC572" s="100">
        <v>47.1</v>
      </c>
      <c r="AD572" s="100">
        <v>0.28286155808199998</v>
      </c>
      <c r="AE572" s="100">
        <v>0.68377869871999997</v>
      </c>
      <c r="AF572" s="100">
        <v>0.94887612285900003</v>
      </c>
      <c r="AG572" s="101">
        <f t="shared" si="34"/>
        <v>1.0198</v>
      </c>
      <c r="AH572" s="99">
        <v>9.4</v>
      </c>
      <c r="AI572" s="100">
        <v>47.1</v>
      </c>
      <c r="AJ572" s="100">
        <v>0.28286155808199998</v>
      </c>
      <c r="AK572" s="100">
        <v>0.68377869871999997</v>
      </c>
      <c r="AL572" s="100">
        <v>0.94887612285900003</v>
      </c>
      <c r="AM572" s="101">
        <f t="shared" si="35"/>
        <v>0.92195000000000005</v>
      </c>
    </row>
    <row r="573" spans="16:39">
      <c r="P573" s="99">
        <v>9.5</v>
      </c>
      <c r="Q573" s="100">
        <v>47.1</v>
      </c>
      <c r="R573" s="100">
        <v>0.28063605604899999</v>
      </c>
      <c r="S573" s="100">
        <v>0.67443876195899999</v>
      </c>
      <c r="T573" s="100">
        <v>0.93510415435700001</v>
      </c>
      <c r="U573" s="101">
        <f t="shared" si="32"/>
        <v>0.85440000000000005</v>
      </c>
      <c r="V573" s="99">
        <v>9.5</v>
      </c>
      <c r="W573" s="100">
        <v>47.1</v>
      </c>
      <c r="X573" s="100">
        <v>0.28063605604899999</v>
      </c>
      <c r="Y573" s="100">
        <v>0.67443876195899999</v>
      </c>
      <c r="Z573" s="100">
        <v>0.93510415435700001</v>
      </c>
      <c r="AA573" s="102">
        <f t="shared" si="33"/>
        <v>0.94869999999999999</v>
      </c>
      <c r="AB573" s="99">
        <v>9.5</v>
      </c>
      <c r="AC573" s="100">
        <v>47.1</v>
      </c>
      <c r="AD573" s="100">
        <v>0.28063605604899999</v>
      </c>
      <c r="AE573" s="100">
        <v>0.67443876195899999</v>
      </c>
      <c r="AF573" s="100">
        <v>0.93510415435700001</v>
      </c>
      <c r="AG573" s="101">
        <f t="shared" si="34"/>
        <v>0.92196</v>
      </c>
      <c r="AH573" s="99">
        <v>9.5</v>
      </c>
      <c r="AI573" s="100">
        <v>47.1</v>
      </c>
      <c r="AJ573" s="100">
        <v>0.28063605604899999</v>
      </c>
      <c r="AK573" s="100">
        <v>0.67443876195899999</v>
      </c>
      <c r="AL573" s="100">
        <v>0.93510415435700001</v>
      </c>
      <c r="AM573" s="101">
        <f t="shared" si="35"/>
        <v>0.82462000000000002</v>
      </c>
    </row>
    <row r="574" spans="16:39">
      <c r="P574" s="99">
        <v>9.6</v>
      </c>
      <c r="Q574" s="100">
        <v>47.1</v>
      </c>
      <c r="R574" s="100">
        <v>0.273181300701</v>
      </c>
      <c r="S574" s="100">
        <v>0.64996203975699995</v>
      </c>
      <c r="T574" s="100">
        <v>0.89941074694199996</v>
      </c>
      <c r="U574" s="101">
        <f t="shared" si="32"/>
        <v>0.76158000000000003</v>
      </c>
      <c r="V574" s="99">
        <v>9.6</v>
      </c>
      <c r="W574" s="100">
        <v>47.1</v>
      </c>
      <c r="X574" s="100">
        <v>0.273181300701</v>
      </c>
      <c r="Y574" s="100">
        <v>0.64996203975699995</v>
      </c>
      <c r="Z574" s="100">
        <v>0.89941074694199996</v>
      </c>
      <c r="AA574" s="102">
        <f t="shared" si="33"/>
        <v>0.85440000000000005</v>
      </c>
      <c r="AB574" s="99">
        <v>9.6</v>
      </c>
      <c r="AC574" s="100">
        <v>47.1</v>
      </c>
      <c r="AD574" s="100">
        <v>0.273181300701</v>
      </c>
      <c r="AE574" s="100">
        <v>0.64996203975699995</v>
      </c>
      <c r="AF574" s="100">
        <v>0.89941074694199996</v>
      </c>
      <c r="AG574" s="101">
        <f t="shared" si="34"/>
        <v>0.82462000000000002</v>
      </c>
      <c r="AH574" s="99">
        <v>9.6</v>
      </c>
      <c r="AI574" s="100">
        <v>47.1</v>
      </c>
      <c r="AJ574" s="100">
        <v>0.273181300701</v>
      </c>
      <c r="AK574" s="100">
        <v>0.64996203975699995</v>
      </c>
      <c r="AL574" s="100">
        <v>0.89941074694199996</v>
      </c>
      <c r="AM574" s="101">
        <f t="shared" si="35"/>
        <v>0.72801000000000005</v>
      </c>
    </row>
    <row r="575" spans="16:39">
      <c r="P575" s="99">
        <v>9.6999999999999993</v>
      </c>
      <c r="Q575" s="100">
        <v>47.1</v>
      </c>
      <c r="R575" s="100">
        <v>0.26428169639299998</v>
      </c>
      <c r="S575" s="100">
        <v>0.62287727049800001</v>
      </c>
      <c r="T575" s="100">
        <v>0.86028523976399995</v>
      </c>
      <c r="U575" s="101">
        <f t="shared" si="32"/>
        <v>0.67081999999999997</v>
      </c>
      <c r="V575" s="99">
        <v>9.6999999999999993</v>
      </c>
      <c r="W575" s="100">
        <v>47.1</v>
      </c>
      <c r="X575" s="100">
        <v>0.26428169639299998</v>
      </c>
      <c r="Y575" s="100">
        <v>0.62287727049800001</v>
      </c>
      <c r="Z575" s="100">
        <v>0.86028523976399995</v>
      </c>
      <c r="AA575" s="102">
        <f t="shared" si="33"/>
        <v>0.76160000000000005</v>
      </c>
      <c r="AB575" s="99">
        <v>9.6999999999999993</v>
      </c>
      <c r="AC575" s="100">
        <v>47.1</v>
      </c>
      <c r="AD575" s="100">
        <v>0.26428169639299998</v>
      </c>
      <c r="AE575" s="100">
        <v>0.62287727049800001</v>
      </c>
      <c r="AF575" s="100">
        <v>0.86028523976399995</v>
      </c>
      <c r="AG575" s="101">
        <f t="shared" si="34"/>
        <v>0.72801000000000005</v>
      </c>
      <c r="AH575" s="99">
        <v>9.6999999999999993</v>
      </c>
      <c r="AI575" s="100">
        <v>47.1</v>
      </c>
      <c r="AJ575" s="100">
        <v>0.26428169639299998</v>
      </c>
      <c r="AK575" s="100">
        <v>0.62287727049800001</v>
      </c>
      <c r="AL575" s="100">
        <v>0.86028523976399995</v>
      </c>
      <c r="AM575" s="101">
        <f t="shared" si="35"/>
        <v>0.63246000000000002</v>
      </c>
    </row>
    <row r="576" spans="16:39">
      <c r="P576" s="99">
        <v>9.8000000000000007</v>
      </c>
      <c r="Q576" s="100">
        <v>47.1</v>
      </c>
      <c r="R576" s="100">
        <v>0.25739573593499998</v>
      </c>
      <c r="S576" s="100">
        <v>0.60365648888900003</v>
      </c>
      <c r="T576" s="100">
        <v>0.83337593056799997</v>
      </c>
      <c r="U576" s="101">
        <f t="shared" si="32"/>
        <v>0.58309999999999995</v>
      </c>
      <c r="V576" s="99">
        <v>9.8000000000000007</v>
      </c>
      <c r="W576" s="100">
        <v>47.1</v>
      </c>
      <c r="X576" s="100">
        <v>0.25739573593499998</v>
      </c>
      <c r="Y576" s="100">
        <v>0.60365648888900003</v>
      </c>
      <c r="Z576" s="100">
        <v>0.83337593056799997</v>
      </c>
      <c r="AA576" s="102">
        <f t="shared" si="33"/>
        <v>0.67079999999999995</v>
      </c>
      <c r="AB576" s="99">
        <v>9.8000000000000007</v>
      </c>
      <c r="AC576" s="100">
        <v>47.1</v>
      </c>
      <c r="AD576" s="100">
        <v>0.25739573593499998</v>
      </c>
      <c r="AE576" s="100">
        <v>0.60365648888900003</v>
      </c>
      <c r="AF576" s="100">
        <v>0.83337593056799997</v>
      </c>
      <c r="AG576" s="101">
        <f t="shared" si="34"/>
        <v>0.63246000000000002</v>
      </c>
      <c r="AH576" s="99">
        <v>9.8000000000000007</v>
      </c>
      <c r="AI576" s="100">
        <v>47.1</v>
      </c>
      <c r="AJ576" s="100">
        <v>0.25739573593499998</v>
      </c>
      <c r="AK576" s="100">
        <v>0.60365648888900003</v>
      </c>
      <c r="AL576" s="100">
        <v>0.83337593056799997</v>
      </c>
      <c r="AM576" s="101">
        <f t="shared" si="35"/>
        <v>0.53852</v>
      </c>
    </row>
    <row r="577" spans="16:39">
      <c r="P577" s="99">
        <v>9.9</v>
      </c>
      <c r="Q577" s="100">
        <v>47.1</v>
      </c>
      <c r="R577" s="100">
        <v>0.25372039584599998</v>
      </c>
      <c r="S577" s="100">
        <v>0.59358095599299998</v>
      </c>
      <c r="T577" s="100">
        <v>0.81913994705100002</v>
      </c>
      <c r="U577" s="101">
        <f t="shared" si="32"/>
        <v>0.5</v>
      </c>
      <c r="V577" s="99">
        <v>9.9</v>
      </c>
      <c r="W577" s="100">
        <v>47.1</v>
      </c>
      <c r="X577" s="100">
        <v>0.25372039584599998</v>
      </c>
      <c r="Y577" s="100">
        <v>0.59358095599299998</v>
      </c>
      <c r="Z577" s="100">
        <v>0.81913994705100002</v>
      </c>
      <c r="AA577" s="102">
        <f t="shared" si="33"/>
        <v>0.58309999999999995</v>
      </c>
      <c r="AB577" s="99">
        <v>9.9</v>
      </c>
      <c r="AC577" s="100">
        <v>47.1</v>
      </c>
      <c r="AD577" s="100">
        <v>0.25372039584599998</v>
      </c>
      <c r="AE577" s="100">
        <v>0.59358095599299998</v>
      </c>
      <c r="AF577" s="100">
        <v>0.81913994705100002</v>
      </c>
      <c r="AG577" s="101">
        <f t="shared" si="34"/>
        <v>0.53852</v>
      </c>
      <c r="AH577" s="99">
        <v>9.9</v>
      </c>
      <c r="AI577" s="100">
        <v>47.1</v>
      </c>
      <c r="AJ577" s="100">
        <v>0.25372039584599998</v>
      </c>
      <c r="AK577" s="100">
        <v>0.59358095599299998</v>
      </c>
      <c r="AL577" s="100">
        <v>0.81913994705100002</v>
      </c>
      <c r="AM577" s="101">
        <f t="shared" si="35"/>
        <v>0.44721</v>
      </c>
    </row>
    <row r="578" spans="16:39">
      <c r="P578" s="99">
        <v>10</v>
      </c>
      <c r="Q578" s="100">
        <v>47.1</v>
      </c>
      <c r="R578" s="100">
        <v>0.25344994889799999</v>
      </c>
      <c r="S578" s="100">
        <v>0.59447587292500004</v>
      </c>
      <c r="T578" s="100">
        <v>0.82136671532899996</v>
      </c>
      <c r="U578" s="101">
        <f t="shared" si="32"/>
        <v>0.42426000000000003</v>
      </c>
      <c r="V578" s="99">
        <v>10</v>
      </c>
      <c r="W578" s="100">
        <v>47.1</v>
      </c>
      <c r="X578" s="100">
        <v>0.25344994889799999</v>
      </c>
      <c r="Y578" s="100">
        <v>0.59447587292500004</v>
      </c>
      <c r="Z578" s="100">
        <v>0.82136671532899996</v>
      </c>
      <c r="AA578" s="102">
        <f t="shared" si="33"/>
        <v>0.5</v>
      </c>
      <c r="AB578" s="99">
        <v>10</v>
      </c>
      <c r="AC578" s="100">
        <v>47.1</v>
      </c>
      <c r="AD578" s="100">
        <v>0.25344994889799999</v>
      </c>
      <c r="AE578" s="100">
        <v>0.59447587292500004</v>
      </c>
      <c r="AF578" s="100">
        <v>0.82136671532899996</v>
      </c>
      <c r="AG578" s="101">
        <f t="shared" si="34"/>
        <v>0.44721</v>
      </c>
      <c r="AH578" s="99">
        <v>10</v>
      </c>
      <c r="AI578" s="100">
        <v>47.1</v>
      </c>
      <c r="AJ578" s="100">
        <v>0.25344994889799999</v>
      </c>
      <c r="AK578" s="100">
        <v>0.59447587292500004</v>
      </c>
      <c r="AL578" s="100">
        <v>0.82136671532899996</v>
      </c>
      <c r="AM578" s="101">
        <f t="shared" si="35"/>
        <v>0.36055999999999999</v>
      </c>
    </row>
    <row r="579" spans="16:39">
      <c r="P579" s="99">
        <v>10.199999999999999</v>
      </c>
      <c r="Q579" s="100">
        <v>47.1</v>
      </c>
      <c r="R579" s="100">
        <v>0.25311948290899999</v>
      </c>
      <c r="S579" s="100">
        <v>0.595851729429</v>
      </c>
      <c r="T579" s="100">
        <v>0.823344119624</v>
      </c>
      <c r="U579" s="101">
        <f t="shared" si="32"/>
        <v>0.31623000000000001</v>
      </c>
      <c r="V579" s="99">
        <v>10.199999999999999</v>
      </c>
      <c r="W579" s="100">
        <v>47.1</v>
      </c>
      <c r="X579" s="100">
        <v>0.25311948290899999</v>
      </c>
      <c r="Y579" s="100">
        <v>0.595851729429</v>
      </c>
      <c r="Z579" s="100">
        <v>0.823344119624</v>
      </c>
      <c r="AA579" s="102">
        <f t="shared" si="33"/>
        <v>0.36059999999999998</v>
      </c>
      <c r="AB579" s="99">
        <v>10.199999999999999</v>
      </c>
      <c r="AC579" s="100">
        <v>47.1</v>
      </c>
      <c r="AD579" s="100">
        <v>0.25311948290899999</v>
      </c>
      <c r="AE579" s="100">
        <v>0.595851729429</v>
      </c>
      <c r="AF579" s="100">
        <v>0.823344119624</v>
      </c>
      <c r="AG579" s="101">
        <f t="shared" si="34"/>
        <v>0.28283999999999998</v>
      </c>
      <c r="AH579" s="99">
        <v>10.199999999999999</v>
      </c>
      <c r="AI579" s="100">
        <v>47.1</v>
      </c>
      <c r="AJ579" s="100">
        <v>0.25311948290899999</v>
      </c>
      <c r="AK579" s="100">
        <v>0.595851729429</v>
      </c>
      <c r="AL579" s="100">
        <v>0.823344119624</v>
      </c>
      <c r="AM579" s="101">
        <f t="shared" si="35"/>
        <v>0.22361</v>
      </c>
    </row>
    <row r="580" spans="16:39">
      <c r="P580" s="99">
        <v>10.3</v>
      </c>
      <c r="Q580" s="100">
        <v>47.1</v>
      </c>
      <c r="R580" s="100">
        <v>0.25023979004000002</v>
      </c>
      <c r="S580" s="100">
        <v>0.59151086411200005</v>
      </c>
      <c r="T580" s="100">
        <v>0.81985046183200005</v>
      </c>
      <c r="U580" s="101">
        <f t="shared" ref="U580:U643" si="36">ROUND(SQRT((P580-$L$7)^2+(Q580-$M$7)^2),5)</f>
        <v>0.3</v>
      </c>
      <c r="V580" s="99">
        <v>10.3</v>
      </c>
      <c r="W580" s="100">
        <v>47.1</v>
      </c>
      <c r="X580" s="100">
        <v>0.25023979004000002</v>
      </c>
      <c r="Y580" s="100">
        <v>0.59151086411200005</v>
      </c>
      <c r="Z580" s="100">
        <v>0.81985046183200005</v>
      </c>
      <c r="AA580" s="102">
        <f t="shared" ref="AA580:AA643" si="37">ROUND(SQRT((P580-$L$8)^2+(Q580-$M$8)^2),4)</f>
        <v>0.31619999999999998</v>
      </c>
      <c r="AB580" s="99">
        <v>10.3</v>
      </c>
      <c r="AC580" s="100">
        <v>47.1</v>
      </c>
      <c r="AD580" s="100">
        <v>0.25023979004000002</v>
      </c>
      <c r="AE580" s="100">
        <v>0.59151086411200005</v>
      </c>
      <c r="AF580" s="100">
        <v>0.81985046183200005</v>
      </c>
      <c r="AG580" s="101">
        <f t="shared" ref="AG580:AG643" si="38">ROUND(SQRT((P580-$L$9)^2+(Q580-$M$9)^2),5)</f>
        <v>0.22361</v>
      </c>
      <c r="AH580" s="99">
        <v>10.3</v>
      </c>
      <c r="AI580" s="100">
        <v>47.1</v>
      </c>
      <c r="AJ580" s="100">
        <v>0.25023979004000002</v>
      </c>
      <c r="AK580" s="100">
        <v>0.59151086411200005</v>
      </c>
      <c r="AL580" s="100">
        <v>0.81985046183200005</v>
      </c>
      <c r="AM580" s="101">
        <f t="shared" ref="AM580:AM643" si="39">ROUND(SQRT((P580-$L$10)^2+(Q580-$M$10)^2),5)</f>
        <v>0.2</v>
      </c>
    </row>
    <row r="581" spans="16:39">
      <c r="P581" s="99">
        <v>10.4</v>
      </c>
      <c r="Q581" s="100">
        <v>47.1</v>
      </c>
      <c r="R581" s="100">
        <v>0.246066881593</v>
      </c>
      <c r="S581" s="100">
        <v>0.58088097896199997</v>
      </c>
      <c r="T581" s="100">
        <v>0.80399757050999998</v>
      </c>
      <c r="U581" s="101">
        <f t="shared" si="36"/>
        <v>0.31623000000000001</v>
      </c>
      <c r="V581" s="99">
        <v>10.4</v>
      </c>
      <c r="W581" s="100">
        <v>47.1</v>
      </c>
      <c r="X581" s="100">
        <v>0.246066881593</v>
      </c>
      <c r="Y581" s="100">
        <v>0.58088097896199997</v>
      </c>
      <c r="Z581" s="100">
        <v>0.80399757050999998</v>
      </c>
      <c r="AA581" s="102">
        <f t="shared" si="37"/>
        <v>0.3</v>
      </c>
      <c r="AB581" s="99">
        <v>10.4</v>
      </c>
      <c r="AC581" s="100">
        <v>47.1</v>
      </c>
      <c r="AD581" s="100">
        <v>0.246066881593</v>
      </c>
      <c r="AE581" s="100">
        <v>0.58088097896199997</v>
      </c>
      <c r="AF581" s="100">
        <v>0.80399757050999998</v>
      </c>
      <c r="AG581" s="101">
        <f t="shared" si="38"/>
        <v>0.2</v>
      </c>
      <c r="AH581" s="99">
        <v>10.4</v>
      </c>
      <c r="AI581" s="100">
        <v>47.1</v>
      </c>
      <c r="AJ581" s="100">
        <v>0.246066881593</v>
      </c>
      <c r="AK581" s="100">
        <v>0.58088097896199997</v>
      </c>
      <c r="AL581" s="100">
        <v>0.80399757050999998</v>
      </c>
      <c r="AM581" s="101">
        <f t="shared" si="39"/>
        <v>0.22361</v>
      </c>
    </row>
    <row r="582" spans="16:39">
      <c r="P582" s="99">
        <v>10.5</v>
      </c>
      <c r="Q582" s="100">
        <v>47.1</v>
      </c>
      <c r="R582" s="100">
        <v>0.24202216404599999</v>
      </c>
      <c r="S582" s="100">
        <v>0.57421845490300005</v>
      </c>
      <c r="T582" s="100">
        <v>0.79640576176900002</v>
      </c>
      <c r="U582" s="101">
        <f t="shared" si="36"/>
        <v>0.36055999999999999</v>
      </c>
      <c r="V582" s="99">
        <v>10.5</v>
      </c>
      <c r="W582" s="100">
        <v>47.1</v>
      </c>
      <c r="X582" s="100">
        <v>0.24202216404599999</v>
      </c>
      <c r="Y582" s="100">
        <v>0.57421845490300005</v>
      </c>
      <c r="Z582" s="100">
        <v>0.79640576176900002</v>
      </c>
      <c r="AA582" s="102">
        <f t="shared" si="37"/>
        <v>0.31619999999999998</v>
      </c>
      <c r="AB582" s="99">
        <v>10.5</v>
      </c>
      <c r="AC582" s="100">
        <v>47.1</v>
      </c>
      <c r="AD582" s="100">
        <v>0.24202216404599999</v>
      </c>
      <c r="AE582" s="100">
        <v>0.57421845490300005</v>
      </c>
      <c r="AF582" s="100">
        <v>0.79640576176900002</v>
      </c>
      <c r="AG582" s="101">
        <f t="shared" si="38"/>
        <v>0.22361</v>
      </c>
      <c r="AH582" s="99">
        <v>10.5</v>
      </c>
      <c r="AI582" s="100">
        <v>47.1</v>
      </c>
      <c r="AJ582" s="100">
        <v>0.24202216404599999</v>
      </c>
      <c r="AK582" s="100">
        <v>0.57421845490300005</v>
      </c>
      <c r="AL582" s="100">
        <v>0.79640576176900002</v>
      </c>
      <c r="AM582" s="101">
        <f t="shared" si="39"/>
        <v>0.28283999999999998</v>
      </c>
    </row>
    <row r="583" spans="16:39">
      <c r="P583" s="99">
        <v>10.6</v>
      </c>
      <c r="Q583" s="100">
        <v>47.1</v>
      </c>
      <c r="R583" s="100">
        <v>0.237688543364</v>
      </c>
      <c r="S583" s="100">
        <v>0.56806368769500004</v>
      </c>
      <c r="T583" s="100">
        <v>0.79075290353000005</v>
      </c>
      <c r="U583" s="101">
        <f t="shared" si="36"/>
        <v>0.42426000000000003</v>
      </c>
      <c r="V583" s="99">
        <v>10.6</v>
      </c>
      <c r="W583" s="100">
        <v>47.1</v>
      </c>
      <c r="X583" s="100">
        <v>0.237688543364</v>
      </c>
      <c r="Y583" s="100">
        <v>0.56806368769500004</v>
      </c>
      <c r="Z583" s="100">
        <v>0.79075290353000005</v>
      </c>
      <c r="AA583" s="102">
        <f t="shared" si="37"/>
        <v>0.36059999999999998</v>
      </c>
      <c r="AB583" s="99">
        <v>10.6</v>
      </c>
      <c r="AC583" s="100">
        <v>47.1</v>
      </c>
      <c r="AD583" s="100">
        <v>0.237688543364</v>
      </c>
      <c r="AE583" s="100">
        <v>0.56806368769500004</v>
      </c>
      <c r="AF583" s="100">
        <v>0.79075290353000005</v>
      </c>
      <c r="AG583" s="101">
        <f t="shared" si="38"/>
        <v>0.28283999999999998</v>
      </c>
      <c r="AH583" s="99">
        <v>10.6</v>
      </c>
      <c r="AI583" s="100">
        <v>47.1</v>
      </c>
      <c r="AJ583" s="100">
        <v>0.237688543364</v>
      </c>
      <c r="AK583" s="100">
        <v>0.56806368769500004</v>
      </c>
      <c r="AL583" s="100">
        <v>0.79075290353000005</v>
      </c>
      <c r="AM583" s="101">
        <f t="shared" si="39"/>
        <v>0.36055999999999999</v>
      </c>
    </row>
    <row r="584" spans="16:39">
      <c r="P584" s="99">
        <v>6.8250000000000002</v>
      </c>
      <c r="Q584" s="100">
        <v>47.100999999999999</v>
      </c>
      <c r="R584" s="100">
        <v>0.17934645886799999</v>
      </c>
      <c r="S584" s="100">
        <v>0.43483268132500003</v>
      </c>
      <c r="T584" s="100">
        <v>0.61263998055900004</v>
      </c>
      <c r="U584" s="101">
        <f t="shared" si="36"/>
        <v>3.4880100000000001</v>
      </c>
      <c r="V584" s="99">
        <v>6.8250000000000002</v>
      </c>
      <c r="W584" s="100">
        <v>47.100999999999999</v>
      </c>
      <c r="X584" s="100">
        <v>0.17934645886799999</v>
      </c>
      <c r="Y584" s="100">
        <v>0.43483268132500003</v>
      </c>
      <c r="Z584" s="100">
        <v>0.61263998055900004</v>
      </c>
      <c r="AA584" s="102">
        <f t="shared" si="37"/>
        <v>3.5876999999999999</v>
      </c>
      <c r="AB584" s="99">
        <v>6.8250000000000002</v>
      </c>
      <c r="AC584" s="100">
        <v>47.100999999999999</v>
      </c>
      <c r="AD584" s="100">
        <v>0.17934645886799999</v>
      </c>
      <c r="AE584" s="100">
        <v>0.43483268132500003</v>
      </c>
      <c r="AF584" s="100">
        <v>0.61263998055900004</v>
      </c>
      <c r="AG584" s="101">
        <f t="shared" si="38"/>
        <v>3.5806499999999999</v>
      </c>
      <c r="AH584" s="99">
        <v>6.8250000000000002</v>
      </c>
      <c r="AI584" s="100">
        <v>47.100999999999999</v>
      </c>
      <c r="AJ584" s="100">
        <v>0.17934645886799999</v>
      </c>
      <c r="AK584" s="100">
        <v>0.43483268132500003</v>
      </c>
      <c r="AL584" s="100">
        <v>0.61263998055900004</v>
      </c>
      <c r="AM584" s="101">
        <f t="shared" si="39"/>
        <v>3.48081</v>
      </c>
    </row>
    <row r="585" spans="16:39">
      <c r="P585" s="99">
        <v>7.25</v>
      </c>
      <c r="Q585" s="100">
        <v>47.133000000000003</v>
      </c>
      <c r="R585" s="100">
        <v>0.187818379053</v>
      </c>
      <c r="S585" s="100">
        <v>0.44726189536400002</v>
      </c>
      <c r="T585" s="100">
        <v>0.62633029915100003</v>
      </c>
      <c r="U585" s="101">
        <f t="shared" si="36"/>
        <v>3.06812</v>
      </c>
      <c r="V585" s="99">
        <v>7.25</v>
      </c>
      <c r="W585" s="100">
        <v>47.133000000000003</v>
      </c>
      <c r="X585" s="100">
        <v>0.187818379053</v>
      </c>
      <c r="Y585" s="100">
        <v>0.44726189536400002</v>
      </c>
      <c r="Z585" s="100">
        <v>0.62633029915100003</v>
      </c>
      <c r="AA585" s="102">
        <f t="shared" si="37"/>
        <v>3.1676000000000002</v>
      </c>
      <c r="AB585" s="99">
        <v>7.25</v>
      </c>
      <c r="AC585" s="100">
        <v>47.133000000000003</v>
      </c>
      <c r="AD585" s="100">
        <v>0.187818379053</v>
      </c>
      <c r="AE585" s="100">
        <v>0.44726189536400002</v>
      </c>
      <c r="AF585" s="100">
        <v>0.62633029915100003</v>
      </c>
      <c r="AG585" s="101">
        <f t="shared" si="38"/>
        <v>3.1586099999999999</v>
      </c>
      <c r="AH585" s="99">
        <v>7.25</v>
      </c>
      <c r="AI585" s="100">
        <v>47.133000000000003</v>
      </c>
      <c r="AJ585" s="100">
        <v>0.187818379053</v>
      </c>
      <c r="AK585" s="100">
        <v>0.44726189536400002</v>
      </c>
      <c r="AL585" s="100">
        <v>0.62633029915100003</v>
      </c>
      <c r="AM585" s="101">
        <f t="shared" si="39"/>
        <v>3.0588899999999999</v>
      </c>
    </row>
    <row r="586" spans="16:39">
      <c r="P586" s="99">
        <v>7</v>
      </c>
      <c r="Q586" s="100">
        <v>47.2</v>
      </c>
      <c r="R586" s="100">
        <v>0.180145565875</v>
      </c>
      <c r="S586" s="100">
        <v>0.43380227483799999</v>
      </c>
      <c r="T586" s="100">
        <v>0.60984710053400004</v>
      </c>
      <c r="U586" s="101">
        <f t="shared" si="36"/>
        <v>3.3241499999999999</v>
      </c>
      <c r="V586" s="99">
        <v>7</v>
      </c>
      <c r="W586" s="100">
        <v>47.2</v>
      </c>
      <c r="X586" s="100">
        <v>0.180145565875</v>
      </c>
      <c r="Y586" s="100">
        <v>0.43380227483799999</v>
      </c>
      <c r="Z586" s="100">
        <v>0.60984710053400004</v>
      </c>
      <c r="AA586" s="102">
        <f t="shared" si="37"/>
        <v>3.4234</v>
      </c>
      <c r="AB586" s="99">
        <v>7</v>
      </c>
      <c r="AC586" s="100">
        <v>47.2</v>
      </c>
      <c r="AD586" s="100">
        <v>0.180145565875</v>
      </c>
      <c r="AE586" s="100">
        <v>0.43380227483799999</v>
      </c>
      <c r="AF586" s="100">
        <v>0.60984710053400004</v>
      </c>
      <c r="AG586" s="101">
        <f t="shared" si="38"/>
        <v>3.4132099999999999</v>
      </c>
      <c r="AH586" s="99">
        <v>7</v>
      </c>
      <c r="AI586" s="100">
        <v>47.2</v>
      </c>
      <c r="AJ586" s="100">
        <v>0.180145565875</v>
      </c>
      <c r="AK586" s="100">
        <v>0.43380227483799999</v>
      </c>
      <c r="AL586" s="100">
        <v>0.60984710053400004</v>
      </c>
      <c r="AM586" s="101">
        <f t="shared" si="39"/>
        <v>3.3136100000000002</v>
      </c>
    </row>
    <row r="587" spans="16:39">
      <c r="P587" s="99">
        <v>6.9</v>
      </c>
      <c r="Q587" s="100">
        <v>47.2</v>
      </c>
      <c r="R587" s="100">
        <v>0.17321393330000001</v>
      </c>
      <c r="S587" s="100">
        <v>0.41852066906399998</v>
      </c>
      <c r="T587" s="100">
        <v>0.58980562983899998</v>
      </c>
      <c r="U587" s="101">
        <f t="shared" si="36"/>
        <v>3.4234499999999999</v>
      </c>
      <c r="V587" s="99">
        <v>6.9</v>
      </c>
      <c r="W587" s="100">
        <v>47.2</v>
      </c>
      <c r="X587" s="100">
        <v>0.17321393330000001</v>
      </c>
      <c r="Y587" s="100">
        <v>0.41852066906399998</v>
      </c>
      <c r="Z587" s="100">
        <v>0.58980562983899998</v>
      </c>
      <c r="AA587" s="102">
        <f t="shared" si="37"/>
        <v>3.5228000000000002</v>
      </c>
      <c r="AB587" s="99">
        <v>6.9</v>
      </c>
      <c r="AC587" s="100">
        <v>47.2</v>
      </c>
      <c r="AD587" s="100">
        <v>0.17321393330000001</v>
      </c>
      <c r="AE587" s="100">
        <v>0.41852066906399998</v>
      </c>
      <c r="AF587" s="100">
        <v>0.58980562983899998</v>
      </c>
      <c r="AG587" s="101">
        <f t="shared" si="38"/>
        <v>3.5128300000000001</v>
      </c>
      <c r="AH587" s="99">
        <v>6.9</v>
      </c>
      <c r="AI587" s="100">
        <v>47.2</v>
      </c>
      <c r="AJ587" s="100">
        <v>0.17321393330000001</v>
      </c>
      <c r="AK587" s="100">
        <v>0.41852066906399998</v>
      </c>
      <c r="AL587" s="100">
        <v>0.58980562983899998</v>
      </c>
      <c r="AM587" s="101">
        <f t="shared" si="39"/>
        <v>3.4132099999999999</v>
      </c>
    </row>
    <row r="588" spans="16:39">
      <c r="P588" s="99">
        <v>7.1</v>
      </c>
      <c r="Q588" s="100">
        <v>47.2</v>
      </c>
      <c r="R588" s="100">
        <v>0.184920710377</v>
      </c>
      <c r="S588" s="100">
        <v>0.443365192844</v>
      </c>
      <c r="T588" s="100">
        <v>0.62194542190400004</v>
      </c>
      <c r="U588" s="101">
        <f t="shared" si="36"/>
        <v>3.2248999999999999</v>
      </c>
      <c r="V588" s="99">
        <v>7.1</v>
      </c>
      <c r="W588" s="100">
        <v>47.2</v>
      </c>
      <c r="X588" s="100">
        <v>0.184920710377</v>
      </c>
      <c r="Y588" s="100">
        <v>0.443365192844</v>
      </c>
      <c r="Z588" s="100">
        <v>0.62194542190400004</v>
      </c>
      <c r="AA588" s="102">
        <f t="shared" si="37"/>
        <v>3.3241999999999998</v>
      </c>
      <c r="AB588" s="99">
        <v>7.1</v>
      </c>
      <c r="AC588" s="100">
        <v>47.2</v>
      </c>
      <c r="AD588" s="100">
        <v>0.184920710377</v>
      </c>
      <c r="AE588" s="100">
        <v>0.443365192844</v>
      </c>
      <c r="AF588" s="100">
        <v>0.62194542190400004</v>
      </c>
      <c r="AG588" s="101">
        <f t="shared" si="38"/>
        <v>3.3136100000000002</v>
      </c>
      <c r="AH588" s="99">
        <v>7.1</v>
      </c>
      <c r="AI588" s="100">
        <v>47.2</v>
      </c>
      <c r="AJ588" s="100">
        <v>0.184920710377</v>
      </c>
      <c r="AK588" s="100">
        <v>0.443365192844</v>
      </c>
      <c r="AL588" s="100">
        <v>0.62194542190400004</v>
      </c>
      <c r="AM588" s="101">
        <f t="shared" si="39"/>
        <v>3.2140300000000002</v>
      </c>
    </row>
    <row r="589" spans="16:39">
      <c r="P589" s="99">
        <v>6.8</v>
      </c>
      <c r="Q589" s="100">
        <v>47.2</v>
      </c>
      <c r="R589" s="100">
        <v>0.163666878495</v>
      </c>
      <c r="S589" s="100">
        <v>0.39514247425100002</v>
      </c>
      <c r="T589" s="100">
        <v>0.55744206227299997</v>
      </c>
      <c r="U589" s="101">
        <f t="shared" si="36"/>
        <v>3.52278</v>
      </c>
      <c r="V589" s="99">
        <v>6.8</v>
      </c>
      <c r="W589" s="100">
        <v>47.2</v>
      </c>
      <c r="X589" s="100">
        <v>0.163666878495</v>
      </c>
      <c r="Y589" s="100">
        <v>0.39514247425100002</v>
      </c>
      <c r="Z589" s="100">
        <v>0.55744206227299997</v>
      </c>
      <c r="AA589" s="102">
        <f t="shared" si="37"/>
        <v>3.6221999999999999</v>
      </c>
      <c r="AB589" s="99">
        <v>6.8</v>
      </c>
      <c r="AC589" s="100">
        <v>47.2</v>
      </c>
      <c r="AD589" s="100">
        <v>0.163666878495</v>
      </c>
      <c r="AE589" s="100">
        <v>0.39514247425100002</v>
      </c>
      <c r="AF589" s="100">
        <v>0.55744206227299997</v>
      </c>
      <c r="AG589" s="101">
        <f t="shared" si="38"/>
        <v>3.6124800000000001</v>
      </c>
      <c r="AH589" s="99">
        <v>6.8</v>
      </c>
      <c r="AI589" s="100">
        <v>47.2</v>
      </c>
      <c r="AJ589" s="100">
        <v>0.163666878495</v>
      </c>
      <c r="AK589" s="100">
        <v>0.39514247425100002</v>
      </c>
      <c r="AL589" s="100">
        <v>0.55744206227299997</v>
      </c>
      <c r="AM589" s="101">
        <f t="shared" si="39"/>
        <v>3.5128300000000001</v>
      </c>
    </row>
    <row r="590" spans="16:39">
      <c r="P590" s="99">
        <v>7.2</v>
      </c>
      <c r="Q590" s="100">
        <v>47.2</v>
      </c>
      <c r="R590" s="100">
        <v>0.187330036373</v>
      </c>
      <c r="S590" s="100">
        <v>0.44699671976200001</v>
      </c>
      <c r="T590" s="100">
        <v>0.62595856573999997</v>
      </c>
      <c r="U590" s="101">
        <f t="shared" si="36"/>
        <v>3.1257000000000001</v>
      </c>
      <c r="V590" s="99">
        <v>7.2</v>
      </c>
      <c r="W590" s="100">
        <v>47.2</v>
      </c>
      <c r="X590" s="100">
        <v>0.187330036373</v>
      </c>
      <c r="Y590" s="100">
        <v>0.44699671976200001</v>
      </c>
      <c r="Z590" s="100">
        <v>0.62595856573999997</v>
      </c>
      <c r="AA590" s="102">
        <f t="shared" si="37"/>
        <v>3.2248999999999999</v>
      </c>
      <c r="AB590" s="99">
        <v>7.2</v>
      </c>
      <c r="AC590" s="100">
        <v>47.2</v>
      </c>
      <c r="AD590" s="100">
        <v>0.187330036373</v>
      </c>
      <c r="AE590" s="100">
        <v>0.44699671976200001</v>
      </c>
      <c r="AF590" s="100">
        <v>0.62595856573999997</v>
      </c>
      <c r="AG590" s="101">
        <f t="shared" si="38"/>
        <v>3.2140300000000002</v>
      </c>
      <c r="AH590" s="99">
        <v>7.2</v>
      </c>
      <c r="AI590" s="100">
        <v>47.2</v>
      </c>
      <c r="AJ590" s="100">
        <v>0.187330036373</v>
      </c>
      <c r="AK590" s="100">
        <v>0.44699671976200001</v>
      </c>
      <c r="AL590" s="100">
        <v>0.62595856573999997</v>
      </c>
      <c r="AM590" s="101">
        <f t="shared" si="39"/>
        <v>3.1144799999999999</v>
      </c>
    </row>
    <row r="591" spans="16:39">
      <c r="P591" s="99">
        <v>6.7</v>
      </c>
      <c r="Q591" s="100">
        <v>47.2</v>
      </c>
      <c r="R591" s="100">
        <v>0.15057789268899999</v>
      </c>
      <c r="S591" s="100">
        <v>0.35795585971100002</v>
      </c>
      <c r="T591" s="100">
        <v>0.50262086604599998</v>
      </c>
      <c r="U591" s="101">
        <f t="shared" si="36"/>
        <v>3.62215</v>
      </c>
      <c r="V591" s="99">
        <v>6.7</v>
      </c>
      <c r="W591" s="100">
        <v>47.2</v>
      </c>
      <c r="X591" s="100">
        <v>0.15057789268899999</v>
      </c>
      <c r="Y591" s="100">
        <v>0.35795585971100002</v>
      </c>
      <c r="Z591" s="100">
        <v>0.50262086604599998</v>
      </c>
      <c r="AA591" s="102">
        <f t="shared" si="37"/>
        <v>3.7216</v>
      </c>
      <c r="AB591" s="99">
        <v>6.7</v>
      </c>
      <c r="AC591" s="100">
        <v>47.2</v>
      </c>
      <c r="AD591" s="100">
        <v>0.15057789268899999</v>
      </c>
      <c r="AE591" s="100">
        <v>0.35795585971100002</v>
      </c>
      <c r="AF591" s="100">
        <v>0.50262086604599998</v>
      </c>
      <c r="AG591" s="101">
        <f t="shared" si="38"/>
        <v>3.7121400000000002</v>
      </c>
      <c r="AH591" s="99">
        <v>6.7</v>
      </c>
      <c r="AI591" s="100">
        <v>47.2</v>
      </c>
      <c r="AJ591" s="100">
        <v>0.15057789268899999</v>
      </c>
      <c r="AK591" s="100">
        <v>0.35795585971100002</v>
      </c>
      <c r="AL591" s="100">
        <v>0.50262086604599998</v>
      </c>
      <c r="AM591" s="101">
        <f t="shared" si="39"/>
        <v>3.6124800000000001</v>
      </c>
    </row>
    <row r="592" spans="16:39">
      <c r="P592" s="99">
        <v>7.3</v>
      </c>
      <c r="Q592" s="100">
        <v>47.2</v>
      </c>
      <c r="R592" s="100">
        <v>0.18663759555500001</v>
      </c>
      <c r="S592" s="100">
        <v>0.442596277664</v>
      </c>
      <c r="T592" s="100">
        <v>0.618757331706</v>
      </c>
      <c r="U592" s="101">
        <f t="shared" si="36"/>
        <v>3.0265499999999999</v>
      </c>
      <c r="V592" s="99">
        <v>7.3</v>
      </c>
      <c r="W592" s="100">
        <v>47.2</v>
      </c>
      <c r="X592" s="100">
        <v>0.18663759555500001</v>
      </c>
      <c r="Y592" s="100">
        <v>0.442596277664</v>
      </c>
      <c r="Z592" s="100">
        <v>0.618757331706</v>
      </c>
      <c r="AA592" s="102">
        <f t="shared" si="37"/>
        <v>3.1257000000000001</v>
      </c>
      <c r="AB592" s="99">
        <v>7.3</v>
      </c>
      <c r="AC592" s="100">
        <v>47.2</v>
      </c>
      <c r="AD592" s="100">
        <v>0.18663759555500001</v>
      </c>
      <c r="AE592" s="100">
        <v>0.442596277664</v>
      </c>
      <c r="AF592" s="100">
        <v>0.618757331706</v>
      </c>
      <c r="AG592" s="101">
        <f t="shared" si="38"/>
        <v>3.1144799999999999</v>
      </c>
      <c r="AH592" s="99">
        <v>7.3</v>
      </c>
      <c r="AI592" s="100">
        <v>47.2</v>
      </c>
      <c r="AJ592" s="100">
        <v>0.18663759555500001</v>
      </c>
      <c r="AK592" s="100">
        <v>0.442596277664</v>
      </c>
      <c r="AL592" s="100">
        <v>0.618757331706</v>
      </c>
      <c r="AM592" s="101">
        <f t="shared" si="39"/>
        <v>3.0149599999999999</v>
      </c>
    </row>
    <row r="593" spans="16:39">
      <c r="P593" s="99">
        <v>6.6</v>
      </c>
      <c r="Q593" s="100">
        <v>47.2</v>
      </c>
      <c r="R593" s="100">
        <v>0.13804038896500001</v>
      </c>
      <c r="S593" s="100">
        <v>0.32360633005299999</v>
      </c>
      <c r="T593" s="100">
        <v>0.45220506456300003</v>
      </c>
      <c r="U593" s="101">
        <f t="shared" si="36"/>
        <v>3.7215600000000002</v>
      </c>
      <c r="V593" s="99">
        <v>6.6</v>
      </c>
      <c r="W593" s="100">
        <v>47.2</v>
      </c>
      <c r="X593" s="100">
        <v>0.13804038896500001</v>
      </c>
      <c r="Y593" s="100">
        <v>0.32360633005299999</v>
      </c>
      <c r="Z593" s="100">
        <v>0.45220506456300003</v>
      </c>
      <c r="AA593" s="102">
        <f t="shared" si="37"/>
        <v>3.8210000000000002</v>
      </c>
      <c r="AB593" s="99">
        <v>6.6</v>
      </c>
      <c r="AC593" s="100">
        <v>47.2</v>
      </c>
      <c r="AD593" s="100">
        <v>0.13804038896500001</v>
      </c>
      <c r="AE593" s="100">
        <v>0.32360633005299999</v>
      </c>
      <c r="AF593" s="100">
        <v>0.45220506456300003</v>
      </c>
      <c r="AG593" s="101">
        <f t="shared" si="38"/>
        <v>3.81182</v>
      </c>
      <c r="AH593" s="99">
        <v>6.6</v>
      </c>
      <c r="AI593" s="100">
        <v>47.2</v>
      </c>
      <c r="AJ593" s="100">
        <v>0.13804038896500001</v>
      </c>
      <c r="AK593" s="100">
        <v>0.32360633005299999</v>
      </c>
      <c r="AL593" s="100">
        <v>0.45220506456300003</v>
      </c>
      <c r="AM593" s="101">
        <f t="shared" si="39"/>
        <v>3.7121400000000002</v>
      </c>
    </row>
    <row r="594" spans="16:39">
      <c r="P594" s="99">
        <v>7.4</v>
      </c>
      <c r="Q594" s="100">
        <v>47.2</v>
      </c>
      <c r="R594" s="100">
        <v>0.18157339307699999</v>
      </c>
      <c r="S594" s="100">
        <v>0.425566029894</v>
      </c>
      <c r="T594" s="100">
        <v>0.59264064525600002</v>
      </c>
      <c r="U594" s="101">
        <f t="shared" si="36"/>
        <v>2.92746</v>
      </c>
      <c r="V594" s="99">
        <v>7.4</v>
      </c>
      <c r="W594" s="100">
        <v>47.2</v>
      </c>
      <c r="X594" s="100">
        <v>0.18157339307699999</v>
      </c>
      <c r="Y594" s="100">
        <v>0.425566029894</v>
      </c>
      <c r="Z594" s="100">
        <v>0.59264064525600002</v>
      </c>
      <c r="AA594" s="102">
        <f t="shared" si="37"/>
        <v>3.0266000000000002</v>
      </c>
      <c r="AB594" s="99">
        <v>7.4</v>
      </c>
      <c r="AC594" s="100">
        <v>47.2</v>
      </c>
      <c r="AD594" s="100">
        <v>0.18157339307699999</v>
      </c>
      <c r="AE594" s="100">
        <v>0.425566029894</v>
      </c>
      <c r="AF594" s="100">
        <v>0.59264064525600002</v>
      </c>
      <c r="AG594" s="101">
        <f t="shared" si="38"/>
        <v>3.0149599999999999</v>
      </c>
      <c r="AH594" s="99">
        <v>7.4</v>
      </c>
      <c r="AI594" s="100">
        <v>47.2</v>
      </c>
      <c r="AJ594" s="100">
        <v>0.18157339307699999</v>
      </c>
      <c r="AK594" s="100">
        <v>0.425566029894</v>
      </c>
      <c r="AL594" s="100">
        <v>0.59264064525600002</v>
      </c>
      <c r="AM594" s="101">
        <f t="shared" si="39"/>
        <v>2.9154800000000001</v>
      </c>
    </row>
    <row r="595" spans="16:39">
      <c r="P595" s="99">
        <v>7.5</v>
      </c>
      <c r="Q595" s="100">
        <v>47.2</v>
      </c>
      <c r="R595" s="100">
        <v>0.17299409497900001</v>
      </c>
      <c r="S595" s="100">
        <v>0.39834156202400001</v>
      </c>
      <c r="T595" s="100">
        <v>0.55070067508599996</v>
      </c>
      <c r="U595" s="101">
        <f t="shared" si="36"/>
        <v>2.82843</v>
      </c>
      <c r="V595" s="99">
        <v>7.5</v>
      </c>
      <c r="W595" s="100">
        <v>47.2</v>
      </c>
      <c r="X595" s="100">
        <v>0.17299409497900001</v>
      </c>
      <c r="Y595" s="100">
        <v>0.39834156202400001</v>
      </c>
      <c r="Z595" s="100">
        <v>0.55070067508599996</v>
      </c>
      <c r="AA595" s="102">
        <f t="shared" si="37"/>
        <v>2.9275000000000002</v>
      </c>
      <c r="AB595" s="99">
        <v>7.5</v>
      </c>
      <c r="AC595" s="100">
        <v>47.2</v>
      </c>
      <c r="AD595" s="100">
        <v>0.17299409497900001</v>
      </c>
      <c r="AE595" s="100">
        <v>0.39834156202400001</v>
      </c>
      <c r="AF595" s="100">
        <v>0.55070067508599996</v>
      </c>
      <c r="AG595" s="101">
        <f t="shared" si="38"/>
        <v>2.9154800000000001</v>
      </c>
      <c r="AH595" s="99">
        <v>7.5</v>
      </c>
      <c r="AI595" s="100">
        <v>47.2</v>
      </c>
      <c r="AJ595" s="100">
        <v>0.17299409497900001</v>
      </c>
      <c r="AK595" s="100">
        <v>0.39834156202400001</v>
      </c>
      <c r="AL595" s="100">
        <v>0.55070067508599996</v>
      </c>
      <c r="AM595" s="101">
        <f t="shared" si="39"/>
        <v>2.81603</v>
      </c>
    </row>
    <row r="596" spans="16:39">
      <c r="P596" s="99">
        <v>7.6</v>
      </c>
      <c r="Q596" s="100">
        <v>47.2</v>
      </c>
      <c r="R596" s="100">
        <v>0.164355007232</v>
      </c>
      <c r="S596" s="100">
        <v>0.37118492049899998</v>
      </c>
      <c r="T596" s="100">
        <v>0.50967434552099999</v>
      </c>
      <c r="U596" s="101">
        <f t="shared" si="36"/>
        <v>2.7294700000000001</v>
      </c>
      <c r="V596" s="99">
        <v>7.6</v>
      </c>
      <c r="W596" s="100">
        <v>47.2</v>
      </c>
      <c r="X596" s="100">
        <v>0.164355007232</v>
      </c>
      <c r="Y596" s="100">
        <v>0.37118492049899998</v>
      </c>
      <c r="Z596" s="100">
        <v>0.50967434552099999</v>
      </c>
      <c r="AA596" s="102">
        <f t="shared" si="37"/>
        <v>2.8283999999999998</v>
      </c>
      <c r="AB596" s="99">
        <v>7.6</v>
      </c>
      <c r="AC596" s="100">
        <v>47.2</v>
      </c>
      <c r="AD596" s="100">
        <v>0.164355007232</v>
      </c>
      <c r="AE596" s="100">
        <v>0.37118492049899998</v>
      </c>
      <c r="AF596" s="100">
        <v>0.50967434552099999</v>
      </c>
      <c r="AG596" s="101">
        <f t="shared" si="38"/>
        <v>2.81603</v>
      </c>
      <c r="AH596" s="99">
        <v>7.6</v>
      </c>
      <c r="AI596" s="100">
        <v>47.2</v>
      </c>
      <c r="AJ596" s="100">
        <v>0.164355007232</v>
      </c>
      <c r="AK596" s="100">
        <v>0.37118492049899998</v>
      </c>
      <c r="AL596" s="100">
        <v>0.50967434552099999</v>
      </c>
      <c r="AM596" s="101">
        <f t="shared" si="39"/>
        <v>2.7166199999999998</v>
      </c>
    </row>
    <row r="597" spans="16:39">
      <c r="P597" s="99">
        <v>7.7</v>
      </c>
      <c r="Q597" s="100">
        <v>47.2</v>
      </c>
      <c r="R597" s="100">
        <v>0.15689467995799999</v>
      </c>
      <c r="S597" s="100">
        <v>0.346858941857</v>
      </c>
      <c r="T597" s="100">
        <v>0.47358701037700002</v>
      </c>
      <c r="U597" s="101">
        <f t="shared" si="36"/>
        <v>2.6305900000000002</v>
      </c>
      <c r="V597" s="99">
        <v>7.7</v>
      </c>
      <c r="W597" s="100">
        <v>47.2</v>
      </c>
      <c r="X597" s="100">
        <v>0.15689467995799999</v>
      </c>
      <c r="Y597" s="100">
        <v>0.346858941857</v>
      </c>
      <c r="Z597" s="100">
        <v>0.47358701037700002</v>
      </c>
      <c r="AA597" s="102">
        <f t="shared" si="37"/>
        <v>2.7294999999999998</v>
      </c>
      <c r="AB597" s="99">
        <v>7.7</v>
      </c>
      <c r="AC597" s="100">
        <v>47.2</v>
      </c>
      <c r="AD597" s="100">
        <v>0.15689467995799999</v>
      </c>
      <c r="AE597" s="100">
        <v>0.346858941857</v>
      </c>
      <c r="AF597" s="100">
        <v>0.47358701037700002</v>
      </c>
      <c r="AG597" s="101">
        <f t="shared" si="38"/>
        <v>2.7166199999999998</v>
      </c>
      <c r="AH597" s="99">
        <v>7.7</v>
      </c>
      <c r="AI597" s="100">
        <v>47.2</v>
      </c>
      <c r="AJ597" s="100">
        <v>0.15689467995799999</v>
      </c>
      <c r="AK597" s="100">
        <v>0.346858941857</v>
      </c>
      <c r="AL597" s="100">
        <v>0.47358701037700002</v>
      </c>
      <c r="AM597" s="101">
        <f t="shared" si="39"/>
        <v>2.6172499999999999</v>
      </c>
    </row>
    <row r="598" spans="16:39">
      <c r="P598" s="99">
        <v>7.8</v>
      </c>
      <c r="Q598" s="100">
        <v>47.2</v>
      </c>
      <c r="R598" s="100">
        <v>0.150520634554</v>
      </c>
      <c r="S598" s="100">
        <v>0.32490153466999999</v>
      </c>
      <c r="T598" s="100">
        <v>0.44060054175000002</v>
      </c>
      <c r="U598" s="101">
        <f t="shared" si="36"/>
        <v>2.5318000000000001</v>
      </c>
      <c r="V598" s="99">
        <v>7.8</v>
      </c>
      <c r="W598" s="100">
        <v>47.2</v>
      </c>
      <c r="X598" s="100">
        <v>0.150520634554</v>
      </c>
      <c r="Y598" s="100">
        <v>0.32490153466999999</v>
      </c>
      <c r="Z598" s="100">
        <v>0.44060054175000002</v>
      </c>
      <c r="AA598" s="102">
        <f t="shared" si="37"/>
        <v>2.6305999999999998</v>
      </c>
      <c r="AB598" s="99">
        <v>7.8</v>
      </c>
      <c r="AC598" s="100">
        <v>47.2</v>
      </c>
      <c r="AD598" s="100">
        <v>0.150520634554</v>
      </c>
      <c r="AE598" s="100">
        <v>0.32490153466999999</v>
      </c>
      <c r="AF598" s="100">
        <v>0.44060054175000002</v>
      </c>
      <c r="AG598" s="101">
        <f t="shared" si="38"/>
        <v>2.6172499999999999</v>
      </c>
      <c r="AH598" s="99">
        <v>7.8</v>
      </c>
      <c r="AI598" s="100">
        <v>47.2</v>
      </c>
      <c r="AJ598" s="100">
        <v>0.150520634554</v>
      </c>
      <c r="AK598" s="100">
        <v>0.32490153466999999</v>
      </c>
      <c r="AL598" s="100">
        <v>0.44060054175000002</v>
      </c>
      <c r="AM598" s="101">
        <f t="shared" si="39"/>
        <v>2.5179399999999998</v>
      </c>
    </row>
    <row r="599" spans="16:39">
      <c r="P599" s="99">
        <v>7.9</v>
      </c>
      <c r="Q599" s="100">
        <v>47.2</v>
      </c>
      <c r="R599" s="100">
        <v>0.14606673873600001</v>
      </c>
      <c r="S599" s="100">
        <v>0.30989363029799999</v>
      </c>
      <c r="T599" s="100">
        <v>0.41795711594000001</v>
      </c>
      <c r="U599" s="101">
        <f t="shared" si="36"/>
        <v>2.4331100000000001</v>
      </c>
      <c r="V599" s="99">
        <v>7.9</v>
      </c>
      <c r="W599" s="100">
        <v>47.2</v>
      </c>
      <c r="X599" s="100">
        <v>0.14606673873600001</v>
      </c>
      <c r="Y599" s="100">
        <v>0.30989363029799999</v>
      </c>
      <c r="Z599" s="100">
        <v>0.41795711594000001</v>
      </c>
      <c r="AA599" s="102">
        <f t="shared" si="37"/>
        <v>2.5318000000000001</v>
      </c>
      <c r="AB599" s="99">
        <v>7.9</v>
      </c>
      <c r="AC599" s="100">
        <v>47.2</v>
      </c>
      <c r="AD599" s="100">
        <v>0.14606673873600001</v>
      </c>
      <c r="AE599" s="100">
        <v>0.30989363029799999</v>
      </c>
      <c r="AF599" s="100">
        <v>0.41795711594000001</v>
      </c>
      <c r="AG599" s="101">
        <f t="shared" si="38"/>
        <v>2.5179399999999998</v>
      </c>
      <c r="AH599" s="99">
        <v>7.9</v>
      </c>
      <c r="AI599" s="100">
        <v>47.2</v>
      </c>
      <c r="AJ599" s="100">
        <v>0.14606673873600001</v>
      </c>
      <c r="AK599" s="100">
        <v>0.30989363029799999</v>
      </c>
      <c r="AL599" s="100">
        <v>0.41795711594000001</v>
      </c>
      <c r="AM599" s="101">
        <f t="shared" si="39"/>
        <v>2.4186800000000002</v>
      </c>
    </row>
    <row r="600" spans="16:39">
      <c r="P600" s="99">
        <v>8</v>
      </c>
      <c r="Q600" s="100">
        <v>47.2</v>
      </c>
      <c r="R600" s="100">
        <v>0.143624480798</v>
      </c>
      <c r="S600" s="100">
        <v>0.30236757173700002</v>
      </c>
      <c r="T600" s="100">
        <v>0.40662768136100003</v>
      </c>
      <c r="U600" s="101">
        <f t="shared" si="36"/>
        <v>2.3345199999999999</v>
      </c>
      <c r="V600" s="99">
        <v>8</v>
      </c>
      <c r="W600" s="100">
        <v>47.2</v>
      </c>
      <c r="X600" s="100">
        <v>0.143624480798</v>
      </c>
      <c r="Y600" s="100">
        <v>0.30236757173700002</v>
      </c>
      <c r="Z600" s="100">
        <v>0.40662768136100003</v>
      </c>
      <c r="AA600" s="102">
        <f t="shared" si="37"/>
        <v>2.4331</v>
      </c>
      <c r="AB600" s="99">
        <v>8</v>
      </c>
      <c r="AC600" s="100">
        <v>47.2</v>
      </c>
      <c r="AD600" s="100">
        <v>0.143624480798</v>
      </c>
      <c r="AE600" s="100">
        <v>0.30236757173700002</v>
      </c>
      <c r="AF600" s="100">
        <v>0.40662768136100003</v>
      </c>
      <c r="AG600" s="101">
        <f t="shared" si="38"/>
        <v>2.4186800000000002</v>
      </c>
      <c r="AH600" s="99">
        <v>8</v>
      </c>
      <c r="AI600" s="100">
        <v>47.2</v>
      </c>
      <c r="AJ600" s="100">
        <v>0.143624480798</v>
      </c>
      <c r="AK600" s="100">
        <v>0.30236757173700002</v>
      </c>
      <c r="AL600" s="100">
        <v>0.40662768136100003</v>
      </c>
      <c r="AM600" s="101">
        <f t="shared" si="39"/>
        <v>2.31948</v>
      </c>
    </row>
    <row r="601" spans="16:39">
      <c r="P601" s="99">
        <v>8.1</v>
      </c>
      <c r="Q601" s="100">
        <v>47.2</v>
      </c>
      <c r="R601" s="100">
        <v>0.14384929523100001</v>
      </c>
      <c r="S601" s="100">
        <v>0.30373018970999999</v>
      </c>
      <c r="T601" s="100">
        <v>0.40875028812999997</v>
      </c>
      <c r="U601" s="101">
        <f t="shared" si="36"/>
        <v>2.2360699999999998</v>
      </c>
      <c r="V601" s="99">
        <v>8.1</v>
      </c>
      <c r="W601" s="100">
        <v>47.2</v>
      </c>
      <c r="X601" s="100">
        <v>0.14384929523100001</v>
      </c>
      <c r="Y601" s="100">
        <v>0.30373018970999999</v>
      </c>
      <c r="Z601" s="100">
        <v>0.40875028812999997</v>
      </c>
      <c r="AA601" s="102">
        <f t="shared" si="37"/>
        <v>2.3344999999999998</v>
      </c>
      <c r="AB601" s="99">
        <v>8.1</v>
      </c>
      <c r="AC601" s="100">
        <v>47.2</v>
      </c>
      <c r="AD601" s="100">
        <v>0.14384929523100001</v>
      </c>
      <c r="AE601" s="100">
        <v>0.30373018970999999</v>
      </c>
      <c r="AF601" s="100">
        <v>0.40875028812999997</v>
      </c>
      <c r="AG601" s="101">
        <f t="shared" si="38"/>
        <v>2.31948</v>
      </c>
      <c r="AH601" s="99">
        <v>8.1</v>
      </c>
      <c r="AI601" s="100">
        <v>47.2</v>
      </c>
      <c r="AJ601" s="100">
        <v>0.14384929523100001</v>
      </c>
      <c r="AK601" s="100">
        <v>0.30373018970999999</v>
      </c>
      <c r="AL601" s="100">
        <v>0.40875028812999997</v>
      </c>
      <c r="AM601" s="101">
        <f t="shared" si="39"/>
        <v>2.2203599999999999</v>
      </c>
    </row>
    <row r="602" spans="16:39">
      <c r="P602" s="99">
        <v>8.1999999999999993</v>
      </c>
      <c r="Q602" s="100">
        <v>47.2</v>
      </c>
      <c r="R602" s="100">
        <v>0.146979660279</v>
      </c>
      <c r="S602" s="100">
        <v>0.31502520477899998</v>
      </c>
      <c r="T602" s="100">
        <v>0.42588776470900003</v>
      </c>
      <c r="U602" s="101">
        <f t="shared" si="36"/>
        <v>2.1377600000000001</v>
      </c>
      <c r="V602" s="99">
        <v>8.1999999999999993</v>
      </c>
      <c r="W602" s="100">
        <v>47.2</v>
      </c>
      <c r="X602" s="100">
        <v>0.146979660279</v>
      </c>
      <c r="Y602" s="100">
        <v>0.31502520477899998</v>
      </c>
      <c r="Z602" s="100">
        <v>0.42588776470900003</v>
      </c>
      <c r="AA602" s="102">
        <f t="shared" si="37"/>
        <v>2.2361</v>
      </c>
      <c r="AB602" s="99">
        <v>8.1999999999999993</v>
      </c>
      <c r="AC602" s="100">
        <v>47.2</v>
      </c>
      <c r="AD602" s="100">
        <v>0.146979660279</v>
      </c>
      <c r="AE602" s="100">
        <v>0.31502520477899998</v>
      </c>
      <c r="AF602" s="100">
        <v>0.42588776470900003</v>
      </c>
      <c r="AG602" s="101">
        <f t="shared" si="38"/>
        <v>2.2203599999999999</v>
      </c>
      <c r="AH602" s="99">
        <v>8.1999999999999993</v>
      </c>
      <c r="AI602" s="100">
        <v>47.2</v>
      </c>
      <c r="AJ602" s="100">
        <v>0.146979660279</v>
      </c>
      <c r="AK602" s="100">
        <v>0.31502520477899998</v>
      </c>
      <c r="AL602" s="100">
        <v>0.42588776470900003</v>
      </c>
      <c r="AM602" s="101">
        <f t="shared" si="39"/>
        <v>2.1213199999999999</v>
      </c>
    </row>
    <row r="603" spans="16:39">
      <c r="P603" s="99">
        <v>8.3000000000000007</v>
      </c>
      <c r="Q603" s="100">
        <v>47.2</v>
      </c>
      <c r="R603" s="100">
        <v>0.15302869454699999</v>
      </c>
      <c r="S603" s="100">
        <v>0.33669134527599998</v>
      </c>
      <c r="T603" s="100">
        <v>0.45842134791900002</v>
      </c>
      <c r="U603" s="101">
        <f t="shared" si="36"/>
        <v>2.0396100000000001</v>
      </c>
      <c r="V603" s="99">
        <v>8.3000000000000007</v>
      </c>
      <c r="W603" s="100">
        <v>47.2</v>
      </c>
      <c r="X603" s="100">
        <v>0.15302869454699999</v>
      </c>
      <c r="Y603" s="100">
        <v>0.33669134527599998</v>
      </c>
      <c r="Z603" s="100">
        <v>0.45842134791900002</v>
      </c>
      <c r="AA603" s="102">
        <f t="shared" si="37"/>
        <v>2.1377999999999999</v>
      </c>
      <c r="AB603" s="99">
        <v>8.3000000000000007</v>
      </c>
      <c r="AC603" s="100">
        <v>47.2</v>
      </c>
      <c r="AD603" s="100">
        <v>0.15302869454699999</v>
      </c>
      <c r="AE603" s="100">
        <v>0.33669134527599998</v>
      </c>
      <c r="AF603" s="100">
        <v>0.45842134791900002</v>
      </c>
      <c r="AG603" s="101">
        <f t="shared" si="38"/>
        <v>2.1213199999999999</v>
      </c>
      <c r="AH603" s="99">
        <v>8.3000000000000007</v>
      </c>
      <c r="AI603" s="100">
        <v>47.2</v>
      </c>
      <c r="AJ603" s="100">
        <v>0.15302869454699999</v>
      </c>
      <c r="AK603" s="100">
        <v>0.33669134527599998</v>
      </c>
      <c r="AL603" s="100">
        <v>0.45842134791900002</v>
      </c>
      <c r="AM603" s="101">
        <f t="shared" si="39"/>
        <v>2.02237</v>
      </c>
    </row>
    <row r="604" spans="16:39">
      <c r="P604" s="99">
        <v>8.4</v>
      </c>
      <c r="Q604" s="100">
        <v>47.2</v>
      </c>
      <c r="R604" s="100">
        <v>0.16333914884100001</v>
      </c>
      <c r="S604" s="100">
        <v>0.37112079568</v>
      </c>
      <c r="T604" s="100">
        <v>0.51001947474700005</v>
      </c>
      <c r="U604" s="101">
        <f t="shared" si="36"/>
        <v>1.9416500000000001</v>
      </c>
      <c r="V604" s="99">
        <v>8.4</v>
      </c>
      <c r="W604" s="100">
        <v>47.2</v>
      </c>
      <c r="X604" s="100">
        <v>0.16333914884100001</v>
      </c>
      <c r="Y604" s="100">
        <v>0.37112079568</v>
      </c>
      <c r="Z604" s="100">
        <v>0.51001947474700005</v>
      </c>
      <c r="AA604" s="102">
        <f t="shared" si="37"/>
        <v>2.0396000000000001</v>
      </c>
      <c r="AB604" s="99">
        <v>8.4</v>
      </c>
      <c r="AC604" s="100">
        <v>47.2</v>
      </c>
      <c r="AD604" s="100">
        <v>0.16333914884100001</v>
      </c>
      <c r="AE604" s="100">
        <v>0.37112079568</v>
      </c>
      <c r="AF604" s="100">
        <v>0.51001947474700005</v>
      </c>
      <c r="AG604" s="101">
        <f t="shared" si="38"/>
        <v>2.0223800000000001</v>
      </c>
      <c r="AH604" s="99">
        <v>8.4</v>
      </c>
      <c r="AI604" s="100">
        <v>47.2</v>
      </c>
      <c r="AJ604" s="100">
        <v>0.16333914884100001</v>
      </c>
      <c r="AK604" s="100">
        <v>0.37112079568</v>
      </c>
      <c r="AL604" s="100">
        <v>0.51001947474700005</v>
      </c>
      <c r="AM604" s="101">
        <f t="shared" si="39"/>
        <v>1.92354</v>
      </c>
    </row>
    <row r="605" spans="16:39">
      <c r="P605" s="99">
        <v>8.5</v>
      </c>
      <c r="Q605" s="100">
        <v>47.2</v>
      </c>
      <c r="R605" s="100">
        <v>0.17536425321400001</v>
      </c>
      <c r="S605" s="100">
        <v>0.40694297566600002</v>
      </c>
      <c r="T605" s="100">
        <v>0.56319183508100001</v>
      </c>
      <c r="U605" s="101">
        <f t="shared" si="36"/>
        <v>1.8439099999999999</v>
      </c>
      <c r="V605" s="99">
        <v>8.5</v>
      </c>
      <c r="W605" s="100">
        <v>47.2</v>
      </c>
      <c r="X605" s="100">
        <v>0.17536425321400001</v>
      </c>
      <c r="Y605" s="100">
        <v>0.40694297566600002</v>
      </c>
      <c r="Z605" s="100">
        <v>0.56319183508100001</v>
      </c>
      <c r="AA605" s="102">
        <f t="shared" si="37"/>
        <v>1.9416</v>
      </c>
      <c r="AB605" s="99">
        <v>8.5</v>
      </c>
      <c r="AC605" s="100">
        <v>47.2</v>
      </c>
      <c r="AD605" s="100">
        <v>0.17536425321400001</v>
      </c>
      <c r="AE605" s="100">
        <v>0.40694297566600002</v>
      </c>
      <c r="AF605" s="100">
        <v>0.56319183508100001</v>
      </c>
      <c r="AG605" s="101">
        <f t="shared" si="38"/>
        <v>1.92354</v>
      </c>
      <c r="AH605" s="99">
        <v>8.5</v>
      </c>
      <c r="AI605" s="100">
        <v>47.2</v>
      </c>
      <c r="AJ605" s="100">
        <v>0.17536425321400001</v>
      </c>
      <c r="AK605" s="100">
        <v>0.40694297566600002</v>
      </c>
      <c r="AL605" s="100">
        <v>0.56319183508100001</v>
      </c>
      <c r="AM605" s="101">
        <f t="shared" si="39"/>
        <v>1.82483</v>
      </c>
    </row>
    <row r="606" spans="16:39">
      <c r="P606" s="99">
        <v>8.6</v>
      </c>
      <c r="Q606" s="100">
        <v>47.2</v>
      </c>
      <c r="R606" s="100">
        <v>0.18509718164</v>
      </c>
      <c r="S606" s="100">
        <v>0.43385008829400001</v>
      </c>
      <c r="T606" s="100">
        <v>0.60197335336199997</v>
      </c>
      <c r="U606" s="101">
        <f t="shared" si="36"/>
        <v>1.7464200000000001</v>
      </c>
      <c r="V606" s="99">
        <v>8.6</v>
      </c>
      <c r="W606" s="100">
        <v>47.2</v>
      </c>
      <c r="X606" s="100">
        <v>0.18509718164</v>
      </c>
      <c r="Y606" s="100">
        <v>0.43385008829400001</v>
      </c>
      <c r="Z606" s="100">
        <v>0.60197335336199997</v>
      </c>
      <c r="AA606" s="102">
        <f t="shared" si="37"/>
        <v>1.8439000000000001</v>
      </c>
      <c r="AB606" s="99">
        <v>8.6</v>
      </c>
      <c r="AC606" s="100">
        <v>47.2</v>
      </c>
      <c r="AD606" s="100">
        <v>0.18509718164</v>
      </c>
      <c r="AE606" s="100">
        <v>0.43385008829400001</v>
      </c>
      <c r="AF606" s="100">
        <v>0.60197335336199997</v>
      </c>
      <c r="AG606" s="101">
        <f t="shared" si="38"/>
        <v>1.82483</v>
      </c>
      <c r="AH606" s="99">
        <v>8.6</v>
      </c>
      <c r="AI606" s="100">
        <v>47.2</v>
      </c>
      <c r="AJ606" s="100">
        <v>0.18509718164</v>
      </c>
      <c r="AK606" s="100">
        <v>0.43385008829400001</v>
      </c>
      <c r="AL606" s="100">
        <v>0.60197335336199997</v>
      </c>
      <c r="AM606" s="101">
        <f t="shared" si="39"/>
        <v>1.72627</v>
      </c>
    </row>
    <row r="607" spans="16:39">
      <c r="P607" s="99">
        <v>8.6999999999999993</v>
      </c>
      <c r="Q607" s="100">
        <v>47.2</v>
      </c>
      <c r="R607" s="100">
        <v>0.19472255091599999</v>
      </c>
      <c r="S607" s="100">
        <v>0.46086665251800002</v>
      </c>
      <c r="T607" s="100">
        <v>0.64148310381200002</v>
      </c>
      <c r="U607" s="101">
        <f t="shared" si="36"/>
        <v>1.64924</v>
      </c>
      <c r="V607" s="99">
        <v>8.6999999999999993</v>
      </c>
      <c r="W607" s="100">
        <v>47.2</v>
      </c>
      <c r="X607" s="100">
        <v>0.19472255091599999</v>
      </c>
      <c r="Y607" s="100">
        <v>0.46086665251800002</v>
      </c>
      <c r="Z607" s="100">
        <v>0.64148310381200002</v>
      </c>
      <c r="AA607" s="102">
        <f t="shared" si="37"/>
        <v>1.7464</v>
      </c>
      <c r="AB607" s="99">
        <v>8.6999999999999993</v>
      </c>
      <c r="AC607" s="100">
        <v>47.2</v>
      </c>
      <c r="AD607" s="100">
        <v>0.19472255091599999</v>
      </c>
      <c r="AE607" s="100">
        <v>0.46086665251800002</v>
      </c>
      <c r="AF607" s="100">
        <v>0.64148310381200002</v>
      </c>
      <c r="AG607" s="101">
        <f t="shared" si="38"/>
        <v>1.72627</v>
      </c>
      <c r="AH607" s="99">
        <v>8.6999999999999993</v>
      </c>
      <c r="AI607" s="100">
        <v>47.2</v>
      </c>
      <c r="AJ607" s="100">
        <v>0.19472255091599999</v>
      </c>
      <c r="AK607" s="100">
        <v>0.46086665251800002</v>
      </c>
      <c r="AL607" s="100">
        <v>0.64148310381200002</v>
      </c>
      <c r="AM607" s="101">
        <f t="shared" si="39"/>
        <v>1.62788</v>
      </c>
    </row>
    <row r="608" spans="16:39">
      <c r="P608" s="99">
        <v>8.8000000000000007</v>
      </c>
      <c r="Q608" s="100">
        <v>47.2</v>
      </c>
      <c r="R608" s="100">
        <v>0.203456861706</v>
      </c>
      <c r="S608" s="100">
        <v>0.48278200569800001</v>
      </c>
      <c r="T608" s="100">
        <v>0.67166622861699998</v>
      </c>
      <c r="U608" s="101">
        <f t="shared" si="36"/>
        <v>1.5524199999999999</v>
      </c>
      <c r="V608" s="99">
        <v>8.8000000000000007</v>
      </c>
      <c r="W608" s="100">
        <v>47.2</v>
      </c>
      <c r="X608" s="100">
        <v>0.203456861706</v>
      </c>
      <c r="Y608" s="100">
        <v>0.48278200569800001</v>
      </c>
      <c r="Z608" s="100">
        <v>0.67166622861699998</v>
      </c>
      <c r="AA608" s="102">
        <f t="shared" si="37"/>
        <v>1.6492</v>
      </c>
      <c r="AB608" s="99">
        <v>8.8000000000000007</v>
      </c>
      <c r="AC608" s="100">
        <v>47.2</v>
      </c>
      <c r="AD608" s="100">
        <v>0.203456861706</v>
      </c>
      <c r="AE608" s="100">
        <v>0.48278200569800001</v>
      </c>
      <c r="AF608" s="100">
        <v>0.67166622861699998</v>
      </c>
      <c r="AG608" s="101">
        <f t="shared" si="38"/>
        <v>1.62788</v>
      </c>
      <c r="AH608" s="99">
        <v>8.8000000000000007</v>
      </c>
      <c r="AI608" s="100">
        <v>47.2</v>
      </c>
      <c r="AJ608" s="100">
        <v>0.203456861706</v>
      </c>
      <c r="AK608" s="100">
        <v>0.48278200569800001</v>
      </c>
      <c r="AL608" s="100">
        <v>0.67166622861699998</v>
      </c>
      <c r="AM608" s="101">
        <f t="shared" si="39"/>
        <v>1.5297099999999999</v>
      </c>
    </row>
    <row r="609" spans="16:39">
      <c r="P609" s="99">
        <v>8.9</v>
      </c>
      <c r="Q609" s="100">
        <v>47.2</v>
      </c>
      <c r="R609" s="100">
        <v>0.213989628125</v>
      </c>
      <c r="S609" s="100">
        <v>0.513285920329</v>
      </c>
      <c r="T609" s="100">
        <v>0.71583078019199997</v>
      </c>
      <c r="U609" s="101">
        <f t="shared" si="36"/>
        <v>1.4560200000000001</v>
      </c>
      <c r="V609" s="99">
        <v>8.9</v>
      </c>
      <c r="W609" s="100">
        <v>47.2</v>
      </c>
      <c r="X609" s="100">
        <v>0.213989628125</v>
      </c>
      <c r="Y609" s="100">
        <v>0.513285920329</v>
      </c>
      <c r="Z609" s="100">
        <v>0.71583078019199997</v>
      </c>
      <c r="AA609" s="102">
        <f t="shared" si="37"/>
        <v>1.5524</v>
      </c>
      <c r="AB609" s="99">
        <v>8.9</v>
      </c>
      <c r="AC609" s="100">
        <v>47.2</v>
      </c>
      <c r="AD609" s="100">
        <v>0.213989628125</v>
      </c>
      <c r="AE609" s="100">
        <v>0.513285920329</v>
      </c>
      <c r="AF609" s="100">
        <v>0.71583078019199997</v>
      </c>
      <c r="AG609" s="101">
        <f t="shared" si="38"/>
        <v>1.5297099999999999</v>
      </c>
      <c r="AH609" s="99">
        <v>8.9</v>
      </c>
      <c r="AI609" s="100">
        <v>47.2</v>
      </c>
      <c r="AJ609" s="100">
        <v>0.213989628125</v>
      </c>
      <c r="AK609" s="100">
        <v>0.513285920329</v>
      </c>
      <c r="AL609" s="100">
        <v>0.71583078019199997</v>
      </c>
      <c r="AM609" s="101">
        <f t="shared" si="39"/>
        <v>1.4317800000000001</v>
      </c>
    </row>
    <row r="610" spans="16:39">
      <c r="P610" s="99">
        <v>9</v>
      </c>
      <c r="Q610" s="100">
        <v>47.2</v>
      </c>
      <c r="R610" s="100">
        <v>0.225621781061</v>
      </c>
      <c r="S610" s="100">
        <v>0.54715305378199997</v>
      </c>
      <c r="T610" s="100">
        <v>0.76463802993300001</v>
      </c>
      <c r="U610" s="101">
        <f t="shared" si="36"/>
        <v>1.36015</v>
      </c>
      <c r="V610" s="99">
        <v>9</v>
      </c>
      <c r="W610" s="100">
        <v>47.2</v>
      </c>
      <c r="X610" s="100">
        <v>0.225621781061</v>
      </c>
      <c r="Y610" s="100">
        <v>0.54715305378199997</v>
      </c>
      <c r="Z610" s="100">
        <v>0.76463802993300001</v>
      </c>
      <c r="AA610" s="102">
        <f t="shared" si="37"/>
        <v>1.456</v>
      </c>
      <c r="AB610" s="99">
        <v>9</v>
      </c>
      <c r="AC610" s="100">
        <v>47.2</v>
      </c>
      <c r="AD610" s="100">
        <v>0.225621781061</v>
      </c>
      <c r="AE610" s="100">
        <v>0.54715305378199997</v>
      </c>
      <c r="AF610" s="100">
        <v>0.76463802993300001</v>
      </c>
      <c r="AG610" s="101">
        <f t="shared" si="38"/>
        <v>1.4317800000000001</v>
      </c>
      <c r="AH610" s="99">
        <v>9</v>
      </c>
      <c r="AI610" s="100">
        <v>47.2</v>
      </c>
      <c r="AJ610" s="100">
        <v>0.225621781061</v>
      </c>
      <c r="AK610" s="100">
        <v>0.54715305378199997</v>
      </c>
      <c r="AL610" s="100">
        <v>0.76463802993300001</v>
      </c>
      <c r="AM610" s="101">
        <f t="shared" si="39"/>
        <v>1.3341700000000001</v>
      </c>
    </row>
    <row r="611" spans="16:39">
      <c r="P611" s="99">
        <v>9.1</v>
      </c>
      <c r="Q611" s="100">
        <v>47.2</v>
      </c>
      <c r="R611" s="100">
        <v>0.23922959939499999</v>
      </c>
      <c r="S611" s="100">
        <v>0.58477855515900001</v>
      </c>
      <c r="T611" s="100">
        <v>0.81787762872600001</v>
      </c>
      <c r="U611" s="101">
        <f t="shared" si="36"/>
        <v>1.26491</v>
      </c>
      <c r="V611" s="99">
        <v>9.1</v>
      </c>
      <c r="W611" s="100">
        <v>47.2</v>
      </c>
      <c r="X611" s="100">
        <v>0.23922959939499999</v>
      </c>
      <c r="Y611" s="100">
        <v>0.58477855515900001</v>
      </c>
      <c r="Z611" s="100">
        <v>0.81787762872600001</v>
      </c>
      <c r="AA611" s="102">
        <f t="shared" si="37"/>
        <v>1.3601000000000001</v>
      </c>
      <c r="AB611" s="99">
        <v>9.1</v>
      </c>
      <c r="AC611" s="100">
        <v>47.2</v>
      </c>
      <c r="AD611" s="100">
        <v>0.23922959939499999</v>
      </c>
      <c r="AE611" s="100">
        <v>0.58477855515900001</v>
      </c>
      <c r="AF611" s="100">
        <v>0.81787762872600001</v>
      </c>
      <c r="AG611" s="101">
        <f t="shared" si="38"/>
        <v>1.3341700000000001</v>
      </c>
      <c r="AH611" s="99">
        <v>9.1</v>
      </c>
      <c r="AI611" s="100">
        <v>47.2</v>
      </c>
      <c r="AJ611" s="100">
        <v>0.23922959939499999</v>
      </c>
      <c r="AK611" s="100">
        <v>0.58477855515900001</v>
      </c>
      <c r="AL611" s="100">
        <v>0.81787762872600001</v>
      </c>
      <c r="AM611" s="101">
        <f t="shared" si="39"/>
        <v>1.2369300000000001</v>
      </c>
    </row>
    <row r="612" spans="16:39">
      <c r="P612" s="99">
        <v>9.1999999999999993</v>
      </c>
      <c r="Q612" s="100">
        <v>47.2</v>
      </c>
      <c r="R612" s="100">
        <v>0.25200900153900002</v>
      </c>
      <c r="S612" s="100">
        <v>0.61698921311199995</v>
      </c>
      <c r="T612" s="100">
        <v>0.86204635627899995</v>
      </c>
      <c r="U612" s="101">
        <f t="shared" si="36"/>
        <v>1.1704699999999999</v>
      </c>
      <c r="V612" s="99">
        <v>9.1999999999999993</v>
      </c>
      <c r="W612" s="100">
        <v>47.2</v>
      </c>
      <c r="X612" s="100">
        <v>0.25200900153900002</v>
      </c>
      <c r="Y612" s="100">
        <v>0.61698921311199995</v>
      </c>
      <c r="Z612" s="100">
        <v>0.86204635627899995</v>
      </c>
      <c r="AA612" s="102">
        <f t="shared" si="37"/>
        <v>1.2648999999999999</v>
      </c>
      <c r="AB612" s="99">
        <v>9.1999999999999993</v>
      </c>
      <c r="AC612" s="100">
        <v>47.2</v>
      </c>
      <c r="AD612" s="100">
        <v>0.25200900153900002</v>
      </c>
      <c r="AE612" s="100">
        <v>0.61698921311199995</v>
      </c>
      <c r="AF612" s="100">
        <v>0.86204635627899995</v>
      </c>
      <c r="AG612" s="101">
        <f t="shared" si="38"/>
        <v>1.2369300000000001</v>
      </c>
      <c r="AH612" s="99">
        <v>9.1999999999999993</v>
      </c>
      <c r="AI612" s="100">
        <v>47.2</v>
      </c>
      <c r="AJ612" s="100">
        <v>0.25200900153900002</v>
      </c>
      <c r="AK612" s="100">
        <v>0.61698921311199995</v>
      </c>
      <c r="AL612" s="100">
        <v>0.86204635627899995</v>
      </c>
      <c r="AM612" s="101">
        <f t="shared" si="39"/>
        <v>1.14018</v>
      </c>
    </row>
    <row r="613" spans="16:39">
      <c r="P613" s="99">
        <v>9.3000000000000007</v>
      </c>
      <c r="Q613" s="100">
        <v>47.2</v>
      </c>
      <c r="R613" s="100">
        <v>0.26464428130700002</v>
      </c>
      <c r="S613" s="100">
        <v>0.648922507737</v>
      </c>
      <c r="T613" s="100">
        <v>0.90563031437800001</v>
      </c>
      <c r="U613" s="101">
        <f t="shared" si="36"/>
        <v>1.0770299999999999</v>
      </c>
      <c r="V613" s="99">
        <v>9.3000000000000007</v>
      </c>
      <c r="W613" s="100">
        <v>47.2</v>
      </c>
      <c r="X613" s="100">
        <v>0.26464428130700002</v>
      </c>
      <c r="Y613" s="100">
        <v>0.648922507737</v>
      </c>
      <c r="Z613" s="100">
        <v>0.90563031437800001</v>
      </c>
      <c r="AA613" s="102">
        <f t="shared" si="37"/>
        <v>1.1705000000000001</v>
      </c>
      <c r="AB613" s="99">
        <v>9.3000000000000007</v>
      </c>
      <c r="AC613" s="100">
        <v>47.2</v>
      </c>
      <c r="AD613" s="100">
        <v>0.26464428130700002</v>
      </c>
      <c r="AE613" s="100">
        <v>0.648922507737</v>
      </c>
      <c r="AF613" s="100">
        <v>0.90563031437800001</v>
      </c>
      <c r="AG613" s="101">
        <f t="shared" si="38"/>
        <v>1.14018</v>
      </c>
      <c r="AH613" s="99">
        <v>9.3000000000000007</v>
      </c>
      <c r="AI613" s="100">
        <v>47.2</v>
      </c>
      <c r="AJ613" s="100">
        <v>0.26464428130700002</v>
      </c>
      <c r="AK613" s="100">
        <v>0.648922507737</v>
      </c>
      <c r="AL613" s="100">
        <v>0.90563031437800001</v>
      </c>
      <c r="AM613" s="101">
        <f t="shared" si="39"/>
        <v>1.04403</v>
      </c>
    </row>
    <row r="614" spans="16:39">
      <c r="P614" s="99">
        <v>9.4</v>
      </c>
      <c r="Q614" s="100">
        <v>47.2</v>
      </c>
      <c r="R614" s="100">
        <v>0.27305023341000001</v>
      </c>
      <c r="S614" s="100">
        <v>0.66822043150900001</v>
      </c>
      <c r="T614" s="100">
        <v>0.93118145697999999</v>
      </c>
      <c r="U614" s="101">
        <f t="shared" si="36"/>
        <v>0.98489000000000004</v>
      </c>
      <c r="V614" s="99">
        <v>9.4</v>
      </c>
      <c r="W614" s="100">
        <v>47.2</v>
      </c>
      <c r="X614" s="100">
        <v>0.27305023341000001</v>
      </c>
      <c r="Y614" s="100">
        <v>0.66822043150900001</v>
      </c>
      <c r="Z614" s="100">
        <v>0.93118145697999999</v>
      </c>
      <c r="AA614" s="102">
        <f t="shared" si="37"/>
        <v>1.077</v>
      </c>
      <c r="AB614" s="99">
        <v>9.4</v>
      </c>
      <c r="AC614" s="100">
        <v>47.2</v>
      </c>
      <c r="AD614" s="100">
        <v>0.27305023341000001</v>
      </c>
      <c r="AE614" s="100">
        <v>0.66822043150900001</v>
      </c>
      <c r="AF614" s="100">
        <v>0.93118145697999999</v>
      </c>
      <c r="AG614" s="101">
        <f t="shared" si="38"/>
        <v>1.04403</v>
      </c>
      <c r="AH614" s="99">
        <v>9.4</v>
      </c>
      <c r="AI614" s="100">
        <v>47.2</v>
      </c>
      <c r="AJ614" s="100">
        <v>0.27305023341000001</v>
      </c>
      <c r="AK614" s="100">
        <v>0.66822043150900001</v>
      </c>
      <c r="AL614" s="100">
        <v>0.93118145697999999</v>
      </c>
      <c r="AM614" s="101">
        <f t="shared" si="39"/>
        <v>0.94867999999999997</v>
      </c>
    </row>
    <row r="615" spans="16:39">
      <c r="P615" s="99">
        <v>9.5</v>
      </c>
      <c r="Q615" s="100">
        <v>47.2</v>
      </c>
      <c r="R615" s="100">
        <v>0.27535107283299998</v>
      </c>
      <c r="S615" s="100">
        <v>0.67223904778200005</v>
      </c>
      <c r="T615" s="100">
        <v>0.93625024598200002</v>
      </c>
      <c r="U615" s="101">
        <f t="shared" si="36"/>
        <v>0.89442999999999995</v>
      </c>
      <c r="V615" s="99">
        <v>9.5</v>
      </c>
      <c r="W615" s="100">
        <v>47.2</v>
      </c>
      <c r="X615" s="100">
        <v>0.27535107283299998</v>
      </c>
      <c r="Y615" s="100">
        <v>0.67223904778200005</v>
      </c>
      <c r="Z615" s="100">
        <v>0.93625024598200002</v>
      </c>
      <c r="AA615" s="102">
        <f t="shared" si="37"/>
        <v>0.9849</v>
      </c>
      <c r="AB615" s="99">
        <v>9.5</v>
      </c>
      <c r="AC615" s="100">
        <v>47.2</v>
      </c>
      <c r="AD615" s="100">
        <v>0.27535107283299998</v>
      </c>
      <c r="AE615" s="100">
        <v>0.67223904778200005</v>
      </c>
      <c r="AF615" s="100">
        <v>0.93625024598200002</v>
      </c>
      <c r="AG615" s="101">
        <f t="shared" si="38"/>
        <v>0.94867999999999997</v>
      </c>
      <c r="AH615" s="99">
        <v>9.5</v>
      </c>
      <c r="AI615" s="100">
        <v>47.2</v>
      </c>
      <c r="AJ615" s="100">
        <v>0.27535107283299998</v>
      </c>
      <c r="AK615" s="100">
        <v>0.67223904778200005</v>
      </c>
      <c r="AL615" s="100">
        <v>0.93625024598200002</v>
      </c>
      <c r="AM615" s="101">
        <f t="shared" si="39"/>
        <v>0.85440000000000005</v>
      </c>
    </row>
    <row r="616" spans="16:39">
      <c r="P616" s="99">
        <v>9.6</v>
      </c>
      <c r="Q616" s="100">
        <v>47.2</v>
      </c>
      <c r="R616" s="100">
        <v>0.27106255685300001</v>
      </c>
      <c r="S616" s="100">
        <v>0.65799175936900001</v>
      </c>
      <c r="T616" s="100">
        <v>0.91559287351499996</v>
      </c>
      <c r="U616" s="101">
        <f t="shared" si="36"/>
        <v>0.80623</v>
      </c>
      <c r="V616" s="99">
        <v>9.6</v>
      </c>
      <c r="W616" s="100">
        <v>47.2</v>
      </c>
      <c r="X616" s="100">
        <v>0.27106255685300001</v>
      </c>
      <c r="Y616" s="100">
        <v>0.65799175936900001</v>
      </c>
      <c r="Z616" s="100">
        <v>0.91559287351499996</v>
      </c>
      <c r="AA616" s="102">
        <f t="shared" si="37"/>
        <v>0.89439999999999997</v>
      </c>
      <c r="AB616" s="99">
        <v>9.6</v>
      </c>
      <c r="AC616" s="100">
        <v>47.2</v>
      </c>
      <c r="AD616" s="100">
        <v>0.27106255685300001</v>
      </c>
      <c r="AE616" s="100">
        <v>0.65799175936900001</v>
      </c>
      <c r="AF616" s="100">
        <v>0.91559287351499996</v>
      </c>
      <c r="AG616" s="101">
        <f t="shared" si="38"/>
        <v>0.85440000000000005</v>
      </c>
      <c r="AH616" s="99">
        <v>9.6</v>
      </c>
      <c r="AI616" s="100">
        <v>47.2</v>
      </c>
      <c r="AJ616" s="100">
        <v>0.27106255685300001</v>
      </c>
      <c r="AK616" s="100">
        <v>0.65799175936900001</v>
      </c>
      <c r="AL616" s="100">
        <v>0.91559287351499996</v>
      </c>
      <c r="AM616" s="101">
        <f t="shared" si="39"/>
        <v>0.76158000000000003</v>
      </c>
    </row>
    <row r="617" spans="16:39">
      <c r="P617" s="99">
        <v>9.6999999999999993</v>
      </c>
      <c r="Q617" s="100">
        <v>47.2</v>
      </c>
      <c r="R617" s="100">
        <v>0.26276267686999999</v>
      </c>
      <c r="S617" s="100">
        <v>0.63057398415200006</v>
      </c>
      <c r="T617" s="100">
        <v>0.87512095862799999</v>
      </c>
      <c r="U617" s="101">
        <f t="shared" si="36"/>
        <v>0.72111000000000003</v>
      </c>
      <c r="V617" s="99">
        <v>9.6999999999999993</v>
      </c>
      <c r="W617" s="100">
        <v>47.2</v>
      </c>
      <c r="X617" s="100">
        <v>0.26276267686999999</v>
      </c>
      <c r="Y617" s="100">
        <v>0.63057398415200006</v>
      </c>
      <c r="Z617" s="100">
        <v>0.87512095862799999</v>
      </c>
      <c r="AA617" s="102">
        <f t="shared" si="37"/>
        <v>0.80620000000000003</v>
      </c>
      <c r="AB617" s="99">
        <v>9.6999999999999993</v>
      </c>
      <c r="AC617" s="100">
        <v>47.2</v>
      </c>
      <c r="AD617" s="100">
        <v>0.26276267686999999</v>
      </c>
      <c r="AE617" s="100">
        <v>0.63057398415200006</v>
      </c>
      <c r="AF617" s="100">
        <v>0.87512095862799999</v>
      </c>
      <c r="AG617" s="101">
        <f t="shared" si="38"/>
        <v>0.76158000000000003</v>
      </c>
      <c r="AH617" s="99">
        <v>9.6999999999999993</v>
      </c>
      <c r="AI617" s="100">
        <v>47.2</v>
      </c>
      <c r="AJ617" s="100">
        <v>0.26276267686999999</v>
      </c>
      <c r="AK617" s="100">
        <v>0.63057398415200006</v>
      </c>
      <c r="AL617" s="100">
        <v>0.87512095862799999</v>
      </c>
      <c r="AM617" s="101">
        <f t="shared" si="39"/>
        <v>0.67081999999999997</v>
      </c>
    </row>
    <row r="618" spans="16:39">
      <c r="P618" s="99">
        <v>9.8000000000000007</v>
      </c>
      <c r="Q618" s="100">
        <v>47.2</v>
      </c>
      <c r="R618" s="100">
        <v>0.25506888391600002</v>
      </c>
      <c r="S618" s="100">
        <v>0.60607067910800005</v>
      </c>
      <c r="T618" s="100">
        <v>0.83944947443399998</v>
      </c>
      <c r="U618" s="101">
        <f t="shared" si="36"/>
        <v>0.64031000000000005</v>
      </c>
      <c r="V618" s="99">
        <v>9.8000000000000007</v>
      </c>
      <c r="W618" s="100">
        <v>47.2</v>
      </c>
      <c r="X618" s="100">
        <v>0.25506888391600002</v>
      </c>
      <c r="Y618" s="100">
        <v>0.60607067910800005</v>
      </c>
      <c r="Z618" s="100">
        <v>0.83944947443399998</v>
      </c>
      <c r="AA618" s="102">
        <f t="shared" si="37"/>
        <v>0.72109999999999996</v>
      </c>
      <c r="AB618" s="99">
        <v>9.8000000000000007</v>
      </c>
      <c r="AC618" s="100">
        <v>47.2</v>
      </c>
      <c r="AD618" s="100">
        <v>0.25506888391600002</v>
      </c>
      <c r="AE618" s="100">
        <v>0.60607067910800005</v>
      </c>
      <c r="AF618" s="100">
        <v>0.83944947443399998</v>
      </c>
      <c r="AG618" s="101">
        <f t="shared" si="38"/>
        <v>0.67081999999999997</v>
      </c>
      <c r="AH618" s="99">
        <v>9.8000000000000007</v>
      </c>
      <c r="AI618" s="100">
        <v>47.2</v>
      </c>
      <c r="AJ618" s="100">
        <v>0.25506888391600002</v>
      </c>
      <c r="AK618" s="100">
        <v>0.60607067910800005</v>
      </c>
      <c r="AL618" s="100">
        <v>0.83944947443399998</v>
      </c>
      <c r="AM618" s="101">
        <f t="shared" si="39"/>
        <v>0.58309999999999995</v>
      </c>
    </row>
    <row r="619" spans="16:39">
      <c r="P619" s="99">
        <v>9.9</v>
      </c>
      <c r="Q619" s="100">
        <v>47.2</v>
      </c>
      <c r="R619" s="100">
        <v>0.25126988342099998</v>
      </c>
      <c r="S619" s="100">
        <v>0.59442611040899995</v>
      </c>
      <c r="T619" s="100">
        <v>0.82282954624299998</v>
      </c>
      <c r="U619" s="101">
        <f t="shared" si="36"/>
        <v>0.56569000000000003</v>
      </c>
      <c r="V619" s="99">
        <v>9.9</v>
      </c>
      <c r="W619" s="100">
        <v>47.2</v>
      </c>
      <c r="X619" s="100">
        <v>0.25126988342099998</v>
      </c>
      <c r="Y619" s="100">
        <v>0.59442611040899995</v>
      </c>
      <c r="Z619" s="100">
        <v>0.82282954624299998</v>
      </c>
      <c r="AA619" s="102">
        <f t="shared" si="37"/>
        <v>0.64029999999999998</v>
      </c>
      <c r="AB619" s="99">
        <v>9.9</v>
      </c>
      <c r="AC619" s="100">
        <v>47.2</v>
      </c>
      <c r="AD619" s="100">
        <v>0.25126988342099998</v>
      </c>
      <c r="AE619" s="100">
        <v>0.59442611040899995</v>
      </c>
      <c r="AF619" s="100">
        <v>0.82282954624299998</v>
      </c>
      <c r="AG619" s="101">
        <f t="shared" si="38"/>
        <v>0.58309999999999995</v>
      </c>
      <c r="AH619" s="99">
        <v>9.9</v>
      </c>
      <c r="AI619" s="100">
        <v>47.2</v>
      </c>
      <c r="AJ619" s="100">
        <v>0.25126988342099998</v>
      </c>
      <c r="AK619" s="100">
        <v>0.59442611040899995</v>
      </c>
      <c r="AL619" s="100">
        <v>0.82282954624299998</v>
      </c>
      <c r="AM619" s="101">
        <f t="shared" si="39"/>
        <v>0.5</v>
      </c>
    </row>
    <row r="620" spans="16:39">
      <c r="P620" s="99">
        <v>10.4</v>
      </c>
      <c r="Q620" s="100">
        <v>47.2</v>
      </c>
      <c r="R620" s="100">
        <v>0.25019262627900002</v>
      </c>
      <c r="S620" s="100">
        <v>0.59362552677500002</v>
      </c>
      <c r="T620" s="100">
        <v>0.82165171228599998</v>
      </c>
      <c r="U620" s="101">
        <f t="shared" si="36"/>
        <v>0.41231000000000001</v>
      </c>
      <c r="V620" s="99">
        <v>10.4</v>
      </c>
      <c r="W620" s="100">
        <v>47.2</v>
      </c>
      <c r="X620" s="100">
        <v>0.25019262627900002</v>
      </c>
      <c r="Y620" s="100">
        <v>0.59362552677500002</v>
      </c>
      <c r="Z620" s="100">
        <v>0.82165171228599998</v>
      </c>
      <c r="AA620" s="102">
        <f t="shared" si="37"/>
        <v>0.4</v>
      </c>
      <c r="AB620" s="99">
        <v>10.4</v>
      </c>
      <c r="AC620" s="100">
        <v>47.2</v>
      </c>
      <c r="AD620" s="100">
        <v>0.25019262627900002</v>
      </c>
      <c r="AE620" s="100">
        <v>0.59362552677500002</v>
      </c>
      <c r="AF620" s="100">
        <v>0.82165171228599998</v>
      </c>
      <c r="AG620" s="101">
        <f t="shared" si="38"/>
        <v>0.3</v>
      </c>
      <c r="AH620" s="99">
        <v>10.4</v>
      </c>
      <c r="AI620" s="100">
        <v>47.2</v>
      </c>
      <c r="AJ620" s="100">
        <v>0.25019262627900002</v>
      </c>
      <c r="AK620" s="100">
        <v>0.59362552677500002</v>
      </c>
      <c r="AL620" s="100">
        <v>0.82165171228599998</v>
      </c>
      <c r="AM620" s="101">
        <f t="shared" si="39"/>
        <v>0.31623000000000001</v>
      </c>
    </row>
    <row r="621" spans="16:39">
      <c r="P621" s="99">
        <v>7</v>
      </c>
      <c r="Q621" s="100">
        <v>47.3</v>
      </c>
      <c r="R621" s="100">
        <v>0.17067507723200001</v>
      </c>
      <c r="S621" s="100">
        <v>0.40791812948299999</v>
      </c>
      <c r="T621" s="100">
        <v>0.57249334042</v>
      </c>
      <c r="U621" s="101">
        <f t="shared" si="36"/>
        <v>3.3376600000000001</v>
      </c>
      <c r="V621" s="99">
        <v>7</v>
      </c>
      <c r="W621" s="100">
        <v>47.3</v>
      </c>
      <c r="X621" s="100">
        <v>0.17067507723200001</v>
      </c>
      <c r="Y621" s="100">
        <v>0.40791812948299999</v>
      </c>
      <c r="Z621" s="100">
        <v>0.57249334042</v>
      </c>
      <c r="AA621" s="102">
        <f t="shared" si="37"/>
        <v>3.4365999999999999</v>
      </c>
      <c r="AB621" s="99">
        <v>7</v>
      </c>
      <c r="AC621" s="100">
        <v>47.3</v>
      </c>
      <c r="AD621" s="100">
        <v>0.17067507723200001</v>
      </c>
      <c r="AE621" s="100">
        <v>0.40791812948299999</v>
      </c>
      <c r="AF621" s="100">
        <v>0.57249334042</v>
      </c>
      <c r="AG621" s="101">
        <f t="shared" si="38"/>
        <v>3.4234499999999999</v>
      </c>
      <c r="AH621" s="99">
        <v>7</v>
      </c>
      <c r="AI621" s="100">
        <v>47.3</v>
      </c>
      <c r="AJ621" s="100">
        <v>0.17067507723200001</v>
      </c>
      <c r="AK621" s="100">
        <v>0.40791812948299999</v>
      </c>
      <c r="AL621" s="100">
        <v>0.57249334042</v>
      </c>
      <c r="AM621" s="101">
        <f t="shared" si="39"/>
        <v>3.3241499999999999</v>
      </c>
    </row>
    <row r="622" spans="16:39">
      <c r="P622" s="99">
        <v>6.9</v>
      </c>
      <c r="Q622" s="100">
        <v>47.3</v>
      </c>
      <c r="R622" s="100">
        <v>0.158334329454</v>
      </c>
      <c r="S622" s="100">
        <v>0.375071769863</v>
      </c>
      <c r="T622" s="100">
        <v>0.52546926139000005</v>
      </c>
      <c r="U622" s="101">
        <f t="shared" si="36"/>
        <v>3.4365700000000001</v>
      </c>
      <c r="V622" s="99">
        <v>6.9</v>
      </c>
      <c r="W622" s="100">
        <v>47.3</v>
      </c>
      <c r="X622" s="100">
        <v>0.158334329454</v>
      </c>
      <c r="Y622" s="100">
        <v>0.375071769863</v>
      </c>
      <c r="Z622" s="100">
        <v>0.52546926139000005</v>
      </c>
      <c r="AA622" s="102">
        <f t="shared" si="37"/>
        <v>3.5354999999999999</v>
      </c>
      <c r="AB622" s="99">
        <v>6.9</v>
      </c>
      <c r="AC622" s="100">
        <v>47.3</v>
      </c>
      <c r="AD622" s="100">
        <v>0.158334329454</v>
      </c>
      <c r="AE622" s="100">
        <v>0.375071769863</v>
      </c>
      <c r="AF622" s="100">
        <v>0.52546926139000005</v>
      </c>
      <c r="AG622" s="101">
        <f t="shared" si="38"/>
        <v>3.52278</v>
      </c>
      <c r="AH622" s="99">
        <v>6.9</v>
      </c>
      <c r="AI622" s="100">
        <v>47.3</v>
      </c>
      <c r="AJ622" s="100">
        <v>0.158334329454</v>
      </c>
      <c r="AK622" s="100">
        <v>0.375071769863</v>
      </c>
      <c r="AL622" s="100">
        <v>0.52546926139000005</v>
      </c>
      <c r="AM622" s="101">
        <f t="shared" si="39"/>
        <v>3.4234499999999999</v>
      </c>
    </row>
    <row r="623" spans="16:39">
      <c r="P623" s="99">
        <v>7.1</v>
      </c>
      <c r="Q623" s="100">
        <v>47.3</v>
      </c>
      <c r="R623" s="100">
        <v>0.18034780245699999</v>
      </c>
      <c r="S623" s="100">
        <v>0.43080083977299999</v>
      </c>
      <c r="T623" s="100">
        <v>0.60380820823000003</v>
      </c>
      <c r="U623" s="101">
        <f t="shared" si="36"/>
        <v>3.2388300000000001</v>
      </c>
      <c r="V623" s="99">
        <v>7.1</v>
      </c>
      <c r="W623" s="100">
        <v>47.3</v>
      </c>
      <c r="X623" s="100">
        <v>0.18034780245699999</v>
      </c>
      <c r="Y623" s="100">
        <v>0.43080083977299999</v>
      </c>
      <c r="Z623" s="100">
        <v>0.60380820823000003</v>
      </c>
      <c r="AA623" s="102">
        <f t="shared" si="37"/>
        <v>3.3376999999999999</v>
      </c>
      <c r="AB623" s="99">
        <v>7.1</v>
      </c>
      <c r="AC623" s="100">
        <v>47.3</v>
      </c>
      <c r="AD623" s="100">
        <v>0.18034780245699999</v>
      </c>
      <c r="AE623" s="100">
        <v>0.43080083977299999</v>
      </c>
      <c r="AF623" s="100">
        <v>0.60380820823000003</v>
      </c>
      <c r="AG623" s="101">
        <f t="shared" si="38"/>
        <v>3.32416</v>
      </c>
      <c r="AH623" s="99">
        <v>7.1</v>
      </c>
      <c r="AI623" s="100">
        <v>47.3</v>
      </c>
      <c r="AJ623" s="100">
        <v>0.18034780245699999</v>
      </c>
      <c r="AK623" s="100">
        <v>0.43080083977299999</v>
      </c>
      <c r="AL623" s="100">
        <v>0.60380820823000003</v>
      </c>
      <c r="AM623" s="101">
        <f t="shared" si="39"/>
        <v>3.2248999999999999</v>
      </c>
    </row>
    <row r="624" spans="16:39">
      <c r="P624" s="99">
        <v>6.8</v>
      </c>
      <c r="Q624" s="100">
        <v>47.3</v>
      </c>
      <c r="R624" s="100">
        <v>0.14587305083800001</v>
      </c>
      <c r="S624" s="100">
        <v>0.34075794090099998</v>
      </c>
      <c r="T624" s="100">
        <v>0.47566112335600003</v>
      </c>
      <c r="U624" s="101">
        <f t="shared" si="36"/>
        <v>3.5355300000000001</v>
      </c>
      <c r="V624" s="99">
        <v>6.8</v>
      </c>
      <c r="W624" s="100">
        <v>47.3</v>
      </c>
      <c r="X624" s="100">
        <v>0.14587305083800001</v>
      </c>
      <c r="Y624" s="100">
        <v>0.34075794090099998</v>
      </c>
      <c r="Z624" s="100">
        <v>0.47566112335600003</v>
      </c>
      <c r="AA624" s="102">
        <f t="shared" si="37"/>
        <v>3.6345999999999998</v>
      </c>
      <c r="AB624" s="99">
        <v>6.8</v>
      </c>
      <c r="AC624" s="100">
        <v>47.3</v>
      </c>
      <c r="AD624" s="100">
        <v>0.14587305083800001</v>
      </c>
      <c r="AE624" s="100">
        <v>0.34075794090099998</v>
      </c>
      <c r="AF624" s="100">
        <v>0.47566112335600003</v>
      </c>
      <c r="AG624" s="101">
        <f t="shared" si="38"/>
        <v>3.62216</v>
      </c>
      <c r="AH624" s="99">
        <v>6.8</v>
      </c>
      <c r="AI624" s="100">
        <v>47.3</v>
      </c>
      <c r="AJ624" s="100">
        <v>0.14587305083800001</v>
      </c>
      <c r="AK624" s="100">
        <v>0.34075794090099998</v>
      </c>
      <c r="AL624" s="100">
        <v>0.47566112335600003</v>
      </c>
      <c r="AM624" s="101">
        <f t="shared" si="39"/>
        <v>3.52278</v>
      </c>
    </row>
    <row r="625" spans="16:39">
      <c r="P625" s="99">
        <v>7.2</v>
      </c>
      <c r="Q625" s="100">
        <v>47.3</v>
      </c>
      <c r="R625" s="100">
        <v>0.186915195575</v>
      </c>
      <c r="S625" s="100">
        <v>0.44403900751100001</v>
      </c>
      <c r="T625" s="100">
        <v>0.62005492328699996</v>
      </c>
      <c r="U625" s="101">
        <f t="shared" si="36"/>
        <v>3.1400600000000001</v>
      </c>
      <c r="V625" s="99">
        <v>7.2</v>
      </c>
      <c r="W625" s="100">
        <v>47.3</v>
      </c>
      <c r="X625" s="100">
        <v>0.186915195575</v>
      </c>
      <c r="Y625" s="100">
        <v>0.44403900751100001</v>
      </c>
      <c r="Z625" s="100">
        <v>0.62005492328699996</v>
      </c>
      <c r="AA625" s="102">
        <f t="shared" si="37"/>
        <v>3.2387999999999999</v>
      </c>
      <c r="AB625" s="99">
        <v>7.2</v>
      </c>
      <c r="AC625" s="100">
        <v>47.3</v>
      </c>
      <c r="AD625" s="100">
        <v>0.186915195575</v>
      </c>
      <c r="AE625" s="100">
        <v>0.44403900751100001</v>
      </c>
      <c r="AF625" s="100">
        <v>0.62005492328699996</v>
      </c>
      <c r="AG625" s="101">
        <f t="shared" si="38"/>
        <v>3.2248999999999999</v>
      </c>
      <c r="AH625" s="99">
        <v>7.2</v>
      </c>
      <c r="AI625" s="100">
        <v>47.3</v>
      </c>
      <c r="AJ625" s="100">
        <v>0.186915195575</v>
      </c>
      <c r="AK625" s="100">
        <v>0.44403900751100001</v>
      </c>
      <c r="AL625" s="100">
        <v>0.62005492328699996</v>
      </c>
      <c r="AM625" s="101">
        <f t="shared" si="39"/>
        <v>3.1257000000000001</v>
      </c>
    </row>
    <row r="626" spans="16:39">
      <c r="P626" s="99">
        <v>6.7</v>
      </c>
      <c r="Q626" s="100">
        <v>47.3</v>
      </c>
      <c r="R626" s="100">
        <v>0.135301404578</v>
      </c>
      <c r="S626" s="100">
        <v>0.31288360481700001</v>
      </c>
      <c r="T626" s="100">
        <v>0.43547637014000001</v>
      </c>
      <c r="U626" s="101">
        <f t="shared" si="36"/>
        <v>3.63456</v>
      </c>
      <c r="V626" s="99">
        <v>6.7</v>
      </c>
      <c r="W626" s="100">
        <v>47.3</v>
      </c>
      <c r="X626" s="100">
        <v>0.135301404578</v>
      </c>
      <c r="Y626" s="100">
        <v>0.31288360481700001</v>
      </c>
      <c r="Z626" s="100">
        <v>0.43547637014000001</v>
      </c>
      <c r="AA626" s="102">
        <f t="shared" si="37"/>
        <v>3.7336</v>
      </c>
      <c r="AB626" s="99">
        <v>6.7</v>
      </c>
      <c r="AC626" s="100">
        <v>47.3</v>
      </c>
      <c r="AD626" s="100">
        <v>0.135301404578</v>
      </c>
      <c r="AE626" s="100">
        <v>0.31288360481700001</v>
      </c>
      <c r="AF626" s="100">
        <v>0.43547637014000001</v>
      </c>
      <c r="AG626" s="101">
        <f t="shared" si="38"/>
        <v>3.7215600000000002</v>
      </c>
      <c r="AH626" s="99">
        <v>6.7</v>
      </c>
      <c r="AI626" s="100">
        <v>47.3</v>
      </c>
      <c r="AJ626" s="100">
        <v>0.135301404578</v>
      </c>
      <c r="AK626" s="100">
        <v>0.31288360481700001</v>
      </c>
      <c r="AL626" s="100">
        <v>0.43547637014000001</v>
      </c>
      <c r="AM626" s="101">
        <f t="shared" si="39"/>
        <v>3.62215</v>
      </c>
    </row>
    <row r="627" spans="16:39">
      <c r="P627" s="99">
        <v>7.3</v>
      </c>
      <c r="Q627" s="100">
        <v>47.3</v>
      </c>
      <c r="R627" s="100">
        <v>0.189344758255</v>
      </c>
      <c r="S627" s="100">
        <v>0.44530569433799999</v>
      </c>
      <c r="T627" s="100">
        <v>0.618216027005</v>
      </c>
      <c r="U627" s="101">
        <f t="shared" si="36"/>
        <v>3.0413800000000002</v>
      </c>
      <c r="V627" s="99">
        <v>7.3</v>
      </c>
      <c r="W627" s="100">
        <v>47.3</v>
      </c>
      <c r="X627" s="100">
        <v>0.189344758255</v>
      </c>
      <c r="Y627" s="100">
        <v>0.44530569433799999</v>
      </c>
      <c r="Z627" s="100">
        <v>0.618216027005</v>
      </c>
      <c r="AA627" s="102">
        <f t="shared" si="37"/>
        <v>3.1400999999999999</v>
      </c>
      <c r="AB627" s="99">
        <v>7.3</v>
      </c>
      <c r="AC627" s="100">
        <v>47.3</v>
      </c>
      <c r="AD627" s="100">
        <v>0.189344758255</v>
      </c>
      <c r="AE627" s="100">
        <v>0.44530569433799999</v>
      </c>
      <c r="AF627" s="100">
        <v>0.618216027005</v>
      </c>
      <c r="AG627" s="101">
        <f t="shared" si="38"/>
        <v>3.1257000000000001</v>
      </c>
      <c r="AH627" s="99">
        <v>7.3</v>
      </c>
      <c r="AI627" s="100">
        <v>47.3</v>
      </c>
      <c r="AJ627" s="100">
        <v>0.189344758255</v>
      </c>
      <c r="AK627" s="100">
        <v>0.44530569433799999</v>
      </c>
      <c r="AL627" s="100">
        <v>0.618216027005</v>
      </c>
      <c r="AM627" s="101">
        <f t="shared" si="39"/>
        <v>3.0265499999999999</v>
      </c>
    </row>
    <row r="628" spans="16:39">
      <c r="P628" s="99">
        <v>7.4</v>
      </c>
      <c r="Q628" s="100">
        <v>47.3</v>
      </c>
      <c r="R628" s="100">
        <v>0.18876588996599999</v>
      </c>
      <c r="S628" s="100">
        <v>0.44018187729000002</v>
      </c>
      <c r="T628" s="100">
        <v>0.60841241381199995</v>
      </c>
      <c r="U628" s="101">
        <f t="shared" si="36"/>
        <v>2.94279</v>
      </c>
      <c r="V628" s="99">
        <v>7.4</v>
      </c>
      <c r="W628" s="100">
        <v>47.3</v>
      </c>
      <c r="X628" s="100">
        <v>0.18876588996599999</v>
      </c>
      <c r="Y628" s="100">
        <v>0.44018187729000002</v>
      </c>
      <c r="Z628" s="100">
        <v>0.60841241381199995</v>
      </c>
      <c r="AA628" s="102">
        <f t="shared" si="37"/>
        <v>3.0413999999999999</v>
      </c>
      <c r="AB628" s="99">
        <v>7.4</v>
      </c>
      <c r="AC628" s="100">
        <v>47.3</v>
      </c>
      <c r="AD628" s="100">
        <v>0.18876588996599999</v>
      </c>
      <c r="AE628" s="100">
        <v>0.44018187729000002</v>
      </c>
      <c r="AF628" s="100">
        <v>0.60841241381199995</v>
      </c>
      <c r="AG628" s="101">
        <f t="shared" si="38"/>
        <v>3.0265499999999999</v>
      </c>
      <c r="AH628" s="99">
        <v>7.4</v>
      </c>
      <c r="AI628" s="100">
        <v>47.3</v>
      </c>
      <c r="AJ628" s="100">
        <v>0.18876588996599999</v>
      </c>
      <c r="AK628" s="100">
        <v>0.44018187729000002</v>
      </c>
      <c r="AL628" s="100">
        <v>0.60841241381199995</v>
      </c>
      <c r="AM628" s="101">
        <f t="shared" si="39"/>
        <v>2.92746</v>
      </c>
    </row>
    <row r="629" spans="16:39">
      <c r="P629" s="99">
        <v>7.5</v>
      </c>
      <c r="Q629" s="100">
        <v>47.3</v>
      </c>
      <c r="R629" s="100">
        <v>0.187731947604</v>
      </c>
      <c r="S629" s="100">
        <v>0.43649494509800002</v>
      </c>
      <c r="T629" s="100">
        <v>0.60224259941799996</v>
      </c>
      <c r="U629" s="101">
        <f t="shared" si="36"/>
        <v>2.84429</v>
      </c>
      <c r="V629" s="99">
        <v>7.5</v>
      </c>
      <c r="W629" s="100">
        <v>47.3</v>
      </c>
      <c r="X629" s="100">
        <v>0.187731947604</v>
      </c>
      <c r="Y629" s="100">
        <v>0.43649494509800002</v>
      </c>
      <c r="Z629" s="100">
        <v>0.60224259941799996</v>
      </c>
      <c r="AA629" s="102">
        <f t="shared" si="37"/>
        <v>2.9428000000000001</v>
      </c>
      <c r="AB629" s="99">
        <v>7.5</v>
      </c>
      <c r="AC629" s="100">
        <v>47.3</v>
      </c>
      <c r="AD629" s="100">
        <v>0.187731947604</v>
      </c>
      <c r="AE629" s="100">
        <v>0.43649494509800002</v>
      </c>
      <c r="AF629" s="100">
        <v>0.60224259941799996</v>
      </c>
      <c r="AG629" s="101">
        <f t="shared" si="38"/>
        <v>2.92746</v>
      </c>
      <c r="AH629" s="99">
        <v>7.5</v>
      </c>
      <c r="AI629" s="100">
        <v>47.3</v>
      </c>
      <c r="AJ629" s="100">
        <v>0.187731947604</v>
      </c>
      <c r="AK629" s="100">
        <v>0.43649494509800002</v>
      </c>
      <c r="AL629" s="100">
        <v>0.60224259941799996</v>
      </c>
      <c r="AM629" s="101">
        <f t="shared" si="39"/>
        <v>2.82843</v>
      </c>
    </row>
    <row r="630" spans="16:39">
      <c r="P630" s="99">
        <v>7.6</v>
      </c>
      <c r="Q630" s="100">
        <v>47.3</v>
      </c>
      <c r="R630" s="100">
        <v>0.184655721276</v>
      </c>
      <c r="S630" s="100">
        <v>0.42918390540200002</v>
      </c>
      <c r="T630" s="100">
        <v>0.59254374560199996</v>
      </c>
      <c r="U630" s="101">
        <f t="shared" si="36"/>
        <v>2.7459099999999999</v>
      </c>
      <c r="V630" s="99">
        <v>7.6</v>
      </c>
      <c r="W630" s="100">
        <v>47.3</v>
      </c>
      <c r="X630" s="100">
        <v>0.184655721276</v>
      </c>
      <c r="Y630" s="100">
        <v>0.42918390540200002</v>
      </c>
      <c r="Z630" s="100">
        <v>0.59254374560199996</v>
      </c>
      <c r="AA630" s="102">
        <f t="shared" si="37"/>
        <v>2.8443000000000001</v>
      </c>
      <c r="AB630" s="99">
        <v>7.6</v>
      </c>
      <c r="AC630" s="100">
        <v>47.3</v>
      </c>
      <c r="AD630" s="100">
        <v>0.184655721276</v>
      </c>
      <c r="AE630" s="100">
        <v>0.42918390540200002</v>
      </c>
      <c r="AF630" s="100">
        <v>0.59254374560199996</v>
      </c>
      <c r="AG630" s="101">
        <f t="shared" si="38"/>
        <v>2.82843</v>
      </c>
      <c r="AH630" s="99">
        <v>7.6</v>
      </c>
      <c r="AI630" s="100">
        <v>47.3</v>
      </c>
      <c r="AJ630" s="100">
        <v>0.184655721276</v>
      </c>
      <c r="AK630" s="100">
        <v>0.42918390540200002</v>
      </c>
      <c r="AL630" s="100">
        <v>0.59254374560199996</v>
      </c>
      <c r="AM630" s="101">
        <f t="shared" si="39"/>
        <v>2.7294700000000001</v>
      </c>
    </row>
    <row r="631" spans="16:39">
      <c r="P631" s="99">
        <v>7.7</v>
      </c>
      <c r="Q631" s="100">
        <v>47.3</v>
      </c>
      <c r="R631" s="100">
        <v>0.178425734626</v>
      </c>
      <c r="S631" s="100">
        <v>0.41327871876200001</v>
      </c>
      <c r="T631" s="100">
        <v>0.57076996367699995</v>
      </c>
      <c r="U631" s="101">
        <f t="shared" si="36"/>
        <v>2.64764</v>
      </c>
      <c r="V631" s="99">
        <v>7.7</v>
      </c>
      <c r="W631" s="100">
        <v>47.3</v>
      </c>
      <c r="X631" s="100">
        <v>0.178425734626</v>
      </c>
      <c r="Y631" s="100">
        <v>0.41327871876200001</v>
      </c>
      <c r="Z631" s="100">
        <v>0.57076996367699995</v>
      </c>
      <c r="AA631" s="102">
        <f t="shared" si="37"/>
        <v>2.7458999999999998</v>
      </c>
      <c r="AB631" s="99">
        <v>7.7</v>
      </c>
      <c r="AC631" s="100">
        <v>47.3</v>
      </c>
      <c r="AD631" s="100">
        <v>0.178425734626</v>
      </c>
      <c r="AE631" s="100">
        <v>0.41327871876200001</v>
      </c>
      <c r="AF631" s="100">
        <v>0.57076996367699995</v>
      </c>
      <c r="AG631" s="101">
        <f t="shared" si="38"/>
        <v>2.7294700000000001</v>
      </c>
      <c r="AH631" s="99">
        <v>7.7</v>
      </c>
      <c r="AI631" s="100">
        <v>47.3</v>
      </c>
      <c r="AJ631" s="100">
        <v>0.178425734626</v>
      </c>
      <c r="AK631" s="100">
        <v>0.41327871876200001</v>
      </c>
      <c r="AL631" s="100">
        <v>0.57076996367699995</v>
      </c>
      <c r="AM631" s="101">
        <f t="shared" si="39"/>
        <v>2.6305900000000002</v>
      </c>
    </row>
    <row r="632" spans="16:39">
      <c r="P632" s="99">
        <v>7.8</v>
      </c>
      <c r="Q632" s="100">
        <v>47.3</v>
      </c>
      <c r="R632" s="100">
        <v>0.16949369582400001</v>
      </c>
      <c r="S632" s="100">
        <v>0.38811776739999998</v>
      </c>
      <c r="T632" s="100">
        <v>0.53395045531899998</v>
      </c>
      <c r="U632" s="101">
        <f t="shared" si="36"/>
        <v>2.5495100000000002</v>
      </c>
      <c r="V632" s="99">
        <v>7.8</v>
      </c>
      <c r="W632" s="100">
        <v>47.3</v>
      </c>
      <c r="X632" s="100">
        <v>0.16949369582400001</v>
      </c>
      <c r="Y632" s="100">
        <v>0.38811776739999998</v>
      </c>
      <c r="Z632" s="100">
        <v>0.53395045531899998</v>
      </c>
      <c r="AA632" s="102">
        <f t="shared" si="37"/>
        <v>2.6476000000000002</v>
      </c>
      <c r="AB632" s="99">
        <v>7.8</v>
      </c>
      <c r="AC632" s="100">
        <v>47.3</v>
      </c>
      <c r="AD632" s="100">
        <v>0.16949369582400001</v>
      </c>
      <c r="AE632" s="100">
        <v>0.38811776739999998</v>
      </c>
      <c r="AF632" s="100">
        <v>0.53395045531899998</v>
      </c>
      <c r="AG632" s="101">
        <f t="shared" si="38"/>
        <v>2.6305900000000002</v>
      </c>
      <c r="AH632" s="99">
        <v>7.8</v>
      </c>
      <c r="AI632" s="100">
        <v>47.3</v>
      </c>
      <c r="AJ632" s="100">
        <v>0.16949369582400001</v>
      </c>
      <c r="AK632" s="100">
        <v>0.38811776739999998</v>
      </c>
      <c r="AL632" s="100">
        <v>0.53395045531899998</v>
      </c>
      <c r="AM632" s="101">
        <f t="shared" si="39"/>
        <v>2.5318000000000001</v>
      </c>
    </row>
    <row r="633" spans="16:39">
      <c r="P633" s="99">
        <v>7.9</v>
      </c>
      <c r="Q633" s="100">
        <v>47.3</v>
      </c>
      <c r="R633" s="100">
        <v>0.15946605463300001</v>
      </c>
      <c r="S633" s="100">
        <v>0.35818648360900002</v>
      </c>
      <c r="T633" s="100">
        <v>0.49066127464999998</v>
      </c>
      <c r="U633" s="101">
        <f t="shared" si="36"/>
        <v>2.45153</v>
      </c>
      <c r="V633" s="99">
        <v>7.9</v>
      </c>
      <c r="W633" s="100">
        <v>47.3</v>
      </c>
      <c r="X633" s="100">
        <v>0.15946605463300001</v>
      </c>
      <c r="Y633" s="100">
        <v>0.35818648360900002</v>
      </c>
      <c r="Z633" s="100">
        <v>0.49066127464999998</v>
      </c>
      <c r="AA633" s="102">
        <f t="shared" si="37"/>
        <v>2.5495000000000001</v>
      </c>
      <c r="AB633" s="99">
        <v>7.9</v>
      </c>
      <c r="AC633" s="100">
        <v>47.3</v>
      </c>
      <c r="AD633" s="100">
        <v>0.15946605463300001</v>
      </c>
      <c r="AE633" s="100">
        <v>0.35818648360900002</v>
      </c>
      <c r="AF633" s="100">
        <v>0.49066127464999998</v>
      </c>
      <c r="AG633" s="101">
        <f t="shared" si="38"/>
        <v>2.5318000000000001</v>
      </c>
      <c r="AH633" s="99">
        <v>7.9</v>
      </c>
      <c r="AI633" s="100">
        <v>47.3</v>
      </c>
      <c r="AJ633" s="100">
        <v>0.15946605463300001</v>
      </c>
      <c r="AK633" s="100">
        <v>0.35818648360900002</v>
      </c>
      <c r="AL633" s="100">
        <v>0.49066127464999998</v>
      </c>
      <c r="AM633" s="101">
        <f t="shared" si="39"/>
        <v>2.4331</v>
      </c>
    </row>
    <row r="634" spans="16:39">
      <c r="P634" s="99">
        <v>8</v>
      </c>
      <c r="Q634" s="100">
        <v>47.3</v>
      </c>
      <c r="R634" s="100">
        <v>0.15161032534400001</v>
      </c>
      <c r="S634" s="100">
        <v>0.332204616359</v>
      </c>
      <c r="T634" s="100">
        <v>0.45248686020500001</v>
      </c>
      <c r="U634" s="101">
        <f t="shared" si="36"/>
        <v>2.35372</v>
      </c>
      <c r="V634" s="99">
        <v>8</v>
      </c>
      <c r="W634" s="100">
        <v>47.3</v>
      </c>
      <c r="X634" s="100">
        <v>0.15161032534400001</v>
      </c>
      <c r="Y634" s="100">
        <v>0.332204616359</v>
      </c>
      <c r="Z634" s="100">
        <v>0.45248686020500001</v>
      </c>
      <c r="AA634" s="102">
        <f t="shared" si="37"/>
        <v>2.4514999999999998</v>
      </c>
      <c r="AB634" s="99">
        <v>8</v>
      </c>
      <c r="AC634" s="100">
        <v>47.3</v>
      </c>
      <c r="AD634" s="100">
        <v>0.15161032534400001</v>
      </c>
      <c r="AE634" s="100">
        <v>0.332204616359</v>
      </c>
      <c r="AF634" s="100">
        <v>0.45248686020500001</v>
      </c>
      <c r="AG634" s="101">
        <f t="shared" si="38"/>
        <v>2.4331100000000001</v>
      </c>
      <c r="AH634" s="99">
        <v>8</v>
      </c>
      <c r="AI634" s="100">
        <v>47.3</v>
      </c>
      <c r="AJ634" s="100">
        <v>0.15161032534400001</v>
      </c>
      <c r="AK634" s="100">
        <v>0.332204616359</v>
      </c>
      <c r="AL634" s="100">
        <v>0.45248686020500001</v>
      </c>
      <c r="AM634" s="101">
        <f t="shared" si="39"/>
        <v>2.3345199999999999</v>
      </c>
    </row>
    <row r="635" spans="16:39">
      <c r="P635" s="99">
        <v>8.1</v>
      </c>
      <c r="Q635" s="100">
        <v>47.3</v>
      </c>
      <c r="R635" s="100">
        <v>0.146572273542</v>
      </c>
      <c r="S635" s="100">
        <v>0.31566550686700001</v>
      </c>
      <c r="T635" s="100">
        <v>0.42815598611099998</v>
      </c>
      <c r="U635" s="101">
        <f t="shared" si="36"/>
        <v>2.2561</v>
      </c>
      <c r="V635" s="99">
        <v>8.1</v>
      </c>
      <c r="W635" s="100">
        <v>47.3</v>
      </c>
      <c r="X635" s="100">
        <v>0.146572273542</v>
      </c>
      <c r="Y635" s="100">
        <v>0.31566550686700001</v>
      </c>
      <c r="Z635" s="100">
        <v>0.42815598611099998</v>
      </c>
      <c r="AA635" s="102">
        <f t="shared" si="37"/>
        <v>2.3536999999999999</v>
      </c>
      <c r="AB635" s="99">
        <v>8.1</v>
      </c>
      <c r="AC635" s="100">
        <v>47.3</v>
      </c>
      <c r="AD635" s="100">
        <v>0.146572273542</v>
      </c>
      <c r="AE635" s="100">
        <v>0.31566550686700001</v>
      </c>
      <c r="AF635" s="100">
        <v>0.42815598611099998</v>
      </c>
      <c r="AG635" s="101">
        <f t="shared" si="38"/>
        <v>2.3345199999999999</v>
      </c>
      <c r="AH635" s="99">
        <v>8.1</v>
      </c>
      <c r="AI635" s="100">
        <v>47.3</v>
      </c>
      <c r="AJ635" s="100">
        <v>0.146572273542</v>
      </c>
      <c r="AK635" s="100">
        <v>0.31566550686700001</v>
      </c>
      <c r="AL635" s="100">
        <v>0.42815598611099998</v>
      </c>
      <c r="AM635" s="101">
        <f t="shared" si="39"/>
        <v>2.2360699999999998</v>
      </c>
    </row>
    <row r="636" spans="16:39">
      <c r="P636" s="99">
        <v>8.1999999999999993</v>
      </c>
      <c r="Q636" s="100">
        <v>47.3</v>
      </c>
      <c r="R636" s="100">
        <v>0.146029877094</v>
      </c>
      <c r="S636" s="100">
        <v>0.31586692305399999</v>
      </c>
      <c r="T636" s="100">
        <v>0.42953506227600002</v>
      </c>
      <c r="U636" s="101">
        <f t="shared" si="36"/>
        <v>2.1587000000000001</v>
      </c>
      <c r="V636" s="99">
        <v>8.1999999999999993</v>
      </c>
      <c r="W636" s="100">
        <v>47.3</v>
      </c>
      <c r="X636" s="100">
        <v>0.146029877094</v>
      </c>
      <c r="Y636" s="100">
        <v>0.31586692305399999</v>
      </c>
      <c r="Z636" s="100">
        <v>0.42953506227600002</v>
      </c>
      <c r="AA636" s="102">
        <f t="shared" si="37"/>
        <v>2.2561</v>
      </c>
      <c r="AB636" s="99">
        <v>8.1999999999999993</v>
      </c>
      <c r="AC636" s="100">
        <v>47.3</v>
      </c>
      <c r="AD636" s="100">
        <v>0.146029877094</v>
      </c>
      <c r="AE636" s="100">
        <v>0.31586692305399999</v>
      </c>
      <c r="AF636" s="100">
        <v>0.42953506227600002</v>
      </c>
      <c r="AG636" s="101">
        <f t="shared" si="38"/>
        <v>2.2360699999999998</v>
      </c>
      <c r="AH636" s="99">
        <v>8.1999999999999993</v>
      </c>
      <c r="AI636" s="100">
        <v>47.3</v>
      </c>
      <c r="AJ636" s="100">
        <v>0.146029877094</v>
      </c>
      <c r="AK636" s="100">
        <v>0.31586692305399999</v>
      </c>
      <c r="AL636" s="100">
        <v>0.42953506227600002</v>
      </c>
      <c r="AM636" s="101">
        <f t="shared" si="39"/>
        <v>2.1377600000000001</v>
      </c>
    </row>
    <row r="637" spans="16:39">
      <c r="P637" s="99">
        <v>8.3000000000000007</v>
      </c>
      <c r="Q637" s="100">
        <v>47.3</v>
      </c>
      <c r="R637" s="100">
        <v>0.14898668276999999</v>
      </c>
      <c r="S637" s="100">
        <v>0.32833745414600002</v>
      </c>
      <c r="T637" s="100">
        <v>0.44950216918199998</v>
      </c>
      <c r="U637" s="101">
        <f t="shared" si="36"/>
        <v>2.06155</v>
      </c>
      <c r="V637" s="99">
        <v>8.3000000000000007</v>
      </c>
      <c r="W637" s="100">
        <v>47.3</v>
      </c>
      <c r="X637" s="100">
        <v>0.14898668276999999</v>
      </c>
      <c r="Y637" s="100">
        <v>0.32833745414600002</v>
      </c>
      <c r="Z637" s="100">
        <v>0.44950216918199998</v>
      </c>
      <c r="AA637" s="102">
        <f t="shared" si="37"/>
        <v>2.1587000000000001</v>
      </c>
      <c r="AB637" s="99">
        <v>8.3000000000000007</v>
      </c>
      <c r="AC637" s="100">
        <v>47.3</v>
      </c>
      <c r="AD637" s="100">
        <v>0.14898668276999999</v>
      </c>
      <c r="AE637" s="100">
        <v>0.32833745414600002</v>
      </c>
      <c r="AF637" s="100">
        <v>0.44950216918199998</v>
      </c>
      <c r="AG637" s="101">
        <f t="shared" si="38"/>
        <v>2.1377600000000001</v>
      </c>
      <c r="AH637" s="99">
        <v>8.3000000000000007</v>
      </c>
      <c r="AI637" s="100">
        <v>47.3</v>
      </c>
      <c r="AJ637" s="100">
        <v>0.14898668276999999</v>
      </c>
      <c r="AK637" s="100">
        <v>0.32833745414600002</v>
      </c>
      <c r="AL637" s="100">
        <v>0.44950216918199998</v>
      </c>
      <c r="AM637" s="101">
        <f t="shared" si="39"/>
        <v>2.0396100000000001</v>
      </c>
    </row>
    <row r="638" spans="16:39">
      <c r="P638" s="99">
        <v>8.4</v>
      </c>
      <c r="Q638" s="100">
        <v>47.3</v>
      </c>
      <c r="R638" s="100">
        <v>0.15467184291</v>
      </c>
      <c r="S638" s="100">
        <v>0.34851714545899998</v>
      </c>
      <c r="T638" s="100">
        <v>0.48012569401299998</v>
      </c>
      <c r="U638" s="101">
        <f t="shared" si="36"/>
        <v>1.96469</v>
      </c>
      <c r="V638" s="99">
        <v>8.4</v>
      </c>
      <c r="W638" s="100">
        <v>47.3</v>
      </c>
      <c r="X638" s="100">
        <v>0.15467184291</v>
      </c>
      <c r="Y638" s="100">
        <v>0.34851714545899998</v>
      </c>
      <c r="Z638" s="100">
        <v>0.48012569401299998</v>
      </c>
      <c r="AA638" s="102">
        <f t="shared" si="37"/>
        <v>2.0615999999999999</v>
      </c>
      <c r="AB638" s="99">
        <v>8.4</v>
      </c>
      <c r="AC638" s="100">
        <v>47.3</v>
      </c>
      <c r="AD638" s="100">
        <v>0.15467184291</v>
      </c>
      <c r="AE638" s="100">
        <v>0.34851714545899998</v>
      </c>
      <c r="AF638" s="100">
        <v>0.48012569401299998</v>
      </c>
      <c r="AG638" s="101">
        <f t="shared" si="38"/>
        <v>2.0396100000000001</v>
      </c>
      <c r="AH638" s="99">
        <v>8.4</v>
      </c>
      <c r="AI638" s="100">
        <v>47.3</v>
      </c>
      <c r="AJ638" s="100">
        <v>0.15467184291</v>
      </c>
      <c r="AK638" s="100">
        <v>0.34851714545899998</v>
      </c>
      <c r="AL638" s="100">
        <v>0.48012569401299998</v>
      </c>
      <c r="AM638" s="101">
        <f t="shared" si="39"/>
        <v>1.9416500000000001</v>
      </c>
    </row>
    <row r="639" spans="16:39">
      <c r="P639" s="99">
        <v>8.5</v>
      </c>
      <c r="Q639" s="100">
        <v>47.3</v>
      </c>
      <c r="R639" s="100">
        <v>0.16094095664999999</v>
      </c>
      <c r="S639" s="100">
        <v>0.36722466202199999</v>
      </c>
      <c r="T639" s="100">
        <v>0.50736218598899996</v>
      </c>
      <c r="U639" s="101">
        <f t="shared" si="36"/>
        <v>1.86815</v>
      </c>
      <c r="V639" s="99">
        <v>8.5</v>
      </c>
      <c r="W639" s="100">
        <v>47.3</v>
      </c>
      <c r="X639" s="100">
        <v>0.16094095664999999</v>
      </c>
      <c r="Y639" s="100">
        <v>0.36722466202199999</v>
      </c>
      <c r="Z639" s="100">
        <v>0.50736218598899996</v>
      </c>
      <c r="AA639" s="102">
        <f t="shared" si="37"/>
        <v>1.9646999999999999</v>
      </c>
      <c r="AB639" s="99">
        <v>8.5</v>
      </c>
      <c r="AC639" s="100">
        <v>47.3</v>
      </c>
      <c r="AD639" s="100">
        <v>0.16094095664999999</v>
      </c>
      <c r="AE639" s="100">
        <v>0.36722466202199999</v>
      </c>
      <c r="AF639" s="100">
        <v>0.50736218598899996</v>
      </c>
      <c r="AG639" s="101">
        <f t="shared" si="38"/>
        <v>1.9416500000000001</v>
      </c>
      <c r="AH639" s="99">
        <v>8.5</v>
      </c>
      <c r="AI639" s="100">
        <v>47.3</v>
      </c>
      <c r="AJ639" s="100">
        <v>0.16094095664999999</v>
      </c>
      <c r="AK639" s="100">
        <v>0.36722466202199999</v>
      </c>
      <c r="AL639" s="100">
        <v>0.50736218598899996</v>
      </c>
      <c r="AM639" s="101">
        <f t="shared" si="39"/>
        <v>1.8439099999999999</v>
      </c>
    </row>
    <row r="640" spans="16:39">
      <c r="P640" s="99">
        <v>8.6</v>
      </c>
      <c r="Q640" s="100">
        <v>47.3</v>
      </c>
      <c r="R640" s="100">
        <v>0.16646595280599999</v>
      </c>
      <c r="S640" s="100">
        <v>0.382743529927</v>
      </c>
      <c r="T640" s="100">
        <v>0.52903062529099998</v>
      </c>
      <c r="U640" s="101">
        <f t="shared" si="36"/>
        <v>1.772</v>
      </c>
      <c r="V640" s="99">
        <v>8.6</v>
      </c>
      <c r="W640" s="100">
        <v>47.3</v>
      </c>
      <c r="X640" s="100">
        <v>0.16646595280599999</v>
      </c>
      <c r="Y640" s="100">
        <v>0.382743529927</v>
      </c>
      <c r="Z640" s="100">
        <v>0.52903062529099998</v>
      </c>
      <c r="AA640" s="102">
        <f t="shared" si="37"/>
        <v>1.8682000000000001</v>
      </c>
      <c r="AB640" s="99">
        <v>8.6</v>
      </c>
      <c r="AC640" s="100">
        <v>47.3</v>
      </c>
      <c r="AD640" s="100">
        <v>0.16646595280599999</v>
      </c>
      <c r="AE640" s="100">
        <v>0.382743529927</v>
      </c>
      <c r="AF640" s="100">
        <v>0.52903062529099998</v>
      </c>
      <c r="AG640" s="101">
        <f t="shared" si="38"/>
        <v>1.8439099999999999</v>
      </c>
      <c r="AH640" s="99">
        <v>8.6</v>
      </c>
      <c r="AI640" s="100">
        <v>47.3</v>
      </c>
      <c r="AJ640" s="100">
        <v>0.16646595280599999</v>
      </c>
      <c r="AK640" s="100">
        <v>0.382743529927</v>
      </c>
      <c r="AL640" s="100">
        <v>0.52903062529099998</v>
      </c>
      <c r="AM640" s="101">
        <f t="shared" si="39"/>
        <v>1.7464200000000001</v>
      </c>
    </row>
    <row r="641" spans="16:39">
      <c r="P641" s="99">
        <v>8.6999999999999993</v>
      </c>
      <c r="Q641" s="100">
        <v>47.3</v>
      </c>
      <c r="R641" s="100">
        <v>0.17134763053400001</v>
      </c>
      <c r="S641" s="100">
        <v>0.39572596408999999</v>
      </c>
      <c r="T641" s="100">
        <v>0.54654465678200004</v>
      </c>
      <c r="U641" s="101">
        <f t="shared" si="36"/>
        <v>1.67631</v>
      </c>
      <c r="V641" s="99">
        <v>8.6999999999999993</v>
      </c>
      <c r="W641" s="100">
        <v>47.3</v>
      </c>
      <c r="X641" s="100">
        <v>0.17134763053400001</v>
      </c>
      <c r="Y641" s="100">
        <v>0.39572596408999999</v>
      </c>
      <c r="Z641" s="100">
        <v>0.54654465678200004</v>
      </c>
      <c r="AA641" s="102">
        <f t="shared" si="37"/>
        <v>1.772</v>
      </c>
      <c r="AB641" s="99">
        <v>8.6999999999999993</v>
      </c>
      <c r="AC641" s="100">
        <v>47.3</v>
      </c>
      <c r="AD641" s="100">
        <v>0.17134763053400001</v>
      </c>
      <c r="AE641" s="100">
        <v>0.39572596408999999</v>
      </c>
      <c r="AF641" s="100">
        <v>0.54654465678200004</v>
      </c>
      <c r="AG641" s="101">
        <f t="shared" si="38"/>
        <v>1.7464299999999999</v>
      </c>
      <c r="AH641" s="99">
        <v>8.6999999999999993</v>
      </c>
      <c r="AI641" s="100">
        <v>47.3</v>
      </c>
      <c r="AJ641" s="100">
        <v>0.17134763053400001</v>
      </c>
      <c r="AK641" s="100">
        <v>0.39572596408999999</v>
      </c>
      <c r="AL641" s="100">
        <v>0.54654465678200004</v>
      </c>
      <c r="AM641" s="101">
        <f t="shared" si="39"/>
        <v>1.64924</v>
      </c>
    </row>
    <row r="642" spans="16:39">
      <c r="P642" s="99">
        <v>8.8000000000000007</v>
      </c>
      <c r="Q642" s="100">
        <v>47.3</v>
      </c>
      <c r="R642" s="100">
        <v>0.17647440454400001</v>
      </c>
      <c r="S642" s="100">
        <v>0.40868017632699999</v>
      </c>
      <c r="T642" s="100">
        <v>0.56485497653000005</v>
      </c>
      <c r="U642" s="101">
        <f t="shared" si="36"/>
        <v>1.58114</v>
      </c>
      <c r="V642" s="99">
        <v>8.8000000000000007</v>
      </c>
      <c r="W642" s="100">
        <v>47.3</v>
      </c>
      <c r="X642" s="100">
        <v>0.17647440454400001</v>
      </c>
      <c r="Y642" s="100">
        <v>0.40868017632699999</v>
      </c>
      <c r="Z642" s="100">
        <v>0.56485497653000005</v>
      </c>
      <c r="AA642" s="102">
        <f t="shared" si="37"/>
        <v>1.6762999999999999</v>
      </c>
      <c r="AB642" s="99">
        <v>8.8000000000000007</v>
      </c>
      <c r="AC642" s="100">
        <v>47.3</v>
      </c>
      <c r="AD642" s="100">
        <v>0.17647440454400001</v>
      </c>
      <c r="AE642" s="100">
        <v>0.40868017632699999</v>
      </c>
      <c r="AF642" s="100">
        <v>0.56485497653000005</v>
      </c>
      <c r="AG642" s="101">
        <f t="shared" si="38"/>
        <v>1.64924</v>
      </c>
      <c r="AH642" s="99">
        <v>8.8000000000000007</v>
      </c>
      <c r="AI642" s="100">
        <v>47.3</v>
      </c>
      <c r="AJ642" s="100">
        <v>0.17647440454400001</v>
      </c>
      <c r="AK642" s="100">
        <v>0.40868017632699999</v>
      </c>
      <c r="AL642" s="100">
        <v>0.56485497653000005</v>
      </c>
      <c r="AM642" s="101">
        <f t="shared" si="39"/>
        <v>1.5524199999999999</v>
      </c>
    </row>
    <row r="643" spans="16:39">
      <c r="P643" s="99">
        <v>8.9</v>
      </c>
      <c r="Q643" s="100">
        <v>47.3</v>
      </c>
      <c r="R643" s="100">
        <v>0.18286755259000001</v>
      </c>
      <c r="S643" s="100">
        <v>0.42579451442299998</v>
      </c>
      <c r="T643" s="100">
        <v>0.58968724829899999</v>
      </c>
      <c r="U643" s="101">
        <f t="shared" si="36"/>
        <v>1.48661</v>
      </c>
      <c r="V643" s="99">
        <v>8.9</v>
      </c>
      <c r="W643" s="100">
        <v>47.3</v>
      </c>
      <c r="X643" s="100">
        <v>0.18286755259000001</v>
      </c>
      <c r="Y643" s="100">
        <v>0.42579451442299998</v>
      </c>
      <c r="Z643" s="100">
        <v>0.58968724829899999</v>
      </c>
      <c r="AA643" s="102">
        <f t="shared" si="37"/>
        <v>1.5810999999999999</v>
      </c>
      <c r="AB643" s="99">
        <v>8.9</v>
      </c>
      <c r="AC643" s="100">
        <v>47.3</v>
      </c>
      <c r="AD643" s="100">
        <v>0.18286755259000001</v>
      </c>
      <c r="AE643" s="100">
        <v>0.42579451442299998</v>
      </c>
      <c r="AF643" s="100">
        <v>0.58968724829899999</v>
      </c>
      <c r="AG643" s="101">
        <f t="shared" si="38"/>
        <v>1.5524199999999999</v>
      </c>
      <c r="AH643" s="99">
        <v>8.9</v>
      </c>
      <c r="AI643" s="100">
        <v>47.3</v>
      </c>
      <c r="AJ643" s="100">
        <v>0.18286755259000001</v>
      </c>
      <c r="AK643" s="100">
        <v>0.42579451442299998</v>
      </c>
      <c r="AL643" s="100">
        <v>0.58968724829899999</v>
      </c>
      <c r="AM643" s="101">
        <f t="shared" si="39"/>
        <v>1.4560200000000001</v>
      </c>
    </row>
    <row r="644" spans="16:39">
      <c r="P644" s="99">
        <v>9</v>
      </c>
      <c r="Q644" s="100">
        <v>47.3</v>
      </c>
      <c r="R644" s="100">
        <v>0.191062488664</v>
      </c>
      <c r="S644" s="100">
        <v>0.44813087486199998</v>
      </c>
      <c r="T644" s="100">
        <v>0.62200397711800004</v>
      </c>
      <c r="U644" s="101">
        <f t="shared" ref="U644:U707" si="40">ROUND(SQRT((P644-$L$7)^2+(Q644-$M$7)^2),5)</f>
        <v>1.3928400000000001</v>
      </c>
      <c r="V644" s="99">
        <v>9</v>
      </c>
      <c r="W644" s="100">
        <v>47.3</v>
      </c>
      <c r="X644" s="100">
        <v>0.191062488664</v>
      </c>
      <c r="Y644" s="100">
        <v>0.44813087486199998</v>
      </c>
      <c r="Z644" s="100">
        <v>0.62200397711800004</v>
      </c>
      <c r="AA644" s="102">
        <f t="shared" ref="AA644:AA707" si="41">ROUND(SQRT((P644-$L$8)^2+(Q644-$M$8)^2),4)</f>
        <v>1.4865999999999999</v>
      </c>
      <c r="AB644" s="99">
        <v>9</v>
      </c>
      <c r="AC644" s="100">
        <v>47.3</v>
      </c>
      <c r="AD644" s="100">
        <v>0.191062488664</v>
      </c>
      <c r="AE644" s="100">
        <v>0.44813087486199998</v>
      </c>
      <c r="AF644" s="100">
        <v>0.62200397711800004</v>
      </c>
      <c r="AG644" s="101">
        <f t="shared" ref="AG644:AG707" si="42">ROUND(SQRT((P644-$L$9)^2+(Q644-$M$9)^2),5)</f>
        <v>1.4560200000000001</v>
      </c>
      <c r="AH644" s="99">
        <v>9</v>
      </c>
      <c r="AI644" s="100">
        <v>47.3</v>
      </c>
      <c r="AJ644" s="100">
        <v>0.191062488664</v>
      </c>
      <c r="AK644" s="100">
        <v>0.44813087486199998</v>
      </c>
      <c r="AL644" s="100">
        <v>0.62200397711800004</v>
      </c>
      <c r="AM644" s="101">
        <f t="shared" ref="AM644:AM707" si="43">ROUND(SQRT((P644-$L$10)^2+(Q644-$M$10)^2),5)</f>
        <v>1.36015</v>
      </c>
    </row>
    <row r="645" spans="16:39">
      <c r="P645" s="99">
        <v>9.1</v>
      </c>
      <c r="Q645" s="100">
        <v>47.3</v>
      </c>
      <c r="R645" s="100">
        <v>0.20200580803400001</v>
      </c>
      <c r="S645" s="100">
        <v>0.47842504779599998</v>
      </c>
      <c r="T645" s="100">
        <v>0.66604762736599998</v>
      </c>
      <c r="U645" s="101">
        <f t="shared" si="40"/>
        <v>1.3</v>
      </c>
      <c r="V645" s="99">
        <v>9.1</v>
      </c>
      <c r="W645" s="100">
        <v>47.3</v>
      </c>
      <c r="X645" s="100">
        <v>0.20200580803400001</v>
      </c>
      <c r="Y645" s="100">
        <v>0.47842504779599998</v>
      </c>
      <c r="Z645" s="100">
        <v>0.66604762736599998</v>
      </c>
      <c r="AA645" s="102">
        <f t="shared" si="41"/>
        <v>1.3928</v>
      </c>
      <c r="AB645" s="99">
        <v>9.1</v>
      </c>
      <c r="AC645" s="100">
        <v>47.3</v>
      </c>
      <c r="AD645" s="100">
        <v>0.20200580803400001</v>
      </c>
      <c r="AE645" s="100">
        <v>0.47842504779599998</v>
      </c>
      <c r="AF645" s="100">
        <v>0.66604762736599998</v>
      </c>
      <c r="AG645" s="101">
        <f t="shared" si="42"/>
        <v>1.36015</v>
      </c>
      <c r="AH645" s="99">
        <v>9.1</v>
      </c>
      <c r="AI645" s="100">
        <v>47.3</v>
      </c>
      <c r="AJ645" s="100">
        <v>0.20200580803400001</v>
      </c>
      <c r="AK645" s="100">
        <v>0.47842504779599998</v>
      </c>
      <c r="AL645" s="100">
        <v>0.66604762736599998</v>
      </c>
      <c r="AM645" s="101">
        <f t="shared" si="43"/>
        <v>1.26491</v>
      </c>
    </row>
    <row r="646" spans="16:39">
      <c r="P646" s="99">
        <v>9.1999999999999993</v>
      </c>
      <c r="Q646" s="100">
        <v>47.3</v>
      </c>
      <c r="R646" s="100">
        <v>0.21269514343599999</v>
      </c>
      <c r="S646" s="100">
        <v>0.50858504976499996</v>
      </c>
      <c r="T646" s="100">
        <v>0.70871321047400004</v>
      </c>
      <c r="U646" s="101">
        <f t="shared" si="40"/>
        <v>1.2082999999999999</v>
      </c>
      <c r="V646" s="99">
        <v>9.1999999999999993</v>
      </c>
      <c r="W646" s="100">
        <v>47.3</v>
      </c>
      <c r="X646" s="100">
        <v>0.21269514343599999</v>
      </c>
      <c r="Y646" s="100">
        <v>0.50858504976499996</v>
      </c>
      <c r="Z646" s="100">
        <v>0.70871321047400004</v>
      </c>
      <c r="AA646" s="102">
        <f t="shared" si="41"/>
        <v>1.3</v>
      </c>
      <c r="AB646" s="99">
        <v>9.1999999999999993</v>
      </c>
      <c r="AC646" s="100">
        <v>47.3</v>
      </c>
      <c r="AD646" s="100">
        <v>0.21269514343599999</v>
      </c>
      <c r="AE646" s="100">
        <v>0.50858504976499996</v>
      </c>
      <c r="AF646" s="100">
        <v>0.70871321047400004</v>
      </c>
      <c r="AG646" s="101">
        <f t="shared" si="42"/>
        <v>1.26491</v>
      </c>
      <c r="AH646" s="99">
        <v>9.1999999999999993</v>
      </c>
      <c r="AI646" s="100">
        <v>47.3</v>
      </c>
      <c r="AJ646" s="100">
        <v>0.21269514343599999</v>
      </c>
      <c r="AK646" s="100">
        <v>0.50858504976499996</v>
      </c>
      <c r="AL646" s="100">
        <v>0.70871321047400004</v>
      </c>
      <c r="AM646" s="101">
        <f t="shared" si="43"/>
        <v>1.1704699999999999</v>
      </c>
    </row>
    <row r="647" spans="16:39">
      <c r="P647" s="99">
        <v>9.3000000000000007</v>
      </c>
      <c r="Q647" s="100">
        <v>47.3</v>
      </c>
      <c r="R647" s="100">
        <v>0.224992798893</v>
      </c>
      <c r="S647" s="100">
        <v>0.546088168052</v>
      </c>
      <c r="T647" s="100">
        <v>0.76428747786499995</v>
      </c>
      <c r="U647" s="101">
        <f t="shared" si="40"/>
        <v>1.1180300000000001</v>
      </c>
      <c r="V647" s="99">
        <v>9.3000000000000007</v>
      </c>
      <c r="W647" s="100">
        <v>47.3</v>
      </c>
      <c r="X647" s="100">
        <v>0.224992798893</v>
      </c>
      <c r="Y647" s="100">
        <v>0.546088168052</v>
      </c>
      <c r="Z647" s="100">
        <v>0.76428747786499995</v>
      </c>
      <c r="AA647" s="102">
        <f t="shared" si="41"/>
        <v>1.2082999999999999</v>
      </c>
      <c r="AB647" s="99">
        <v>9.3000000000000007</v>
      </c>
      <c r="AC647" s="100">
        <v>47.3</v>
      </c>
      <c r="AD647" s="100">
        <v>0.224992798893</v>
      </c>
      <c r="AE647" s="100">
        <v>0.546088168052</v>
      </c>
      <c r="AF647" s="100">
        <v>0.76428747786499995</v>
      </c>
      <c r="AG647" s="101">
        <f t="shared" si="42"/>
        <v>1.1704699999999999</v>
      </c>
      <c r="AH647" s="99">
        <v>9.3000000000000007</v>
      </c>
      <c r="AI647" s="100">
        <v>47.3</v>
      </c>
      <c r="AJ647" s="100">
        <v>0.224992798893</v>
      </c>
      <c r="AK647" s="100">
        <v>0.546088168052</v>
      </c>
      <c r="AL647" s="100">
        <v>0.76428747786499995</v>
      </c>
      <c r="AM647" s="101">
        <f t="shared" si="43"/>
        <v>1.0770299999999999</v>
      </c>
    </row>
    <row r="648" spans="16:39">
      <c r="P648" s="99">
        <v>9.4</v>
      </c>
      <c r="Q648" s="100">
        <v>47.3</v>
      </c>
      <c r="R648" s="100">
        <v>0.23631274886299999</v>
      </c>
      <c r="S648" s="100">
        <v>0.57869071384399995</v>
      </c>
      <c r="T648" s="100">
        <v>0.81131494659100001</v>
      </c>
      <c r="U648" s="101">
        <f t="shared" si="40"/>
        <v>1.02956</v>
      </c>
      <c r="V648" s="99">
        <v>9.4</v>
      </c>
      <c r="W648" s="100">
        <v>47.3</v>
      </c>
      <c r="X648" s="100">
        <v>0.23631274886299999</v>
      </c>
      <c r="Y648" s="100">
        <v>0.57869071384399995</v>
      </c>
      <c r="Z648" s="100">
        <v>0.81131494659100001</v>
      </c>
      <c r="AA648" s="102">
        <f t="shared" si="41"/>
        <v>1.1180000000000001</v>
      </c>
      <c r="AB648" s="99">
        <v>9.4</v>
      </c>
      <c r="AC648" s="100">
        <v>47.3</v>
      </c>
      <c r="AD648" s="100">
        <v>0.23631274886299999</v>
      </c>
      <c r="AE648" s="100">
        <v>0.57869071384399995</v>
      </c>
      <c r="AF648" s="100">
        <v>0.81131494659100001</v>
      </c>
      <c r="AG648" s="101">
        <f t="shared" si="42"/>
        <v>1.0770299999999999</v>
      </c>
      <c r="AH648" s="99">
        <v>9.4</v>
      </c>
      <c r="AI648" s="100">
        <v>47.3</v>
      </c>
      <c r="AJ648" s="100">
        <v>0.23631274886299999</v>
      </c>
      <c r="AK648" s="100">
        <v>0.57869071384399995</v>
      </c>
      <c r="AL648" s="100">
        <v>0.81131494659100001</v>
      </c>
      <c r="AM648" s="101">
        <f t="shared" si="43"/>
        <v>0.98489000000000004</v>
      </c>
    </row>
    <row r="649" spans="16:39">
      <c r="P649" s="99">
        <v>9.5</v>
      </c>
      <c r="Q649" s="100">
        <v>47.3</v>
      </c>
      <c r="R649" s="100">
        <v>0.24533584931899999</v>
      </c>
      <c r="S649" s="100">
        <v>0.60222903733599997</v>
      </c>
      <c r="T649" s="100">
        <v>0.84304378827100002</v>
      </c>
      <c r="U649" s="101">
        <f t="shared" si="40"/>
        <v>0.94340000000000002</v>
      </c>
      <c r="V649" s="99">
        <v>9.5</v>
      </c>
      <c r="W649" s="100">
        <v>47.3</v>
      </c>
      <c r="X649" s="100">
        <v>0.24533584931899999</v>
      </c>
      <c r="Y649" s="100">
        <v>0.60222903733599997</v>
      </c>
      <c r="Z649" s="100">
        <v>0.84304378827100002</v>
      </c>
      <c r="AA649" s="102">
        <f t="shared" si="41"/>
        <v>1.0296000000000001</v>
      </c>
      <c r="AB649" s="99">
        <v>9.5</v>
      </c>
      <c r="AC649" s="100">
        <v>47.3</v>
      </c>
      <c r="AD649" s="100">
        <v>0.24533584931899999</v>
      </c>
      <c r="AE649" s="100">
        <v>0.60222903733599997</v>
      </c>
      <c r="AF649" s="100">
        <v>0.84304378827100002</v>
      </c>
      <c r="AG649" s="101">
        <f t="shared" si="42"/>
        <v>0.98489000000000004</v>
      </c>
      <c r="AH649" s="99">
        <v>9.5</v>
      </c>
      <c r="AI649" s="100">
        <v>47.3</v>
      </c>
      <c r="AJ649" s="100">
        <v>0.24533584931899999</v>
      </c>
      <c r="AK649" s="100">
        <v>0.60222903733599997</v>
      </c>
      <c r="AL649" s="100">
        <v>0.84304378827100002</v>
      </c>
      <c r="AM649" s="101">
        <f t="shared" si="43"/>
        <v>0.89442999999999995</v>
      </c>
    </row>
    <row r="650" spans="16:39">
      <c r="P650" s="99">
        <v>9.6</v>
      </c>
      <c r="Q650" s="100">
        <v>47.3</v>
      </c>
      <c r="R650" s="100">
        <v>0.25067605509500002</v>
      </c>
      <c r="S650" s="100">
        <v>0.61697684832499999</v>
      </c>
      <c r="T650" s="100">
        <v>0.86340695384999999</v>
      </c>
      <c r="U650" s="101">
        <f t="shared" si="40"/>
        <v>0.86023000000000005</v>
      </c>
      <c r="V650" s="99">
        <v>9.6</v>
      </c>
      <c r="W650" s="100">
        <v>47.3</v>
      </c>
      <c r="X650" s="100">
        <v>0.25067605509500002</v>
      </c>
      <c r="Y650" s="100">
        <v>0.61697684832499999</v>
      </c>
      <c r="Z650" s="100">
        <v>0.86340695384999999</v>
      </c>
      <c r="AA650" s="102">
        <f t="shared" si="41"/>
        <v>0.94340000000000002</v>
      </c>
      <c r="AB650" s="99">
        <v>9.6</v>
      </c>
      <c r="AC650" s="100">
        <v>47.3</v>
      </c>
      <c r="AD650" s="100">
        <v>0.25067605509500002</v>
      </c>
      <c r="AE650" s="100">
        <v>0.61697684832499999</v>
      </c>
      <c r="AF650" s="100">
        <v>0.86340695384999999</v>
      </c>
      <c r="AG650" s="101">
        <f t="shared" si="42"/>
        <v>0.89442999999999995</v>
      </c>
      <c r="AH650" s="99">
        <v>9.6</v>
      </c>
      <c r="AI650" s="100">
        <v>47.3</v>
      </c>
      <c r="AJ650" s="100">
        <v>0.25067605509500002</v>
      </c>
      <c r="AK650" s="100">
        <v>0.61697684832499999</v>
      </c>
      <c r="AL650" s="100">
        <v>0.86340695384999999</v>
      </c>
      <c r="AM650" s="101">
        <f t="shared" si="43"/>
        <v>0.80623</v>
      </c>
    </row>
    <row r="651" spans="16:39">
      <c r="P651" s="99">
        <v>9.6999999999999993</v>
      </c>
      <c r="Q651" s="100">
        <v>47.3</v>
      </c>
      <c r="R651" s="100">
        <v>0.25121640220500002</v>
      </c>
      <c r="S651" s="100">
        <v>0.61638457918900003</v>
      </c>
      <c r="T651" s="100">
        <v>0.86171636943300001</v>
      </c>
      <c r="U651" s="101">
        <f t="shared" si="40"/>
        <v>0.78102000000000005</v>
      </c>
      <c r="V651" s="99">
        <v>9.6999999999999993</v>
      </c>
      <c r="W651" s="100">
        <v>47.3</v>
      </c>
      <c r="X651" s="100">
        <v>0.25121640220500002</v>
      </c>
      <c r="Y651" s="100">
        <v>0.61638457918900003</v>
      </c>
      <c r="Z651" s="100">
        <v>0.86171636943300001</v>
      </c>
      <c r="AA651" s="102">
        <f t="shared" si="41"/>
        <v>0.86019999999999996</v>
      </c>
      <c r="AB651" s="99">
        <v>9.6999999999999993</v>
      </c>
      <c r="AC651" s="100">
        <v>47.3</v>
      </c>
      <c r="AD651" s="100">
        <v>0.25121640220500002</v>
      </c>
      <c r="AE651" s="100">
        <v>0.61638457918900003</v>
      </c>
      <c r="AF651" s="100">
        <v>0.86171636943300001</v>
      </c>
      <c r="AG651" s="101">
        <f t="shared" si="42"/>
        <v>0.80623</v>
      </c>
      <c r="AH651" s="99">
        <v>9.6999999999999993</v>
      </c>
      <c r="AI651" s="100">
        <v>47.3</v>
      </c>
      <c r="AJ651" s="100">
        <v>0.25121640220500002</v>
      </c>
      <c r="AK651" s="100">
        <v>0.61638457918900003</v>
      </c>
      <c r="AL651" s="100">
        <v>0.86171636943300001</v>
      </c>
      <c r="AM651" s="101">
        <f t="shared" si="43"/>
        <v>0.72111000000000003</v>
      </c>
    </row>
    <row r="652" spans="16:39">
      <c r="P652" s="99">
        <v>9.8000000000000007</v>
      </c>
      <c r="Q652" s="100">
        <v>47.3</v>
      </c>
      <c r="R652" s="100">
        <v>0.248949965991</v>
      </c>
      <c r="S652" s="100">
        <v>0.60644009476399996</v>
      </c>
      <c r="T652" s="100">
        <v>0.84633787455700005</v>
      </c>
      <c r="U652" s="101">
        <f t="shared" si="40"/>
        <v>0.70711000000000002</v>
      </c>
      <c r="V652" s="99">
        <v>9.8000000000000007</v>
      </c>
      <c r="W652" s="100">
        <v>47.3</v>
      </c>
      <c r="X652" s="100">
        <v>0.248949965991</v>
      </c>
      <c r="Y652" s="100">
        <v>0.60644009476399996</v>
      </c>
      <c r="Z652" s="100">
        <v>0.84633787455700005</v>
      </c>
      <c r="AA652" s="102">
        <f t="shared" si="41"/>
        <v>0.78100000000000003</v>
      </c>
      <c r="AB652" s="99">
        <v>9.8000000000000007</v>
      </c>
      <c r="AC652" s="100">
        <v>47.3</v>
      </c>
      <c r="AD652" s="100">
        <v>0.248949965991</v>
      </c>
      <c r="AE652" s="100">
        <v>0.60644009476399996</v>
      </c>
      <c r="AF652" s="100">
        <v>0.84633787455700005</v>
      </c>
      <c r="AG652" s="101">
        <f t="shared" si="42"/>
        <v>0.72111000000000003</v>
      </c>
      <c r="AH652" s="99">
        <v>9.8000000000000007</v>
      </c>
      <c r="AI652" s="100">
        <v>47.3</v>
      </c>
      <c r="AJ652" s="100">
        <v>0.248949965991</v>
      </c>
      <c r="AK652" s="100">
        <v>0.60644009476399996</v>
      </c>
      <c r="AL652" s="100">
        <v>0.84633787455700005</v>
      </c>
      <c r="AM652" s="101">
        <f t="shared" si="43"/>
        <v>0.64031000000000005</v>
      </c>
    </row>
    <row r="653" spans="16:39">
      <c r="P653" s="99">
        <v>8.7170000000000005</v>
      </c>
      <c r="Q653" s="100">
        <v>47.35</v>
      </c>
      <c r="R653" s="100">
        <v>0.165621698998</v>
      </c>
      <c r="S653" s="100">
        <v>0.38087646757600002</v>
      </c>
      <c r="T653" s="100">
        <v>0.52653265719300002</v>
      </c>
      <c r="U653" s="101">
        <f t="shared" si="40"/>
        <v>1.6758200000000001</v>
      </c>
      <c r="V653" s="99">
        <v>8.7170000000000005</v>
      </c>
      <c r="W653" s="100">
        <v>47.35</v>
      </c>
      <c r="X653" s="100">
        <v>0.165621698998</v>
      </c>
      <c r="Y653" s="100">
        <v>0.38087646757600002</v>
      </c>
      <c r="Z653" s="100">
        <v>0.52653265719300002</v>
      </c>
      <c r="AA653" s="102">
        <f t="shared" si="41"/>
        <v>1.7706</v>
      </c>
      <c r="AB653" s="99">
        <v>8.7170000000000005</v>
      </c>
      <c r="AC653" s="100">
        <v>47.35</v>
      </c>
      <c r="AD653" s="100">
        <v>0.165621698998</v>
      </c>
      <c r="AE653" s="100">
        <v>0.38087646757600002</v>
      </c>
      <c r="AF653" s="100">
        <v>0.52653265719300002</v>
      </c>
      <c r="AG653" s="101">
        <f t="shared" si="42"/>
        <v>1.7421199999999999</v>
      </c>
      <c r="AH653" s="99">
        <v>8.7170000000000005</v>
      </c>
      <c r="AI653" s="100">
        <v>47.35</v>
      </c>
      <c r="AJ653" s="100">
        <v>0.165621698998</v>
      </c>
      <c r="AK653" s="100">
        <v>0.38087646757600002</v>
      </c>
      <c r="AL653" s="100">
        <v>0.52653265719300002</v>
      </c>
      <c r="AM653" s="101">
        <f t="shared" si="43"/>
        <v>1.6457200000000001</v>
      </c>
    </row>
    <row r="654" spans="16:39">
      <c r="P654" s="99">
        <v>7.9829999999999997</v>
      </c>
      <c r="Q654" s="100">
        <v>47.366999999999997</v>
      </c>
      <c r="R654" s="100">
        <v>0.163417195297</v>
      </c>
      <c r="S654" s="100">
        <v>0.36990241544399999</v>
      </c>
      <c r="T654" s="100">
        <v>0.50748365099899995</v>
      </c>
      <c r="U654" s="101">
        <f t="shared" si="40"/>
        <v>2.38537</v>
      </c>
      <c r="V654" s="99">
        <v>7.9829999999999997</v>
      </c>
      <c r="W654" s="100">
        <v>47.366999999999997</v>
      </c>
      <c r="X654" s="100">
        <v>0.163417195297</v>
      </c>
      <c r="Y654" s="100">
        <v>0.36990241544399999</v>
      </c>
      <c r="Z654" s="100">
        <v>0.50748365099899995</v>
      </c>
      <c r="AA654" s="102">
        <f t="shared" si="41"/>
        <v>2.4826000000000001</v>
      </c>
      <c r="AB654" s="99">
        <v>7.9829999999999997</v>
      </c>
      <c r="AC654" s="100">
        <v>47.366999999999997</v>
      </c>
      <c r="AD654" s="100">
        <v>0.163417195297</v>
      </c>
      <c r="AE654" s="100">
        <v>0.36990241544399999</v>
      </c>
      <c r="AF654" s="100">
        <v>0.50748365099899995</v>
      </c>
      <c r="AG654" s="101">
        <f t="shared" si="42"/>
        <v>2.4617</v>
      </c>
      <c r="AH654" s="99">
        <v>7.9829999999999997</v>
      </c>
      <c r="AI654" s="100">
        <v>47.366999999999997</v>
      </c>
      <c r="AJ654" s="100">
        <v>0.163417195297</v>
      </c>
      <c r="AK654" s="100">
        <v>0.36990241544399999</v>
      </c>
      <c r="AL654" s="100">
        <v>0.50748365099899995</v>
      </c>
      <c r="AM654" s="101">
        <f t="shared" si="43"/>
        <v>2.3635899999999999</v>
      </c>
    </row>
    <row r="655" spans="16:39">
      <c r="P655" s="99">
        <v>8.5500000000000007</v>
      </c>
      <c r="Q655" s="100">
        <v>47.366999999999997</v>
      </c>
      <c r="R655" s="100">
        <v>0.15815910616600001</v>
      </c>
      <c r="S655" s="100">
        <v>0.36157847227899997</v>
      </c>
      <c r="T655" s="100">
        <v>0.50072913284999998</v>
      </c>
      <c r="U655" s="101">
        <f t="shared" si="40"/>
        <v>1.8395600000000001</v>
      </c>
      <c r="V655" s="99">
        <v>8.5500000000000007</v>
      </c>
      <c r="W655" s="100">
        <v>47.366999999999997</v>
      </c>
      <c r="X655" s="100">
        <v>0.15815910616600001</v>
      </c>
      <c r="Y655" s="100">
        <v>0.36157847227899997</v>
      </c>
      <c r="Z655" s="100">
        <v>0.50072913284999998</v>
      </c>
      <c r="AA655" s="102">
        <f t="shared" si="41"/>
        <v>1.9349000000000001</v>
      </c>
      <c r="AB655" s="99">
        <v>8.5500000000000007</v>
      </c>
      <c r="AC655" s="100">
        <v>47.366999999999997</v>
      </c>
      <c r="AD655" s="100">
        <v>0.15815910616600001</v>
      </c>
      <c r="AE655" s="100">
        <v>0.36157847227899997</v>
      </c>
      <c r="AF655" s="100">
        <v>0.50072913284999998</v>
      </c>
      <c r="AG655" s="101">
        <f t="shared" si="42"/>
        <v>1.9080299999999999</v>
      </c>
      <c r="AH655" s="99">
        <v>8.5500000000000007</v>
      </c>
      <c r="AI655" s="100">
        <v>47.366999999999997</v>
      </c>
      <c r="AJ655" s="100">
        <v>0.15815910616600001</v>
      </c>
      <c r="AK655" s="100">
        <v>0.36157847227899997</v>
      </c>
      <c r="AL655" s="100">
        <v>0.50072913284999998</v>
      </c>
      <c r="AM655" s="101">
        <f t="shared" si="43"/>
        <v>1.81124</v>
      </c>
    </row>
    <row r="656" spans="16:39">
      <c r="P656" s="99">
        <v>7</v>
      </c>
      <c r="Q656" s="100">
        <v>47.4</v>
      </c>
      <c r="R656" s="100">
        <v>0.158024119229</v>
      </c>
      <c r="S656" s="100">
        <v>0.367859396778</v>
      </c>
      <c r="T656" s="100">
        <v>0.51081575006500002</v>
      </c>
      <c r="U656" s="101">
        <f t="shared" si="40"/>
        <v>3.3540999999999999</v>
      </c>
      <c r="V656" s="99">
        <v>7</v>
      </c>
      <c r="W656" s="100">
        <v>47.4</v>
      </c>
      <c r="X656" s="100">
        <v>0.158024119229</v>
      </c>
      <c r="Y656" s="100">
        <v>0.367859396778</v>
      </c>
      <c r="Z656" s="100">
        <v>0.51081575006500002</v>
      </c>
      <c r="AA656" s="102">
        <f t="shared" si="41"/>
        <v>3.4525000000000001</v>
      </c>
      <c r="AB656" s="99">
        <v>7</v>
      </c>
      <c r="AC656" s="100">
        <v>47.4</v>
      </c>
      <c r="AD656" s="100">
        <v>0.158024119229</v>
      </c>
      <c r="AE656" s="100">
        <v>0.367859396778</v>
      </c>
      <c r="AF656" s="100">
        <v>0.51081575006500002</v>
      </c>
      <c r="AG656" s="101">
        <f t="shared" si="42"/>
        <v>3.4365700000000001</v>
      </c>
      <c r="AH656" s="99">
        <v>7</v>
      </c>
      <c r="AI656" s="100">
        <v>47.4</v>
      </c>
      <c r="AJ656" s="100">
        <v>0.158024119229</v>
      </c>
      <c r="AK656" s="100">
        <v>0.367859396778</v>
      </c>
      <c r="AL656" s="100">
        <v>0.51081575006500002</v>
      </c>
      <c r="AM656" s="101">
        <f t="shared" si="43"/>
        <v>3.3376600000000001</v>
      </c>
    </row>
    <row r="657" spans="16:39">
      <c r="P657" s="99">
        <v>6.9</v>
      </c>
      <c r="Q657" s="100">
        <v>47.4</v>
      </c>
      <c r="R657" s="100">
        <v>0.145281590978</v>
      </c>
      <c r="S657" s="100">
        <v>0.33327995779500003</v>
      </c>
      <c r="T657" s="100">
        <v>0.46140162997099998</v>
      </c>
      <c r="U657" s="101">
        <f t="shared" si="40"/>
        <v>3.4525399999999999</v>
      </c>
      <c r="V657" s="99">
        <v>6.9</v>
      </c>
      <c r="W657" s="100">
        <v>47.4</v>
      </c>
      <c r="X657" s="100">
        <v>0.145281590978</v>
      </c>
      <c r="Y657" s="100">
        <v>0.33327995779500003</v>
      </c>
      <c r="Z657" s="100">
        <v>0.46140162997099998</v>
      </c>
      <c r="AA657" s="102">
        <f t="shared" si="41"/>
        <v>3.5510999999999999</v>
      </c>
      <c r="AB657" s="99">
        <v>6.9</v>
      </c>
      <c r="AC657" s="100">
        <v>47.4</v>
      </c>
      <c r="AD657" s="100">
        <v>0.145281590978</v>
      </c>
      <c r="AE657" s="100">
        <v>0.33327995779500003</v>
      </c>
      <c r="AF657" s="100">
        <v>0.46140162997099998</v>
      </c>
      <c r="AG657" s="101">
        <f t="shared" si="42"/>
        <v>3.5355300000000001</v>
      </c>
      <c r="AH657" s="99">
        <v>6.9</v>
      </c>
      <c r="AI657" s="100">
        <v>47.4</v>
      </c>
      <c r="AJ657" s="100">
        <v>0.145281590978</v>
      </c>
      <c r="AK657" s="100">
        <v>0.33327995779500003</v>
      </c>
      <c r="AL657" s="100">
        <v>0.46140162997099998</v>
      </c>
      <c r="AM657" s="101">
        <f t="shared" si="43"/>
        <v>3.4365700000000001</v>
      </c>
    </row>
    <row r="658" spans="16:39">
      <c r="P658" s="99">
        <v>7.1</v>
      </c>
      <c r="Q658" s="100">
        <v>47.4</v>
      </c>
      <c r="R658" s="100">
        <v>0.17328112202400001</v>
      </c>
      <c r="S658" s="100">
        <v>0.40800269793900001</v>
      </c>
      <c r="T658" s="100">
        <v>0.56773944436799995</v>
      </c>
      <c r="U658" s="101">
        <f t="shared" si="40"/>
        <v>3.25576</v>
      </c>
      <c r="V658" s="99">
        <v>7.1</v>
      </c>
      <c r="W658" s="100">
        <v>47.4</v>
      </c>
      <c r="X658" s="100">
        <v>0.17328112202400001</v>
      </c>
      <c r="Y658" s="100">
        <v>0.40800269793900001</v>
      </c>
      <c r="Z658" s="100">
        <v>0.56773944436799995</v>
      </c>
      <c r="AA658" s="102">
        <f t="shared" si="41"/>
        <v>3.3540999999999999</v>
      </c>
      <c r="AB658" s="99">
        <v>7.1</v>
      </c>
      <c r="AC658" s="100">
        <v>47.4</v>
      </c>
      <c r="AD658" s="100">
        <v>0.17328112202400001</v>
      </c>
      <c r="AE658" s="100">
        <v>0.40800269793900001</v>
      </c>
      <c r="AF658" s="100">
        <v>0.56773944436799995</v>
      </c>
      <c r="AG658" s="101">
        <f t="shared" si="42"/>
        <v>3.3376600000000001</v>
      </c>
      <c r="AH658" s="99">
        <v>7.1</v>
      </c>
      <c r="AI658" s="100">
        <v>47.4</v>
      </c>
      <c r="AJ658" s="100">
        <v>0.17328112202400001</v>
      </c>
      <c r="AK658" s="100">
        <v>0.40800269793900001</v>
      </c>
      <c r="AL658" s="100">
        <v>0.56773944436799995</v>
      </c>
      <c r="AM658" s="101">
        <f t="shared" si="43"/>
        <v>3.2388300000000001</v>
      </c>
    </row>
    <row r="659" spans="16:39">
      <c r="P659" s="99">
        <v>6.8</v>
      </c>
      <c r="Q659" s="100">
        <v>47.4</v>
      </c>
      <c r="R659" s="100">
        <v>0.134876934246</v>
      </c>
      <c r="S659" s="100">
        <v>0.30675586232399998</v>
      </c>
      <c r="T659" s="100">
        <v>0.42411655922500002</v>
      </c>
      <c r="U659" s="101">
        <f t="shared" si="40"/>
        <v>3.5510600000000001</v>
      </c>
      <c r="V659" s="99">
        <v>6.8</v>
      </c>
      <c r="W659" s="100">
        <v>47.4</v>
      </c>
      <c r="X659" s="100">
        <v>0.134876934246</v>
      </c>
      <c r="Y659" s="100">
        <v>0.30675586232399998</v>
      </c>
      <c r="Z659" s="100">
        <v>0.42411655922500002</v>
      </c>
      <c r="AA659" s="102">
        <f t="shared" si="41"/>
        <v>3.6497000000000002</v>
      </c>
      <c r="AB659" s="99">
        <v>6.8</v>
      </c>
      <c r="AC659" s="100">
        <v>47.4</v>
      </c>
      <c r="AD659" s="100">
        <v>0.134876934246</v>
      </c>
      <c r="AE659" s="100">
        <v>0.30675586232399998</v>
      </c>
      <c r="AF659" s="100">
        <v>0.42411655922500002</v>
      </c>
      <c r="AG659" s="101">
        <f t="shared" si="42"/>
        <v>3.63456</v>
      </c>
      <c r="AH659" s="99">
        <v>6.8</v>
      </c>
      <c r="AI659" s="100">
        <v>47.4</v>
      </c>
      <c r="AJ659" s="100">
        <v>0.134876934246</v>
      </c>
      <c r="AK659" s="100">
        <v>0.30675586232399998</v>
      </c>
      <c r="AL659" s="100">
        <v>0.42411655922500002</v>
      </c>
      <c r="AM659" s="101">
        <f t="shared" si="43"/>
        <v>3.5355300000000001</v>
      </c>
    </row>
    <row r="660" spans="16:39">
      <c r="P660" s="99">
        <v>7.2</v>
      </c>
      <c r="Q660" s="100">
        <v>47.4</v>
      </c>
      <c r="R660" s="100">
        <v>0.187695206142</v>
      </c>
      <c r="S660" s="100">
        <v>0.44185471625700001</v>
      </c>
      <c r="T660" s="100">
        <v>0.61271655291100002</v>
      </c>
      <c r="U660" s="101">
        <f t="shared" si="40"/>
        <v>3.1575299999999999</v>
      </c>
      <c r="V660" s="99">
        <v>7.2</v>
      </c>
      <c r="W660" s="100">
        <v>47.4</v>
      </c>
      <c r="X660" s="100">
        <v>0.187695206142</v>
      </c>
      <c r="Y660" s="100">
        <v>0.44185471625700001</v>
      </c>
      <c r="Z660" s="100">
        <v>0.61271655291100002</v>
      </c>
      <c r="AA660" s="102">
        <f t="shared" si="41"/>
        <v>3.2557999999999998</v>
      </c>
      <c r="AB660" s="99">
        <v>7.2</v>
      </c>
      <c r="AC660" s="100">
        <v>47.4</v>
      </c>
      <c r="AD660" s="100">
        <v>0.187695206142</v>
      </c>
      <c r="AE660" s="100">
        <v>0.44185471625700001</v>
      </c>
      <c r="AF660" s="100">
        <v>0.61271655291100002</v>
      </c>
      <c r="AG660" s="101">
        <f t="shared" si="42"/>
        <v>3.2388300000000001</v>
      </c>
      <c r="AH660" s="99">
        <v>7.2</v>
      </c>
      <c r="AI660" s="100">
        <v>47.4</v>
      </c>
      <c r="AJ660" s="100">
        <v>0.187695206142</v>
      </c>
      <c r="AK660" s="100">
        <v>0.44185471625700001</v>
      </c>
      <c r="AL660" s="100">
        <v>0.61271655291100002</v>
      </c>
      <c r="AM660" s="101">
        <f t="shared" si="43"/>
        <v>3.1400600000000001</v>
      </c>
    </row>
    <row r="661" spans="16:39">
      <c r="P661" s="99">
        <v>6.7</v>
      </c>
      <c r="Q661" s="100">
        <v>47.4</v>
      </c>
      <c r="R661" s="100">
        <v>0.12674668468200001</v>
      </c>
      <c r="S661" s="100">
        <v>0.28845097344600001</v>
      </c>
      <c r="T661" s="100">
        <v>0.39973936886400002</v>
      </c>
      <c r="U661" s="101">
        <f t="shared" si="40"/>
        <v>3.6496599999999999</v>
      </c>
      <c r="V661" s="99">
        <v>6.7</v>
      </c>
      <c r="W661" s="100">
        <v>47.4</v>
      </c>
      <c r="X661" s="100">
        <v>0.12674668468200001</v>
      </c>
      <c r="Y661" s="100">
        <v>0.28845097344600001</v>
      </c>
      <c r="Z661" s="100">
        <v>0.39973936886400002</v>
      </c>
      <c r="AA661" s="102">
        <f t="shared" si="41"/>
        <v>3.7483</v>
      </c>
      <c r="AB661" s="99">
        <v>6.7</v>
      </c>
      <c r="AC661" s="100">
        <v>47.4</v>
      </c>
      <c r="AD661" s="100">
        <v>0.12674668468200001</v>
      </c>
      <c r="AE661" s="100">
        <v>0.28845097344600001</v>
      </c>
      <c r="AF661" s="100">
        <v>0.39973936886400002</v>
      </c>
      <c r="AG661" s="101">
        <f t="shared" si="42"/>
        <v>3.7336299999999998</v>
      </c>
      <c r="AH661" s="99">
        <v>6.7</v>
      </c>
      <c r="AI661" s="100">
        <v>47.4</v>
      </c>
      <c r="AJ661" s="100">
        <v>0.12674668468200001</v>
      </c>
      <c r="AK661" s="100">
        <v>0.28845097344600001</v>
      </c>
      <c r="AL661" s="100">
        <v>0.39973936886400002</v>
      </c>
      <c r="AM661" s="101">
        <f t="shared" si="43"/>
        <v>3.63456</v>
      </c>
    </row>
    <row r="662" spans="16:39">
      <c r="P662" s="99">
        <v>7.3</v>
      </c>
      <c r="Q662" s="100">
        <v>47.4</v>
      </c>
      <c r="R662" s="100">
        <v>0.20061440014699999</v>
      </c>
      <c r="S662" s="100">
        <v>0.47177263217400001</v>
      </c>
      <c r="T662" s="100">
        <v>0.65101900500400001</v>
      </c>
      <c r="U662" s="101">
        <f t="shared" si="40"/>
        <v>3.0594100000000002</v>
      </c>
      <c r="V662" s="99">
        <v>7.3</v>
      </c>
      <c r="W662" s="100">
        <v>47.4</v>
      </c>
      <c r="X662" s="100">
        <v>0.20061440014699999</v>
      </c>
      <c r="Y662" s="100">
        <v>0.47177263217400001</v>
      </c>
      <c r="Z662" s="100">
        <v>0.65101900500400001</v>
      </c>
      <c r="AA662" s="102">
        <f t="shared" si="41"/>
        <v>3.1575000000000002</v>
      </c>
      <c r="AB662" s="99">
        <v>7.3</v>
      </c>
      <c r="AC662" s="100">
        <v>47.4</v>
      </c>
      <c r="AD662" s="100">
        <v>0.20061440014699999</v>
      </c>
      <c r="AE662" s="100">
        <v>0.47177263217400001</v>
      </c>
      <c r="AF662" s="100">
        <v>0.65101900500400001</v>
      </c>
      <c r="AG662" s="101">
        <f t="shared" si="42"/>
        <v>3.1400600000000001</v>
      </c>
      <c r="AH662" s="99">
        <v>7.3</v>
      </c>
      <c r="AI662" s="100">
        <v>47.4</v>
      </c>
      <c r="AJ662" s="100">
        <v>0.20061440014699999</v>
      </c>
      <c r="AK662" s="100">
        <v>0.47177263217400001</v>
      </c>
      <c r="AL662" s="100">
        <v>0.65101900500400001</v>
      </c>
      <c r="AM662" s="101">
        <f t="shared" si="43"/>
        <v>3.0413800000000002</v>
      </c>
    </row>
    <row r="663" spans="16:39">
      <c r="P663" s="99">
        <v>7.4</v>
      </c>
      <c r="Q663" s="100">
        <v>47.4</v>
      </c>
      <c r="R663" s="100">
        <v>0.215137748908</v>
      </c>
      <c r="S663" s="100">
        <v>0.51742141532700003</v>
      </c>
      <c r="T663" s="100">
        <v>0.71869696450300002</v>
      </c>
      <c r="U663" s="101">
        <f t="shared" si="40"/>
        <v>2.9614199999999999</v>
      </c>
      <c r="V663" s="99">
        <v>7.4</v>
      </c>
      <c r="W663" s="100">
        <v>47.4</v>
      </c>
      <c r="X663" s="100">
        <v>0.215137748908</v>
      </c>
      <c r="Y663" s="100">
        <v>0.51742141532700003</v>
      </c>
      <c r="Z663" s="100">
        <v>0.71869696450300002</v>
      </c>
      <c r="AA663" s="102">
        <f t="shared" si="41"/>
        <v>3.0594000000000001</v>
      </c>
      <c r="AB663" s="99">
        <v>7.4</v>
      </c>
      <c r="AC663" s="100">
        <v>47.4</v>
      </c>
      <c r="AD663" s="100">
        <v>0.215137748908</v>
      </c>
      <c r="AE663" s="100">
        <v>0.51742141532700003</v>
      </c>
      <c r="AF663" s="100">
        <v>0.71869696450300002</v>
      </c>
      <c r="AG663" s="101">
        <f t="shared" si="42"/>
        <v>3.0413800000000002</v>
      </c>
      <c r="AH663" s="99">
        <v>7.4</v>
      </c>
      <c r="AI663" s="100">
        <v>47.4</v>
      </c>
      <c r="AJ663" s="100">
        <v>0.215137748908</v>
      </c>
      <c r="AK663" s="100">
        <v>0.51742141532700003</v>
      </c>
      <c r="AL663" s="100">
        <v>0.71869696450300002</v>
      </c>
      <c r="AM663" s="101">
        <f t="shared" si="43"/>
        <v>2.94279</v>
      </c>
    </row>
    <row r="664" spans="16:39">
      <c r="P664" s="99">
        <v>7.5</v>
      </c>
      <c r="Q664" s="100">
        <v>47.4</v>
      </c>
      <c r="R664" s="100">
        <v>0.22557553282199999</v>
      </c>
      <c r="S664" s="100">
        <v>0.548468878903</v>
      </c>
      <c r="T664" s="100">
        <v>0.76093388349199997</v>
      </c>
      <c r="U664" s="101">
        <f t="shared" si="40"/>
        <v>2.8635600000000001</v>
      </c>
      <c r="V664" s="99">
        <v>7.5</v>
      </c>
      <c r="W664" s="100">
        <v>47.4</v>
      </c>
      <c r="X664" s="100">
        <v>0.22557553282199999</v>
      </c>
      <c r="Y664" s="100">
        <v>0.548468878903</v>
      </c>
      <c r="Z664" s="100">
        <v>0.76093388349199997</v>
      </c>
      <c r="AA664" s="102">
        <f t="shared" si="41"/>
        <v>2.9613999999999998</v>
      </c>
      <c r="AB664" s="99">
        <v>7.5</v>
      </c>
      <c r="AC664" s="100">
        <v>47.4</v>
      </c>
      <c r="AD664" s="100">
        <v>0.22557553282199999</v>
      </c>
      <c r="AE664" s="100">
        <v>0.548468878903</v>
      </c>
      <c r="AF664" s="100">
        <v>0.76093388349199997</v>
      </c>
      <c r="AG664" s="101">
        <f t="shared" si="42"/>
        <v>2.94279</v>
      </c>
      <c r="AH664" s="99">
        <v>7.5</v>
      </c>
      <c r="AI664" s="100">
        <v>47.4</v>
      </c>
      <c r="AJ664" s="100">
        <v>0.22557553282199999</v>
      </c>
      <c r="AK664" s="100">
        <v>0.548468878903</v>
      </c>
      <c r="AL664" s="100">
        <v>0.76093388349199997</v>
      </c>
      <c r="AM664" s="101">
        <f t="shared" si="43"/>
        <v>2.84429</v>
      </c>
    </row>
    <row r="665" spans="16:39">
      <c r="P665" s="99">
        <v>7.6</v>
      </c>
      <c r="Q665" s="100">
        <v>47.4</v>
      </c>
      <c r="R665" s="100">
        <v>0.22771028134900001</v>
      </c>
      <c r="S665" s="100">
        <v>0.55592552386000005</v>
      </c>
      <c r="T665" s="100">
        <v>0.77155474123099999</v>
      </c>
      <c r="U665" s="101">
        <f t="shared" si="40"/>
        <v>2.76586</v>
      </c>
      <c r="V665" s="99">
        <v>7.6</v>
      </c>
      <c r="W665" s="100">
        <v>47.4</v>
      </c>
      <c r="X665" s="100">
        <v>0.22771028134900001</v>
      </c>
      <c r="Y665" s="100">
        <v>0.55592552386000005</v>
      </c>
      <c r="Z665" s="100">
        <v>0.77155474123099999</v>
      </c>
      <c r="AA665" s="102">
        <f t="shared" si="41"/>
        <v>2.8635999999999999</v>
      </c>
      <c r="AB665" s="99">
        <v>7.6</v>
      </c>
      <c r="AC665" s="100">
        <v>47.4</v>
      </c>
      <c r="AD665" s="100">
        <v>0.22771028134900001</v>
      </c>
      <c r="AE665" s="100">
        <v>0.55592552386000005</v>
      </c>
      <c r="AF665" s="100">
        <v>0.77155474123099999</v>
      </c>
      <c r="AG665" s="101">
        <f t="shared" si="42"/>
        <v>2.84429</v>
      </c>
      <c r="AH665" s="99">
        <v>7.6</v>
      </c>
      <c r="AI665" s="100">
        <v>47.4</v>
      </c>
      <c r="AJ665" s="100">
        <v>0.22771028134900001</v>
      </c>
      <c r="AK665" s="100">
        <v>0.55592552386000005</v>
      </c>
      <c r="AL665" s="100">
        <v>0.77155474123099999</v>
      </c>
      <c r="AM665" s="101">
        <f t="shared" si="43"/>
        <v>2.7459099999999999</v>
      </c>
    </row>
    <row r="666" spans="16:39">
      <c r="P666" s="99">
        <v>7.7</v>
      </c>
      <c r="Q666" s="100">
        <v>47.4</v>
      </c>
      <c r="R666" s="100">
        <v>0.21983887719299999</v>
      </c>
      <c r="S666" s="100">
        <v>0.53529800459999999</v>
      </c>
      <c r="T666" s="100">
        <v>0.74504277504100003</v>
      </c>
      <c r="U666" s="101">
        <f t="shared" si="40"/>
        <v>2.6683300000000001</v>
      </c>
      <c r="V666" s="99">
        <v>7.7</v>
      </c>
      <c r="W666" s="100">
        <v>47.4</v>
      </c>
      <c r="X666" s="100">
        <v>0.21983887719299999</v>
      </c>
      <c r="Y666" s="100">
        <v>0.53529800459999999</v>
      </c>
      <c r="Z666" s="100">
        <v>0.74504277504100003</v>
      </c>
      <c r="AA666" s="102">
        <f t="shared" si="41"/>
        <v>2.7658999999999998</v>
      </c>
      <c r="AB666" s="99">
        <v>7.7</v>
      </c>
      <c r="AC666" s="100">
        <v>47.4</v>
      </c>
      <c r="AD666" s="100">
        <v>0.21983887719299999</v>
      </c>
      <c r="AE666" s="100">
        <v>0.53529800459999999</v>
      </c>
      <c r="AF666" s="100">
        <v>0.74504277504100003</v>
      </c>
      <c r="AG666" s="101">
        <f t="shared" si="42"/>
        <v>2.7459099999999999</v>
      </c>
      <c r="AH666" s="99">
        <v>7.7</v>
      </c>
      <c r="AI666" s="100">
        <v>47.4</v>
      </c>
      <c r="AJ666" s="100">
        <v>0.21983887719299999</v>
      </c>
      <c r="AK666" s="100">
        <v>0.53529800459999999</v>
      </c>
      <c r="AL666" s="100">
        <v>0.74504277504100003</v>
      </c>
      <c r="AM666" s="101">
        <f t="shared" si="43"/>
        <v>2.64764</v>
      </c>
    </row>
    <row r="667" spans="16:39">
      <c r="P667" s="99">
        <v>7.8</v>
      </c>
      <c r="Q667" s="100">
        <v>47.4</v>
      </c>
      <c r="R667" s="100">
        <v>0.20255414128099999</v>
      </c>
      <c r="S667" s="100">
        <v>0.48145093053100002</v>
      </c>
      <c r="T667" s="100">
        <v>0.66738343657400001</v>
      </c>
      <c r="U667" s="101">
        <f t="shared" si="40"/>
        <v>2.5709900000000001</v>
      </c>
      <c r="V667" s="99">
        <v>7.8</v>
      </c>
      <c r="W667" s="100">
        <v>47.4</v>
      </c>
      <c r="X667" s="100">
        <v>0.20255414128099999</v>
      </c>
      <c r="Y667" s="100">
        <v>0.48145093053100002</v>
      </c>
      <c r="Z667" s="100">
        <v>0.66738343657400001</v>
      </c>
      <c r="AA667" s="102">
        <f t="shared" si="41"/>
        <v>2.6682999999999999</v>
      </c>
      <c r="AB667" s="99">
        <v>7.8</v>
      </c>
      <c r="AC667" s="100">
        <v>47.4</v>
      </c>
      <c r="AD667" s="100">
        <v>0.20255414128099999</v>
      </c>
      <c r="AE667" s="100">
        <v>0.48145093053100002</v>
      </c>
      <c r="AF667" s="100">
        <v>0.66738343657400001</v>
      </c>
      <c r="AG667" s="101">
        <f t="shared" si="42"/>
        <v>2.64764</v>
      </c>
      <c r="AH667" s="99">
        <v>7.8</v>
      </c>
      <c r="AI667" s="100">
        <v>47.4</v>
      </c>
      <c r="AJ667" s="100">
        <v>0.20255414128099999</v>
      </c>
      <c r="AK667" s="100">
        <v>0.48145093053100002</v>
      </c>
      <c r="AL667" s="100">
        <v>0.66738343657400001</v>
      </c>
      <c r="AM667" s="101">
        <f t="shared" si="43"/>
        <v>2.5495100000000002</v>
      </c>
    </row>
    <row r="668" spans="16:39">
      <c r="P668" s="99">
        <v>7.9</v>
      </c>
      <c r="Q668" s="100">
        <v>47.4</v>
      </c>
      <c r="R668" s="100">
        <v>0.18207282389400001</v>
      </c>
      <c r="S668" s="100">
        <v>0.422787598564</v>
      </c>
      <c r="T668" s="100">
        <v>0.58333155047899998</v>
      </c>
      <c r="U668" s="101">
        <f t="shared" si="40"/>
        <v>2.4738600000000002</v>
      </c>
      <c r="V668" s="99">
        <v>7.9</v>
      </c>
      <c r="W668" s="100">
        <v>47.4</v>
      </c>
      <c r="X668" s="100">
        <v>0.18207282389400001</v>
      </c>
      <c r="Y668" s="100">
        <v>0.422787598564</v>
      </c>
      <c r="Z668" s="100">
        <v>0.58333155047899998</v>
      </c>
      <c r="AA668" s="102">
        <f t="shared" si="41"/>
        <v>2.5710000000000002</v>
      </c>
      <c r="AB668" s="99">
        <v>7.9</v>
      </c>
      <c r="AC668" s="100">
        <v>47.4</v>
      </c>
      <c r="AD668" s="100">
        <v>0.18207282389400001</v>
      </c>
      <c r="AE668" s="100">
        <v>0.422787598564</v>
      </c>
      <c r="AF668" s="100">
        <v>0.58333155047899998</v>
      </c>
      <c r="AG668" s="101">
        <f t="shared" si="42"/>
        <v>2.5495100000000002</v>
      </c>
      <c r="AH668" s="99">
        <v>7.9</v>
      </c>
      <c r="AI668" s="100">
        <v>47.4</v>
      </c>
      <c r="AJ668" s="100">
        <v>0.18207282389400001</v>
      </c>
      <c r="AK668" s="100">
        <v>0.422787598564</v>
      </c>
      <c r="AL668" s="100">
        <v>0.58333155047899998</v>
      </c>
      <c r="AM668" s="101">
        <f t="shared" si="43"/>
        <v>2.45153</v>
      </c>
    </row>
    <row r="669" spans="16:39">
      <c r="P669" s="99">
        <v>8</v>
      </c>
      <c r="Q669" s="100">
        <v>47.4</v>
      </c>
      <c r="R669" s="100">
        <v>0.16649068082099999</v>
      </c>
      <c r="S669" s="100">
        <v>0.37867304544399999</v>
      </c>
      <c r="T669" s="100">
        <v>0.52018118463399998</v>
      </c>
      <c r="U669" s="101">
        <f t="shared" si="40"/>
        <v>2.37697</v>
      </c>
      <c r="V669" s="99">
        <v>8</v>
      </c>
      <c r="W669" s="100">
        <v>47.4</v>
      </c>
      <c r="X669" s="100">
        <v>0.16649068082099999</v>
      </c>
      <c r="Y669" s="100">
        <v>0.37867304544399999</v>
      </c>
      <c r="Z669" s="100">
        <v>0.52018118463399998</v>
      </c>
      <c r="AA669" s="102">
        <f t="shared" si="41"/>
        <v>2.4739</v>
      </c>
      <c r="AB669" s="99">
        <v>8</v>
      </c>
      <c r="AC669" s="100">
        <v>47.4</v>
      </c>
      <c r="AD669" s="100">
        <v>0.16649068082099999</v>
      </c>
      <c r="AE669" s="100">
        <v>0.37867304544399999</v>
      </c>
      <c r="AF669" s="100">
        <v>0.52018118463399998</v>
      </c>
      <c r="AG669" s="101">
        <f t="shared" si="42"/>
        <v>2.45153</v>
      </c>
      <c r="AH669" s="99">
        <v>8</v>
      </c>
      <c r="AI669" s="100">
        <v>47.4</v>
      </c>
      <c r="AJ669" s="100">
        <v>0.16649068082099999</v>
      </c>
      <c r="AK669" s="100">
        <v>0.37867304544399999</v>
      </c>
      <c r="AL669" s="100">
        <v>0.52018118463399998</v>
      </c>
      <c r="AM669" s="101">
        <f t="shared" si="43"/>
        <v>2.35372</v>
      </c>
    </row>
    <row r="670" spans="16:39">
      <c r="P670" s="99">
        <v>8.1</v>
      </c>
      <c r="Q670" s="100">
        <v>47.4</v>
      </c>
      <c r="R670" s="100">
        <v>0.15655833041200001</v>
      </c>
      <c r="S670" s="100">
        <v>0.35161029240800001</v>
      </c>
      <c r="T670" s="100">
        <v>0.483196658675</v>
      </c>
      <c r="U670" s="101">
        <f t="shared" si="40"/>
        <v>2.2803499999999999</v>
      </c>
      <c r="V670" s="99">
        <v>8.1</v>
      </c>
      <c r="W670" s="100">
        <v>47.4</v>
      </c>
      <c r="X670" s="100">
        <v>0.15655833041200001</v>
      </c>
      <c r="Y670" s="100">
        <v>0.35161029240800001</v>
      </c>
      <c r="Z670" s="100">
        <v>0.483196658675</v>
      </c>
      <c r="AA670" s="102">
        <f t="shared" si="41"/>
        <v>2.3769999999999998</v>
      </c>
      <c r="AB670" s="99">
        <v>8.1</v>
      </c>
      <c r="AC670" s="100">
        <v>47.4</v>
      </c>
      <c r="AD670" s="100">
        <v>0.15655833041200001</v>
      </c>
      <c r="AE670" s="100">
        <v>0.35161029240800001</v>
      </c>
      <c r="AF670" s="100">
        <v>0.483196658675</v>
      </c>
      <c r="AG670" s="101">
        <f t="shared" si="42"/>
        <v>2.35372</v>
      </c>
      <c r="AH670" s="99">
        <v>8.1</v>
      </c>
      <c r="AI670" s="100">
        <v>47.4</v>
      </c>
      <c r="AJ670" s="100">
        <v>0.15655833041200001</v>
      </c>
      <c r="AK670" s="100">
        <v>0.35161029240800001</v>
      </c>
      <c r="AL670" s="100">
        <v>0.483196658675</v>
      </c>
      <c r="AM670" s="101">
        <f t="shared" si="43"/>
        <v>2.2561</v>
      </c>
    </row>
    <row r="671" spans="16:39">
      <c r="P671" s="99">
        <v>8.1999999999999993</v>
      </c>
      <c r="Q671" s="100">
        <v>47.4</v>
      </c>
      <c r="R671" s="100">
        <v>0.15177125356000001</v>
      </c>
      <c r="S671" s="100">
        <v>0.33977756986699997</v>
      </c>
      <c r="T671" s="100">
        <v>0.46782861785800001</v>
      </c>
      <c r="U671" s="101">
        <f t="shared" si="40"/>
        <v>2.1840299999999999</v>
      </c>
      <c r="V671" s="99">
        <v>8.1999999999999993</v>
      </c>
      <c r="W671" s="100">
        <v>47.4</v>
      </c>
      <c r="X671" s="100">
        <v>0.15177125356000001</v>
      </c>
      <c r="Y671" s="100">
        <v>0.33977756986699997</v>
      </c>
      <c r="Z671" s="100">
        <v>0.46782861785800001</v>
      </c>
      <c r="AA671" s="102">
        <f t="shared" si="41"/>
        <v>2.2804000000000002</v>
      </c>
      <c r="AB671" s="99">
        <v>8.1999999999999993</v>
      </c>
      <c r="AC671" s="100">
        <v>47.4</v>
      </c>
      <c r="AD671" s="100">
        <v>0.15177125356000001</v>
      </c>
      <c r="AE671" s="100">
        <v>0.33977756986699997</v>
      </c>
      <c r="AF671" s="100">
        <v>0.46782861785800001</v>
      </c>
      <c r="AG671" s="101">
        <f t="shared" si="42"/>
        <v>2.2561</v>
      </c>
      <c r="AH671" s="99">
        <v>8.1999999999999993</v>
      </c>
      <c r="AI671" s="100">
        <v>47.4</v>
      </c>
      <c r="AJ671" s="100">
        <v>0.15177125356000001</v>
      </c>
      <c r="AK671" s="100">
        <v>0.33977756986699997</v>
      </c>
      <c r="AL671" s="100">
        <v>0.46782861785800001</v>
      </c>
      <c r="AM671" s="101">
        <f t="shared" si="43"/>
        <v>2.1587000000000001</v>
      </c>
    </row>
    <row r="672" spans="16:39">
      <c r="P672" s="99">
        <v>8.3000000000000007</v>
      </c>
      <c r="Q672" s="100">
        <v>47.4</v>
      </c>
      <c r="R672" s="100">
        <v>0.15066690464800001</v>
      </c>
      <c r="S672" s="100">
        <v>0.33886741654399999</v>
      </c>
      <c r="T672" s="100">
        <v>0.46791230039699999</v>
      </c>
      <c r="U672" s="101">
        <f t="shared" si="40"/>
        <v>2.08806</v>
      </c>
      <c r="V672" s="99">
        <v>8.3000000000000007</v>
      </c>
      <c r="W672" s="100">
        <v>47.4</v>
      </c>
      <c r="X672" s="100">
        <v>0.15066690464800001</v>
      </c>
      <c r="Y672" s="100">
        <v>0.33886741654399999</v>
      </c>
      <c r="Z672" s="100">
        <v>0.46791230039699999</v>
      </c>
      <c r="AA672" s="102">
        <f t="shared" si="41"/>
        <v>2.1840000000000002</v>
      </c>
      <c r="AB672" s="99">
        <v>8.3000000000000007</v>
      </c>
      <c r="AC672" s="100">
        <v>47.4</v>
      </c>
      <c r="AD672" s="100">
        <v>0.15066690464800001</v>
      </c>
      <c r="AE672" s="100">
        <v>0.33886741654399999</v>
      </c>
      <c r="AF672" s="100">
        <v>0.46791230039699999</v>
      </c>
      <c r="AG672" s="101">
        <f t="shared" si="42"/>
        <v>2.1587000000000001</v>
      </c>
      <c r="AH672" s="99">
        <v>8.3000000000000007</v>
      </c>
      <c r="AI672" s="100">
        <v>47.4</v>
      </c>
      <c r="AJ672" s="100">
        <v>0.15066690464800001</v>
      </c>
      <c r="AK672" s="100">
        <v>0.33886741654399999</v>
      </c>
      <c r="AL672" s="100">
        <v>0.46791230039699999</v>
      </c>
      <c r="AM672" s="101">
        <f t="shared" si="43"/>
        <v>2.06155</v>
      </c>
    </row>
    <row r="673" spans="16:39">
      <c r="P673" s="99">
        <v>8.4</v>
      </c>
      <c r="Q673" s="100">
        <v>47.4</v>
      </c>
      <c r="R673" s="100">
        <v>0.15211263316000001</v>
      </c>
      <c r="S673" s="100">
        <v>0.34448515614399999</v>
      </c>
      <c r="T673" s="100">
        <v>0.476848291077</v>
      </c>
      <c r="U673" s="101">
        <f t="shared" si="40"/>
        <v>1.9924900000000001</v>
      </c>
      <c r="V673" s="99">
        <v>8.4</v>
      </c>
      <c r="W673" s="100">
        <v>47.4</v>
      </c>
      <c r="X673" s="100">
        <v>0.15211263316000001</v>
      </c>
      <c r="Y673" s="100">
        <v>0.34448515614399999</v>
      </c>
      <c r="Z673" s="100">
        <v>0.476848291077</v>
      </c>
      <c r="AA673" s="102">
        <f t="shared" si="41"/>
        <v>2.0880999999999998</v>
      </c>
      <c r="AB673" s="99">
        <v>8.4</v>
      </c>
      <c r="AC673" s="100">
        <v>47.4</v>
      </c>
      <c r="AD673" s="100">
        <v>0.15211263316000001</v>
      </c>
      <c r="AE673" s="100">
        <v>0.34448515614399999</v>
      </c>
      <c r="AF673" s="100">
        <v>0.476848291077</v>
      </c>
      <c r="AG673" s="101">
        <f t="shared" si="42"/>
        <v>2.06155</v>
      </c>
      <c r="AH673" s="99">
        <v>8.4</v>
      </c>
      <c r="AI673" s="100">
        <v>47.4</v>
      </c>
      <c r="AJ673" s="100">
        <v>0.15211263316000001</v>
      </c>
      <c r="AK673" s="100">
        <v>0.34448515614399999</v>
      </c>
      <c r="AL673" s="100">
        <v>0.476848291077</v>
      </c>
      <c r="AM673" s="101">
        <f t="shared" si="43"/>
        <v>1.96469</v>
      </c>
    </row>
    <row r="674" spans="16:39">
      <c r="P674" s="99">
        <v>8.5</v>
      </c>
      <c r="Q674" s="100">
        <v>47.4</v>
      </c>
      <c r="R674" s="100">
        <v>0.15469448482699999</v>
      </c>
      <c r="S674" s="100">
        <v>0.352617749295</v>
      </c>
      <c r="T674" s="100">
        <v>0.488859326067</v>
      </c>
      <c r="U674" s="101">
        <f t="shared" si="40"/>
        <v>1.89737</v>
      </c>
      <c r="V674" s="99">
        <v>8.5</v>
      </c>
      <c r="W674" s="100">
        <v>47.4</v>
      </c>
      <c r="X674" s="100">
        <v>0.15469448482699999</v>
      </c>
      <c r="Y674" s="100">
        <v>0.352617749295</v>
      </c>
      <c r="Z674" s="100">
        <v>0.488859326067</v>
      </c>
      <c r="AA674" s="102">
        <f t="shared" si="41"/>
        <v>1.9924999999999999</v>
      </c>
      <c r="AB674" s="99">
        <v>8.5</v>
      </c>
      <c r="AC674" s="100">
        <v>47.4</v>
      </c>
      <c r="AD674" s="100">
        <v>0.15469448482699999</v>
      </c>
      <c r="AE674" s="100">
        <v>0.352617749295</v>
      </c>
      <c r="AF674" s="100">
        <v>0.488859326067</v>
      </c>
      <c r="AG674" s="101">
        <f t="shared" si="42"/>
        <v>1.96469</v>
      </c>
      <c r="AH674" s="99">
        <v>8.5</v>
      </c>
      <c r="AI674" s="100">
        <v>47.4</v>
      </c>
      <c r="AJ674" s="100">
        <v>0.15469448482699999</v>
      </c>
      <c r="AK674" s="100">
        <v>0.352617749295</v>
      </c>
      <c r="AL674" s="100">
        <v>0.488859326067</v>
      </c>
      <c r="AM674" s="101">
        <f t="shared" si="43"/>
        <v>1.86815</v>
      </c>
    </row>
    <row r="675" spans="16:39">
      <c r="P675" s="99">
        <v>8.6</v>
      </c>
      <c r="Q675" s="100">
        <v>47.4</v>
      </c>
      <c r="R675" s="100">
        <v>0.15762937115799999</v>
      </c>
      <c r="S675" s="100">
        <v>0.36101452508199999</v>
      </c>
      <c r="T675" s="100">
        <v>0.50067538274400003</v>
      </c>
      <c r="U675" s="101">
        <f t="shared" si="40"/>
        <v>1.80278</v>
      </c>
      <c r="V675" s="99">
        <v>8.6</v>
      </c>
      <c r="W675" s="100">
        <v>47.4</v>
      </c>
      <c r="X675" s="100">
        <v>0.15762937115799999</v>
      </c>
      <c r="Y675" s="100">
        <v>0.36101452508199999</v>
      </c>
      <c r="Z675" s="100">
        <v>0.50067538274400003</v>
      </c>
      <c r="AA675" s="102">
        <f t="shared" si="41"/>
        <v>1.8974</v>
      </c>
      <c r="AB675" s="99">
        <v>8.6</v>
      </c>
      <c r="AC675" s="100">
        <v>47.4</v>
      </c>
      <c r="AD675" s="100">
        <v>0.15762937115799999</v>
      </c>
      <c r="AE675" s="100">
        <v>0.36101452508199999</v>
      </c>
      <c r="AF675" s="100">
        <v>0.50067538274400003</v>
      </c>
      <c r="AG675" s="101">
        <f t="shared" si="42"/>
        <v>1.86816</v>
      </c>
      <c r="AH675" s="99">
        <v>8.6</v>
      </c>
      <c r="AI675" s="100">
        <v>47.4</v>
      </c>
      <c r="AJ675" s="100">
        <v>0.15762937115799999</v>
      </c>
      <c r="AK675" s="100">
        <v>0.36101452508199999</v>
      </c>
      <c r="AL675" s="100">
        <v>0.50067538274400003</v>
      </c>
      <c r="AM675" s="101">
        <f t="shared" si="43"/>
        <v>1.772</v>
      </c>
    </row>
    <row r="676" spans="16:39">
      <c r="P676" s="99">
        <v>8.6999999999999993</v>
      </c>
      <c r="Q676" s="100">
        <v>47.4</v>
      </c>
      <c r="R676" s="100">
        <v>0.16056468246300001</v>
      </c>
      <c r="S676" s="100">
        <v>0.36877741781200002</v>
      </c>
      <c r="T676" s="100">
        <v>0.51112721017200002</v>
      </c>
      <c r="U676" s="101">
        <f t="shared" si="40"/>
        <v>1.7088000000000001</v>
      </c>
      <c r="V676" s="99">
        <v>8.6999999999999993</v>
      </c>
      <c r="W676" s="100">
        <v>47.4</v>
      </c>
      <c r="X676" s="100">
        <v>0.16056468246300001</v>
      </c>
      <c r="Y676" s="100">
        <v>0.36877741781200002</v>
      </c>
      <c r="Z676" s="100">
        <v>0.51112721017200002</v>
      </c>
      <c r="AA676" s="102">
        <f t="shared" si="41"/>
        <v>1.8028</v>
      </c>
      <c r="AB676" s="99">
        <v>8.6999999999999993</v>
      </c>
      <c r="AC676" s="100">
        <v>47.4</v>
      </c>
      <c r="AD676" s="100">
        <v>0.16056468246300001</v>
      </c>
      <c r="AE676" s="100">
        <v>0.36877741781200002</v>
      </c>
      <c r="AF676" s="100">
        <v>0.51112721017200002</v>
      </c>
      <c r="AG676" s="101">
        <f t="shared" si="42"/>
        <v>1.7720100000000001</v>
      </c>
      <c r="AH676" s="99">
        <v>8.6999999999999993</v>
      </c>
      <c r="AI676" s="100">
        <v>47.4</v>
      </c>
      <c r="AJ676" s="100">
        <v>0.16056468246300001</v>
      </c>
      <c r="AK676" s="100">
        <v>0.36877741781200002</v>
      </c>
      <c r="AL676" s="100">
        <v>0.51112721017200002</v>
      </c>
      <c r="AM676" s="101">
        <f t="shared" si="43"/>
        <v>1.67631</v>
      </c>
    </row>
    <row r="677" spans="16:39">
      <c r="P677" s="99">
        <v>8.8000000000000007</v>
      </c>
      <c r="Q677" s="100">
        <v>47.4</v>
      </c>
      <c r="R677" s="100">
        <v>0.16354520277599999</v>
      </c>
      <c r="S677" s="100">
        <v>0.37630660725800003</v>
      </c>
      <c r="T677" s="100">
        <v>0.52104507602399996</v>
      </c>
      <c r="U677" s="101">
        <f t="shared" si="40"/>
        <v>1.61555</v>
      </c>
      <c r="V677" s="99">
        <v>8.8000000000000007</v>
      </c>
      <c r="W677" s="100">
        <v>47.4</v>
      </c>
      <c r="X677" s="100">
        <v>0.16354520277599999</v>
      </c>
      <c r="Y677" s="100">
        <v>0.37630660725800003</v>
      </c>
      <c r="Z677" s="100">
        <v>0.52104507602399996</v>
      </c>
      <c r="AA677" s="102">
        <f t="shared" si="41"/>
        <v>1.7088000000000001</v>
      </c>
      <c r="AB677" s="99">
        <v>8.8000000000000007</v>
      </c>
      <c r="AC677" s="100">
        <v>47.4</v>
      </c>
      <c r="AD677" s="100">
        <v>0.16354520277599999</v>
      </c>
      <c r="AE677" s="100">
        <v>0.37630660725800003</v>
      </c>
      <c r="AF677" s="100">
        <v>0.52104507602399996</v>
      </c>
      <c r="AG677" s="101">
        <f t="shared" si="42"/>
        <v>1.67631</v>
      </c>
      <c r="AH677" s="99">
        <v>8.8000000000000007</v>
      </c>
      <c r="AI677" s="100">
        <v>47.4</v>
      </c>
      <c r="AJ677" s="100">
        <v>0.16354520277599999</v>
      </c>
      <c r="AK677" s="100">
        <v>0.37630660725800003</v>
      </c>
      <c r="AL677" s="100">
        <v>0.52104507602399996</v>
      </c>
      <c r="AM677" s="101">
        <f t="shared" si="43"/>
        <v>1.58114</v>
      </c>
    </row>
    <row r="678" spans="16:39">
      <c r="P678" s="99">
        <v>8.9</v>
      </c>
      <c r="Q678" s="100">
        <v>47.4</v>
      </c>
      <c r="R678" s="100">
        <v>0.16679521775</v>
      </c>
      <c r="S678" s="100">
        <v>0.38444416617100002</v>
      </c>
      <c r="T678" s="100">
        <v>0.53176836987800002</v>
      </c>
      <c r="U678" s="101">
        <f t="shared" si="40"/>
        <v>1.52315</v>
      </c>
      <c r="V678" s="99">
        <v>8.9</v>
      </c>
      <c r="W678" s="100">
        <v>47.4</v>
      </c>
      <c r="X678" s="100">
        <v>0.16679521775</v>
      </c>
      <c r="Y678" s="100">
        <v>0.38444416617100002</v>
      </c>
      <c r="Z678" s="100">
        <v>0.53176836987800002</v>
      </c>
      <c r="AA678" s="102">
        <f t="shared" si="41"/>
        <v>1.6155999999999999</v>
      </c>
      <c r="AB678" s="99">
        <v>8.9</v>
      </c>
      <c r="AC678" s="100">
        <v>47.4</v>
      </c>
      <c r="AD678" s="100">
        <v>0.16679521775</v>
      </c>
      <c r="AE678" s="100">
        <v>0.38444416617100002</v>
      </c>
      <c r="AF678" s="100">
        <v>0.53176836987800002</v>
      </c>
      <c r="AG678" s="101">
        <f t="shared" si="42"/>
        <v>1.58114</v>
      </c>
      <c r="AH678" s="99">
        <v>8.9</v>
      </c>
      <c r="AI678" s="100">
        <v>47.4</v>
      </c>
      <c r="AJ678" s="100">
        <v>0.16679521775</v>
      </c>
      <c r="AK678" s="100">
        <v>0.38444416617100002</v>
      </c>
      <c r="AL678" s="100">
        <v>0.53176836987800002</v>
      </c>
      <c r="AM678" s="101">
        <f t="shared" si="43"/>
        <v>1.48661</v>
      </c>
    </row>
    <row r="679" spans="16:39">
      <c r="P679" s="99">
        <v>9</v>
      </c>
      <c r="Q679" s="100">
        <v>47.4</v>
      </c>
      <c r="R679" s="100">
        <v>0.17074844199100001</v>
      </c>
      <c r="S679" s="100">
        <v>0.39464353833400001</v>
      </c>
      <c r="T679" s="100">
        <v>0.54538999141199995</v>
      </c>
      <c r="U679" s="101">
        <f t="shared" si="40"/>
        <v>1.4317800000000001</v>
      </c>
      <c r="V679" s="99">
        <v>9</v>
      </c>
      <c r="W679" s="100">
        <v>47.4</v>
      </c>
      <c r="X679" s="100">
        <v>0.17074844199100001</v>
      </c>
      <c r="Y679" s="100">
        <v>0.39464353833400001</v>
      </c>
      <c r="Z679" s="100">
        <v>0.54538999141199995</v>
      </c>
      <c r="AA679" s="102">
        <f t="shared" si="41"/>
        <v>1.5232000000000001</v>
      </c>
      <c r="AB679" s="99">
        <v>9</v>
      </c>
      <c r="AC679" s="100">
        <v>47.4</v>
      </c>
      <c r="AD679" s="100">
        <v>0.17074844199100001</v>
      </c>
      <c r="AE679" s="100">
        <v>0.39464353833400001</v>
      </c>
      <c r="AF679" s="100">
        <v>0.54538999141199995</v>
      </c>
      <c r="AG679" s="101">
        <f t="shared" si="42"/>
        <v>1.48661</v>
      </c>
      <c r="AH679" s="99">
        <v>9</v>
      </c>
      <c r="AI679" s="100">
        <v>47.4</v>
      </c>
      <c r="AJ679" s="100">
        <v>0.17074844199100001</v>
      </c>
      <c r="AK679" s="100">
        <v>0.39464353833400001</v>
      </c>
      <c r="AL679" s="100">
        <v>0.54538999141199995</v>
      </c>
      <c r="AM679" s="101">
        <f t="shared" si="43"/>
        <v>1.3928400000000001</v>
      </c>
    </row>
    <row r="680" spans="16:39">
      <c r="P680" s="99">
        <v>9.1</v>
      </c>
      <c r="Q680" s="100">
        <v>47.4</v>
      </c>
      <c r="R680" s="100">
        <v>0.17563702865799999</v>
      </c>
      <c r="S680" s="100">
        <v>0.40713100456099999</v>
      </c>
      <c r="T680" s="100">
        <v>0.563073057697</v>
      </c>
      <c r="U680" s="101">
        <f t="shared" si="40"/>
        <v>1.3416399999999999</v>
      </c>
      <c r="V680" s="99">
        <v>9.1</v>
      </c>
      <c r="W680" s="100">
        <v>47.4</v>
      </c>
      <c r="X680" s="100">
        <v>0.17563702865799999</v>
      </c>
      <c r="Y680" s="100">
        <v>0.40713100456099999</v>
      </c>
      <c r="Z680" s="100">
        <v>0.563073057697</v>
      </c>
      <c r="AA680" s="102">
        <f t="shared" si="41"/>
        <v>1.4318</v>
      </c>
      <c r="AB680" s="99">
        <v>9.1</v>
      </c>
      <c r="AC680" s="100">
        <v>47.4</v>
      </c>
      <c r="AD680" s="100">
        <v>0.17563702865799999</v>
      </c>
      <c r="AE680" s="100">
        <v>0.40713100456099999</v>
      </c>
      <c r="AF680" s="100">
        <v>0.563073057697</v>
      </c>
      <c r="AG680" s="101">
        <f t="shared" si="42"/>
        <v>1.3928400000000001</v>
      </c>
      <c r="AH680" s="99">
        <v>9.1</v>
      </c>
      <c r="AI680" s="100">
        <v>47.4</v>
      </c>
      <c r="AJ680" s="100">
        <v>0.17563702865799999</v>
      </c>
      <c r="AK680" s="100">
        <v>0.40713100456099999</v>
      </c>
      <c r="AL680" s="100">
        <v>0.563073057697</v>
      </c>
      <c r="AM680" s="101">
        <f t="shared" si="43"/>
        <v>1.3</v>
      </c>
    </row>
    <row r="681" spans="16:39">
      <c r="P681" s="99">
        <v>9.1999999999999993</v>
      </c>
      <c r="Q681" s="100">
        <v>47.4</v>
      </c>
      <c r="R681" s="100">
        <v>0.181318442371</v>
      </c>
      <c r="S681" s="100">
        <v>0.42189883980300003</v>
      </c>
      <c r="T681" s="100">
        <v>0.58388504460400004</v>
      </c>
      <c r="U681" s="101">
        <f t="shared" si="40"/>
        <v>1.2529999999999999</v>
      </c>
      <c r="V681" s="99">
        <v>9.1999999999999993</v>
      </c>
      <c r="W681" s="100">
        <v>47.4</v>
      </c>
      <c r="X681" s="100">
        <v>0.181318442371</v>
      </c>
      <c r="Y681" s="100">
        <v>0.42189883980300003</v>
      </c>
      <c r="Z681" s="100">
        <v>0.58388504460400004</v>
      </c>
      <c r="AA681" s="102">
        <f t="shared" si="41"/>
        <v>1.3415999999999999</v>
      </c>
      <c r="AB681" s="99">
        <v>9.1999999999999993</v>
      </c>
      <c r="AC681" s="100">
        <v>47.4</v>
      </c>
      <c r="AD681" s="100">
        <v>0.181318442371</v>
      </c>
      <c r="AE681" s="100">
        <v>0.42189883980300003</v>
      </c>
      <c r="AF681" s="100">
        <v>0.58388504460400004</v>
      </c>
      <c r="AG681" s="101">
        <f t="shared" si="42"/>
        <v>1.3</v>
      </c>
      <c r="AH681" s="99">
        <v>9.1999999999999993</v>
      </c>
      <c r="AI681" s="100">
        <v>47.4</v>
      </c>
      <c r="AJ681" s="100">
        <v>0.181318442371</v>
      </c>
      <c r="AK681" s="100">
        <v>0.42189883980300003</v>
      </c>
      <c r="AL681" s="100">
        <v>0.58388504460400004</v>
      </c>
      <c r="AM681" s="101">
        <f t="shared" si="43"/>
        <v>1.2082999999999999</v>
      </c>
    </row>
    <row r="682" spans="16:39">
      <c r="P682" s="99">
        <v>9.3000000000000007</v>
      </c>
      <c r="Q682" s="100">
        <v>47.4</v>
      </c>
      <c r="R682" s="100">
        <v>0.18756359489800001</v>
      </c>
      <c r="S682" s="100">
        <v>0.43814344222399998</v>
      </c>
      <c r="T682" s="100">
        <v>0.60637985892799995</v>
      </c>
      <c r="U682" s="101">
        <f t="shared" si="40"/>
        <v>1.1661900000000001</v>
      </c>
      <c r="V682" s="99">
        <v>9.3000000000000007</v>
      </c>
      <c r="W682" s="100">
        <v>47.4</v>
      </c>
      <c r="X682" s="100">
        <v>0.18756359489800001</v>
      </c>
      <c r="Y682" s="100">
        <v>0.43814344222399998</v>
      </c>
      <c r="Z682" s="100">
        <v>0.60637985892799995</v>
      </c>
      <c r="AA682" s="102">
        <f t="shared" si="41"/>
        <v>1.2529999999999999</v>
      </c>
      <c r="AB682" s="99">
        <v>9.3000000000000007</v>
      </c>
      <c r="AC682" s="100">
        <v>47.4</v>
      </c>
      <c r="AD682" s="100">
        <v>0.18756359489800001</v>
      </c>
      <c r="AE682" s="100">
        <v>0.43814344222399998</v>
      </c>
      <c r="AF682" s="100">
        <v>0.60637985892799995</v>
      </c>
      <c r="AG682" s="101">
        <f t="shared" si="42"/>
        <v>1.20831</v>
      </c>
      <c r="AH682" s="99">
        <v>9.3000000000000007</v>
      </c>
      <c r="AI682" s="100">
        <v>47.4</v>
      </c>
      <c r="AJ682" s="100">
        <v>0.18756359489800001</v>
      </c>
      <c r="AK682" s="100">
        <v>0.43814344222399998</v>
      </c>
      <c r="AL682" s="100">
        <v>0.60637985892799995</v>
      </c>
      <c r="AM682" s="101">
        <f t="shared" si="43"/>
        <v>1.1180300000000001</v>
      </c>
    </row>
    <row r="683" spans="16:39">
      <c r="P683" s="99">
        <v>9.4</v>
      </c>
      <c r="Q683" s="100">
        <v>47.4</v>
      </c>
      <c r="R683" s="100">
        <v>0.19400292073200001</v>
      </c>
      <c r="S683" s="100">
        <v>0.45580462234399999</v>
      </c>
      <c r="T683" s="100">
        <v>0.63182224566</v>
      </c>
      <c r="U683" s="101">
        <f t="shared" si="40"/>
        <v>1.0816699999999999</v>
      </c>
      <c r="V683" s="99">
        <v>9.4</v>
      </c>
      <c r="W683" s="100">
        <v>47.4</v>
      </c>
      <c r="X683" s="100">
        <v>0.19400292073200001</v>
      </c>
      <c r="Y683" s="100">
        <v>0.45580462234399999</v>
      </c>
      <c r="Z683" s="100">
        <v>0.63182224566</v>
      </c>
      <c r="AA683" s="102">
        <f t="shared" si="41"/>
        <v>1.1661999999999999</v>
      </c>
      <c r="AB683" s="99">
        <v>9.4</v>
      </c>
      <c r="AC683" s="100">
        <v>47.4</v>
      </c>
      <c r="AD683" s="100">
        <v>0.19400292073200001</v>
      </c>
      <c r="AE683" s="100">
        <v>0.45580462234399999</v>
      </c>
      <c r="AF683" s="100">
        <v>0.63182224566</v>
      </c>
      <c r="AG683" s="101">
        <f t="shared" si="42"/>
        <v>1.1180300000000001</v>
      </c>
      <c r="AH683" s="99">
        <v>9.4</v>
      </c>
      <c r="AI683" s="100">
        <v>47.4</v>
      </c>
      <c r="AJ683" s="100">
        <v>0.19400292073200001</v>
      </c>
      <c r="AK683" s="100">
        <v>0.45580462234399999</v>
      </c>
      <c r="AL683" s="100">
        <v>0.63182224566</v>
      </c>
      <c r="AM683" s="101">
        <f t="shared" si="43"/>
        <v>1.02956</v>
      </c>
    </row>
    <row r="684" spans="16:39">
      <c r="P684" s="99">
        <v>9.5</v>
      </c>
      <c r="Q684" s="100">
        <v>47.4</v>
      </c>
      <c r="R684" s="100">
        <v>0.20180914424400001</v>
      </c>
      <c r="S684" s="100">
        <v>0.47933202287999999</v>
      </c>
      <c r="T684" s="100">
        <v>0.66730007270799996</v>
      </c>
      <c r="U684" s="101">
        <f t="shared" si="40"/>
        <v>1</v>
      </c>
      <c r="V684" s="99">
        <v>9.5</v>
      </c>
      <c r="W684" s="100">
        <v>47.4</v>
      </c>
      <c r="X684" s="100">
        <v>0.20180914424400001</v>
      </c>
      <c r="Y684" s="100">
        <v>0.47933202287999999</v>
      </c>
      <c r="Z684" s="100">
        <v>0.66730007270799996</v>
      </c>
      <c r="AA684" s="102">
        <f t="shared" si="41"/>
        <v>1.0817000000000001</v>
      </c>
      <c r="AB684" s="99">
        <v>9.5</v>
      </c>
      <c r="AC684" s="100">
        <v>47.4</v>
      </c>
      <c r="AD684" s="100">
        <v>0.20180914424400001</v>
      </c>
      <c r="AE684" s="100">
        <v>0.47933202287999999</v>
      </c>
      <c r="AF684" s="100">
        <v>0.66730007270799996</v>
      </c>
      <c r="AG684" s="101">
        <f t="shared" si="42"/>
        <v>1.02956</v>
      </c>
      <c r="AH684" s="99">
        <v>9.5</v>
      </c>
      <c r="AI684" s="100">
        <v>47.4</v>
      </c>
      <c r="AJ684" s="100">
        <v>0.20180914424400001</v>
      </c>
      <c r="AK684" s="100">
        <v>0.47933202287999999</v>
      </c>
      <c r="AL684" s="100">
        <v>0.66730007270799996</v>
      </c>
      <c r="AM684" s="101">
        <f t="shared" si="43"/>
        <v>0.94340000000000002</v>
      </c>
    </row>
    <row r="685" spans="16:39">
      <c r="P685" s="99">
        <v>9.6</v>
      </c>
      <c r="Q685" s="100">
        <v>47.4</v>
      </c>
      <c r="R685" s="100">
        <v>0.20875857104699999</v>
      </c>
      <c r="S685" s="100">
        <v>0.50041316397900004</v>
      </c>
      <c r="T685" s="100">
        <v>0.697391122862</v>
      </c>
      <c r="U685" s="101">
        <f t="shared" si="40"/>
        <v>0.92195000000000005</v>
      </c>
      <c r="V685" s="99">
        <v>9.6</v>
      </c>
      <c r="W685" s="100">
        <v>47.4</v>
      </c>
      <c r="X685" s="100">
        <v>0.20875857104699999</v>
      </c>
      <c r="Y685" s="100">
        <v>0.50041316397900004</v>
      </c>
      <c r="Z685" s="100">
        <v>0.697391122862</v>
      </c>
      <c r="AA685" s="102">
        <f t="shared" si="41"/>
        <v>1</v>
      </c>
      <c r="AB685" s="99">
        <v>9.6</v>
      </c>
      <c r="AC685" s="100">
        <v>47.4</v>
      </c>
      <c r="AD685" s="100">
        <v>0.20875857104699999</v>
      </c>
      <c r="AE685" s="100">
        <v>0.50041316397900004</v>
      </c>
      <c r="AF685" s="100">
        <v>0.697391122862</v>
      </c>
      <c r="AG685" s="101">
        <f t="shared" si="42"/>
        <v>0.94340000000000002</v>
      </c>
      <c r="AH685" s="99">
        <v>9.6</v>
      </c>
      <c r="AI685" s="100">
        <v>47.4</v>
      </c>
      <c r="AJ685" s="100">
        <v>0.20875857104699999</v>
      </c>
      <c r="AK685" s="100">
        <v>0.50041316397900004</v>
      </c>
      <c r="AL685" s="100">
        <v>0.697391122862</v>
      </c>
      <c r="AM685" s="101">
        <f t="shared" si="43"/>
        <v>0.86023000000000005</v>
      </c>
    </row>
    <row r="686" spans="16:39">
      <c r="P686" s="99">
        <v>9.6999999999999993</v>
      </c>
      <c r="Q686" s="100">
        <v>47.4</v>
      </c>
      <c r="R686" s="100">
        <v>0.217367456204</v>
      </c>
      <c r="S686" s="100">
        <v>0.53035222454099995</v>
      </c>
      <c r="T686" s="100">
        <v>0.74308535217600002</v>
      </c>
      <c r="U686" s="101">
        <f t="shared" si="40"/>
        <v>0.84853000000000001</v>
      </c>
      <c r="V686" s="99">
        <v>9.6999999999999993</v>
      </c>
      <c r="W686" s="100">
        <v>47.4</v>
      </c>
      <c r="X686" s="100">
        <v>0.217367456204</v>
      </c>
      <c r="Y686" s="100">
        <v>0.53035222454099995</v>
      </c>
      <c r="Z686" s="100">
        <v>0.74308535217600002</v>
      </c>
      <c r="AA686" s="102">
        <f t="shared" si="41"/>
        <v>0.92200000000000004</v>
      </c>
      <c r="AB686" s="99">
        <v>9.6999999999999993</v>
      </c>
      <c r="AC686" s="100">
        <v>47.4</v>
      </c>
      <c r="AD686" s="100">
        <v>0.217367456204</v>
      </c>
      <c r="AE686" s="100">
        <v>0.53035222454099995</v>
      </c>
      <c r="AF686" s="100">
        <v>0.74308535217600002</v>
      </c>
      <c r="AG686" s="101">
        <f t="shared" si="42"/>
        <v>0.86023000000000005</v>
      </c>
      <c r="AH686" s="99">
        <v>9.6999999999999993</v>
      </c>
      <c r="AI686" s="100">
        <v>47.4</v>
      </c>
      <c r="AJ686" s="100">
        <v>0.217367456204</v>
      </c>
      <c r="AK686" s="100">
        <v>0.53035222454099995</v>
      </c>
      <c r="AL686" s="100">
        <v>0.74308535217600002</v>
      </c>
      <c r="AM686" s="101">
        <f t="shared" si="43"/>
        <v>0.78102000000000005</v>
      </c>
    </row>
    <row r="687" spans="16:39">
      <c r="P687" s="99">
        <v>9.8000000000000007</v>
      </c>
      <c r="Q687" s="100">
        <v>47.4</v>
      </c>
      <c r="R687" s="100">
        <v>0.224928874832</v>
      </c>
      <c r="S687" s="100">
        <v>0.55804588376200004</v>
      </c>
      <c r="T687" s="100">
        <v>0.78621761535199997</v>
      </c>
      <c r="U687" s="101">
        <f t="shared" si="40"/>
        <v>0.78102000000000005</v>
      </c>
      <c r="V687" s="99">
        <v>9.8000000000000007</v>
      </c>
      <c r="W687" s="100">
        <v>47.4</v>
      </c>
      <c r="X687" s="100">
        <v>0.224928874832</v>
      </c>
      <c r="Y687" s="100">
        <v>0.55804588376200004</v>
      </c>
      <c r="Z687" s="100">
        <v>0.78621761535199997</v>
      </c>
      <c r="AA687" s="102">
        <f t="shared" si="41"/>
        <v>0.84850000000000003</v>
      </c>
      <c r="AB687" s="99">
        <v>9.8000000000000007</v>
      </c>
      <c r="AC687" s="100">
        <v>47.4</v>
      </c>
      <c r="AD687" s="100">
        <v>0.224928874832</v>
      </c>
      <c r="AE687" s="100">
        <v>0.55804588376200004</v>
      </c>
      <c r="AF687" s="100">
        <v>0.78621761535199997</v>
      </c>
      <c r="AG687" s="101">
        <f t="shared" si="42"/>
        <v>0.78103</v>
      </c>
      <c r="AH687" s="99">
        <v>9.8000000000000007</v>
      </c>
      <c r="AI687" s="100">
        <v>47.4</v>
      </c>
      <c r="AJ687" s="100">
        <v>0.224928874832</v>
      </c>
      <c r="AK687" s="100">
        <v>0.55804588376200004</v>
      </c>
      <c r="AL687" s="100">
        <v>0.78621761535199997</v>
      </c>
      <c r="AM687" s="101">
        <f t="shared" si="43"/>
        <v>0.70711000000000002</v>
      </c>
    </row>
    <row r="688" spans="16:39">
      <c r="P688" s="99">
        <v>9.3670000000000009</v>
      </c>
      <c r="Q688" s="100">
        <v>47.417000000000002</v>
      </c>
      <c r="R688" s="100">
        <v>0.18649144672500001</v>
      </c>
      <c r="S688" s="100">
        <v>0.43570843164599998</v>
      </c>
      <c r="T688" s="100">
        <v>0.60296971838000002</v>
      </c>
      <c r="U688" s="101">
        <f t="shared" si="40"/>
        <v>1.11856</v>
      </c>
      <c r="V688" s="99">
        <v>9.3670000000000009</v>
      </c>
      <c r="W688" s="100">
        <v>47.417000000000002</v>
      </c>
      <c r="X688" s="100">
        <v>0.18649144672500001</v>
      </c>
      <c r="Y688" s="100">
        <v>0.43570843164599998</v>
      </c>
      <c r="Z688" s="100">
        <v>0.60296971838000002</v>
      </c>
      <c r="AA688" s="102">
        <f t="shared" si="41"/>
        <v>1.2032</v>
      </c>
      <c r="AB688" s="99">
        <v>9.3670000000000009</v>
      </c>
      <c r="AC688" s="100">
        <v>47.417000000000002</v>
      </c>
      <c r="AD688" s="100">
        <v>0.18649144672500001</v>
      </c>
      <c r="AE688" s="100">
        <v>0.43570843164599998</v>
      </c>
      <c r="AF688" s="100">
        <v>0.60296971838000002</v>
      </c>
      <c r="AG688" s="101">
        <f t="shared" si="42"/>
        <v>1.1551499999999999</v>
      </c>
      <c r="AH688" s="99">
        <v>9.3670000000000009</v>
      </c>
      <c r="AI688" s="100">
        <v>47.417000000000002</v>
      </c>
      <c r="AJ688" s="100">
        <v>0.18649144672500001</v>
      </c>
      <c r="AK688" s="100">
        <v>0.43570843164599998</v>
      </c>
      <c r="AL688" s="100">
        <v>0.60296971838000002</v>
      </c>
      <c r="AM688" s="101">
        <f t="shared" si="43"/>
        <v>1.06667</v>
      </c>
    </row>
    <row r="689" spans="16:39">
      <c r="P689" s="99">
        <v>7</v>
      </c>
      <c r="Q689" s="100">
        <v>47.5</v>
      </c>
      <c r="R689" s="100">
        <v>0.15506768821200001</v>
      </c>
      <c r="S689" s="100">
        <v>0.35918949040300002</v>
      </c>
      <c r="T689" s="100">
        <v>0.49782346714300002</v>
      </c>
      <c r="U689" s="101">
        <f t="shared" si="40"/>
        <v>3.3734299999999999</v>
      </c>
      <c r="V689" s="99">
        <v>7</v>
      </c>
      <c r="W689" s="100">
        <v>47.5</v>
      </c>
      <c r="X689" s="100">
        <v>0.15506768821200001</v>
      </c>
      <c r="Y689" s="100">
        <v>0.35918949040300002</v>
      </c>
      <c r="Z689" s="100">
        <v>0.49782346714300002</v>
      </c>
      <c r="AA689" s="102">
        <f t="shared" si="41"/>
        <v>3.4712999999999998</v>
      </c>
      <c r="AB689" s="99">
        <v>7</v>
      </c>
      <c r="AC689" s="100">
        <v>47.5</v>
      </c>
      <c r="AD689" s="100">
        <v>0.15506768821200001</v>
      </c>
      <c r="AE689" s="100">
        <v>0.35918949040300002</v>
      </c>
      <c r="AF689" s="100">
        <v>0.49782346714300002</v>
      </c>
      <c r="AG689" s="101">
        <f t="shared" si="42"/>
        <v>3.4525399999999999</v>
      </c>
      <c r="AH689" s="99">
        <v>7</v>
      </c>
      <c r="AI689" s="100">
        <v>47.5</v>
      </c>
      <c r="AJ689" s="100">
        <v>0.15506768821200001</v>
      </c>
      <c r="AK689" s="100">
        <v>0.35918949040300002</v>
      </c>
      <c r="AL689" s="100">
        <v>0.49782346714300002</v>
      </c>
      <c r="AM689" s="101">
        <f t="shared" si="43"/>
        <v>3.3540999999999999</v>
      </c>
    </row>
    <row r="690" spans="16:39">
      <c r="P690" s="99">
        <v>6.9</v>
      </c>
      <c r="Q690" s="100">
        <v>47.5</v>
      </c>
      <c r="R690" s="100">
        <v>0.14191949919300001</v>
      </c>
      <c r="S690" s="100">
        <v>0.32594914847899997</v>
      </c>
      <c r="T690" s="100">
        <v>0.452046279</v>
      </c>
      <c r="U690" s="101">
        <f t="shared" si="40"/>
        <v>3.4713099999999999</v>
      </c>
      <c r="V690" s="99">
        <v>6.9</v>
      </c>
      <c r="W690" s="100">
        <v>47.5</v>
      </c>
      <c r="X690" s="100">
        <v>0.14191949919300001</v>
      </c>
      <c r="Y690" s="100">
        <v>0.32594914847899997</v>
      </c>
      <c r="Z690" s="100">
        <v>0.452046279</v>
      </c>
      <c r="AA690" s="102">
        <f t="shared" si="41"/>
        <v>3.5693000000000001</v>
      </c>
      <c r="AB690" s="99">
        <v>6.9</v>
      </c>
      <c r="AC690" s="100">
        <v>47.5</v>
      </c>
      <c r="AD690" s="100">
        <v>0.14191949919300001</v>
      </c>
      <c r="AE690" s="100">
        <v>0.32594914847899997</v>
      </c>
      <c r="AF690" s="100">
        <v>0.452046279</v>
      </c>
      <c r="AG690" s="101">
        <f t="shared" si="42"/>
        <v>3.5510600000000001</v>
      </c>
      <c r="AH690" s="99">
        <v>6.9</v>
      </c>
      <c r="AI690" s="100">
        <v>47.5</v>
      </c>
      <c r="AJ690" s="100">
        <v>0.14191949919300001</v>
      </c>
      <c r="AK690" s="100">
        <v>0.32594914847899997</v>
      </c>
      <c r="AL690" s="100">
        <v>0.452046279</v>
      </c>
      <c r="AM690" s="101">
        <f t="shared" si="43"/>
        <v>3.4525399999999999</v>
      </c>
    </row>
    <row r="691" spans="16:39">
      <c r="P691" s="99">
        <v>7.1</v>
      </c>
      <c r="Q691" s="100">
        <v>47.5</v>
      </c>
      <c r="R691" s="100">
        <v>0.17136535479699999</v>
      </c>
      <c r="S691" s="100">
        <v>0.40074365208000001</v>
      </c>
      <c r="T691" s="100">
        <v>0.55527142175199995</v>
      </c>
      <c r="U691" s="101">
        <f t="shared" si="40"/>
        <v>3.2756699999999999</v>
      </c>
      <c r="V691" s="99">
        <v>7.1</v>
      </c>
      <c r="W691" s="100">
        <v>47.5</v>
      </c>
      <c r="X691" s="100">
        <v>0.17136535479699999</v>
      </c>
      <c r="Y691" s="100">
        <v>0.40074365208000001</v>
      </c>
      <c r="Z691" s="100">
        <v>0.55527142175199995</v>
      </c>
      <c r="AA691" s="102">
        <f t="shared" si="41"/>
        <v>3.3734000000000002</v>
      </c>
      <c r="AB691" s="99">
        <v>7.1</v>
      </c>
      <c r="AC691" s="100">
        <v>47.5</v>
      </c>
      <c r="AD691" s="100">
        <v>0.17136535479699999</v>
      </c>
      <c r="AE691" s="100">
        <v>0.40074365208000001</v>
      </c>
      <c r="AF691" s="100">
        <v>0.55527142175199995</v>
      </c>
      <c r="AG691" s="101">
        <f t="shared" si="42"/>
        <v>3.3540999999999999</v>
      </c>
      <c r="AH691" s="99">
        <v>7.1</v>
      </c>
      <c r="AI691" s="100">
        <v>47.5</v>
      </c>
      <c r="AJ691" s="100">
        <v>0.17136535479699999</v>
      </c>
      <c r="AK691" s="100">
        <v>0.40074365208000001</v>
      </c>
      <c r="AL691" s="100">
        <v>0.55527142175199995</v>
      </c>
      <c r="AM691" s="101">
        <f t="shared" si="43"/>
        <v>3.25576</v>
      </c>
    </row>
    <row r="692" spans="16:39">
      <c r="P692" s="99">
        <v>6.8</v>
      </c>
      <c r="Q692" s="100">
        <v>47.5</v>
      </c>
      <c r="R692" s="100">
        <v>0.13140305439800001</v>
      </c>
      <c r="S692" s="100">
        <v>0.29991527790700001</v>
      </c>
      <c r="T692" s="100">
        <v>0.415760529564</v>
      </c>
      <c r="U692" s="101">
        <f t="shared" si="40"/>
        <v>3.5693100000000002</v>
      </c>
      <c r="V692" s="99">
        <v>6.8</v>
      </c>
      <c r="W692" s="100">
        <v>47.5</v>
      </c>
      <c r="X692" s="100">
        <v>0.13140305439800001</v>
      </c>
      <c r="Y692" s="100">
        <v>0.29991527790700001</v>
      </c>
      <c r="Z692" s="100">
        <v>0.415760529564</v>
      </c>
      <c r="AA692" s="102">
        <f t="shared" si="41"/>
        <v>3.6674000000000002</v>
      </c>
      <c r="AB692" s="99">
        <v>6.8</v>
      </c>
      <c r="AC692" s="100">
        <v>47.5</v>
      </c>
      <c r="AD692" s="100">
        <v>0.13140305439800001</v>
      </c>
      <c r="AE692" s="100">
        <v>0.29991527790700001</v>
      </c>
      <c r="AF692" s="100">
        <v>0.415760529564</v>
      </c>
      <c r="AG692" s="101">
        <f t="shared" si="42"/>
        <v>3.6496599999999999</v>
      </c>
      <c r="AH692" s="99">
        <v>6.8</v>
      </c>
      <c r="AI692" s="100">
        <v>47.5</v>
      </c>
      <c r="AJ692" s="100">
        <v>0.13140305439800001</v>
      </c>
      <c r="AK692" s="100">
        <v>0.29991527790700001</v>
      </c>
      <c r="AL692" s="100">
        <v>0.415760529564</v>
      </c>
      <c r="AM692" s="101">
        <f t="shared" si="43"/>
        <v>3.5510600000000001</v>
      </c>
    </row>
    <row r="693" spans="16:39">
      <c r="P693" s="99">
        <v>7.2</v>
      </c>
      <c r="Q693" s="100">
        <v>47.5</v>
      </c>
      <c r="R693" s="100">
        <v>0.191475702262</v>
      </c>
      <c r="S693" s="100">
        <v>0.449952635037</v>
      </c>
      <c r="T693" s="100">
        <v>0.62304769011100003</v>
      </c>
      <c r="U693" s="101">
        <f t="shared" si="40"/>
        <v>3.1780499999999998</v>
      </c>
      <c r="V693" s="99">
        <v>7.2</v>
      </c>
      <c r="W693" s="100">
        <v>47.5</v>
      </c>
      <c r="X693" s="100">
        <v>0.191475702262</v>
      </c>
      <c r="Y693" s="100">
        <v>0.449952635037</v>
      </c>
      <c r="Z693" s="100">
        <v>0.62304769011100003</v>
      </c>
      <c r="AA693" s="102">
        <f t="shared" si="41"/>
        <v>3.2757000000000001</v>
      </c>
      <c r="AB693" s="99">
        <v>7.2</v>
      </c>
      <c r="AC693" s="100">
        <v>47.5</v>
      </c>
      <c r="AD693" s="100">
        <v>0.191475702262</v>
      </c>
      <c r="AE693" s="100">
        <v>0.449952635037</v>
      </c>
      <c r="AF693" s="100">
        <v>0.62304769011100003</v>
      </c>
      <c r="AG693" s="101">
        <f t="shared" si="42"/>
        <v>3.2557700000000001</v>
      </c>
      <c r="AH693" s="99">
        <v>7.2</v>
      </c>
      <c r="AI693" s="100">
        <v>47.5</v>
      </c>
      <c r="AJ693" s="100">
        <v>0.191475702262</v>
      </c>
      <c r="AK693" s="100">
        <v>0.449952635037</v>
      </c>
      <c r="AL693" s="100">
        <v>0.62304769011100003</v>
      </c>
      <c r="AM693" s="101">
        <f t="shared" si="43"/>
        <v>3.1575299999999999</v>
      </c>
    </row>
    <row r="694" spans="16:39">
      <c r="P694" s="99">
        <v>7.3</v>
      </c>
      <c r="Q694" s="100">
        <v>47.5</v>
      </c>
      <c r="R694" s="100">
        <v>0.21948579621</v>
      </c>
      <c r="S694" s="100">
        <v>0.524034551806</v>
      </c>
      <c r="T694" s="100">
        <v>0.72389976066399997</v>
      </c>
      <c r="U694" s="101">
        <f t="shared" si="40"/>
        <v>3.0805799999999999</v>
      </c>
      <c r="V694" s="99">
        <v>7.3</v>
      </c>
      <c r="W694" s="100">
        <v>47.5</v>
      </c>
      <c r="X694" s="100">
        <v>0.21948579621</v>
      </c>
      <c r="Y694" s="100">
        <v>0.524034551806</v>
      </c>
      <c r="Z694" s="100">
        <v>0.72389976066399997</v>
      </c>
      <c r="AA694" s="102">
        <f t="shared" si="41"/>
        <v>3.1781000000000001</v>
      </c>
      <c r="AB694" s="99">
        <v>7.3</v>
      </c>
      <c r="AC694" s="100">
        <v>47.5</v>
      </c>
      <c r="AD694" s="100">
        <v>0.21948579621</v>
      </c>
      <c r="AE694" s="100">
        <v>0.524034551806</v>
      </c>
      <c r="AF694" s="100">
        <v>0.72389976066399997</v>
      </c>
      <c r="AG694" s="101">
        <f t="shared" si="42"/>
        <v>3.1575299999999999</v>
      </c>
      <c r="AH694" s="99">
        <v>7.3</v>
      </c>
      <c r="AI694" s="100">
        <v>47.5</v>
      </c>
      <c r="AJ694" s="100">
        <v>0.21948579621</v>
      </c>
      <c r="AK694" s="100">
        <v>0.524034551806</v>
      </c>
      <c r="AL694" s="100">
        <v>0.72389976066399997</v>
      </c>
      <c r="AM694" s="101">
        <f t="shared" si="43"/>
        <v>3.0594100000000002</v>
      </c>
    </row>
    <row r="695" spans="16:39">
      <c r="P695" s="99">
        <v>7.4</v>
      </c>
      <c r="Q695" s="100">
        <v>47.5</v>
      </c>
      <c r="R695" s="100">
        <v>0.26441892124799998</v>
      </c>
      <c r="S695" s="100">
        <v>0.65630582564200002</v>
      </c>
      <c r="T695" s="100">
        <v>0.91555727131999998</v>
      </c>
      <c r="U695" s="101">
        <f t="shared" si="40"/>
        <v>2.9832900000000002</v>
      </c>
      <c r="V695" s="99">
        <v>7.4</v>
      </c>
      <c r="W695" s="100">
        <v>47.5</v>
      </c>
      <c r="X695" s="100">
        <v>0.26441892124799998</v>
      </c>
      <c r="Y695" s="100">
        <v>0.65630582564200002</v>
      </c>
      <c r="Z695" s="100">
        <v>0.91555727131999998</v>
      </c>
      <c r="AA695" s="102">
        <f t="shared" si="41"/>
        <v>3.0806</v>
      </c>
      <c r="AB695" s="99">
        <v>7.4</v>
      </c>
      <c r="AC695" s="100">
        <v>47.5</v>
      </c>
      <c r="AD695" s="100">
        <v>0.26441892124799998</v>
      </c>
      <c r="AE695" s="100">
        <v>0.65630582564200002</v>
      </c>
      <c r="AF695" s="100">
        <v>0.91555727131999998</v>
      </c>
      <c r="AG695" s="101">
        <f t="shared" si="42"/>
        <v>3.0594100000000002</v>
      </c>
      <c r="AH695" s="99">
        <v>7.4</v>
      </c>
      <c r="AI695" s="100">
        <v>47.5</v>
      </c>
      <c r="AJ695" s="100">
        <v>0.26441892124799998</v>
      </c>
      <c r="AK695" s="100">
        <v>0.65630582564200002</v>
      </c>
      <c r="AL695" s="100">
        <v>0.91555727131999998</v>
      </c>
      <c r="AM695" s="101">
        <f t="shared" si="43"/>
        <v>2.9614199999999999</v>
      </c>
    </row>
    <row r="696" spans="16:39">
      <c r="P696" s="99">
        <v>7.5</v>
      </c>
      <c r="Q696" s="100">
        <v>47.5</v>
      </c>
      <c r="R696" s="100">
        <v>0.295979062844</v>
      </c>
      <c r="S696" s="100">
        <v>0.73924072644000005</v>
      </c>
      <c r="T696" s="100">
        <v>1.02556123691</v>
      </c>
      <c r="U696" s="101">
        <f t="shared" si="40"/>
        <v>2.8861699999999999</v>
      </c>
      <c r="V696" s="99">
        <v>7.5</v>
      </c>
      <c r="W696" s="100">
        <v>47.5</v>
      </c>
      <c r="X696" s="100">
        <v>0.295979062844</v>
      </c>
      <c r="Y696" s="100">
        <v>0.73924072644000005</v>
      </c>
      <c r="Z696" s="100">
        <v>1.02556123691</v>
      </c>
      <c r="AA696" s="102">
        <f t="shared" si="41"/>
        <v>2.9832999999999998</v>
      </c>
      <c r="AB696" s="99">
        <v>7.5</v>
      </c>
      <c r="AC696" s="100">
        <v>47.5</v>
      </c>
      <c r="AD696" s="100">
        <v>0.295979062844</v>
      </c>
      <c r="AE696" s="100">
        <v>0.73924072644000005</v>
      </c>
      <c r="AF696" s="100">
        <v>1.02556123691</v>
      </c>
      <c r="AG696" s="101">
        <f t="shared" si="42"/>
        <v>2.9614199999999999</v>
      </c>
      <c r="AH696" s="99">
        <v>7.5</v>
      </c>
      <c r="AI696" s="100">
        <v>47.5</v>
      </c>
      <c r="AJ696" s="100">
        <v>0.295979062844</v>
      </c>
      <c r="AK696" s="100">
        <v>0.73924072644000005</v>
      </c>
      <c r="AL696" s="100">
        <v>1.02556123691</v>
      </c>
      <c r="AM696" s="101">
        <f t="shared" si="43"/>
        <v>2.8635600000000001</v>
      </c>
    </row>
    <row r="697" spans="16:39">
      <c r="P697" s="99">
        <v>7.6</v>
      </c>
      <c r="Q697" s="100">
        <v>47.5</v>
      </c>
      <c r="R697" s="100">
        <v>0.30463658109899999</v>
      </c>
      <c r="S697" s="100">
        <v>0.76087476014099997</v>
      </c>
      <c r="T697" s="100">
        <v>1.05278818166</v>
      </c>
      <c r="U697" s="101">
        <f t="shared" si="40"/>
        <v>2.7892700000000001</v>
      </c>
      <c r="V697" s="99">
        <v>7.6</v>
      </c>
      <c r="W697" s="100">
        <v>47.5</v>
      </c>
      <c r="X697" s="100">
        <v>0.30463658109899999</v>
      </c>
      <c r="Y697" s="100">
        <v>0.76087476014099997</v>
      </c>
      <c r="Z697" s="100">
        <v>1.05278818166</v>
      </c>
      <c r="AA697" s="102">
        <f t="shared" si="41"/>
        <v>2.8862000000000001</v>
      </c>
      <c r="AB697" s="99">
        <v>7.6</v>
      </c>
      <c r="AC697" s="100">
        <v>47.5</v>
      </c>
      <c r="AD697" s="100">
        <v>0.30463658109899999</v>
      </c>
      <c r="AE697" s="100">
        <v>0.76087476014099997</v>
      </c>
      <c r="AF697" s="100">
        <v>1.05278818166</v>
      </c>
      <c r="AG697" s="101">
        <f t="shared" si="42"/>
        <v>2.8635700000000002</v>
      </c>
      <c r="AH697" s="99">
        <v>7.6</v>
      </c>
      <c r="AI697" s="100">
        <v>47.5</v>
      </c>
      <c r="AJ697" s="100">
        <v>0.30463658109899999</v>
      </c>
      <c r="AK697" s="100">
        <v>0.76087476014099997</v>
      </c>
      <c r="AL697" s="100">
        <v>1.05278818166</v>
      </c>
      <c r="AM697" s="101">
        <f t="shared" si="43"/>
        <v>2.76586</v>
      </c>
    </row>
    <row r="698" spans="16:39">
      <c r="P698" s="99">
        <v>7.7</v>
      </c>
      <c r="Q698" s="100">
        <v>47.5</v>
      </c>
      <c r="R698" s="100">
        <v>0.29320791512900002</v>
      </c>
      <c r="S698" s="100">
        <v>0.73516915620500001</v>
      </c>
      <c r="T698" s="100">
        <v>1.02158257494</v>
      </c>
      <c r="U698" s="101">
        <f t="shared" si="40"/>
        <v>2.69258</v>
      </c>
      <c r="V698" s="99">
        <v>7.7</v>
      </c>
      <c r="W698" s="100">
        <v>47.5</v>
      </c>
      <c r="X698" s="100">
        <v>0.29320791512900002</v>
      </c>
      <c r="Y698" s="100">
        <v>0.73516915620500001</v>
      </c>
      <c r="Z698" s="100">
        <v>1.02158257494</v>
      </c>
      <c r="AA698" s="102">
        <f t="shared" si="41"/>
        <v>2.7892999999999999</v>
      </c>
      <c r="AB698" s="99">
        <v>7.7</v>
      </c>
      <c r="AC698" s="100">
        <v>47.5</v>
      </c>
      <c r="AD698" s="100">
        <v>0.29320791512900002</v>
      </c>
      <c r="AE698" s="100">
        <v>0.73516915620500001</v>
      </c>
      <c r="AF698" s="100">
        <v>1.02158257494</v>
      </c>
      <c r="AG698" s="101">
        <f t="shared" si="42"/>
        <v>2.76586</v>
      </c>
      <c r="AH698" s="99">
        <v>7.7</v>
      </c>
      <c r="AI698" s="100">
        <v>47.5</v>
      </c>
      <c r="AJ698" s="100">
        <v>0.29320791512900002</v>
      </c>
      <c r="AK698" s="100">
        <v>0.73516915620500001</v>
      </c>
      <c r="AL698" s="100">
        <v>1.02158257494</v>
      </c>
      <c r="AM698" s="101">
        <f t="shared" si="43"/>
        <v>2.6683300000000001</v>
      </c>
    </row>
    <row r="699" spans="16:39">
      <c r="P699" s="99">
        <v>7.8</v>
      </c>
      <c r="Q699" s="100">
        <v>47.5</v>
      </c>
      <c r="R699" s="100">
        <v>0.25211897966300001</v>
      </c>
      <c r="S699" s="100">
        <v>0.626320885509</v>
      </c>
      <c r="T699" s="100">
        <v>0.876679555414</v>
      </c>
      <c r="U699" s="101">
        <f t="shared" si="40"/>
        <v>2.5961500000000002</v>
      </c>
      <c r="V699" s="99">
        <v>7.8</v>
      </c>
      <c r="W699" s="100">
        <v>47.5</v>
      </c>
      <c r="X699" s="100">
        <v>0.25211897966300001</v>
      </c>
      <c r="Y699" s="100">
        <v>0.626320885509</v>
      </c>
      <c r="Z699" s="100">
        <v>0.876679555414</v>
      </c>
      <c r="AA699" s="102">
        <f t="shared" si="41"/>
        <v>2.6926000000000001</v>
      </c>
      <c r="AB699" s="99">
        <v>7.8</v>
      </c>
      <c r="AC699" s="100">
        <v>47.5</v>
      </c>
      <c r="AD699" s="100">
        <v>0.25211897966300001</v>
      </c>
      <c r="AE699" s="100">
        <v>0.626320885509</v>
      </c>
      <c r="AF699" s="100">
        <v>0.876679555414</v>
      </c>
      <c r="AG699" s="101">
        <f t="shared" si="42"/>
        <v>2.6683300000000001</v>
      </c>
      <c r="AH699" s="99">
        <v>7.8</v>
      </c>
      <c r="AI699" s="100">
        <v>47.5</v>
      </c>
      <c r="AJ699" s="100">
        <v>0.25211897966300001</v>
      </c>
      <c r="AK699" s="100">
        <v>0.626320885509</v>
      </c>
      <c r="AL699" s="100">
        <v>0.876679555414</v>
      </c>
      <c r="AM699" s="101">
        <f t="shared" si="43"/>
        <v>2.5709900000000001</v>
      </c>
    </row>
    <row r="700" spans="16:39">
      <c r="P700" s="99">
        <v>7.9</v>
      </c>
      <c r="Q700" s="100">
        <v>47.5</v>
      </c>
      <c r="R700" s="100">
        <v>0.20737005408100001</v>
      </c>
      <c r="S700" s="100">
        <v>0.49041103059899999</v>
      </c>
      <c r="T700" s="100">
        <v>0.677740484245</v>
      </c>
      <c r="U700" s="101">
        <f t="shared" si="40"/>
        <v>2.5</v>
      </c>
      <c r="V700" s="99">
        <v>7.9</v>
      </c>
      <c r="W700" s="100">
        <v>47.5</v>
      </c>
      <c r="X700" s="100">
        <v>0.20737005408100001</v>
      </c>
      <c r="Y700" s="100">
        <v>0.49041103059899999</v>
      </c>
      <c r="Z700" s="100">
        <v>0.677740484245</v>
      </c>
      <c r="AA700" s="102">
        <f t="shared" si="41"/>
        <v>2.5962000000000001</v>
      </c>
      <c r="AB700" s="99">
        <v>7.9</v>
      </c>
      <c r="AC700" s="100">
        <v>47.5</v>
      </c>
      <c r="AD700" s="100">
        <v>0.20737005408100001</v>
      </c>
      <c r="AE700" s="100">
        <v>0.49041103059899999</v>
      </c>
      <c r="AF700" s="100">
        <v>0.677740484245</v>
      </c>
      <c r="AG700" s="101">
        <f t="shared" si="42"/>
        <v>2.5709900000000001</v>
      </c>
      <c r="AH700" s="99">
        <v>7.9</v>
      </c>
      <c r="AI700" s="100">
        <v>47.5</v>
      </c>
      <c r="AJ700" s="100">
        <v>0.20737005408100001</v>
      </c>
      <c r="AK700" s="100">
        <v>0.49041103059899999</v>
      </c>
      <c r="AL700" s="100">
        <v>0.677740484245</v>
      </c>
      <c r="AM700" s="101">
        <f t="shared" si="43"/>
        <v>2.4738600000000002</v>
      </c>
    </row>
    <row r="701" spans="16:39">
      <c r="P701" s="99">
        <v>8</v>
      </c>
      <c r="Q701" s="100">
        <v>47.5</v>
      </c>
      <c r="R701" s="100">
        <v>0.18041462910299999</v>
      </c>
      <c r="S701" s="100">
        <v>0.41638730052700001</v>
      </c>
      <c r="T701" s="100">
        <v>0.57341566015800005</v>
      </c>
      <c r="U701" s="101">
        <f t="shared" si="40"/>
        <v>2.4041600000000001</v>
      </c>
      <c r="V701" s="99">
        <v>8</v>
      </c>
      <c r="W701" s="100">
        <v>47.5</v>
      </c>
      <c r="X701" s="100">
        <v>0.18041462910299999</v>
      </c>
      <c r="Y701" s="100">
        <v>0.41638730052700001</v>
      </c>
      <c r="Z701" s="100">
        <v>0.57341566015800005</v>
      </c>
      <c r="AA701" s="102">
        <f t="shared" si="41"/>
        <v>2.5</v>
      </c>
      <c r="AB701" s="99">
        <v>8</v>
      </c>
      <c r="AC701" s="100">
        <v>47.5</v>
      </c>
      <c r="AD701" s="100">
        <v>0.18041462910299999</v>
      </c>
      <c r="AE701" s="100">
        <v>0.41638730052700001</v>
      </c>
      <c r="AF701" s="100">
        <v>0.57341566015800005</v>
      </c>
      <c r="AG701" s="101">
        <f t="shared" si="42"/>
        <v>2.4738600000000002</v>
      </c>
      <c r="AH701" s="99">
        <v>8</v>
      </c>
      <c r="AI701" s="100">
        <v>47.5</v>
      </c>
      <c r="AJ701" s="100">
        <v>0.18041462910299999</v>
      </c>
      <c r="AK701" s="100">
        <v>0.41638730052700001</v>
      </c>
      <c r="AL701" s="100">
        <v>0.57341566015800005</v>
      </c>
      <c r="AM701" s="101">
        <f t="shared" si="43"/>
        <v>2.37697</v>
      </c>
    </row>
    <row r="702" spans="16:39">
      <c r="P702" s="99">
        <v>8.1</v>
      </c>
      <c r="Q702" s="100">
        <v>47.5</v>
      </c>
      <c r="R702" s="100">
        <v>0.164712773866</v>
      </c>
      <c r="S702" s="100">
        <v>0.374664328524</v>
      </c>
      <c r="T702" s="100">
        <v>0.51553477356999999</v>
      </c>
      <c r="U702" s="101">
        <f t="shared" si="40"/>
        <v>2.3086799999999998</v>
      </c>
      <c r="V702" s="99">
        <v>8.1</v>
      </c>
      <c r="W702" s="100">
        <v>47.5</v>
      </c>
      <c r="X702" s="100">
        <v>0.164712773866</v>
      </c>
      <c r="Y702" s="100">
        <v>0.374664328524</v>
      </c>
      <c r="Z702" s="100">
        <v>0.51553477356999999</v>
      </c>
      <c r="AA702" s="102">
        <f t="shared" si="41"/>
        <v>2.4041999999999999</v>
      </c>
      <c r="AB702" s="99">
        <v>8.1</v>
      </c>
      <c r="AC702" s="100">
        <v>47.5</v>
      </c>
      <c r="AD702" s="100">
        <v>0.164712773866</v>
      </c>
      <c r="AE702" s="100">
        <v>0.374664328524</v>
      </c>
      <c r="AF702" s="100">
        <v>0.51553477356999999</v>
      </c>
      <c r="AG702" s="101">
        <f t="shared" si="42"/>
        <v>2.37697</v>
      </c>
      <c r="AH702" s="99">
        <v>8.1</v>
      </c>
      <c r="AI702" s="100">
        <v>47.5</v>
      </c>
      <c r="AJ702" s="100">
        <v>0.164712773866</v>
      </c>
      <c r="AK702" s="100">
        <v>0.374664328524</v>
      </c>
      <c r="AL702" s="100">
        <v>0.51553477356999999</v>
      </c>
      <c r="AM702" s="101">
        <f t="shared" si="43"/>
        <v>2.2803499999999999</v>
      </c>
    </row>
    <row r="703" spans="16:39">
      <c r="P703" s="99">
        <v>8.1999999999999993</v>
      </c>
      <c r="Q703" s="100">
        <v>47.5</v>
      </c>
      <c r="R703" s="100">
        <v>0.15607204783199999</v>
      </c>
      <c r="S703" s="100">
        <v>0.35317506857499997</v>
      </c>
      <c r="T703" s="100">
        <v>0.48747281651399998</v>
      </c>
      <c r="U703" s="101">
        <f t="shared" si="40"/>
        <v>2.2135899999999999</v>
      </c>
      <c r="V703" s="99">
        <v>8.1999999999999993</v>
      </c>
      <c r="W703" s="100">
        <v>47.5</v>
      </c>
      <c r="X703" s="100">
        <v>0.15607204783199999</v>
      </c>
      <c r="Y703" s="100">
        <v>0.35317506857499997</v>
      </c>
      <c r="Z703" s="100">
        <v>0.48747281651399998</v>
      </c>
      <c r="AA703" s="102">
        <f t="shared" si="41"/>
        <v>2.3087</v>
      </c>
      <c r="AB703" s="99">
        <v>8.1999999999999993</v>
      </c>
      <c r="AC703" s="100">
        <v>47.5</v>
      </c>
      <c r="AD703" s="100">
        <v>0.15607204783199999</v>
      </c>
      <c r="AE703" s="100">
        <v>0.35317506857499997</v>
      </c>
      <c r="AF703" s="100">
        <v>0.48747281651399998</v>
      </c>
      <c r="AG703" s="101">
        <f t="shared" si="42"/>
        <v>2.2803499999999999</v>
      </c>
      <c r="AH703" s="99">
        <v>8.1999999999999993</v>
      </c>
      <c r="AI703" s="100">
        <v>47.5</v>
      </c>
      <c r="AJ703" s="100">
        <v>0.15607204783199999</v>
      </c>
      <c r="AK703" s="100">
        <v>0.35317506857499997</v>
      </c>
      <c r="AL703" s="100">
        <v>0.48747281651399998</v>
      </c>
      <c r="AM703" s="101">
        <f t="shared" si="43"/>
        <v>2.1840299999999999</v>
      </c>
    </row>
    <row r="704" spans="16:39">
      <c r="P704" s="99">
        <v>8.3000000000000007</v>
      </c>
      <c r="Q704" s="100">
        <v>47.5</v>
      </c>
      <c r="R704" s="100">
        <v>0.15197890467299999</v>
      </c>
      <c r="S704" s="100">
        <v>0.34418311897699999</v>
      </c>
      <c r="T704" s="100">
        <v>0.47643942725600003</v>
      </c>
      <c r="U704" s="101">
        <f t="shared" si="40"/>
        <v>2.11896</v>
      </c>
      <c r="V704" s="99">
        <v>8.3000000000000007</v>
      </c>
      <c r="W704" s="100">
        <v>47.5</v>
      </c>
      <c r="X704" s="100">
        <v>0.15197890467299999</v>
      </c>
      <c r="Y704" s="100">
        <v>0.34418311897699999</v>
      </c>
      <c r="Z704" s="100">
        <v>0.47643942725600003</v>
      </c>
      <c r="AA704" s="102">
        <f t="shared" si="41"/>
        <v>2.2136</v>
      </c>
      <c r="AB704" s="99">
        <v>8.3000000000000007</v>
      </c>
      <c r="AC704" s="100">
        <v>47.5</v>
      </c>
      <c r="AD704" s="100">
        <v>0.15197890467299999</v>
      </c>
      <c r="AE704" s="100">
        <v>0.34418311897699999</v>
      </c>
      <c r="AF704" s="100">
        <v>0.47643942725600003</v>
      </c>
      <c r="AG704" s="101">
        <f t="shared" si="42"/>
        <v>2.1840299999999999</v>
      </c>
      <c r="AH704" s="99">
        <v>8.3000000000000007</v>
      </c>
      <c r="AI704" s="100">
        <v>47.5</v>
      </c>
      <c r="AJ704" s="100">
        <v>0.15197890467299999</v>
      </c>
      <c r="AK704" s="100">
        <v>0.34418311897699999</v>
      </c>
      <c r="AL704" s="100">
        <v>0.47643942725600003</v>
      </c>
      <c r="AM704" s="101">
        <f t="shared" si="43"/>
        <v>2.08806</v>
      </c>
    </row>
    <row r="705" spans="16:39">
      <c r="P705" s="99">
        <v>8.4</v>
      </c>
      <c r="Q705" s="100">
        <v>47.5</v>
      </c>
      <c r="R705" s="100">
        <v>0.15096992057299999</v>
      </c>
      <c r="S705" s="100">
        <v>0.34330781230599999</v>
      </c>
      <c r="T705" s="100">
        <v>0.47653708761300001</v>
      </c>
      <c r="U705" s="101">
        <f t="shared" si="40"/>
        <v>2.0248499999999998</v>
      </c>
      <c r="V705" s="99">
        <v>8.4</v>
      </c>
      <c r="W705" s="100">
        <v>47.5</v>
      </c>
      <c r="X705" s="100">
        <v>0.15096992057299999</v>
      </c>
      <c r="Y705" s="100">
        <v>0.34330781230599999</v>
      </c>
      <c r="Z705" s="100">
        <v>0.47653708761300001</v>
      </c>
      <c r="AA705" s="102">
        <f t="shared" si="41"/>
        <v>2.1190000000000002</v>
      </c>
      <c r="AB705" s="99">
        <v>8.4</v>
      </c>
      <c r="AC705" s="100">
        <v>47.5</v>
      </c>
      <c r="AD705" s="100">
        <v>0.15096992057299999</v>
      </c>
      <c r="AE705" s="100">
        <v>0.34330781230599999</v>
      </c>
      <c r="AF705" s="100">
        <v>0.47653708761300001</v>
      </c>
      <c r="AG705" s="101">
        <f t="shared" si="42"/>
        <v>2.08806</v>
      </c>
      <c r="AH705" s="99">
        <v>8.4</v>
      </c>
      <c r="AI705" s="100">
        <v>47.5</v>
      </c>
      <c r="AJ705" s="100">
        <v>0.15096992057299999</v>
      </c>
      <c r="AK705" s="100">
        <v>0.34330781230599999</v>
      </c>
      <c r="AL705" s="100">
        <v>0.47653708761300001</v>
      </c>
      <c r="AM705" s="101">
        <f t="shared" si="43"/>
        <v>1.9924900000000001</v>
      </c>
    </row>
    <row r="706" spans="16:39">
      <c r="P706" s="99">
        <v>8.5</v>
      </c>
      <c r="Q706" s="100">
        <v>47.5</v>
      </c>
      <c r="R706" s="100">
        <v>0.151625303234</v>
      </c>
      <c r="S706" s="100">
        <v>0.34646476125100001</v>
      </c>
      <c r="T706" s="100">
        <v>0.48194808941099998</v>
      </c>
      <c r="U706" s="101">
        <f t="shared" si="40"/>
        <v>1.9313199999999999</v>
      </c>
      <c r="V706" s="99">
        <v>8.5</v>
      </c>
      <c r="W706" s="100">
        <v>47.5</v>
      </c>
      <c r="X706" s="100">
        <v>0.151625303234</v>
      </c>
      <c r="Y706" s="100">
        <v>0.34646476125100001</v>
      </c>
      <c r="Z706" s="100">
        <v>0.48194808941099998</v>
      </c>
      <c r="AA706" s="102">
        <f t="shared" si="41"/>
        <v>2.0247999999999999</v>
      </c>
      <c r="AB706" s="99">
        <v>8.5</v>
      </c>
      <c r="AC706" s="100">
        <v>47.5</v>
      </c>
      <c r="AD706" s="100">
        <v>0.151625303234</v>
      </c>
      <c r="AE706" s="100">
        <v>0.34646476125100001</v>
      </c>
      <c r="AF706" s="100">
        <v>0.48194808941099998</v>
      </c>
      <c r="AG706" s="101">
        <f t="shared" si="42"/>
        <v>1.9924900000000001</v>
      </c>
      <c r="AH706" s="99">
        <v>8.5</v>
      </c>
      <c r="AI706" s="100">
        <v>47.5</v>
      </c>
      <c r="AJ706" s="100">
        <v>0.151625303234</v>
      </c>
      <c r="AK706" s="100">
        <v>0.34646476125100001</v>
      </c>
      <c r="AL706" s="100">
        <v>0.48194808941099998</v>
      </c>
      <c r="AM706" s="101">
        <f t="shared" si="43"/>
        <v>1.89737</v>
      </c>
    </row>
    <row r="707" spans="16:39">
      <c r="P707" s="99">
        <v>8.6</v>
      </c>
      <c r="Q707" s="100">
        <v>47.5</v>
      </c>
      <c r="R707" s="100">
        <v>0.15315428111599999</v>
      </c>
      <c r="S707" s="100">
        <v>0.35145458515799999</v>
      </c>
      <c r="T707" s="100">
        <v>0.48952252870200003</v>
      </c>
      <c r="U707" s="101">
        <f t="shared" si="40"/>
        <v>1.8384799999999999</v>
      </c>
      <c r="V707" s="99">
        <v>8.6</v>
      </c>
      <c r="W707" s="100">
        <v>47.5</v>
      </c>
      <c r="X707" s="100">
        <v>0.15315428111599999</v>
      </c>
      <c r="Y707" s="100">
        <v>0.35145458515799999</v>
      </c>
      <c r="Z707" s="100">
        <v>0.48952252870200003</v>
      </c>
      <c r="AA707" s="102">
        <f t="shared" si="41"/>
        <v>1.9313</v>
      </c>
      <c r="AB707" s="99">
        <v>8.6</v>
      </c>
      <c r="AC707" s="100">
        <v>47.5</v>
      </c>
      <c r="AD707" s="100">
        <v>0.15315428111599999</v>
      </c>
      <c r="AE707" s="100">
        <v>0.35145458515799999</v>
      </c>
      <c r="AF707" s="100">
        <v>0.48952252870200003</v>
      </c>
      <c r="AG707" s="101">
        <f t="shared" si="42"/>
        <v>1.89737</v>
      </c>
      <c r="AH707" s="99">
        <v>8.6</v>
      </c>
      <c r="AI707" s="100">
        <v>47.5</v>
      </c>
      <c r="AJ707" s="100">
        <v>0.15315428111599999</v>
      </c>
      <c r="AK707" s="100">
        <v>0.35145458515799999</v>
      </c>
      <c r="AL707" s="100">
        <v>0.48952252870200003</v>
      </c>
      <c r="AM707" s="101">
        <f t="shared" si="43"/>
        <v>1.80278</v>
      </c>
    </row>
    <row r="708" spans="16:39">
      <c r="P708" s="99">
        <v>8.6999999999999993</v>
      </c>
      <c r="Q708" s="100">
        <v>47.5</v>
      </c>
      <c r="R708" s="100">
        <v>0.15513061882099999</v>
      </c>
      <c r="S708" s="100">
        <v>0.35716260450499998</v>
      </c>
      <c r="T708" s="100">
        <v>0.49774204071900002</v>
      </c>
      <c r="U708" s="101">
        <f t="shared" ref="U708:U771" si="44">ROUND(SQRT((P708-$L$7)^2+(Q708-$M$7)^2),5)</f>
        <v>1.7464200000000001</v>
      </c>
      <c r="V708" s="99">
        <v>8.6999999999999993</v>
      </c>
      <c r="W708" s="100">
        <v>47.5</v>
      </c>
      <c r="X708" s="100">
        <v>0.15513061882099999</v>
      </c>
      <c r="Y708" s="100">
        <v>0.35716260450499998</v>
      </c>
      <c r="Z708" s="100">
        <v>0.49774204071900002</v>
      </c>
      <c r="AA708" s="102">
        <f t="shared" ref="AA708:AA771" si="45">ROUND(SQRT((P708-$L$8)^2+(Q708-$M$8)^2),4)</f>
        <v>1.8385</v>
      </c>
      <c r="AB708" s="99">
        <v>8.6999999999999993</v>
      </c>
      <c r="AC708" s="100">
        <v>47.5</v>
      </c>
      <c r="AD708" s="100">
        <v>0.15513061882099999</v>
      </c>
      <c r="AE708" s="100">
        <v>0.35716260450499998</v>
      </c>
      <c r="AF708" s="100">
        <v>0.49774204071900002</v>
      </c>
      <c r="AG708" s="101">
        <f t="shared" ref="AG708:AG771" si="46">ROUND(SQRT((P708-$L$9)^2+(Q708-$M$9)^2),5)</f>
        <v>1.80278</v>
      </c>
      <c r="AH708" s="99">
        <v>8.6999999999999993</v>
      </c>
      <c r="AI708" s="100">
        <v>47.5</v>
      </c>
      <c r="AJ708" s="100">
        <v>0.15513061882099999</v>
      </c>
      <c r="AK708" s="100">
        <v>0.35716260450499998</v>
      </c>
      <c r="AL708" s="100">
        <v>0.49774204071900002</v>
      </c>
      <c r="AM708" s="101">
        <f t="shared" ref="AM708:AM771" si="47">ROUND(SQRT((P708-$L$10)^2+(Q708-$M$10)^2),5)</f>
        <v>1.7088000000000001</v>
      </c>
    </row>
    <row r="709" spans="16:39">
      <c r="P709" s="99">
        <v>8.75</v>
      </c>
      <c r="Q709" s="100">
        <v>47.5</v>
      </c>
      <c r="R709" s="100">
        <v>0.15617714305300001</v>
      </c>
      <c r="S709" s="100">
        <v>0.36000918902700002</v>
      </c>
      <c r="T709" s="100">
        <v>0.501725096117</v>
      </c>
      <c r="U709" s="101">
        <f t="shared" si="44"/>
        <v>1.7007399999999999</v>
      </c>
      <c r="V709" s="99">
        <v>8.75</v>
      </c>
      <c r="W709" s="100">
        <v>47.5</v>
      </c>
      <c r="X709" s="100">
        <v>0.15617714305300001</v>
      </c>
      <c r="Y709" s="100">
        <v>0.36000918902700002</v>
      </c>
      <c r="Z709" s="100">
        <v>0.501725096117</v>
      </c>
      <c r="AA709" s="102">
        <f t="shared" si="45"/>
        <v>1.7923</v>
      </c>
      <c r="AB709" s="99">
        <v>8.75</v>
      </c>
      <c r="AC709" s="100">
        <v>47.5</v>
      </c>
      <c r="AD709" s="100">
        <v>0.15617714305300001</v>
      </c>
      <c r="AE709" s="100">
        <v>0.36000918902700002</v>
      </c>
      <c r="AF709" s="100">
        <v>0.501725096117</v>
      </c>
      <c r="AG709" s="101">
        <f t="shared" si="46"/>
        <v>1.7557100000000001</v>
      </c>
      <c r="AH709" s="99">
        <v>8.75</v>
      </c>
      <c r="AI709" s="100">
        <v>47.5</v>
      </c>
      <c r="AJ709" s="100">
        <v>0.15617714305300001</v>
      </c>
      <c r="AK709" s="100">
        <v>0.36000918902700002</v>
      </c>
      <c r="AL709" s="100">
        <v>0.501725096117</v>
      </c>
      <c r="AM709" s="101">
        <f t="shared" si="47"/>
        <v>1.66208</v>
      </c>
    </row>
    <row r="710" spans="16:39">
      <c r="P710" s="99">
        <v>8.8000000000000007</v>
      </c>
      <c r="Q710" s="100">
        <v>47.5</v>
      </c>
      <c r="R710" s="100">
        <v>0.15719115655099999</v>
      </c>
      <c r="S710" s="100">
        <v>0.36263513552900001</v>
      </c>
      <c r="T710" s="100">
        <v>0.50529016331400001</v>
      </c>
      <c r="U710" s="101">
        <f t="shared" si="44"/>
        <v>1.6552899999999999</v>
      </c>
      <c r="V710" s="99">
        <v>8.8000000000000007</v>
      </c>
      <c r="W710" s="100">
        <v>47.5</v>
      </c>
      <c r="X710" s="100">
        <v>0.15719115655099999</v>
      </c>
      <c r="Y710" s="100">
        <v>0.36263513552900001</v>
      </c>
      <c r="Z710" s="100">
        <v>0.50529016331400001</v>
      </c>
      <c r="AA710" s="102">
        <f t="shared" si="45"/>
        <v>1.7464</v>
      </c>
      <c r="AB710" s="99">
        <v>8.8000000000000007</v>
      </c>
      <c r="AC710" s="100">
        <v>47.5</v>
      </c>
      <c r="AD710" s="100">
        <v>0.15719115655099999</v>
      </c>
      <c r="AE710" s="100">
        <v>0.36263513552900001</v>
      </c>
      <c r="AF710" s="100">
        <v>0.50529016331400001</v>
      </c>
      <c r="AG710" s="101">
        <f t="shared" si="46"/>
        <v>1.7088000000000001</v>
      </c>
      <c r="AH710" s="99">
        <v>8.8000000000000007</v>
      </c>
      <c r="AI710" s="100">
        <v>47.5</v>
      </c>
      <c r="AJ710" s="100">
        <v>0.15719115655099999</v>
      </c>
      <c r="AK710" s="100">
        <v>0.36263513552900001</v>
      </c>
      <c r="AL710" s="100">
        <v>0.50529016331400001</v>
      </c>
      <c r="AM710" s="101">
        <f t="shared" si="47"/>
        <v>1.61555</v>
      </c>
    </row>
    <row r="711" spans="16:39">
      <c r="P711" s="99">
        <v>8.9</v>
      </c>
      <c r="Q711" s="100">
        <v>47.5</v>
      </c>
      <c r="R711" s="100">
        <v>0.15901492671100001</v>
      </c>
      <c r="S711" s="100">
        <v>0.36695596093799998</v>
      </c>
      <c r="T711" s="100">
        <v>0.51079573783800003</v>
      </c>
      <c r="U711" s="101">
        <f t="shared" si="44"/>
        <v>1.56525</v>
      </c>
      <c r="V711" s="99">
        <v>8.9</v>
      </c>
      <c r="W711" s="100">
        <v>47.5</v>
      </c>
      <c r="X711" s="100">
        <v>0.15901492671100001</v>
      </c>
      <c r="Y711" s="100">
        <v>0.36695596093799998</v>
      </c>
      <c r="Z711" s="100">
        <v>0.51079573783800003</v>
      </c>
      <c r="AA711" s="102">
        <f t="shared" si="45"/>
        <v>1.6553</v>
      </c>
      <c r="AB711" s="99">
        <v>8.9</v>
      </c>
      <c r="AC711" s="100">
        <v>47.5</v>
      </c>
      <c r="AD711" s="100">
        <v>0.15901492671100001</v>
      </c>
      <c r="AE711" s="100">
        <v>0.36695596093799998</v>
      </c>
      <c r="AF711" s="100">
        <v>0.51079573783800003</v>
      </c>
      <c r="AG711" s="101">
        <f t="shared" si="46"/>
        <v>1.61555</v>
      </c>
      <c r="AH711" s="99">
        <v>8.9</v>
      </c>
      <c r="AI711" s="100">
        <v>47.5</v>
      </c>
      <c r="AJ711" s="100">
        <v>0.15901492671100001</v>
      </c>
      <c r="AK711" s="100">
        <v>0.36695596093799998</v>
      </c>
      <c r="AL711" s="100">
        <v>0.51079573783800003</v>
      </c>
      <c r="AM711" s="101">
        <f t="shared" si="47"/>
        <v>1.52315</v>
      </c>
    </row>
    <row r="712" spans="16:39">
      <c r="P712" s="99">
        <v>9</v>
      </c>
      <c r="Q712" s="100">
        <v>47.5</v>
      </c>
      <c r="R712" s="100">
        <v>0.160662902734</v>
      </c>
      <c r="S712" s="100">
        <v>0.37052038049500002</v>
      </c>
      <c r="T712" s="100">
        <v>0.51494594841399999</v>
      </c>
      <c r="U712" s="101">
        <f t="shared" si="44"/>
        <v>1.47648</v>
      </c>
      <c r="V712" s="99">
        <v>9</v>
      </c>
      <c r="W712" s="100">
        <v>47.5</v>
      </c>
      <c r="X712" s="100">
        <v>0.160662902734</v>
      </c>
      <c r="Y712" s="100">
        <v>0.37052038049500002</v>
      </c>
      <c r="Z712" s="100">
        <v>0.51494594841399999</v>
      </c>
      <c r="AA712" s="102">
        <f t="shared" si="45"/>
        <v>1.5651999999999999</v>
      </c>
      <c r="AB712" s="99">
        <v>9</v>
      </c>
      <c r="AC712" s="100">
        <v>47.5</v>
      </c>
      <c r="AD712" s="100">
        <v>0.160662902734</v>
      </c>
      <c r="AE712" s="100">
        <v>0.37052038049500002</v>
      </c>
      <c r="AF712" s="100">
        <v>0.51494594841399999</v>
      </c>
      <c r="AG712" s="101">
        <f t="shared" si="46"/>
        <v>1.5231600000000001</v>
      </c>
      <c r="AH712" s="99">
        <v>9</v>
      </c>
      <c r="AI712" s="100">
        <v>47.5</v>
      </c>
      <c r="AJ712" s="100">
        <v>0.160662902734</v>
      </c>
      <c r="AK712" s="100">
        <v>0.37052038049500002</v>
      </c>
      <c r="AL712" s="100">
        <v>0.51494594841399999</v>
      </c>
      <c r="AM712" s="101">
        <f t="shared" si="47"/>
        <v>1.4317800000000001</v>
      </c>
    </row>
    <row r="713" spans="16:39">
      <c r="P713" s="99">
        <v>9.1</v>
      </c>
      <c r="Q713" s="100">
        <v>47.5</v>
      </c>
      <c r="R713" s="100">
        <v>0.16231806012700001</v>
      </c>
      <c r="S713" s="100">
        <v>0.37412139459499999</v>
      </c>
      <c r="T713" s="100">
        <v>0.51910001302700004</v>
      </c>
      <c r="U713" s="101">
        <f t="shared" si="44"/>
        <v>1.38924</v>
      </c>
      <c r="V713" s="99">
        <v>9.1</v>
      </c>
      <c r="W713" s="100">
        <v>47.5</v>
      </c>
      <c r="X713" s="100">
        <v>0.16231806012700001</v>
      </c>
      <c r="Y713" s="100">
        <v>0.37412139459499999</v>
      </c>
      <c r="Z713" s="100">
        <v>0.51910001302700004</v>
      </c>
      <c r="AA713" s="102">
        <f t="shared" si="45"/>
        <v>1.4764999999999999</v>
      </c>
      <c r="AB713" s="99">
        <v>9.1</v>
      </c>
      <c r="AC713" s="100">
        <v>47.5</v>
      </c>
      <c r="AD713" s="100">
        <v>0.16231806012700001</v>
      </c>
      <c r="AE713" s="100">
        <v>0.37412139459499999</v>
      </c>
      <c r="AF713" s="100">
        <v>0.51910001302700004</v>
      </c>
      <c r="AG713" s="101">
        <f t="shared" si="46"/>
        <v>1.4317800000000001</v>
      </c>
      <c r="AH713" s="99">
        <v>9.1</v>
      </c>
      <c r="AI713" s="100">
        <v>47.5</v>
      </c>
      <c r="AJ713" s="100">
        <v>0.16231806012700001</v>
      </c>
      <c r="AK713" s="100">
        <v>0.37412139459499999</v>
      </c>
      <c r="AL713" s="100">
        <v>0.51910001302700004</v>
      </c>
      <c r="AM713" s="101">
        <f t="shared" si="47"/>
        <v>1.3416399999999999</v>
      </c>
    </row>
    <row r="714" spans="16:39">
      <c r="P714" s="99">
        <v>9.1999999999999993</v>
      </c>
      <c r="Q714" s="100">
        <v>47.5</v>
      </c>
      <c r="R714" s="100">
        <v>0.16407166023700001</v>
      </c>
      <c r="S714" s="100">
        <v>0.37819339093600002</v>
      </c>
      <c r="T714" s="100">
        <v>0.52398561799999999</v>
      </c>
      <c r="U714" s="101">
        <f t="shared" si="44"/>
        <v>1.3038400000000001</v>
      </c>
      <c r="V714" s="99">
        <v>9.1999999999999993</v>
      </c>
      <c r="W714" s="100">
        <v>47.5</v>
      </c>
      <c r="X714" s="100">
        <v>0.16407166023700001</v>
      </c>
      <c r="Y714" s="100">
        <v>0.37819339093600002</v>
      </c>
      <c r="Z714" s="100">
        <v>0.52398561799999999</v>
      </c>
      <c r="AA714" s="102">
        <f t="shared" si="45"/>
        <v>1.3892</v>
      </c>
      <c r="AB714" s="99">
        <v>9.1999999999999993</v>
      </c>
      <c r="AC714" s="100">
        <v>47.5</v>
      </c>
      <c r="AD714" s="100">
        <v>0.16407166023700001</v>
      </c>
      <c r="AE714" s="100">
        <v>0.37819339093600002</v>
      </c>
      <c r="AF714" s="100">
        <v>0.52398561799999999</v>
      </c>
      <c r="AG714" s="101">
        <f t="shared" si="46"/>
        <v>1.3416399999999999</v>
      </c>
      <c r="AH714" s="99">
        <v>9.1999999999999993</v>
      </c>
      <c r="AI714" s="100">
        <v>47.5</v>
      </c>
      <c r="AJ714" s="100">
        <v>0.16407166023700001</v>
      </c>
      <c r="AK714" s="100">
        <v>0.37819339093600002</v>
      </c>
      <c r="AL714" s="100">
        <v>0.52398561799999999</v>
      </c>
      <c r="AM714" s="101">
        <f t="shared" si="47"/>
        <v>1.2529999999999999</v>
      </c>
    </row>
    <row r="715" spans="16:39">
      <c r="P715" s="99">
        <v>9.3000000000000007</v>
      </c>
      <c r="Q715" s="100">
        <v>47.5</v>
      </c>
      <c r="R715" s="100">
        <v>0.16580100812599999</v>
      </c>
      <c r="S715" s="100">
        <v>0.38241040054199998</v>
      </c>
      <c r="T715" s="100">
        <v>0.52908420603999995</v>
      </c>
      <c r="U715" s="101">
        <f t="shared" si="44"/>
        <v>1.2206600000000001</v>
      </c>
      <c r="V715" s="99">
        <v>9.3000000000000007</v>
      </c>
      <c r="W715" s="100">
        <v>47.5</v>
      </c>
      <c r="X715" s="100">
        <v>0.16580100812599999</v>
      </c>
      <c r="Y715" s="100">
        <v>0.38241040054199998</v>
      </c>
      <c r="Z715" s="100">
        <v>0.52908420603999995</v>
      </c>
      <c r="AA715" s="102">
        <f t="shared" si="45"/>
        <v>1.3038000000000001</v>
      </c>
      <c r="AB715" s="99">
        <v>9.3000000000000007</v>
      </c>
      <c r="AC715" s="100">
        <v>47.5</v>
      </c>
      <c r="AD715" s="100">
        <v>0.16580100812599999</v>
      </c>
      <c r="AE715" s="100">
        <v>0.38241040054199998</v>
      </c>
      <c r="AF715" s="100">
        <v>0.52908420603999995</v>
      </c>
      <c r="AG715" s="101">
        <f t="shared" si="46"/>
        <v>1.2529999999999999</v>
      </c>
      <c r="AH715" s="99">
        <v>9.3000000000000007</v>
      </c>
      <c r="AI715" s="100">
        <v>47.5</v>
      </c>
      <c r="AJ715" s="100">
        <v>0.16580100812599999</v>
      </c>
      <c r="AK715" s="100">
        <v>0.38241040054199998</v>
      </c>
      <c r="AL715" s="100">
        <v>0.52908420603999995</v>
      </c>
      <c r="AM715" s="101">
        <f t="shared" si="47"/>
        <v>1.1661900000000001</v>
      </c>
    </row>
    <row r="716" spans="16:39">
      <c r="P716" s="99">
        <v>9.4</v>
      </c>
      <c r="Q716" s="100">
        <v>47.5</v>
      </c>
      <c r="R716" s="100">
        <v>0.16746408038899999</v>
      </c>
      <c r="S716" s="100">
        <v>0.38674067138599999</v>
      </c>
      <c r="T716" s="100">
        <v>0.53443801370499999</v>
      </c>
      <c r="U716" s="101">
        <f t="shared" si="44"/>
        <v>1.14018</v>
      </c>
      <c r="V716" s="99">
        <v>9.4</v>
      </c>
      <c r="W716" s="100">
        <v>47.5</v>
      </c>
      <c r="X716" s="100">
        <v>0.16746408038899999</v>
      </c>
      <c r="Y716" s="100">
        <v>0.38674067138599999</v>
      </c>
      <c r="Z716" s="100">
        <v>0.53443801370499999</v>
      </c>
      <c r="AA716" s="102">
        <f t="shared" si="45"/>
        <v>1.2206999999999999</v>
      </c>
      <c r="AB716" s="99">
        <v>9.4</v>
      </c>
      <c r="AC716" s="100">
        <v>47.5</v>
      </c>
      <c r="AD716" s="100">
        <v>0.16746408038899999</v>
      </c>
      <c r="AE716" s="100">
        <v>0.38674067138599999</v>
      </c>
      <c r="AF716" s="100">
        <v>0.53443801370499999</v>
      </c>
      <c r="AG716" s="101">
        <f t="shared" si="46"/>
        <v>1.1661900000000001</v>
      </c>
      <c r="AH716" s="99">
        <v>9.4</v>
      </c>
      <c r="AI716" s="100">
        <v>47.5</v>
      </c>
      <c r="AJ716" s="100">
        <v>0.16746408038899999</v>
      </c>
      <c r="AK716" s="100">
        <v>0.38674067138599999</v>
      </c>
      <c r="AL716" s="100">
        <v>0.53443801370499999</v>
      </c>
      <c r="AM716" s="101">
        <f t="shared" si="47"/>
        <v>1.0816699999999999</v>
      </c>
    </row>
    <row r="717" spans="16:39">
      <c r="P717" s="99">
        <v>9.5</v>
      </c>
      <c r="Q717" s="100">
        <v>47.5</v>
      </c>
      <c r="R717" s="100">
        <v>0.16938790894700001</v>
      </c>
      <c r="S717" s="100">
        <v>0.39240677240999999</v>
      </c>
      <c r="T717" s="100">
        <v>0.542092158918</v>
      </c>
      <c r="U717" s="101">
        <f t="shared" si="44"/>
        <v>1.06301</v>
      </c>
      <c r="V717" s="99">
        <v>9.5</v>
      </c>
      <c r="W717" s="100">
        <v>47.5</v>
      </c>
      <c r="X717" s="100">
        <v>0.16938790894700001</v>
      </c>
      <c r="Y717" s="100">
        <v>0.39240677240999999</v>
      </c>
      <c r="Z717" s="100">
        <v>0.542092158918</v>
      </c>
      <c r="AA717" s="102">
        <f t="shared" si="45"/>
        <v>1.1402000000000001</v>
      </c>
      <c r="AB717" s="99">
        <v>9.5</v>
      </c>
      <c r="AC717" s="100">
        <v>47.5</v>
      </c>
      <c r="AD717" s="100">
        <v>0.16938790894700001</v>
      </c>
      <c r="AE717" s="100">
        <v>0.39240677240999999</v>
      </c>
      <c r="AF717" s="100">
        <v>0.542092158918</v>
      </c>
      <c r="AG717" s="101">
        <f t="shared" si="46"/>
        <v>1.0816699999999999</v>
      </c>
      <c r="AH717" s="99">
        <v>9.5</v>
      </c>
      <c r="AI717" s="100">
        <v>47.5</v>
      </c>
      <c r="AJ717" s="100">
        <v>0.16938790894700001</v>
      </c>
      <c r="AK717" s="100">
        <v>0.39240677240999999</v>
      </c>
      <c r="AL717" s="100">
        <v>0.542092158918</v>
      </c>
      <c r="AM717" s="101">
        <f t="shared" si="47"/>
        <v>1</v>
      </c>
    </row>
    <row r="718" spans="16:39">
      <c r="P718" s="99">
        <v>9.6</v>
      </c>
      <c r="Q718" s="100">
        <v>47.5</v>
      </c>
      <c r="R718" s="100">
        <v>0.172041749967</v>
      </c>
      <c r="S718" s="100">
        <v>0.400675912711</v>
      </c>
      <c r="T718" s="100">
        <v>0.55418694591999995</v>
      </c>
      <c r="U718" s="101">
        <f t="shared" si="44"/>
        <v>0.98995</v>
      </c>
      <c r="V718" s="99">
        <v>9.6</v>
      </c>
      <c r="W718" s="100">
        <v>47.5</v>
      </c>
      <c r="X718" s="100">
        <v>0.172041749967</v>
      </c>
      <c r="Y718" s="100">
        <v>0.400675912711</v>
      </c>
      <c r="Z718" s="100">
        <v>0.55418694591999995</v>
      </c>
      <c r="AA718" s="102">
        <f t="shared" si="45"/>
        <v>1.0629999999999999</v>
      </c>
      <c r="AB718" s="99">
        <v>9.6</v>
      </c>
      <c r="AC718" s="100">
        <v>47.5</v>
      </c>
      <c r="AD718" s="100">
        <v>0.172041749967</v>
      </c>
      <c r="AE718" s="100">
        <v>0.400675912711</v>
      </c>
      <c r="AF718" s="100">
        <v>0.55418694591999995</v>
      </c>
      <c r="AG718" s="101">
        <f t="shared" si="46"/>
        <v>1</v>
      </c>
      <c r="AH718" s="99">
        <v>9.6</v>
      </c>
      <c r="AI718" s="100">
        <v>47.5</v>
      </c>
      <c r="AJ718" s="100">
        <v>0.172041749967</v>
      </c>
      <c r="AK718" s="100">
        <v>0.400675912711</v>
      </c>
      <c r="AL718" s="100">
        <v>0.55418694591999995</v>
      </c>
      <c r="AM718" s="101">
        <f t="shared" si="47"/>
        <v>0.92195000000000005</v>
      </c>
    </row>
    <row r="719" spans="16:39">
      <c r="P719" s="99">
        <v>9.6999999999999993</v>
      </c>
      <c r="Q719" s="100">
        <v>47.5</v>
      </c>
      <c r="R719" s="100">
        <v>0.17597245861300001</v>
      </c>
      <c r="S719" s="100">
        <v>0.41317426642600003</v>
      </c>
      <c r="T719" s="100">
        <v>0.57268208168699997</v>
      </c>
      <c r="U719" s="101">
        <f t="shared" si="44"/>
        <v>0.92195000000000005</v>
      </c>
      <c r="V719" s="99">
        <v>9.6999999999999993</v>
      </c>
      <c r="W719" s="100">
        <v>47.5</v>
      </c>
      <c r="X719" s="100">
        <v>0.17597245861300001</v>
      </c>
      <c r="Y719" s="100">
        <v>0.41317426642600003</v>
      </c>
      <c r="Z719" s="100">
        <v>0.57268208168699997</v>
      </c>
      <c r="AA719" s="102">
        <f t="shared" si="45"/>
        <v>0.99</v>
      </c>
      <c r="AB719" s="99">
        <v>9.6999999999999993</v>
      </c>
      <c r="AC719" s="100">
        <v>47.5</v>
      </c>
      <c r="AD719" s="100">
        <v>0.17597245861300001</v>
      </c>
      <c r="AE719" s="100">
        <v>0.41317426642600003</v>
      </c>
      <c r="AF719" s="100">
        <v>0.57268208168699997</v>
      </c>
      <c r="AG719" s="101">
        <f t="shared" si="46"/>
        <v>0.92196</v>
      </c>
      <c r="AH719" s="99">
        <v>9.6999999999999993</v>
      </c>
      <c r="AI719" s="100">
        <v>47.5</v>
      </c>
      <c r="AJ719" s="100">
        <v>0.17597245861300001</v>
      </c>
      <c r="AK719" s="100">
        <v>0.41317426642600003</v>
      </c>
      <c r="AL719" s="100">
        <v>0.57268208168699997</v>
      </c>
      <c r="AM719" s="101">
        <f t="shared" si="47"/>
        <v>0.84853000000000001</v>
      </c>
    </row>
    <row r="720" spans="16:39">
      <c r="P720" s="99">
        <v>9.8000000000000007</v>
      </c>
      <c r="Q720" s="100">
        <v>47.5</v>
      </c>
      <c r="R720" s="100">
        <v>0.18154953153</v>
      </c>
      <c r="S720" s="100">
        <v>0.43249611004400002</v>
      </c>
      <c r="T720" s="100">
        <v>0.60290825782299995</v>
      </c>
      <c r="U720" s="101">
        <f t="shared" si="44"/>
        <v>0.86023000000000005</v>
      </c>
      <c r="V720" s="99">
        <v>9.8000000000000007</v>
      </c>
      <c r="W720" s="100">
        <v>47.5</v>
      </c>
      <c r="X720" s="100">
        <v>0.18154953153</v>
      </c>
      <c r="Y720" s="100">
        <v>0.43249611004400002</v>
      </c>
      <c r="Z720" s="100">
        <v>0.60290825782299995</v>
      </c>
      <c r="AA720" s="102">
        <f t="shared" si="45"/>
        <v>0.92200000000000004</v>
      </c>
      <c r="AB720" s="99">
        <v>9.8000000000000007</v>
      </c>
      <c r="AC720" s="100">
        <v>47.5</v>
      </c>
      <c r="AD720" s="100">
        <v>0.18154953153</v>
      </c>
      <c r="AE720" s="100">
        <v>0.43249611004400002</v>
      </c>
      <c r="AF720" s="100">
        <v>0.60290825782299995</v>
      </c>
      <c r="AG720" s="101">
        <f t="shared" si="46"/>
        <v>0.84853000000000001</v>
      </c>
      <c r="AH720" s="99">
        <v>9.8000000000000007</v>
      </c>
      <c r="AI720" s="100">
        <v>47.5</v>
      </c>
      <c r="AJ720" s="100">
        <v>0.18154953153</v>
      </c>
      <c r="AK720" s="100">
        <v>0.43249611004400002</v>
      </c>
      <c r="AL720" s="100">
        <v>0.60290825782299995</v>
      </c>
      <c r="AM720" s="101">
        <f t="shared" si="47"/>
        <v>0.78102000000000005</v>
      </c>
    </row>
    <row r="721" spans="16:39">
      <c r="P721" s="99">
        <v>7.6</v>
      </c>
      <c r="Q721" s="100">
        <v>47.567</v>
      </c>
      <c r="R721" s="100">
        <v>0.32794317108299997</v>
      </c>
      <c r="S721" s="100">
        <v>0.81580168297300004</v>
      </c>
      <c r="T721" s="100">
        <v>1.12667812254</v>
      </c>
      <c r="U721" s="101">
        <f t="shared" si="44"/>
        <v>2.8068300000000002</v>
      </c>
      <c r="V721" s="99">
        <v>7.6</v>
      </c>
      <c r="W721" s="100">
        <v>47.567</v>
      </c>
      <c r="X721" s="100">
        <v>0.32794317108299997</v>
      </c>
      <c r="Y721" s="100">
        <v>0.81580168297300004</v>
      </c>
      <c r="Z721" s="100">
        <v>1.12667812254</v>
      </c>
      <c r="AA721" s="102">
        <f t="shared" si="45"/>
        <v>2.9032</v>
      </c>
      <c r="AB721" s="99">
        <v>7.6</v>
      </c>
      <c r="AC721" s="100">
        <v>47.567</v>
      </c>
      <c r="AD721" s="100">
        <v>0.32794317108299997</v>
      </c>
      <c r="AE721" s="100">
        <v>0.81580168297300004</v>
      </c>
      <c r="AF721" s="100">
        <v>1.12667812254</v>
      </c>
      <c r="AG721" s="101">
        <f t="shared" si="46"/>
        <v>2.8783500000000002</v>
      </c>
      <c r="AH721" s="99">
        <v>7.6</v>
      </c>
      <c r="AI721" s="100">
        <v>47.567</v>
      </c>
      <c r="AJ721" s="100">
        <v>0.32794317108299997</v>
      </c>
      <c r="AK721" s="100">
        <v>0.81580168297300004</v>
      </c>
      <c r="AL721" s="100">
        <v>1.12667812254</v>
      </c>
      <c r="AM721" s="101">
        <f t="shared" si="47"/>
        <v>2.7811699999999999</v>
      </c>
    </row>
    <row r="722" spans="16:39">
      <c r="P722" s="99">
        <v>8.2330000000000005</v>
      </c>
      <c r="Q722" s="100">
        <v>47.567</v>
      </c>
      <c r="R722" s="100">
        <v>0.155607639149</v>
      </c>
      <c r="S722" s="100">
        <v>0.35330227187199997</v>
      </c>
      <c r="T722" s="100">
        <v>0.488506289092</v>
      </c>
      <c r="U722" s="101">
        <f t="shared" si="44"/>
        <v>2.20472</v>
      </c>
      <c r="V722" s="99">
        <v>8.2330000000000005</v>
      </c>
      <c r="W722" s="100">
        <v>47.567</v>
      </c>
      <c r="X722" s="100">
        <v>0.155607639149</v>
      </c>
      <c r="Y722" s="100">
        <v>0.35330227187199997</v>
      </c>
      <c r="Z722" s="100">
        <v>0.488506289092</v>
      </c>
      <c r="AA722" s="102">
        <f t="shared" si="45"/>
        <v>2.2987000000000002</v>
      </c>
      <c r="AB722" s="99">
        <v>8.2330000000000005</v>
      </c>
      <c r="AC722" s="100">
        <v>47.567</v>
      </c>
      <c r="AD722" s="100">
        <v>0.155607639149</v>
      </c>
      <c r="AE722" s="100">
        <v>0.35330227187199997</v>
      </c>
      <c r="AF722" s="100">
        <v>0.488506289092</v>
      </c>
      <c r="AG722" s="101">
        <f t="shared" si="46"/>
        <v>2.2673299999999998</v>
      </c>
      <c r="AH722" s="99">
        <v>8.2330000000000005</v>
      </c>
      <c r="AI722" s="100">
        <v>47.567</v>
      </c>
      <c r="AJ722" s="100">
        <v>0.155607639149</v>
      </c>
      <c r="AK722" s="100">
        <v>0.35330227187199997</v>
      </c>
      <c r="AL722" s="100">
        <v>0.488506289092</v>
      </c>
      <c r="AM722" s="101">
        <f t="shared" si="47"/>
        <v>2.1719499999999998</v>
      </c>
    </row>
    <row r="723" spans="16:39">
      <c r="P723" s="99">
        <v>7</v>
      </c>
      <c r="Q723" s="100">
        <v>47.6</v>
      </c>
      <c r="R723" s="100">
        <v>0.15630314687499999</v>
      </c>
      <c r="S723" s="100">
        <v>0.367061490795</v>
      </c>
      <c r="T723" s="100">
        <v>0.51248333645699995</v>
      </c>
      <c r="U723" s="101">
        <f t="shared" si="44"/>
        <v>3.3955899999999999</v>
      </c>
      <c r="V723" s="99">
        <v>7</v>
      </c>
      <c r="W723" s="100">
        <v>47.6</v>
      </c>
      <c r="X723" s="100">
        <v>0.15630314687499999</v>
      </c>
      <c r="Y723" s="100">
        <v>0.367061490795</v>
      </c>
      <c r="Z723" s="100">
        <v>0.51248333645699995</v>
      </c>
      <c r="AA723" s="102">
        <f t="shared" si="45"/>
        <v>3.4929000000000001</v>
      </c>
      <c r="AB723" s="99">
        <v>7</v>
      </c>
      <c r="AC723" s="100">
        <v>47.6</v>
      </c>
      <c r="AD723" s="100">
        <v>0.15630314687499999</v>
      </c>
      <c r="AE723" s="100">
        <v>0.367061490795</v>
      </c>
      <c r="AF723" s="100">
        <v>0.51248333645699995</v>
      </c>
      <c r="AG723" s="101">
        <f t="shared" si="46"/>
        <v>3.4713099999999999</v>
      </c>
      <c r="AH723" s="99">
        <v>7</v>
      </c>
      <c r="AI723" s="100">
        <v>47.6</v>
      </c>
      <c r="AJ723" s="100">
        <v>0.15630314687499999</v>
      </c>
      <c r="AK723" s="100">
        <v>0.367061490795</v>
      </c>
      <c r="AL723" s="100">
        <v>0.51248333645699995</v>
      </c>
      <c r="AM723" s="101">
        <f t="shared" si="47"/>
        <v>3.3734299999999999</v>
      </c>
    </row>
    <row r="724" spans="16:39">
      <c r="P724" s="99">
        <v>6.9</v>
      </c>
      <c r="Q724" s="100">
        <v>47.6</v>
      </c>
      <c r="R724" s="100">
        <v>0.144222269185</v>
      </c>
      <c r="S724" s="100">
        <v>0.33887880684600002</v>
      </c>
      <c r="T724" s="100">
        <v>0.47515463547699999</v>
      </c>
      <c r="U724" s="101">
        <f t="shared" si="44"/>
        <v>3.4928499999999998</v>
      </c>
      <c r="V724" s="99">
        <v>6.9</v>
      </c>
      <c r="W724" s="100">
        <v>47.6</v>
      </c>
      <c r="X724" s="100">
        <v>0.144222269185</v>
      </c>
      <c r="Y724" s="100">
        <v>0.33887880684600002</v>
      </c>
      <c r="Z724" s="100">
        <v>0.47515463547699999</v>
      </c>
      <c r="AA724" s="102">
        <f t="shared" si="45"/>
        <v>3.5903</v>
      </c>
      <c r="AB724" s="99">
        <v>6.9</v>
      </c>
      <c r="AC724" s="100">
        <v>47.6</v>
      </c>
      <c r="AD724" s="100">
        <v>0.144222269185</v>
      </c>
      <c r="AE724" s="100">
        <v>0.33887880684600002</v>
      </c>
      <c r="AF724" s="100">
        <v>0.47515463547699999</v>
      </c>
      <c r="AG724" s="101">
        <f t="shared" si="46"/>
        <v>3.5693100000000002</v>
      </c>
      <c r="AH724" s="99">
        <v>6.9</v>
      </c>
      <c r="AI724" s="100">
        <v>47.6</v>
      </c>
      <c r="AJ724" s="100">
        <v>0.144222269185</v>
      </c>
      <c r="AK724" s="100">
        <v>0.33887880684600002</v>
      </c>
      <c r="AL724" s="100">
        <v>0.47515463547699999</v>
      </c>
      <c r="AM724" s="101">
        <f t="shared" si="47"/>
        <v>3.4713099999999999</v>
      </c>
    </row>
    <row r="725" spans="16:39">
      <c r="P725" s="99">
        <v>7.1</v>
      </c>
      <c r="Q725" s="100">
        <v>47.6</v>
      </c>
      <c r="R725" s="100">
        <v>0.17118256425</v>
      </c>
      <c r="S725" s="100">
        <v>0.40166042525000001</v>
      </c>
      <c r="T725" s="100">
        <v>0.55768565275100002</v>
      </c>
      <c r="U725" s="101">
        <f t="shared" si="44"/>
        <v>3.2984800000000001</v>
      </c>
      <c r="V725" s="99">
        <v>7.1</v>
      </c>
      <c r="W725" s="100">
        <v>47.6</v>
      </c>
      <c r="X725" s="100">
        <v>0.17118256425</v>
      </c>
      <c r="Y725" s="100">
        <v>0.40166042525000001</v>
      </c>
      <c r="Z725" s="100">
        <v>0.55768565275100002</v>
      </c>
      <c r="AA725" s="102">
        <f t="shared" si="45"/>
        <v>3.3956</v>
      </c>
      <c r="AB725" s="99">
        <v>7.1</v>
      </c>
      <c r="AC725" s="100">
        <v>47.6</v>
      </c>
      <c r="AD725" s="100">
        <v>0.17118256425</v>
      </c>
      <c r="AE725" s="100">
        <v>0.40166042525000001</v>
      </c>
      <c r="AF725" s="100">
        <v>0.55768565275100002</v>
      </c>
      <c r="AG725" s="101">
        <f t="shared" si="46"/>
        <v>3.3734299999999999</v>
      </c>
      <c r="AH725" s="99">
        <v>7.1</v>
      </c>
      <c r="AI725" s="100">
        <v>47.6</v>
      </c>
      <c r="AJ725" s="100">
        <v>0.17118256425</v>
      </c>
      <c r="AK725" s="100">
        <v>0.40166042525000001</v>
      </c>
      <c r="AL725" s="100">
        <v>0.55768565275100002</v>
      </c>
      <c r="AM725" s="101">
        <f t="shared" si="47"/>
        <v>3.2756699999999999</v>
      </c>
    </row>
    <row r="726" spans="16:39">
      <c r="P726" s="99">
        <v>7.2</v>
      </c>
      <c r="Q726" s="100">
        <v>47.6</v>
      </c>
      <c r="R726" s="100">
        <v>0.192355677138</v>
      </c>
      <c r="S726" s="100">
        <v>0.45173588836099998</v>
      </c>
      <c r="T726" s="100">
        <v>0.62500908054000004</v>
      </c>
      <c r="U726" s="101">
        <f t="shared" si="44"/>
        <v>3.2015600000000002</v>
      </c>
      <c r="V726" s="99">
        <v>7.2</v>
      </c>
      <c r="W726" s="100">
        <v>47.6</v>
      </c>
      <c r="X726" s="100">
        <v>0.192355677138</v>
      </c>
      <c r="Y726" s="100">
        <v>0.45173588836099998</v>
      </c>
      <c r="Z726" s="100">
        <v>0.62500908054000004</v>
      </c>
      <c r="AA726" s="102">
        <f t="shared" si="45"/>
        <v>3.2985000000000002</v>
      </c>
      <c r="AB726" s="99">
        <v>7.2</v>
      </c>
      <c r="AC726" s="100">
        <v>47.6</v>
      </c>
      <c r="AD726" s="100">
        <v>0.192355677138</v>
      </c>
      <c r="AE726" s="100">
        <v>0.45173588836099998</v>
      </c>
      <c r="AF726" s="100">
        <v>0.62500908054000004</v>
      </c>
      <c r="AG726" s="101">
        <f t="shared" si="46"/>
        <v>3.2756699999999999</v>
      </c>
      <c r="AH726" s="99">
        <v>7.2</v>
      </c>
      <c r="AI726" s="100">
        <v>47.6</v>
      </c>
      <c r="AJ726" s="100">
        <v>0.192355677138</v>
      </c>
      <c r="AK726" s="100">
        <v>0.45173588836099998</v>
      </c>
      <c r="AL726" s="100">
        <v>0.62500908054000004</v>
      </c>
      <c r="AM726" s="101">
        <f t="shared" si="47"/>
        <v>3.1780499999999998</v>
      </c>
    </row>
    <row r="727" spans="16:39">
      <c r="P727" s="99">
        <v>7.3</v>
      </c>
      <c r="Q727" s="100">
        <v>47.6</v>
      </c>
      <c r="R727" s="100">
        <v>0.22276906084299999</v>
      </c>
      <c r="S727" s="100">
        <v>0.53041420240799997</v>
      </c>
      <c r="T727" s="100">
        <v>0.731469973665</v>
      </c>
      <c r="U727" s="101">
        <f t="shared" si="44"/>
        <v>3.1048300000000002</v>
      </c>
      <c r="V727" s="99">
        <v>7.3</v>
      </c>
      <c r="W727" s="100">
        <v>47.6</v>
      </c>
      <c r="X727" s="100">
        <v>0.22276906084299999</v>
      </c>
      <c r="Y727" s="100">
        <v>0.53041420240799997</v>
      </c>
      <c r="Z727" s="100">
        <v>0.731469973665</v>
      </c>
      <c r="AA727" s="102">
        <f t="shared" si="45"/>
        <v>3.2016</v>
      </c>
      <c r="AB727" s="99">
        <v>7.3</v>
      </c>
      <c r="AC727" s="100">
        <v>47.6</v>
      </c>
      <c r="AD727" s="100">
        <v>0.22276906084299999</v>
      </c>
      <c r="AE727" s="100">
        <v>0.53041420240799997</v>
      </c>
      <c r="AF727" s="100">
        <v>0.731469973665</v>
      </c>
      <c r="AG727" s="101">
        <f t="shared" si="46"/>
        <v>3.1780499999999998</v>
      </c>
      <c r="AH727" s="99">
        <v>7.3</v>
      </c>
      <c r="AI727" s="100">
        <v>47.6</v>
      </c>
      <c r="AJ727" s="100">
        <v>0.22276906084299999</v>
      </c>
      <c r="AK727" s="100">
        <v>0.53041420240799997</v>
      </c>
      <c r="AL727" s="100">
        <v>0.731469973665</v>
      </c>
      <c r="AM727" s="101">
        <f t="shared" si="47"/>
        <v>3.0805799999999999</v>
      </c>
    </row>
    <row r="728" spans="16:39">
      <c r="P728" s="99">
        <v>7.4</v>
      </c>
      <c r="Q728" s="100">
        <v>47.6</v>
      </c>
      <c r="R728" s="100">
        <v>0.27152865909899998</v>
      </c>
      <c r="S728" s="100">
        <v>0.66225854534200002</v>
      </c>
      <c r="T728" s="100">
        <v>0.91556427500799997</v>
      </c>
      <c r="U728" s="101">
        <f t="shared" si="44"/>
        <v>3.0083199999999999</v>
      </c>
      <c r="V728" s="99">
        <v>7.4</v>
      </c>
      <c r="W728" s="100">
        <v>47.6</v>
      </c>
      <c r="X728" s="100">
        <v>0.27152865909899998</v>
      </c>
      <c r="Y728" s="100">
        <v>0.66225854534200002</v>
      </c>
      <c r="Z728" s="100">
        <v>0.91556427500799997</v>
      </c>
      <c r="AA728" s="102">
        <f t="shared" si="45"/>
        <v>3.1048</v>
      </c>
      <c r="AB728" s="99">
        <v>7.4</v>
      </c>
      <c r="AC728" s="100">
        <v>47.6</v>
      </c>
      <c r="AD728" s="100">
        <v>0.27152865909899998</v>
      </c>
      <c r="AE728" s="100">
        <v>0.66225854534200002</v>
      </c>
      <c r="AF728" s="100">
        <v>0.91556427500799997</v>
      </c>
      <c r="AG728" s="101">
        <f t="shared" si="46"/>
        <v>3.0805899999999999</v>
      </c>
      <c r="AH728" s="99">
        <v>7.4</v>
      </c>
      <c r="AI728" s="100">
        <v>47.6</v>
      </c>
      <c r="AJ728" s="100">
        <v>0.27152865909899998</v>
      </c>
      <c r="AK728" s="100">
        <v>0.66225854534200002</v>
      </c>
      <c r="AL728" s="100">
        <v>0.91556427500799997</v>
      </c>
      <c r="AM728" s="101">
        <f t="shared" si="47"/>
        <v>2.9832900000000002</v>
      </c>
    </row>
    <row r="729" spans="16:39">
      <c r="P729" s="99">
        <v>7.5</v>
      </c>
      <c r="Q729" s="100">
        <v>47.6</v>
      </c>
      <c r="R729" s="100">
        <v>0.31504498397300001</v>
      </c>
      <c r="S729" s="100">
        <v>0.78425893126299995</v>
      </c>
      <c r="T729" s="100">
        <v>1.0837935814599999</v>
      </c>
      <c r="U729" s="101">
        <f t="shared" si="44"/>
        <v>2.9120400000000002</v>
      </c>
      <c r="V729" s="99">
        <v>7.5</v>
      </c>
      <c r="W729" s="100">
        <v>47.6</v>
      </c>
      <c r="X729" s="100">
        <v>0.31504498397300001</v>
      </c>
      <c r="Y729" s="100">
        <v>0.78425893126299995</v>
      </c>
      <c r="Z729" s="100">
        <v>1.0837935814599999</v>
      </c>
      <c r="AA729" s="102">
        <f t="shared" si="45"/>
        <v>3.0083000000000002</v>
      </c>
      <c r="AB729" s="99">
        <v>7.5</v>
      </c>
      <c r="AC729" s="100">
        <v>47.6</v>
      </c>
      <c r="AD729" s="100">
        <v>0.31504498397300001</v>
      </c>
      <c r="AE729" s="100">
        <v>0.78425893126299995</v>
      </c>
      <c r="AF729" s="100">
        <v>1.0837935814599999</v>
      </c>
      <c r="AG729" s="101">
        <f t="shared" si="46"/>
        <v>2.9832900000000002</v>
      </c>
      <c r="AH729" s="99">
        <v>7.5</v>
      </c>
      <c r="AI729" s="100">
        <v>47.6</v>
      </c>
      <c r="AJ729" s="100">
        <v>0.31504498397300001</v>
      </c>
      <c r="AK729" s="100">
        <v>0.78425893126299995</v>
      </c>
      <c r="AL729" s="100">
        <v>1.0837935814599999</v>
      </c>
      <c r="AM729" s="101">
        <f t="shared" si="47"/>
        <v>2.8861699999999999</v>
      </c>
    </row>
    <row r="730" spans="16:39">
      <c r="P730" s="99">
        <v>7.6</v>
      </c>
      <c r="Q730" s="100">
        <v>47.6</v>
      </c>
      <c r="R730" s="100">
        <v>0.330338793736</v>
      </c>
      <c r="S730" s="100">
        <v>0.81637693285699997</v>
      </c>
      <c r="T730" s="100">
        <v>1.12354495097</v>
      </c>
      <c r="U730" s="101">
        <f t="shared" si="44"/>
        <v>2.81603</v>
      </c>
      <c r="V730" s="99">
        <v>7.6</v>
      </c>
      <c r="W730" s="100">
        <v>47.6</v>
      </c>
      <c r="X730" s="100">
        <v>0.330338793736</v>
      </c>
      <c r="Y730" s="100">
        <v>0.81637693285699997</v>
      </c>
      <c r="Z730" s="100">
        <v>1.12354495097</v>
      </c>
      <c r="AA730" s="102">
        <f t="shared" si="45"/>
        <v>2.9119999999999999</v>
      </c>
      <c r="AB730" s="99">
        <v>7.6</v>
      </c>
      <c r="AC730" s="100">
        <v>47.6</v>
      </c>
      <c r="AD730" s="100">
        <v>0.330338793736</v>
      </c>
      <c r="AE730" s="100">
        <v>0.81637693285699997</v>
      </c>
      <c r="AF730" s="100">
        <v>1.12354495097</v>
      </c>
      <c r="AG730" s="101">
        <f t="shared" si="46"/>
        <v>2.8861699999999999</v>
      </c>
      <c r="AH730" s="99">
        <v>7.6</v>
      </c>
      <c r="AI730" s="100">
        <v>47.6</v>
      </c>
      <c r="AJ730" s="100">
        <v>0.330338793736</v>
      </c>
      <c r="AK730" s="100">
        <v>0.81637693285699997</v>
      </c>
      <c r="AL730" s="100">
        <v>1.12354495097</v>
      </c>
      <c r="AM730" s="101">
        <f t="shared" si="47"/>
        <v>2.7892700000000001</v>
      </c>
    </row>
    <row r="731" spans="16:39">
      <c r="P731" s="99">
        <v>7.7</v>
      </c>
      <c r="Q731" s="100">
        <v>47.6</v>
      </c>
      <c r="R731" s="100">
        <v>0.321218499479</v>
      </c>
      <c r="S731" s="100">
        <v>0.79946400983999999</v>
      </c>
      <c r="T731" s="100">
        <v>1.1031225919600001</v>
      </c>
      <c r="U731" s="101">
        <f t="shared" si="44"/>
        <v>2.7202899999999999</v>
      </c>
      <c r="V731" s="99">
        <v>7.7</v>
      </c>
      <c r="W731" s="100">
        <v>47.6</v>
      </c>
      <c r="X731" s="100">
        <v>0.321218499479</v>
      </c>
      <c r="Y731" s="100">
        <v>0.79946400983999999</v>
      </c>
      <c r="Z731" s="100">
        <v>1.1031225919600001</v>
      </c>
      <c r="AA731" s="102">
        <f t="shared" si="45"/>
        <v>2.8159999999999998</v>
      </c>
      <c r="AB731" s="99">
        <v>7.7</v>
      </c>
      <c r="AC731" s="100">
        <v>47.6</v>
      </c>
      <c r="AD731" s="100">
        <v>0.321218499479</v>
      </c>
      <c r="AE731" s="100">
        <v>0.79946400983999999</v>
      </c>
      <c r="AF731" s="100">
        <v>1.1031225919600001</v>
      </c>
      <c r="AG731" s="101">
        <f t="shared" si="46"/>
        <v>2.7892700000000001</v>
      </c>
      <c r="AH731" s="99">
        <v>7.7</v>
      </c>
      <c r="AI731" s="100">
        <v>47.6</v>
      </c>
      <c r="AJ731" s="100">
        <v>0.321218499479</v>
      </c>
      <c r="AK731" s="100">
        <v>0.79946400983999999</v>
      </c>
      <c r="AL731" s="100">
        <v>1.1031225919600001</v>
      </c>
      <c r="AM731" s="101">
        <f t="shared" si="47"/>
        <v>2.69258</v>
      </c>
    </row>
    <row r="732" spans="16:39">
      <c r="P732" s="99">
        <v>7.8</v>
      </c>
      <c r="Q732" s="100">
        <v>47.6</v>
      </c>
      <c r="R732" s="100">
        <v>0.28297667927800002</v>
      </c>
      <c r="S732" s="100">
        <v>0.70879358116400004</v>
      </c>
      <c r="T732" s="100">
        <v>0.989491183168</v>
      </c>
      <c r="U732" s="101">
        <f t="shared" si="44"/>
        <v>2.6248800000000001</v>
      </c>
      <c r="V732" s="99">
        <v>7.8</v>
      </c>
      <c r="W732" s="100">
        <v>47.6</v>
      </c>
      <c r="X732" s="100">
        <v>0.28297667927800002</v>
      </c>
      <c r="Y732" s="100">
        <v>0.70879358116400004</v>
      </c>
      <c r="Z732" s="100">
        <v>0.989491183168</v>
      </c>
      <c r="AA732" s="102">
        <f t="shared" si="45"/>
        <v>2.7202999999999999</v>
      </c>
      <c r="AB732" s="99">
        <v>7.8</v>
      </c>
      <c r="AC732" s="100">
        <v>47.6</v>
      </c>
      <c r="AD732" s="100">
        <v>0.28297667927800002</v>
      </c>
      <c r="AE732" s="100">
        <v>0.70879358116400004</v>
      </c>
      <c r="AF732" s="100">
        <v>0.989491183168</v>
      </c>
      <c r="AG732" s="101">
        <f t="shared" si="46"/>
        <v>2.69258</v>
      </c>
      <c r="AH732" s="99">
        <v>7.8</v>
      </c>
      <c r="AI732" s="100">
        <v>47.6</v>
      </c>
      <c r="AJ732" s="100">
        <v>0.28297667927800002</v>
      </c>
      <c r="AK732" s="100">
        <v>0.70879358116400004</v>
      </c>
      <c r="AL732" s="100">
        <v>0.989491183168</v>
      </c>
      <c r="AM732" s="101">
        <f t="shared" si="47"/>
        <v>2.5961500000000002</v>
      </c>
    </row>
    <row r="733" spans="16:39">
      <c r="P733" s="99">
        <v>7.9</v>
      </c>
      <c r="Q733" s="100">
        <v>47.6</v>
      </c>
      <c r="R733" s="100">
        <v>0.22597416360899999</v>
      </c>
      <c r="S733" s="100">
        <v>0.54340042731299998</v>
      </c>
      <c r="T733" s="100">
        <v>0.75057150321900001</v>
      </c>
      <c r="U733" s="101">
        <f t="shared" si="44"/>
        <v>2.52982</v>
      </c>
      <c r="V733" s="99">
        <v>7.9</v>
      </c>
      <c r="W733" s="100">
        <v>47.6</v>
      </c>
      <c r="X733" s="100">
        <v>0.22597416360899999</v>
      </c>
      <c r="Y733" s="100">
        <v>0.54340042731299998</v>
      </c>
      <c r="Z733" s="100">
        <v>0.75057150321900001</v>
      </c>
      <c r="AA733" s="102">
        <f t="shared" si="45"/>
        <v>2.6248999999999998</v>
      </c>
      <c r="AB733" s="99">
        <v>7.9</v>
      </c>
      <c r="AC733" s="100">
        <v>47.6</v>
      </c>
      <c r="AD733" s="100">
        <v>0.22597416360899999</v>
      </c>
      <c r="AE733" s="100">
        <v>0.54340042731299998</v>
      </c>
      <c r="AF733" s="100">
        <v>0.75057150321900001</v>
      </c>
      <c r="AG733" s="101">
        <f t="shared" si="46"/>
        <v>2.5961500000000002</v>
      </c>
      <c r="AH733" s="99">
        <v>7.9</v>
      </c>
      <c r="AI733" s="100">
        <v>47.6</v>
      </c>
      <c r="AJ733" s="100">
        <v>0.22597416360899999</v>
      </c>
      <c r="AK733" s="100">
        <v>0.54340042731299998</v>
      </c>
      <c r="AL733" s="100">
        <v>0.75057150321900001</v>
      </c>
      <c r="AM733" s="101">
        <f t="shared" si="47"/>
        <v>2.5</v>
      </c>
    </row>
    <row r="734" spans="16:39">
      <c r="P734" s="99">
        <v>8</v>
      </c>
      <c r="Q734" s="100">
        <v>47.6</v>
      </c>
      <c r="R734" s="100">
        <v>0.190441573064</v>
      </c>
      <c r="S734" s="100">
        <v>0.44294775873199999</v>
      </c>
      <c r="T734" s="100">
        <v>0.61046465211199996</v>
      </c>
      <c r="U734" s="101">
        <f t="shared" si="44"/>
        <v>2.4351600000000002</v>
      </c>
      <c r="V734" s="99">
        <v>8</v>
      </c>
      <c r="W734" s="100">
        <v>47.6</v>
      </c>
      <c r="X734" s="100">
        <v>0.190441573064</v>
      </c>
      <c r="Y734" s="100">
        <v>0.44294775873199999</v>
      </c>
      <c r="Z734" s="100">
        <v>0.61046465211199996</v>
      </c>
      <c r="AA734" s="102">
        <f t="shared" si="45"/>
        <v>2.5297999999999998</v>
      </c>
      <c r="AB734" s="99">
        <v>8</v>
      </c>
      <c r="AC734" s="100">
        <v>47.6</v>
      </c>
      <c r="AD734" s="100">
        <v>0.190441573064</v>
      </c>
      <c r="AE734" s="100">
        <v>0.44294775873199999</v>
      </c>
      <c r="AF734" s="100">
        <v>0.61046465211199996</v>
      </c>
      <c r="AG734" s="101">
        <f t="shared" si="46"/>
        <v>2.5</v>
      </c>
      <c r="AH734" s="99">
        <v>8</v>
      </c>
      <c r="AI734" s="100">
        <v>47.6</v>
      </c>
      <c r="AJ734" s="100">
        <v>0.190441573064</v>
      </c>
      <c r="AK734" s="100">
        <v>0.44294775873199999</v>
      </c>
      <c r="AL734" s="100">
        <v>0.61046465211199996</v>
      </c>
      <c r="AM734" s="101">
        <f t="shared" si="47"/>
        <v>2.4041600000000001</v>
      </c>
    </row>
    <row r="735" spans="16:39">
      <c r="P735" s="99">
        <v>8.1</v>
      </c>
      <c r="Q735" s="100">
        <v>47.6</v>
      </c>
      <c r="R735" s="100">
        <v>0.16964737213100001</v>
      </c>
      <c r="S735" s="100">
        <v>0.38851910236499998</v>
      </c>
      <c r="T735" s="100">
        <v>0.53448226663200005</v>
      </c>
      <c r="U735" s="101">
        <f t="shared" si="44"/>
        <v>2.3409399999999998</v>
      </c>
      <c r="V735" s="99">
        <v>8.1</v>
      </c>
      <c r="W735" s="100">
        <v>47.6</v>
      </c>
      <c r="X735" s="100">
        <v>0.16964737213100001</v>
      </c>
      <c r="Y735" s="100">
        <v>0.38851910236499998</v>
      </c>
      <c r="Z735" s="100">
        <v>0.53448226663200005</v>
      </c>
      <c r="AA735" s="102">
        <f t="shared" si="45"/>
        <v>2.4352</v>
      </c>
      <c r="AB735" s="99">
        <v>8.1</v>
      </c>
      <c r="AC735" s="100">
        <v>47.6</v>
      </c>
      <c r="AD735" s="100">
        <v>0.16964737213100001</v>
      </c>
      <c r="AE735" s="100">
        <v>0.38851910236499998</v>
      </c>
      <c r="AF735" s="100">
        <v>0.53448226663200005</v>
      </c>
      <c r="AG735" s="101">
        <f t="shared" si="46"/>
        <v>2.4041600000000001</v>
      </c>
      <c r="AH735" s="99">
        <v>8.1</v>
      </c>
      <c r="AI735" s="100">
        <v>47.6</v>
      </c>
      <c r="AJ735" s="100">
        <v>0.16964737213100001</v>
      </c>
      <c r="AK735" s="100">
        <v>0.38851910236499998</v>
      </c>
      <c r="AL735" s="100">
        <v>0.53448226663200005</v>
      </c>
      <c r="AM735" s="101">
        <f t="shared" si="47"/>
        <v>2.3086799999999998</v>
      </c>
    </row>
    <row r="736" spans="16:39">
      <c r="P736" s="99">
        <v>8.1999999999999993</v>
      </c>
      <c r="Q736" s="100">
        <v>47.6</v>
      </c>
      <c r="R736" s="100">
        <v>0.15828146149399999</v>
      </c>
      <c r="S736" s="100">
        <v>0.35989799266299999</v>
      </c>
      <c r="T736" s="100">
        <v>0.49708520693399999</v>
      </c>
      <c r="U736" s="101">
        <f t="shared" si="44"/>
        <v>2.24722</v>
      </c>
      <c r="V736" s="99">
        <v>8.1999999999999993</v>
      </c>
      <c r="W736" s="100">
        <v>47.6</v>
      </c>
      <c r="X736" s="100">
        <v>0.15828146149399999</v>
      </c>
      <c r="Y736" s="100">
        <v>0.35989799266299999</v>
      </c>
      <c r="Z736" s="100">
        <v>0.49708520693399999</v>
      </c>
      <c r="AA736" s="102">
        <f t="shared" si="45"/>
        <v>2.3409</v>
      </c>
      <c r="AB736" s="99">
        <v>8.1999999999999993</v>
      </c>
      <c r="AC736" s="100">
        <v>47.6</v>
      </c>
      <c r="AD736" s="100">
        <v>0.15828146149399999</v>
      </c>
      <c r="AE736" s="100">
        <v>0.35989799266299999</v>
      </c>
      <c r="AF736" s="100">
        <v>0.49708520693399999</v>
      </c>
      <c r="AG736" s="101">
        <f t="shared" si="46"/>
        <v>2.3086799999999998</v>
      </c>
      <c r="AH736" s="99">
        <v>8.1999999999999993</v>
      </c>
      <c r="AI736" s="100">
        <v>47.6</v>
      </c>
      <c r="AJ736" s="100">
        <v>0.15828146149399999</v>
      </c>
      <c r="AK736" s="100">
        <v>0.35989799266299999</v>
      </c>
      <c r="AL736" s="100">
        <v>0.49708520693399999</v>
      </c>
      <c r="AM736" s="101">
        <f t="shared" si="47"/>
        <v>2.2135899999999999</v>
      </c>
    </row>
    <row r="737" spans="16:39">
      <c r="P737" s="99">
        <v>8.3000000000000007</v>
      </c>
      <c r="Q737" s="100">
        <v>47.6</v>
      </c>
      <c r="R737" s="100">
        <v>0.152413110165</v>
      </c>
      <c r="S737" s="100">
        <v>0.34632876506900001</v>
      </c>
      <c r="T737" s="100">
        <v>0.48011626699900001</v>
      </c>
      <c r="U737" s="101">
        <f t="shared" si="44"/>
        <v>2.1540699999999999</v>
      </c>
      <c r="V737" s="99">
        <v>8.3000000000000007</v>
      </c>
      <c r="W737" s="100">
        <v>47.6</v>
      </c>
      <c r="X737" s="100">
        <v>0.152413110165</v>
      </c>
      <c r="Y737" s="100">
        <v>0.34632876506900001</v>
      </c>
      <c r="Z737" s="100">
        <v>0.48011626699900001</v>
      </c>
      <c r="AA737" s="102">
        <f t="shared" si="45"/>
        <v>2.2471999999999999</v>
      </c>
      <c r="AB737" s="99">
        <v>8.3000000000000007</v>
      </c>
      <c r="AC737" s="100">
        <v>47.6</v>
      </c>
      <c r="AD737" s="100">
        <v>0.152413110165</v>
      </c>
      <c r="AE737" s="100">
        <v>0.34632876506900001</v>
      </c>
      <c r="AF737" s="100">
        <v>0.48011626699900001</v>
      </c>
      <c r="AG737" s="101">
        <f t="shared" si="46"/>
        <v>2.2136</v>
      </c>
      <c r="AH737" s="99">
        <v>8.3000000000000007</v>
      </c>
      <c r="AI737" s="100">
        <v>47.6</v>
      </c>
      <c r="AJ737" s="100">
        <v>0.152413110165</v>
      </c>
      <c r="AK737" s="100">
        <v>0.34632876506900001</v>
      </c>
      <c r="AL737" s="100">
        <v>0.48011626699900001</v>
      </c>
      <c r="AM737" s="101">
        <f t="shared" si="47"/>
        <v>2.11896</v>
      </c>
    </row>
    <row r="738" spans="16:39">
      <c r="P738" s="99">
        <v>8.4</v>
      </c>
      <c r="Q738" s="100">
        <v>47.6</v>
      </c>
      <c r="R738" s="100">
        <v>0.15011291083100001</v>
      </c>
      <c r="S738" s="100">
        <v>0.342127299233</v>
      </c>
      <c r="T738" s="100">
        <v>0.47597727813599999</v>
      </c>
      <c r="U738" s="101">
        <f t="shared" si="44"/>
        <v>2.06155</v>
      </c>
      <c r="V738" s="99">
        <v>8.4</v>
      </c>
      <c r="W738" s="100">
        <v>47.6</v>
      </c>
      <c r="X738" s="100">
        <v>0.15011291083100001</v>
      </c>
      <c r="Y738" s="100">
        <v>0.342127299233</v>
      </c>
      <c r="Z738" s="100">
        <v>0.47597727813599999</v>
      </c>
      <c r="AA738" s="102">
        <f t="shared" si="45"/>
        <v>2.1541000000000001</v>
      </c>
      <c r="AB738" s="99">
        <v>8.4</v>
      </c>
      <c r="AC738" s="100">
        <v>47.6</v>
      </c>
      <c r="AD738" s="100">
        <v>0.15011291083100001</v>
      </c>
      <c r="AE738" s="100">
        <v>0.342127299233</v>
      </c>
      <c r="AF738" s="100">
        <v>0.47597727813599999</v>
      </c>
      <c r="AG738" s="101">
        <f t="shared" si="46"/>
        <v>2.11896</v>
      </c>
      <c r="AH738" s="99">
        <v>8.4</v>
      </c>
      <c r="AI738" s="100">
        <v>47.6</v>
      </c>
      <c r="AJ738" s="100">
        <v>0.15011291083100001</v>
      </c>
      <c r="AK738" s="100">
        <v>0.342127299233</v>
      </c>
      <c r="AL738" s="100">
        <v>0.47597727813599999</v>
      </c>
      <c r="AM738" s="101">
        <f t="shared" si="47"/>
        <v>2.0248499999999998</v>
      </c>
    </row>
    <row r="739" spans="16:39">
      <c r="P739" s="99">
        <v>8.5</v>
      </c>
      <c r="Q739" s="100">
        <v>47.6</v>
      </c>
      <c r="R739" s="100">
        <v>0.14973583765699999</v>
      </c>
      <c r="S739" s="100">
        <v>0.34250013150500003</v>
      </c>
      <c r="T739" s="100">
        <v>0.47779648584099998</v>
      </c>
      <c r="U739" s="101">
        <f t="shared" si="44"/>
        <v>1.96977</v>
      </c>
      <c r="V739" s="99">
        <v>8.5</v>
      </c>
      <c r="W739" s="100">
        <v>47.6</v>
      </c>
      <c r="X739" s="100">
        <v>0.14973583765699999</v>
      </c>
      <c r="Y739" s="100">
        <v>0.34250013150500003</v>
      </c>
      <c r="Z739" s="100">
        <v>0.47779648584099998</v>
      </c>
      <c r="AA739" s="102">
        <f t="shared" si="45"/>
        <v>2.0615999999999999</v>
      </c>
      <c r="AB739" s="99">
        <v>8.5</v>
      </c>
      <c r="AC739" s="100">
        <v>47.6</v>
      </c>
      <c r="AD739" s="100">
        <v>0.14973583765699999</v>
      </c>
      <c r="AE739" s="100">
        <v>0.34250013150500003</v>
      </c>
      <c r="AF739" s="100">
        <v>0.47779648584099998</v>
      </c>
      <c r="AG739" s="101">
        <f t="shared" si="46"/>
        <v>2.0248499999999998</v>
      </c>
      <c r="AH739" s="99">
        <v>8.5</v>
      </c>
      <c r="AI739" s="100">
        <v>47.6</v>
      </c>
      <c r="AJ739" s="100">
        <v>0.14973583765699999</v>
      </c>
      <c r="AK739" s="100">
        <v>0.34250013150500003</v>
      </c>
      <c r="AL739" s="100">
        <v>0.47779648584099998</v>
      </c>
      <c r="AM739" s="101">
        <f t="shared" si="47"/>
        <v>1.9313199999999999</v>
      </c>
    </row>
    <row r="740" spans="16:39">
      <c r="P740" s="99">
        <v>8.6</v>
      </c>
      <c r="Q740" s="100">
        <v>47.6</v>
      </c>
      <c r="R740" s="100">
        <v>0.15044176697600001</v>
      </c>
      <c r="S740" s="100">
        <v>0.34515660413600002</v>
      </c>
      <c r="T740" s="100">
        <v>0.48230790063200002</v>
      </c>
      <c r="U740" s="101">
        <f t="shared" si="44"/>
        <v>1.87883</v>
      </c>
      <c r="V740" s="99">
        <v>8.6</v>
      </c>
      <c r="W740" s="100">
        <v>47.6</v>
      </c>
      <c r="X740" s="100">
        <v>0.15044176697600001</v>
      </c>
      <c r="Y740" s="100">
        <v>0.34515660413600002</v>
      </c>
      <c r="Z740" s="100">
        <v>0.48230790063200002</v>
      </c>
      <c r="AA740" s="102">
        <f t="shared" si="45"/>
        <v>1.9698</v>
      </c>
      <c r="AB740" s="99">
        <v>8.6</v>
      </c>
      <c r="AC740" s="100">
        <v>47.6</v>
      </c>
      <c r="AD740" s="100">
        <v>0.15044176697600001</v>
      </c>
      <c r="AE740" s="100">
        <v>0.34515660413600002</v>
      </c>
      <c r="AF740" s="100">
        <v>0.48230790063200002</v>
      </c>
      <c r="AG740" s="101">
        <f t="shared" si="46"/>
        <v>1.9313199999999999</v>
      </c>
      <c r="AH740" s="99">
        <v>8.6</v>
      </c>
      <c r="AI740" s="100">
        <v>47.6</v>
      </c>
      <c r="AJ740" s="100">
        <v>0.15044176697600001</v>
      </c>
      <c r="AK740" s="100">
        <v>0.34515660413600002</v>
      </c>
      <c r="AL740" s="100">
        <v>0.48230790063200002</v>
      </c>
      <c r="AM740" s="101">
        <f t="shared" si="47"/>
        <v>1.8384799999999999</v>
      </c>
    </row>
    <row r="741" spans="16:39">
      <c r="P741" s="99">
        <v>8.6999999999999993</v>
      </c>
      <c r="Q741" s="100">
        <v>47.6</v>
      </c>
      <c r="R741" s="100">
        <v>0.151797984735</v>
      </c>
      <c r="S741" s="100">
        <v>0.34909915185500001</v>
      </c>
      <c r="T741" s="100">
        <v>0.488262607844</v>
      </c>
      <c r="U741" s="101">
        <f t="shared" si="44"/>
        <v>1.7888500000000001</v>
      </c>
      <c r="V741" s="99">
        <v>8.6999999999999993</v>
      </c>
      <c r="W741" s="100">
        <v>47.6</v>
      </c>
      <c r="X741" s="100">
        <v>0.151797984735</v>
      </c>
      <c r="Y741" s="100">
        <v>0.34909915185500001</v>
      </c>
      <c r="Z741" s="100">
        <v>0.488262607844</v>
      </c>
      <c r="AA741" s="102">
        <f t="shared" si="45"/>
        <v>1.8788</v>
      </c>
      <c r="AB741" s="99">
        <v>8.6999999999999993</v>
      </c>
      <c r="AC741" s="100">
        <v>47.6</v>
      </c>
      <c r="AD741" s="100">
        <v>0.151797984735</v>
      </c>
      <c r="AE741" s="100">
        <v>0.34909915185500001</v>
      </c>
      <c r="AF741" s="100">
        <v>0.488262607844</v>
      </c>
      <c r="AG741" s="101">
        <f t="shared" si="46"/>
        <v>1.8384799999999999</v>
      </c>
      <c r="AH741" s="99">
        <v>8.6999999999999993</v>
      </c>
      <c r="AI741" s="100">
        <v>47.6</v>
      </c>
      <c r="AJ741" s="100">
        <v>0.151797984735</v>
      </c>
      <c r="AK741" s="100">
        <v>0.34909915185500001</v>
      </c>
      <c r="AL741" s="100">
        <v>0.488262607844</v>
      </c>
      <c r="AM741" s="101">
        <f t="shared" si="47"/>
        <v>1.7464200000000001</v>
      </c>
    </row>
    <row r="742" spans="16:39">
      <c r="P742" s="99">
        <v>8.8000000000000007</v>
      </c>
      <c r="Q742" s="100">
        <v>47.6</v>
      </c>
      <c r="R742" s="100">
        <v>0.153382964791</v>
      </c>
      <c r="S742" s="100">
        <v>0.353380097384</v>
      </c>
      <c r="T742" s="100">
        <v>0.49446573391400001</v>
      </c>
      <c r="U742" s="101">
        <f t="shared" si="44"/>
        <v>1.7</v>
      </c>
      <c r="V742" s="99">
        <v>8.8000000000000007</v>
      </c>
      <c r="W742" s="100">
        <v>47.6</v>
      </c>
      <c r="X742" s="100">
        <v>0.153382964791</v>
      </c>
      <c r="Y742" s="100">
        <v>0.353380097384</v>
      </c>
      <c r="Z742" s="100">
        <v>0.49446573391400001</v>
      </c>
      <c r="AA742" s="102">
        <f t="shared" si="45"/>
        <v>1.7888999999999999</v>
      </c>
      <c r="AB742" s="99">
        <v>8.8000000000000007</v>
      </c>
      <c r="AC742" s="100">
        <v>47.6</v>
      </c>
      <c r="AD742" s="100">
        <v>0.153382964791</v>
      </c>
      <c r="AE742" s="100">
        <v>0.353380097384</v>
      </c>
      <c r="AF742" s="100">
        <v>0.49446573391400001</v>
      </c>
      <c r="AG742" s="101">
        <f t="shared" si="46"/>
        <v>1.7464299999999999</v>
      </c>
      <c r="AH742" s="99">
        <v>8.8000000000000007</v>
      </c>
      <c r="AI742" s="100">
        <v>47.6</v>
      </c>
      <c r="AJ742" s="100">
        <v>0.153382964791</v>
      </c>
      <c r="AK742" s="100">
        <v>0.353380097384</v>
      </c>
      <c r="AL742" s="100">
        <v>0.49446573391400001</v>
      </c>
      <c r="AM742" s="101">
        <f t="shared" si="47"/>
        <v>1.6552899999999999</v>
      </c>
    </row>
    <row r="743" spans="16:39">
      <c r="P743" s="99">
        <v>8.9</v>
      </c>
      <c r="Q743" s="100">
        <v>47.6</v>
      </c>
      <c r="R743" s="100">
        <v>0.154526062178</v>
      </c>
      <c r="S743" s="100">
        <v>0.35602646121699999</v>
      </c>
      <c r="T743" s="100">
        <v>0.49793296253899999</v>
      </c>
      <c r="U743" s="101">
        <f t="shared" si="44"/>
        <v>1.6124499999999999</v>
      </c>
      <c r="V743" s="99">
        <v>8.9</v>
      </c>
      <c r="W743" s="100">
        <v>47.6</v>
      </c>
      <c r="X743" s="100">
        <v>0.154526062178</v>
      </c>
      <c r="Y743" s="100">
        <v>0.35602646121699999</v>
      </c>
      <c r="Z743" s="100">
        <v>0.49793296253899999</v>
      </c>
      <c r="AA743" s="102">
        <f t="shared" si="45"/>
        <v>1.7</v>
      </c>
      <c r="AB743" s="99">
        <v>8.9</v>
      </c>
      <c r="AC743" s="100">
        <v>47.6</v>
      </c>
      <c r="AD743" s="100">
        <v>0.154526062178</v>
      </c>
      <c r="AE743" s="100">
        <v>0.35602646121699999</v>
      </c>
      <c r="AF743" s="100">
        <v>0.49793296253899999</v>
      </c>
      <c r="AG743" s="101">
        <f t="shared" si="46"/>
        <v>1.6553</v>
      </c>
      <c r="AH743" s="99">
        <v>8.9</v>
      </c>
      <c r="AI743" s="100">
        <v>47.6</v>
      </c>
      <c r="AJ743" s="100">
        <v>0.154526062178</v>
      </c>
      <c r="AK743" s="100">
        <v>0.35602646121699999</v>
      </c>
      <c r="AL743" s="100">
        <v>0.49793296253899999</v>
      </c>
      <c r="AM743" s="101">
        <f t="shared" si="47"/>
        <v>1.56525</v>
      </c>
    </row>
    <row r="744" spans="16:39">
      <c r="P744" s="99">
        <v>9</v>
      </c>
      <c r="Q744" s="100">
        <v>47.6</v>
      </c>
      <c r="R744" s="100">
        <v>0.15485617095099999</v>
      </c>
      <c r="S744" s="100">
        <v>0.35600729441399998</v>
      </c>
      <c r="T744" s="100">
        <v>0.49711829208800001</v>
      </c>
      <c r="U744" s="101">
        <f t="shared" si="44"/>
        <v>1.52643</v>
      </c>
      <c r="V744" s="99">
        <v>9</v>
      </c>
      <c r="W744" s="100">
        <v>47.6</v>
      </c>
      <c r="X744" s="100">
        <v>0.15485617095099999</v>
      </c>
      <c r="Y744" s="100">
        <v>0.35600729441399998</v>
      </c>
      <c r="Z744" s="100">
        <v>0.49711829208800001</v>
      </c>
      <c r="AA744" s="102">
        <f t="shared" si="45"/>
        <v>1.6125</v>
      </c>
      <c r="AB744" s="99">
        <v>9</v>
      </c>
      <c r="AC744" s="100">
        <v>47.6</v>
      </c>
      <c r="AD744" s="100">
        <v>0.15485617095099999</v>
      </c>
      <c r="AE744" s="100">
        <v>0.35600729441399998</v>
      </c>
      <c r="AF744" s="100">
        <v>0.49711829208800001</v>
      </c>
      <c r="AG744" s="101">
        <f t="shared" si="46"/>
        <v>1.56525</v>
      </c>
      <c r="AH744" s="99">
        <v>9</v>
      </c>
      <c r="AI744" s="100">
        <v>47.6</v>
      </c>
      <c r="AJ744" s="100">
        <v>0.15485617095099999</v>
      </c>
      <c r="AK744" s="100">
        <v>0.35600729441399998</v>
      </c>
      <c r="AL744" s="100">
        <v>0.49711829208800001</v>
      </c>
      <c r="AM744" s="101">
        <f t="shared" si="47"/>
        <v>1.47648</v>
      </c>
    </row>
    <row r="745" spans="16:39">
      <c r="P745" s="99">
        <v>9.1</v>
      </c>
      <c r="Q745" s="100">
        <v>47.6</v>
      </c>
      <c r="R745" s="100">
        <v>0.154543895013</v>
      </c>
      <c r="S745" s="100">
        <v>0.35417394442200001</v>
      </c>
      <c r="T745" s="100">
        <v>0.49352312729300002</v>
      </c>
      <c r="U745" s="101">
        <f t="shared" si="44"/>
        <v>1.4422200000000001</v>
      </c>
      <c r="V745" s="99">
        <v>9.1</v>
      </c>
      <c r="W745" s="100">
        <v>47.6</v>
      </c>
      <c r="X745" s="100">
        <v>0.154543895013</v>
      </c>
      <c r="Y745" s="100">
        <v>0.35417394442200001</v>
      </c>
      <c r="Z745" s="100">
        <v>0.49352312729300002</v>
      </c>
      <c r="AA745" s="102">
        <f t="shared" si="45"/>
        <v>1.5264</v>
      </c>
      <c r="AB745" s="99">
        <v>9.1</v>
      </c>
      <c r="AC745" s="100">
        <v>47.6</v>
      </c>
      <c r="AD745" s="100">
        <v>0.154543895013</v>
      </c>
      <c r="AE745" s="100">
        <v>0.35417394442200001</v>
      </c>
      <c r="AF745" s="100">
        <v>0.49352312729300002</v>
      </c>
      <c r="AG745" s="101">
        <f t="shared" si="46"/>
        <v>1.47648</v>
      </c>
      <c r="AH745" s="99">
        <v>9.1</v>
      </c>
      <c r="AI745" s="100">
        <v>47.6</v>
      </c>
      <c r="AJ745" s="100">
        <v>0.154543895013</v>
      </c>
      <c r="AK745" s="100">
        <v>0.35417394442200001</v>
      </c>
      <c r="AL745" s="100">
        <v>0.49352312729300002</v>
      </c>
      <c r="AM745" s="101">
        <f t="shared" si="47"/>
        <v>1.38924</v>
      </c>
    </row>
    <row r="746" spans="16:39">
      <c r="P746" s="99">
        <v>9.1999999999999993</v>
      </c>
      <c r="Q746" s="100">
        <v>47.6</v>
      </c>
      <c r="R746" s="100">
        <v>0.15395898220199999</v>
      </c>
      <c r="S746" s="100">
        <v>0.35196594108599999</v>
      </c>
      <c r="T746" s="100">
        <v>0.48950535796400002</v>
      </c>
      <c r="U746" s="101">
        <f t="shared" si="44"/>
        <v>1.36015</v>
      </c>
      <c r="V746" s="99">
        <v>9.1999999999999993</v>
      </c>
      <c r="W746" s="100">
        <v>47.6</v>
      </c>
      <c r="X746" s="100">
        <v>0.15395898220199999</v>
      </c>
      <c r="Y746" s="100">
        <v>0.35196594108599999</v>
      </c>
      <c r="Z746" s="100">
        <v>0.48950535796400002</v>
      </c>
      <c r="AA746" s="102">
        <f t="shared" si="45"/>
        <v>1.4421999999999999</v>
      </c>
      <c r="AB746" s="99">
        <v>9.1999999999999993</v>
      </c>
      <c r="AC746" s="100">
        <v>47.6</v>
      </c>
      <c r="AD746" s="100">
        <v>0.15395898220199999</v>
      </c>
      <c r="AE746" s="100">
        <v>0.35196594108599999</v>
      </c>
      <c r="AF746" s="100">
        <v>0.48950535796400002</v>
      </c>
      <c r="AG746" s="101">
        <f t="shared" si="46"/>
        <v>1.3892500000000001</v>
      </c>
      <c r="AH746" s="99">
        <v>9.1999999999999993</v>
      </c>
      <c r="AI746" s="100">
        <v>47.6</v>
      </c>
      <c r="AJ746" s="100">
        <v>0.15395898220199999</v>
      </c>
      <c r="AK746" s="100">
        <v>0.35196594108599999</v>
      </c>
      <c r="AL746" s="100">
        <v>0.48950535796400002</v>
      </c>
      <c r="AM746" s="101">
        <f t="shared" si="47"/>
        <v>1.3038400000000001</v>
      </c>
    </row>
    <row r="747" spans="16:39">
      <c r="P747" s="99">
        <v>9.3000000000000007</v>
      </c>
      <c r="Q747" s="100">
        <v>47.6</v>
      </c>
      <c r="R747" s="100">
        <v>0.153240651008</v>
      </c>
      <c r="S747" s="100">
        <v>0.34991266405999999</v>
      </c>
      <c r="T747" s="100">
        <v>0.48591016148900001</v>
      </c>
      <c r="U747" s="101">
        <f t="shared" si="44"/>
        <v>1.2806200000000001</v>
      </c>
      <c r="V747" s="99">
        <v>9.3000000000000007</v>
      </c>
      <c r="W747" s="100">
        <v>47.6</v>
      </c>
      <c r="X747" s="100">
        <v>0.153240651008</v>
      </c>
      <c r="Y747" s="100">
        <v>0.34991266405999999</v>
      </c>
      <c r="Z747" s="100">
        <v>0.48591016148900001</v>
      </c>
      <c r="AA747" s="102">
        <f t="shared" si="45"/>
        <v>1.3601000000000001</v>
      </c>
      <c r="AB747" s="99">
        <v>9.3000000000000007</v>
      </c>
      <c r="AC747" s="100">
        <v>47.6</v>
      </c>
      <c r="AD747" s="100">
        <v>0.153240651008</v>
      </c>
      <c r="AE747" s="100">
        <v>0.34991266405999999</v>
      </c>
      <c r="AF747" s="100">
        <v>0.48591016148900001</v>
      </c>
      <c r="AG747" s="101">
        <f t="shared" si="46"/>
        <v>1.3038400000000001</v>
      </c>
      <c r="AH747" s="99">
        <v>9.3000000000000007</v>
      </c>
      <c r="AI747" s="100">
        <v>47.6</v>
      </c>
      <c r="AJ747" s="100">
        <v>0.153240651008</v>
      </c>
      <c r="AK747" s="100">
        <v>0.34991266405999999</v>
      </c>
      <c r="AL747" s="100">
        <v>0.48591016148900001</v>
      </c>
      <c r="AM747" s="101">
        <f t="shared" si="47"/>
        <v>1.2206600000000001</v>
      </c>
    </row>
    <row r="748" spans="16:39">
      <c r="P748" s="99">
        <v>9.4</v>
      </c>
      <c r="Q748" s="100">
        <v>47.6</v>
      </c>
      <c r="R748" s="100">
        <v>0.15250465608899999</v>
      </c>
      <c r="S748" s="100">
        <v>0.34838213177499999</v>
      </c>
      <c r="T748" s="100">
        <v>0.48330640987099999</v>
      </c>
      <c r="U748" s="101">
        <f t="shared" si="44"/>
        <v>1.2041599999999999</v>
      </c>
      <c r="V748" s="99">
        <v>9.4</v>
      </c>
      <c r="W748" s="100">
        <v>47.6</v>
      </c>
      <c r="X748" s="100">
        <v>0.15250465608899999</v>
      </c>
      <c r="Y748" s="100">
        <v>0.34838213177499999</v>
      </c>
      <c r="Z748" s="100">
        <v>0.48330640987099999</v>
      </c>
      <c r="AA748" s="102">
        <f t="shared" si="45"/>
        <v>1.2806</v>
      </c>
      <c r="AB748" s="99">
        <v>9.4</v>
      </c>
      <c r="AC748" s="100">
        <v>47.6</v>
      </c>
      <c r="AD748" s="100">
        <v>0.15250465608899999</v>
      </c>
      <c r="AE748" s="100">
        <v>0.34838213177499999</v>
      </c>
      <c r="AF748" s="100">
        <v>0.48330640987099999</v>
      </c>
      <c r="AG748" s="101">
        <f t="shared" si="46"/>
        <v>1.2206600000000001</v>
      </c>
      <c r="AH748" s="99">
        <v>9.4</v>
      </c>
      <c r="AI748" s="100">
        <v>47.6</v>
      </c>
      <c r="AJ748" s="100">
        <v>0.15250465608899999</v>
      </c>
      <c r="AK748" s="100">
        <v>0.34838213177499999</v>
      </c>
      <c r="AL748" s="100">
        <v>0.48330640987099999</v>
      </c>
      <c r="AM748" s="101">
        <f t="shared" si="47"/>
        <v>1.14018</v>
      </c>
    </row>
    <row r="749" spans="16:39">
      <c r="P749" s="99">
        <v>9.5</v>
      </c>
      <c r="Q749" s="100">
        <v>47.6</v>
      </c>
      <c r="R749" s="100">
        <v>0.15178344543</v>
      </c>
      <c r="S749" s="100">
        <v>0.347221222843</v>
      </c>
      <c r="T749" s="100">
        <v>0.48134590055100002</v>
      </c>
      <c r="U749" s="101">
        <f t="shared" si="44"/>
        <v>1.13137</v>
      </c>
      <c r="V749" s="99">
        <v>9.5</v>
      </c>
      <c r="W749" s="100">
        <v>47.6</v>
      </c>
      <c r="X749" s="100">
        <v>0.15178344543</v>
      </c>
      <c r="Y749" s="100">
        <v>0.347221222843</v>
      </c>
      <c r="Z749" s="100">
        <v>0.48134590055100002</v>
      </c>
      <c r="AA749" s="102">
        <f t="shared" si="45"/>
        <v>1.2041999999999999</v>
      </c>
      <c r="AB749" s="99">
        <v>9.5</v>
      </c>
      <c r="AC749" s="100">
        <v>47.6</v>
      </c>
      <c r="AD749" s="100">
        <v>0.15178344543</v>
      </c>
      <c r="AE749" s="100">
        <v>0.347221222843</v>
      </c>
      <c r="AF749" s="100">
        <v>0.48134590055100002</v>
      </c>
      <c r="AG749" s="101">
        <f t="shared" si="46"/>
        <v>1.14018</v>
      </c>
      <c r="AH749" s="99">
        <v>9.5</v>
      </c>
      <c r="AI749" s="100">
        <v>47.6</v>
      </c>
      <c r="AJ749" s="100">
        <v>0.15178344543</v>
      </c>
      <c r="AK749" s="100">
        <v>0.347221222843</v>
      </c>
      <c r="AL749" s="100">
        <v>0.48134590055100002</v>
      </c>
      <c r="AM749" s="101">
        <f t="shared" si="47"/>
        <v>1.06301</v>
      </c>
    </row>
    <row r="750" spans="16:39">
      <c r="P750" s="99">
        <v>9.6</v>
      </c>
      <c r="Q750" s="100">
        <v>47.6</v>
      </c>
      <c r="R750" s="100">
        <v>0.15120885625</v>
      </c>
      <c r="S750" s="100">
        <v>0.346781665869</v>
      </c>
      <c r="T750" s="100">
        <v>0.48051872560699999</v>
      </c>
      <c r="U750" s="101">
        <f t="shared" si="44"/>
        <v>1.06301</v>
      </c>
      <c r="V750" s="99">
        <v>9.6</v>
      </c>
      <c r="W750" s="100">
        <v>47.6</v>
      </c>
      <c r="X750" s="100">
        <v>0.15120885625</v>
      </c>
      <c r="Y750" s="100">
        <v>0.346781665869</v>
      </c>
      <c r="Z750" s="100">
        <v>0.48051872560699999</v>
      </c>
      <c r="AA750" s="102">
        <f t="shared" si="45"/>
        <v>1.1314</v>
      </c>
      <c r="AB750" s="99">
        <v>9.6</v>
      </c>
      <c r="AC750" s="100">
        <v>47.6</v>
      </c>
      <c r="AD750" s="100">
        <v>0.15120885625</v>
      </c>
      <c r="AE750" s="100">
        <v>0.346781665869</v>
      </c>
      <c r="AF750" s="100">
        <v>0.48051872560699999</v>
      </c>
      <c r="AG750" s="101">
        <f t="shared" si="46"/>
        <v>1.0630200000000001</v>
      </c>
      <c r="AH750" s="99">
        <v>9.6</v>
      </c>
      <c r="AI750" s="100">
        <v>47.6</v>
      </c>
      <c r="AJ750" s="100">
        <v>0.15120885625</v>
      </c>
      <c r="AK750" s="100">
        <v>0.346781665869</v>
      </c>
      <c r="AL750" s="100">
        <v>0.48051872560699999</v>
      </c>
      <c r="AM750" s="101">
        <f t="shared" si="47"/>
        <v>0.98995</v>
      </c>
    </row>
    <row r="751" spans="16:39">
      <c r="P751" s="99">
        <v>9.6999999999999993</v>
      </c>
      <c r="Q751" s="100">
        <v>47.6</v>
      </c>
      <c r="R751" s="100">
        <v>0.15084224717200001</v>
      </c>
      <c r="S751" s="100">
        <v>0.34712867814999998</v>
      </c>
      <c r="T751" s="100">
        <v>0.48091303844900002</v>
      </c>
      <c r="U751" s="101">
        <f t="shared" si="44"/>
        <v>1</v>
      </c>
      <c r="V751" s="99">
        <v>9.6999999999999993</v>
      </c>
      <c r="W751" s="100">
        <v>47.6</v>
      </c>
      <c r="X751" s="100">
        <v>0.15084224717200001</v>
      </c>
      <c r="Y751" s="100">
        <v>0.34712867814999998</v>
      </c>
      <c r="Z751" s="100">
        <v>0.48091303844900002</v>
      </c>
      <c r="AA751" s="102">
        <f t="shared" si="45"/>
        <v>1.0629999999999999</v>
      </c>
      <c r="AB751" s="99">
        <v>9.6999999999999993</v>
      </c>
      <c r="AC751" s="100">
        <v>47.6</v>
      </c>
      <c r="AD751" s="100">
        <v>0.15084224717200001</v>
      </c>
      <c r="AE751" s="100">
        <v>0.34712867814999998</v>
      </c>
      <c r="AF751" s="100">
        <v>0.48091303844900002</v>
      </c>
      <c r="AG751" s="101">
        <f t="shared" si="46"/>
        <v>0.98995</v>
      </c>
      <c r="AH751" s="99">
        <v>9.6999999999999993</v>
      </c>
      <c r="AI751" s="100">
        <v>47.6</v>
      </c>
      <c r="AJ751" s="100">
        <v>0.15084224717200001</v>
      </c>
      <c r="AK751" s="100">
        <v>0.34712867814999998</v>
      </c>
      <c r="AL751" s="100">
        <v>0.48091303844900002</v>
      </c>
      <c r="AM751" s="101">
        <f t="shared" si="47"/>
        <v>0.92195000000000005</v>
      </c>
    </row>
    <row r="752" spans="16:39">
      <c r="P752" s="99">
        <v>8.1820000000000004</v>
      </c>
      <c r="Q752" s="100">
        <v>47.604999999999997</v>
      </c>
      <c r="R752" s="100">
        <v>0.159920147938</v>
      </c>
      <c r="S752" s="100">
        <v>0.36397553601299998</v>
      </c>
      <c r="T752" s="100">
        <v>0.50239876266700001</v>
      </c>
      <c r="U752" s="101">
        <f t="shared" si="44"/>
        <v>2.2658200000000002</v>
      </c>
      <c r="V752" s="99">
        <v>8.1820000000000004</v>
      </c>
      <c r="W752" s="100">
        <v>47.604999999999997</v>
      </c>
      <c r="X752" s="100">
        <v>0.159920147938</v>
      </c>
      <c r="Y752" s="100">
        <v>0.36397553601299998</v>
      </c>
      <c r="Z752" s="100">
        <v>0.50239876266700001</v>
      </c>
      <c r="AA752" s="102">
        <f t="shared" si="45"/>
        <v>2.3595999999999999</v>
      </c>
      <c r="AB752" s="99">
        <v>8.1820000000000004</v>
      </c>
      <c r="AC752" s="100">
        <v>47.604999999999997</v>
      </c>
      <c r="AD752" s="100">
        <v>0.159920147938</v>
      </c>
      <c r="AE752" s="100">
        <v>0.36397553601299998</v>
      </c>
      <c r="AF752" s="100">
        <v>0.50239876266700001</v>
      </c>
      <c r="AG752" s="101">
        <f t="shared" si="46"/>
        <v>2.32735</v>
      </c>
      <c r="AH752" s="99">
        <v>8.1820000000000004</v>
      </c>
      <c r="AI752" s="100">
        <v>47.604999999999997</v>
      </c>
      <c r="AJ752" s="100">
        <v>0.159920147938</v>
      </c>
      <c r="AK752" s="100">
        <v>0.36397553601299998</v>
      </c>
      <c r="AL752" s="100">
        <v>0.50239876266700001</v>
      </c>
      <c r="AM752" s="101">
        <f t="shared" si="47"/>
        <v>2.2322500000000001</v>
      </c>
    </row>
    <row r="753" spans="16:39">
      <c r="P753" s="99">
        <v>7</v>
      </c>
      <c r="Q753" s="100">
        <v>47.7</v>
      </c>
      <c r="R753" s="100">
        <v>0.154844865956</v>
      </c>
      <c r="S753" s="100">
        <v>0.366103409065</v>
      </c>
      <c r="T753" s="100">
        <v>0.51254231050900001</v>
      </c>
      <c r="U753" s="101">
        <f t="shared" si="44"/>
        <v>3.4205299999999998</v>
      </c>
      <c r="V753" s="99">
        <v>7</v>
      </c>
      <c r="W753" s="100">
        <v>47.7</v>
      </c>
      <c r="X753" s="100">
        <v>0.154844865956</v>
      </c>
      <c r="Y753" s="100">
        <v>0.366103409065</v>
      </c>
      <c r="Z753" s="100">
        <v>0.51254231050900001</v>
      </c>
      <c r="AA753" s="102">
        <f t="shared" si="45"/>
        <v>3.5171000000000001</v>
      </c>
      <c r="AB753" s="99">
        <v>7</v>
      </c>
      <c r="AC753" s="100">
        <v>47.7</v>
      </c>
      <c r="AD753" s="100">
        <v>0.154844865956</v>
      </c>
      <c r="AE753" s="100">
        <v>0.366103409065</v>
      </c>
      <c r="AF753" s="100">
        <v>0.51254231050900001</v>
      </c>
      <c r="AG753" s="101">
        <f t="shared" si="46"/>
        <v>3.4928499999999998</v>
      </c>
      <c r="AH753" s="99">
        <v>7</v>
      </c>
      <c r="AI753" s="100">
        <v>47.7</v>
      </c>
      <c r="AJ753" s="100">
        <v>0.154844865956</v>
      </c>
      <c r="AK753" s="100">
        <v>0.366103409065</v>
      </c>
      <c r="AL753" s="100">
        <v>0.51254231050900001</v>
      </c>
      <c r="AM753" s="101">
        <f t="shared" si="47"/>
        <v>3.3955899999999999</v>
      </c>
    </row>
    <row r="754" spans="16:39">
      <c r="P754" s="99">
        <v>7.1</v>
      </c>
      <c r="Q754" s="100">
        <v>47.7</v>
      </c>
      <c r="R754" s="100">
        <v>0.168250369909</v>
      </c>
      <c r="S754" s="100">
        <v>0.396105347394</v>
      </c>
      <c r="T754" s="100">
        <v>0.55058339781200005</v>
      </c>
      <c r="U754" s="101">
        <f t="shared" si="44"/>
        <v>3.3241499999999999</v>
      </c>
      <c r="V754" s="99">
        <v>7.1</v>
      </c>
      <c r="W754" s="100">
        <v>47.7</v>
      </c>
      <c r="X754" s="100">
        <v>0.168250369909</v>
      </c>
      <c r="Y754" s="100">
        <v>0.396105347394</v>
      </c>
      <c r="Z754" s="100">
        <v>0.55058339781200005</v>
      </c>
      <c r="AA754" s="102">
        <f t="shared" si="45"/>
        <v>3.4205000000000001</v>
      </c>
      <c r="AB754" s="99">
        <v>7.1</v>
      </c>
      <c r="AC754" s="100">
        <v>47.7</v>
      </c>
      <c r="AD754" s="100">
        <v>0.168250369909</v>
      </c>
      <c r="AE754" s="100">
        <v>0.396105347394</v>
      </c>
      <c r="AF754" s="100">
        <v>0.55058339781200005</v>
      </c>
      <c r="AG754" s="101">
        <f t="shared" si="46"/>
        <v>3.3955899999999999</v>
      </c>
      <c r="AH754" s="99">
        <v>7.1</v>
      </c>
      <c r="AI754" s="100">
        <v>47.7</v>
      </c>
      <c r="AJ754" s="100">
        <v>0.168250369909</v>
      </c>
      <c r="AK754" s="100">
        <v>0.396105347394</v>
      </c>
      <c r="AL754" s="100">
        <v>0.55058339781200005</v>
      </c>
      <c r="AM754" s="101">
        <f t="shared" si="47"/>
        <v>3.2984800000000001</v>
      </c>
    </row>
    <row r="755" spans="16:39">
      <c r="P755" s="99">
        <v>7.4</v>
      </c>
      <c r="Q755" s="100">
        <v>47.7</v>
      </c>
      <c r="R755" s="100">
        <v>0.24847669465700001</v>
      </c>
      <c r="S755" s="100">
        <v>0.59664048289399996</v>
      </c>
      <c r="T755" s="100">
        <v>0.82178425338000005</v>
      </c>
      <c r="U755" s="101">
        <f t="shared" si="44"/>
        <v>3.0364499999999999</v>
      </c>
      <c r="V755" s="99">
        <v>7.4</v>
      </c>
      <c r="W755" s="100">
        <v>47.7</v>
      </c>
      <c r="X755" s="100">
        <v>0.24847669465700001</v>
      </c>
      <c r="Y755" s="100">
        <v>0.59664048289399996</v>
      </c>
      <c r="Z755" s="100">
        <v>0.82178425338000005</v>
      </c>
      <c r="AA755" s="102">
        <f t="shared" si="45"/>
        <v>3.1320999999999999</v>
      </c>
      <c r="AB755" s="99">
        <v>7.4</v>
      </c>
      <c r="AC755" s="100">
        <v>47.7</v>
      </c>
      <c r="AD755" s="100">
        <v>0.24847669465700001</v>
      </c>
      <c r="AE755" s="100">
        <v>0.59664048289399996</v>
      </c>
      <c r="AF755" s="100">
        <v>0.82178425338000005</v>
      </c>
      <c r="AG755" s="101">
        <f t="shared" si="46"/>
        <v>3.1048399999999998</v>
      </c>
      <c r="AH755" s="99">
        <v>7.4</v>
      </c>
      <c r="AI755" s="100">
        <v>47.7</v>
      </c>
      <c r="AJ755" s="100">
        <v>0.24847669465700001</v>
      </c>
      <c r="AK755" s="100">
        <v>0.59664048289399996</v>
      </c>
      <c r="AL755" s="100">
        <v>0.82178425338000005</v>
      </c>
      <c r="AM755" s="101">
        <f t="shared" si="47"/>
        <v>3.0083199999999999</v>
      </c>
    </row>
    <row r="756" spans="16:39">
      <c r="P756" s="99">
        <v>7.5</v>
      </c>
      <c r="Q756" s="100">
        <v>47.7</v>
      </c>
      <c r="R756" s="100">
        <v>0.29668460586000001</v>
      </c>
      <c r="S756" s="100">
        <v>0.73614217259500003</v>
      </c>
      <c r="T756" s="100">
        <v>1.02077150886</v>
      </c>
      <c r="U756" s="101">
        <f t="shared" si="44"/>
        <v>2.94109</v>
      </c>
      <c r="V756" s="99">
        <v>7.5</v>
      </c>
      <c r="W756" s="100">
        <v>47.7</v>
      </c>
      <c r="X756" s="100">
        <v>0.29668460586000001</v>
      </c>
      <c r="Y756" s="100">
        <v>0.73614217259500003</v>
      </c>
      <c r="Z756" s="100">
        <v>1.02077150886</v>
      </c>
      <c r="AA756" s="102">
        <f t="shared" si="45"/>
        <v>3.0364</v>
      </c>
      <c r="AB756" s="99">
        <v>7.5</v>
      </c>
      <c r="AC756" s="100">
        <v>47.7</v>
      </c>
      <c r="AD756" s="100">
        <v>0.29668460586000001</v>
      </c>
      <c r="AE756" s="100">
        <v>0.73614217259500003</v>
      </c>
      <c r="AF756" s="100">
        <v>1.02077150886</v>
      </c>
      <c r="AG756" s="101">
        <f t="shared" si="46"/>
        <v>3.0083199999999999</v>
      </c>
      <c r="AH756" s="99">
        <v>7.5</v>
      </c>
      <c r="AI756" s="100">
        <v>47.7</v>
      </c>
      <c r="AJ756" s="100">
        <v>0.29668460586000001</v>
      </c>
      <c r="AK756" s="100">
        <v>0.73614217259500003</v>
      </c>
      <c r="AL756" s="100">
        <v>1.02077150886</v>
      </c>
      <c r="AM756" s="101">
        <f t="shared" si="47"/>
        <v>2.9120400000000002</v>
      </c>
    </row>
    <row r="757" spans="16:39">
      <c r="P757" s="99">
        <v>7.6</v>
      </c>
      <c r="Q757" s="100">
        <v>47.7</v>
      </c>
      <c r="R757" s="100">
        <v>0.31720365574300002</v>
      </c>
      <c r="S757" s="100">
        <v>0.78715112007400001</v>
      </c>
      <c r="T757" s="100">
        <v>1.08607605873</v>
      </c>
      <c r="U757" s="101">
        <f t="shared" si="44"/>
        <v>2.84605</v>
      </c>
      <c r="V757" s="99">
        <v>7.6</v>
      </c>
      <c r="W757" s="100">
        <v>47.7</v>
      </c>
      <c r="X757" s="100">
        <v>0.31720365574300002</v>
      </c>
      <c r="Y757" s="100">
        <v>0.78715112007400001</v>
      </c>
      <c r="Z757" s="100">
        <v>1.08607605873</v>
      </c>
      <c r="AA757" s="102">
        <f t="shared" si="45"/>
        <v>2.9411</v>
      </c>
      <c r="AB757" s="99">
        <v>7.6</v>
      </c>
      <c r="AC757" s="100">
        <v>47.7</v>
      </c>
      <c r="AD757" s="100">
        <v>0.31720365574300002</v>
      </c>
      <c r="AE757" s="100">
        <v>0.78715112007400001</v>
      </c>
      <c r="AF757" s="100">
        <v>1.08607605873</v>
      </c>
      <c r="AG757" s="101">
        <f t="shared" si="46"/>
        <v>2.9120400000000002</v>
      </c>
      <c r="AH757" s="99">
        <v>7.6</v>
      </c>
      <c r="AI757" s="100">
        <v>47.7</v>
      </c>
      <c r="AJ757" s="100">
        <v>0.31720365574300002</v>
      </c>
      <c r="AK757" s="100">
        <v>0.78715112007400001</v>
      </c>
      <c r="AL757" s="100">
        <v>1.08607605873</v>
      </c>
      <c r="AM757" s="101">
        <f t="shared" si="47"/>
        <v>2.81603</v>
      </c>
    </row>
    <row r="758" spans="16:39">
      <c r="P758" s="99">
        <v>7.7</v>
      </c>
      <c r="Q758" s="100">
        <v>47.7</v>
      </c>
      <c r="R758" s="100">
        <v>0.31369206723100002</v>
      </c>
      <c r="S758" s="100">
        <v>0.78185547345899997</v>
      </c>
      <c r="T758" s="100">
        <v>1.07924950894</v>
      </c>
      <c r="U758" s="101">
        <f t="shared" si="44"/>
        <v>2.75136</v>
      </c>
      <c r="V758" s="99">
        <v>7.7</v>
      </c>
      <c r="W758" s="100">
        <v>47.7</v>
      </c>
      <c r="X758" s="100">
        <v>0.31369206723100002</v>
      </c>
      <c r="Y758" s="100">
        <v>0.78185547345899997</v>
      </c>
      <c r="Z758" s="100">
        <v>1.07924950894</v>
      </c>
      <c r="AA758" s="102">
        <f t="shared" si="45"/>
        <v>2.8460999999999999</v>
      </c>
      <c r="AB758" s="99">
        <v>7.7</v>
      </c>
      <c r="AC758" s="100">
        <v>47.7</v>
      </c>
      <c r="AD758" s="100">
        <v>0.31369206723100002</v>
      </c>
      <c r="AE758" s="100">
        <v>0.78185547345899997</v>
      </c>
      <c r="AF758" s="100">
        <v>1.07924950894</v>
      </c>
      <c r="AG758" s="101">
        <f t="shared" si="46"/>
        <v>2.81603</v>
      </c>
      <c r="AH758" s="99">
        <v>7.7</v>
      </c>
      <c r="AI758" s="100">
        <v>47.7</v>
      </c>
      <c r="AJ758" s="100">
        <v>0.31369206723100002</v>
      </c>
      <c r="AK758" s="100">
        <v>0.78185547345899997</v>
      </c>
      <c r="AL758" s="100">
        <v>1.07924950894</v>
      </c>
      <c r="AM758" s="101">
        <f t="shared" si="47"/>
        <v>2.7202899999999999</v>
      </c>
    </row>
    <row r="759" spans="16:39">
      <c r="P759" s="99">
        <v>7.8</v>
      </c>
      <c r="Q759" s="100">
        <v>47.7</v>
      </c>
      <c r="R759" s="100">
        <v>0.28619956498799998</v>
      </c>
      <c r="S759" s="100">
        <v>0.71928482810299998</v>
      </c>
      <c r="T759" s="100">
        <v>1.00294914108</v>
      </c>
      <c r="U759" s="101">
        <f t="shared" si="44"/>
        <v>2.65707</v>
      </c>
      <c r="V759" s="99">
        <v>7.8</v>
      </c>
      <c r="W759" s="100">
        <v>47.7</v>
      </c>
      <c r="X759" s="100">
        <v>0.28619956498799998</v>
      </c>
      <c r="Y759" s="100">
        <v>0.71928482810299998</v>
      </c>
      <c r="Z759" s="100">
        <v>1.00294914108</v>
      </c>
      <c r="AA759" s="102">
        <f t="shared" si="45"/>
        <v>2.7513999999999998</v>
      </c>
      <c r="AB759" s="99">
        <v>7.8</v>
      </c>
      <c r="AC759" s="100">
        <v>47.7</v>
      </c>
      <c r="AD759" s="100">
        <v>0.28619956498799998</v>
      </c>
      <c r="AE759" s="100">
        <v>0.71928482810299998</v>
      </c>
      <c r="AF759" s="100">
        <v>1.00294914108</v>
      </c>
      <c r="AG759" s="101">
        <f t="shared" si="46"/>
        <v>2.7202999999999999</v>
      </c>
      <c r="AH759" s="99">
        <v>7.8</v>
      </c>
      <c r="AI759" s="100">
        <v>47.7</v>
      </c>
      <c r="AJ759" s="100">
        <v>0.28619956498799998</v>
      </c>
      <c r="AK759" s="100">
        <v>0.71928482810299998</v>
      </c>
      <c r="AL759" s="100">
        <v>1.00294914108</v>
      </c>
      <c r="AM759" s="101">
        <f t="shared" si="47"/>
        <v>2.6248800000000001</v>
      </c>
    </row>
    <row r="760" spans="16:39">
      <c r="P760" s="99">
        <v>7.9</v>
      </c>
      <c r="Q760" s="100">
        <v>47.7</v>
      </c>
      <c r="R760" s="100">
        <v>0.23068120503</v>
      </c>
      <c r="S760" s="100">
        <v>0.56176319377499995</v>
      </c>
      <c r="T760" s="100">
        <v>0.77945705871199999</v>
      </c>
      <c r="U760" s="101">
        <f t="shared" si="44"/>
        <v>2.5632000000000001</v>
      </c>
      <c r="V760" s="99">
        <v>7.9</v>
      </c>
      <c r="W760" s="100">
        <v>47.7</v>
      </c>
      <c r="X760" s="100">
        <v>0.23068120503</v>
      </c>
      <c r="Y760" s="100">
        <v>0.56176319377499995</v>
      </c>
      <c r="Z760" s="100">
        <v>0.77945705871199999</v>
      </c>
      <c r="AA760" s="102">
        <f t="shared" si="45"/>
        <v>2.6570999999999998</v>
      </c>
      <c r="AB760" s="99">
        <v>7.9</v>
      </c>
      <c r="AC760" s="100">
        <v>47.7</v>
      </c>
      <c r="AD760" s="100">
        <v>0.23068120503</v>
      </c>
      <c r="AE760" s="100">
        <v>0.56176319377499995</v>
      </c>
      <c r="AF760" s="100">
        <v>0.77945705871199999</v>
      </c>
      <c r="AG760" s="101">
        <f t="shared" si="46"/>
        <v>2.6248800000000001</v>
      </c>
      <c r="AH760" s="99">
        <v>7.9</v>
      </c>
      <c r="AI760" s="100">
        <v>47.7</v>
      </c>
      <c r="AJ760" s="100">
        <v>0.23068120503</v>
      </c>
      <c r="AK760" s="100">
        <v>0.56176319377499995</v>
      </c>
      <c r="AL760" s="100">
        <v>0.77945705871199999</v>
      </c>
      <c r="AM760" s="101">
        <f t="shared" si="47"/>
        <v>2.52982</v>
      </c>
    </row>
    <row r="761" spans="16:39">
      <c r="P761" s="99">
        <v>8</v>
      </c>
      <c r="Q761" s="100">
        <v>47.7</v>
      </c>
      <c r="R761" s="100">
        <v>0.19206198241700001</v>
      </c>
      <c r="S761" s="100">
        <v>0.44967151954099999</v>
      </c>
      <c r="T761" s="100">
        <v>0.62110992140400001</v>
      </c>
      <c r="U761" s="101">
        <f t="shared" si="44"/>
        <v>2.4698199999999999</v>
      </c>
      <c r="V761" s="99">
        <v>8</v>
      </c>
      <c r="W761" s="100">
        <v>47.7</v>
      </c>
      <c r="X761" s="100">
        <v>0.19206198241700001</v>
      </c>
      <c r="Y761" s="100">
        <v>0.44967151954099999</v>
      </c>
      <c r="Z761" s="100">
        <v>0.62110992140400001</v>
      </c>
      <c r="AA761" s="102">
        <f t="shared" si="45"/>
        <v>2.5632000000000001</v>
      </c>
      <c r="AB761" s="99">
        <v>8</v>
      </c>
      <c r="AC761" s="100">
        <v>47.7</v>
      </c>
      <c r="AD761" s="100">
        <v>0.19206198241700001</v>
      </c>
      <c r="AE761" s="100">
        <v>0.44967151954099999</v>
      </c>
      <c r="AF761" s="100">
        <v>0.62110992140400001</v>
      </c>
      <c r="AG761" s="101">
        <f t="shared" si="46"/>
        <v>2.52982</v>
      </c>
      <c r="AH761" s="99">
        <v>8</v>
      </c>
      <c r="AI761" s="100">
        <v>47.7</v>
      </c>
      <c r="AJ761" s="100">
        <v>0.19206198241700001</v>
      </c>
      <c r="AK761" s="100">
        <v>0.44967151954099999</v>
      </c>
      <c r="AL761" s="100">
        <v>0.62110992140400001</v>
      </c>
      <c r="AM761" s="101">
        <f t="shared" si="47"/>
        <v>2.4351600000000002</v>
      </c>
    </row>
    <row r="762" spans="16:39">
      <c r="P762" s="99">
        <v>8.1</v>
      </c>
      <c r="Q762" s="100">
        <v>47.7</v>
      </c>
      <c r="R762" s="100">
        <v>0.16935852972900001</v>
      </c>
      <c r="S762" s="100">
        <v>0.38886364181999999</v>
      </c>
      <c r="T762" s="100">
        <v>0.53537153524699999</v>
      </c>
      <c r="U762" s="101">
        <f t="shared" si="44"/>
        <v>2.37697</v>
      </c>
      <c r="V762" s="99">
        <v>8.1</v>
      </c>
      <c r="W762" s="100">
        <v>47.7</v>
      </c>
      <c r="X762" s="100">
        <v>0.16935852972900001</v>
      </c>
      <c r="Y762" s="100">
        <v>0.38886364181999999</v>
      </c>
      <c r="Z762" s="100">
        <v>0.53537153524699999</v>
      </c>
      <c r="AA762" s="102">
        <f t="shared" si="45"/>
        <v>2.4698000000000002</v>
      </c>
      <c r="AB762" s="99">
        <v>8.1</v>
      </c>
      <c r="AC762" s="100">
        <v>47.7</v>
      </c>
      <c r="AD762" s="100">
        <v>0.16935852972900001</v>
      </c>
      <c r="AE762" s="100">
        <v>0.38886364181999999</v>
      </c>
      <c r="AF762" s="100">
        <v>0.53537153524699999</v>
      </c>
      <c r="AG762" s="101">
        <f t="shared" si="46"/>
        <v>2.4351600000000002</v>
      </c>
      <c r="AH762" s="99">
        <v>8.1</v>
      </c>
      <c r="AI762" s="100">
        <v>47.7</v>
      </c>
      <c r="AJ762" s="100">
        <v>0.16935852972900001</v>
      </c>
      <c r="AK762" s="100">
        <v>0.38886364181999999</v>
      </c>
      <c r="AL762" s="100">
        <v>0.53537153524699999</v>
      </c>
      <c r="AM762" s="101">
        <f t="shared" si="47"/>
        <v>2.3409399999999998</v>
      </c>
    </row>
    <row r="763" spans="16:39">
      <c r="P763" s="99">
        <v>8.1999999999999993</v>
      </c>
      <c r="Q763" s="100">
        <v>47.7</v>
      </c>
      <c r="R763" s="100">
        <v>0.157025377854</v>
      </c>
      <c r="S763" s="100">
        <v>0.35695077033900002</v>
      </c>
      <c r="T763" s="100">
        <v>0.49327461620200003</v>
      </c>
      <c r="U763" s="101">
        <f t="shared" si="44"/>
        <v>2.2847300000000001</v>
      </c>
      <c r="V763" s="99">
        <v>8.1999999999999993</v>
      </c>
      <c r="W763" s="100">
        <v>47.7</v>
      </c>
      <c r="X763" s="100">
        <v>0.157025377854</v>
      </c>
      <c r="Y763" s="100">
        <v>0.35695077033900002</v>
      </c>
      <c r="Z763" s="100">
        <v>0.49327461620200003</v>
      </c>
      <c r="AA763" s="102">
        <f t="shared" si="45"/>
        <v>2.3769999999999998</v>
      </c>
      <c r="AB763" s="99">
        <v>8.1999999999999993</v>
      </c>
      <c r="AC763" s="100">
        <v>47.7</v>
      </c>
      <c r="AD763" s="100">
        <v>0.157025377854</v>
      </c>
      <c r="AE763" s="100">
        <v>0.35695077033900002</v>
      </c>
      <c r="AF763" s="100">
        <v>0.49327461620200003</v>
      </c>
      <c r="AG763" s="101">
        <f t="shared" si="46"/>
        <v>2.3409399999999998</v>
      </c>
      <c r="AH763" s="99">
        <v>8.1999999999999993</v>
      </c>
      <c r="AI763" s="100">
        <v>47.7</v>
      </c>
      <c r="AJ763" s="100">
        <v>0.157025377854</v>
      </c>
      <c r="AK763" s="100">
        <v>0.35695077033900002</v>
      </c>
      <c r="AL763" s="100">
        <v>0.49327461620200003</v>
      </c>
      <c r="AM763" s="101">
        <f t="shared" si="47"/>
        <v>2.24722</v>
      </c>
    </row>
    <row r="764" spans="16:39">
      <c r="P764" s="99">
        <v>8.3000000000000007</v>
      </c>
      <c r="Q764" s="100">
        <v>47.7</v>
      </c>
      <c r="R764" s="100">
        <v>0.150451078047</v>
      </c>
      <c r="S764" s="100">
        <v>0.340937694422</v>
      </c>
      <c r="T764" s="100">
        <v>0.47291231736599998</v>
      </c>
      <c r="U764" s="101">
        <f t="shared" si="44"/>
        <v>2.1931699999999998</v>
      </c>
      <c r="V764" s="99">
        <v>8.3000000000000007</v>
      </c>
      <c r="W764" s="100">
        <v>47.7</v>
      </c>
      <c r="X764" s="100">
        <v>0.150451078047</v>
      </c>
      <c r="Y764" s="100">
        <v>0.340937694422</v>
      </c>
      <c r="Z764" s="100">
        <v>0.47291231736599998</v>
      </c>
      <c r="AA764" s="102">
        <f t="shared" si="45"/>
        <v>2.2847</v>
      </c>
      <c r="AB764" s="99">
        <v>8.3000000000000007</v>
      </c>
      <c r="AC764" s="100">
        <v>47.7</v>
      </c>
      <c r="AD764" s="100">
        <v>0.150451078047</v>
      </c>
      <c r="AE764" s="100">
        <v>0.340937694422</v>
      </c>
      <c r="AF764" s="100">
        <v>0.47291231736599998</v>
      </c>
      <c r="AG764" s="101">
        <f t="shared" si="46"/>
        <v>2.24722</v>
      </c>
      <c r="AH764" s="99">
        <v>8.3000000000000007</v>
      </c>
      <c r="AI764" s="100">
        <v>47.7</v>
      </c>
      <c r="AJ764" s="100">
        <v>0.150451078047</v>
      </c>
      <c r="AK764" s="100">
        <v>0.340937694422</v>
      </c>
      <c r="AL764" s="100">
        <v>0.47291231736599998</v>
      </c>
      <c r="AM764" s="101">
        <f t="shared" si="47"/>
        <v>2.1540699999999999</v>
      </c>
    </row>
    <row r="765" spans="16:39">
      <c r="P765" s="99">
        <v>8.4</v>
      </c>
      <c r="Q765" s="100">
        <v>47.7</v>
      </c>
      <c r="R765" s="100">
        <v>0.147488960502</v>
      </c>
      <c r="S765" s="100">
        <v>0.33412797666799998</v>
      </c>
      <c r="T765" s="100">
        <v>0.464984072385</v>
      </c>
      <c r="U765" s="101">
        <f t="shared" si="44"/>
        <v>2.1023800000000001</v>
      </c>
      <c r="V765" s="99">
        <v>8.4</v>
      </c>
      <c r="W765" s="100">
        <v>47.7</v>
      </c>
      <c r="X765" s="100">
        <v>0.147488960502</v>
      </c>
      <c r="Y765" s="100">
        <v>0.33412797666799998</v>
      </c>
      <c r="Z765" s="100">
        <v>0.464984072385</v>
      </c>
      <c r="AA765" s="102">
        <f t="shared" si="45"/>
        <v>2.1932</v>
      </c>
      <c r="AB765" s="99">
        <v>8.4</v>
      </c>
      <c r="AC765" s="100">
        <v>47.7</v>
      </c>
      <c r="AD765" s="100">
        <v>0.147488960502</v>
      </c>
      <c r="AE765" s="100">
        <v>0.33412797666799998</v>
      </c>
      <c r="AF765" s="100">
        <v>0.464984072385</v>
      </c>
      <c r="AG765" s="101">
        <f t="shared" si="46"/>
        <v>2.1540699999999999</v>
      </c>
      <c r="AH765" s="99">
        <v>8.4</v>
      </c>
      <c r="AI765" s="100">
        <v>47.7</v>
      </c>
      <c r="AJ765" s="100">
        <v>0.147488960502</v>
      </c>
      <c r="AK765" s="100">
        <v>0.33412797666799998</v>
      </c>
      <c r="AL765" s="100">
        <v>0.464984072385</v>
      </c>
      <c r="AM765" s="101">
        <f t="shared" si="47"/>
        <v>2.06155</v>
      </c>
    </row>
    <row r="766" spans="16:39">
      <c r="P766" s="99">
        <v>8.5</v>
      </c>
      <c r="Q766" s="100">
        <v>47.7</v>
      </c>
      <c r="R766" s="100">
        <v>0.14683829992299999</v>
      </c>
      <c r="S766" s="100">
        <v>0.33287341033700002</v>
      </c>
      <c r="T766" s="100">
        <v>0.46436382912700003</v>
      </c>
      <c r="U766" s="101">
        <f t="shared" si="44"/>
        <v>2.0124599999999999</v>
      </c>
      <c r="V766" s="99">
        <v>8.5</v>
      </c>
      <c r="W766" s="100">
        <v>47.7</v>
      </c>
      <c r="X766" s="100">
        <v>0.14683829992299999</v>
      </c>
      <c r="Y766" s="100">
        <v>0.33287341033700002</v>
      </c>
      <c r="Z766" s="100">
        <v>0.46436382912700003</v>
      </c>
      <c r="AA766" s="102">
        <f t="shared" si="45"/>
        <v>2.1023999999999998</v>
      </c>
      <c r="AB766" s="99">
        <v>8.5</v>
      </c>
      <c r="AC766" s="100">
        <v>47.7</v>
      </c>
      <c r="AD766" s="100">
        <v>0.14683829992299999</v>
      </c>
      <c r="AE766" s="100">
        <v>0.33287341033700002</v>
      </c>
      <c r="AF766" s="100">
        <v>0.46436382912700003</v>
      </c>
      <c r="AG766" s="101">
        <f t="shared" si="46"/>
        <v>2.06155</v>
      </c>
      <c r="AH766" s="99">
        <v>8.5</v>
      </c>
      <c r="AI766" s="100">
        <v>47.7</v>
      </c>
      <c r="AJ766" s="100">
        <v>0.14683829992299999</v>
      </c>
      <c r="AK766" s="100">
        <v>0.33287341033700002</v>
      </c>
      <c r="AL766" s="100">
        <v>0.46436382912700003</v>
      </c>
      <c r="AM766" s="101">
        <f t="shared" si="47"/>
        <v>1.96977</v>
      </c>
    </row>
    <row r="767" spans="16:39">
      <c r="P767" s="99">
        <v>8.6</v>
      </c>
      <c r="Q767" s="100">
        <v>47.7</v>
      </c>
      <c r="R767" s="100">
        <v>0.14747117950399999</v>
      </c>
      <c r="S767" s="100">
        <v>0.33433981727599998</v>
      </c>
      <c r="T767" s="100">
        <v>0.46694078430899999</v>
      </c>
      <c r="U767" s="101">
        <f t="shared" si="44"/>
        <v>1.92354</v>
      </c>
      <c r="V767" s="99">
        <v>8.6</v>
      </c>
      <c r="W767" s="100">
        <v>47.7</v>
      </c>
      <c r="X767" s="100">
        <v>0.14747117950399999</v>
      </c>
      <c r="Y767" s="100">
        <v>0.33433981727599998</v>
      </c>
      <c r="Z767" s="100">
        <v>0.46694078430899999</v>
      </c>
      <c r="AA767" s="102">
        <f t="shared" si="45"/>
        <v>2.0125000000000002</v>
      </c>
      <c r="AB767" s="99">
        <v>8.6</v>
      </c>
      <c r="AC767" s="100">
        <v>47.7</v>
      </c>
      <c r="AD767" s="100">
        <v>0.14747117950399999</v>
      </c>
      <c r="AE767" s="100">
        <v>0.33433981727599998</v>
      </c>
      <c r="AF767" s="100">
        <v>0.46694078430899999</v>
      </c>
      <c r="AG767" s="101">
        <f t="shared" si="46"/>
        <v>1.96977</v>
      </c>
      <c r="AH767" s="99">
        <v>8.6</v>
      </c>
      <c r="AI767" s="100">
        <v>47.7</v>
      </c>
      <c r="AJ767" s="100">
        <v>0.14747117950399999</v>
      </c>
      <c r="AK767" s="100">
        <v>0.33433981727599998</v>
      </c>
      <c r="AL767" s="100">
        <v>0.46694078430899999</v>
      </c>
      <c r="AM767" s="101">
        <f t="shared" si="47"/>
        <v>1.87883</v>
      </c>
    </row>
    <row r="768" spans="16:39">
      <c r="P768" s="99">
        <v>8.6329999999999991</v>
      </c>
      <c r="Q768" s="100">
        <v>47.7</v>
      </c>
      <c r="R768" s="100">
        <v>0.14790130514800001</v>
      </c>
      <c r="S768" s="100">
        <v>0.33536928741499999</v>
      </c>
      <c r="T768" s="100">
        <v>0.46850849786400001</v>
      </c>
      <c r="U768" s="101">
        <f t="shared" si="44"/>
        <v>1.8944399999999999</v>
      </c>
      <c r="V768" s="99">
        <v>8.6329999999999991</v>
      </c>
      <c r="W768" s="100">
        <v>47.7</v>
      </c>
      <c r="X768" s="100">
        <v>0.14790130514800001</v>
      </c>
      <c r="Y768" s="100">
        <v>0.33536928741499999</v>
      </c>
      <c r="Z768" s="100">
        <v>0.46850849786400001</v>
      </c>
      <c r="AA768" s="102">
        <f t="shared" si="45"/>
        <v>1.9830000000000001</v>
      </c>
      <c r="AB768" s="99">
        <v>8.6329999999999991</v>
      </c>
      <c r="AC768" s="100">
        <v>47.7</v>
      </c>
      <c r="AD768" s="100">
        <v>0.14790130514800001</v>
      </c>
      <c r="AE768" s="100">
        <v>0.33536928741499999</v>
      </c>
      <c r="AF768" s="100">
        <v>0.46850849786400001</v>
      </c>
      <c r="AG768" s="101">
        <f t="shared" si="46"/>
        <v>1.9396599999999999</v>
      </c>
      <c r="AH768" s="99">
        <v>8.6329999999999991</v>
      </c>
      <c r="AI768" s="100">
        <v>47.7</v>
      </c>
      <c r="AJ768" s="100">
        <v>0.14790130514800001</v>
      </c>
      <c r="AK768" s="100">
        <v>0.33536928741499999</v>
      </c>
      <c r="AL768" s="100">
        <v>0.46850849786400001</v>
      </c>
      <c r="AM768" s="101">
        <f t="shared" si="47"/>
        <v>1.8490200000000001</v>
      </c>
    </row>
    <row r="769" spans="16:39">
      <c r="P769" s="99">
        <v>8.6999999999999993</v>
      </c>
      <c r="Q769" s="100">
        <v>47.7</v>
      </c>
      <c r="R769" s="100">
        <v>0.14892832085900001</v>
      </c>
      <c r="S769" s="100">
        <v>0.33764816579200002</v>
      </c>
      <c r="T769" s="100">
        <v>0.47171306244700001</v>
      </c>
      <c r="U769" s="101">
        <f t="shared" si="44"/>
        <v>1.8357600000000001</v>
      </c>
      <c r="V769" s="99">
        <v>8.6999999999999993</v>
      </c>
      <c r="W769" s="100">
        <v>47.7</v>
      </c>
      <c r="X769" s="100">
        <v>0.14892832085900001</v>
      </c>
      <c r="Y769" s="100">
        <v>0.33764816579200002</v>
      </c>
      <c r="Z769" s="100">
        <v>0.47171306244700001</v>
      </c>
      <c r="AA769" s="102">
        <f t="shared" si="45"/>
        <v>1.9235</v>
      </c>
      <c r="AB769" s="99">
        <v>8.6999999999999993</v>
      </c>
      <c r="AC769" s="100">
        <v>47.7</v>
      </c>
      <c r="AD769" s="100">
        <v>0.14892832085900001</v>
      </c>
      <c r="AE769" s="100">
        <v>0.33764816579200002</v>
      </c>
      <c r="AF769" s="100">
        <v>0.47171306244700001</v>
      </c>
      <c r="AG769" s="101">
        <f t="shared" si="46"/>
        <v>1.87883</v>
      </c>
      <c r="AH769" s="99">
        <v>8.6999999999999993</v>
      </c>
      <c r="AI769" s="100">
        <v>47.7</v>
      </c>
      <c r="AJ769" s="100">
        <v>0.14892832085900001</v>
      </c>
      <c r="AK769" s="100">
        <v>0.33764816579200002</v>
      </c>
      <c r="AL769" s="100">
        <v>0.47171306244700001</v>
      </c>
      <c r="AM769" s="101">
        <f t="shared" si="47"/>
        <v>1.7888500000000001</v>
      </c>
    </row>
    <row r="770" spans="16:39">
      <c r="P770" s="99">
        <v>8.8000000000000007</v>
      </c>
      <c r="Q770" s="100">
        <v>47.7</v>
      </c>
      <c r="R770" s="100">
        <v>0.15065189248399999</v>
      </c>
      <c r="S770" s="100">
        <v>0.34158624641300001</v>
      </c>
      <c r="T770" s="100">
        <v>0.47717950124899999</v>
      </c>
      <c r="U770" s="101">
        <f t="shared" si="44"/>
        <v>1.74929</v>
      </c>
      <c r="V770" s="99">
        <v>8.8000000000000007</v>
      </c>
      <c r="W770" s="100">
        <v>47.7</v>
      </c>
      <c r="X770" s="100">
        <v>0.15065189248399999</v>
      </c>
      <c r="Y770" s="100">
        <v>0.34158624641300001</v>
      </c>
      <c r="Z770" s="100">
        <v>0.47717950124899999</v>
      </c>
      <c r="AA770" s="102">
        <f t="shared" si="45"/>
        <v>1.8358000000000001</v>
      </c>
      <c r="AB770" s="99">
        <v>8.8000000000000007</v>
      </c>
      <c r="AC770" s="100">
        <v>47.7</v>
      </c>
      <c r="AD770" s="100">
        <v>0.15065189248399999</v>
      </c>
      <c r="AE770" s="100">
        <v>0.34158624641300001</v>
      </c>
      <c r="AF770" s="100">
        <v>0.47717950124899999</v>
      </c>
      <c r="AG770" s="101">
        <f t="shared" si="46"/>
        <v>1.7888599999999999</v>
      </c>
      <c r="AH770" s="99">
        <v>8.8000000000000007</v>
      </c>
      <c r="AI770" s="100">
        <v>47.7</v>
      </c>
      <c r="AJ770" s="100">
        <v>0.15065189248399999</v>
      </c>
      <c r="AK770" s="100">
        <v>0.34158624641300001</v>
      </c>
      <c r="AL770" s="100">
        <v>0.47717950124899999</v>
      </c>
      <c r="AM770" s="101">
        <f t="shared" si="47"/>
        <v>1.7</v>
      </c>
    </row>
    <row r="771" spans="16:39">
      <c r="P771" s="99">
        <v>8.9</v>
      </c>
      <c r="Q771" s="100">
        <v>47.7</v>
      </c>
      <c r="R771" s="100">
        <v>0.15178885195</v>
      </c>
      <c r="S771" s="100">
        <v>0.34381434954500001</v>
      </c>
      <c r="T771" s="100">
        <v>0.47992525642799999</v>
      </c>
      <c r="U771" s="101">
        <f t="shared" si="44"/>
        <v>1.6643300000000001</v>
      </c>
      <c r="V771" s="99">
        <v>8.9</v>
      </c>
      <c r="W771" s="100">
        <v>47.7</v>
      </c>
      <c r="X771" s="100">
        <v>0.15178885195</v>
      </c>
      <c r="Y771" s="100">
        <v>0.34381434954500001</v>
      </c>
      <c r="Z771" s="100">
        <v>0.47992525642799999</v>
      </c>
      <c r="AA771" s="102">
        <f t="shared" si="45"/>
        <v>1.7493000000000001</v>
      </c>
      <c r="AB771" s="99">
        <v>8.9</v>
      </c>
      <c r="AC771" s="100">
        <v>47.7</v>
      </c>
      <c r="AD771" s="100">
        <v>0.15178885195</v>
      </c>
      <c r="AE771" s="100">
        <v>0.34381434954500001</v>
      </c>
      <c r="AF771" s="100">
        <v>0.47992525642799999</v>
      </c>
      <c r="AG771" s="101">
        <f t="shared" si="46"/>
        <v>1.7</v>
      </c>
      <c r="AH771" s="99">
        <v>8.9</v>
      </c>
      <c r="AI771" s="100">
        <v>47.7</v>
      </c>
      <c r="AJ771" s="100">
        <v>0.15178885195</v>
      </c>
      <c r="AK771" s="100">
        <v>0.34381434954500001</v>
      </c>
      <c r="AL771" s="100">
        <v>0.47992525642799999</v>
      </c>
      <c r="AM771" s="101">
        <f t="shared" si="47"/>
        <v>1.6124499999999999</v>
      </c>
    </row>
    <row r="772" spans="16:39">
      <c r="P772" s="99">
        <v>9</v>
      </c>
      <c r="Q772" s="100">
        <v>47.7</v>
      </c>
      <c r="R772" s="100">
        <v>0.15178464192999999</v>
      </c>
      <c r="S772" s="100">
        <v>0.342925054339</v>
      </c>
      <c r="T772" s="100">
        <v>0.477960175047</v>
      </c>
      <c r="U772" s="101">
        <f t="shared" ref="U772:U799" si="48">ROUND(SQRT((P772-$L$7)^2+(Q772-$M$7)^2),5)</f>
        <v>1.58114</v>
      </c>
      <c r="V772" s="99">
        <v>9</v>
      </c>
      <c r="W772" s="100">
        <v>47.7</v>
      </c>
      <c r="X772" s="100">
        <v>0.15178464192999999</v>
      </c>
      <c r="Y772" s="100">
        <v>0.342925054339</v>
      </c>
      <c r="Z772" s="100">
        <v>0.477960175047</v>
      </c>
      <c r="AA772" s="102">
        <f t="shared" ref="AA772:AA799" si="49">ROUND(SQRT((P772-$L$8)^2+(Q772-$M$8)^2),4)</f>
        <v>1.6642999999999999</v>
      </c>
      <c r="AB772" s="99">
        <v>9</v>
      </c>
      <c r="AC772" s="100">
        <v>47.7</v>
      </c>
      <c r="AD772" s="100">
        <v>0.15178464192999999</v>
      </c>
      <c r="AE772" s="100">
        <v>0.342925054339</v>
      </c>
      <c r="AF772" s="100">
        <v>0.477960175047</v>
      </c>
      <c r="AG772" s="101">
        <f t="shared" ref="AG772:AG799" si="50">ROUND(SQRT((P772-$L$9)^2+(Q772-$M$9)^2),5)</f>
        <v>1.6124499999999999</v>
      </c>
      <c r="AH772" s="99">
        <v>9</v>
      </c>
      <c r="AI772" s="100">
        <v>47.7</v>
      </c>
      <c r="AJ772" s="100">
        <v>0.15178464192999999</v>
      </c>
      <c r="AK772" s="100">
        <v>0.342925054339</v>
      </c>
      <c r="AL772" s="100">
        <v>0.477960175047</v>
      </c>
      <c r="AM772" s="101">
        <f t="shared" ref="AM772:AM799" si="51">ROUND(SQRT((P772-$L$10)^2+(Q772-$M$10)^2),5)</f>
        <v>1.52643</v>
      </c>
    </row>
    <row r="773" spans="16:39">
      <c r="P773" s="99">
        <v>9.1</v>
      </c>
      <c r="Q773" s="100">
        <v>47.7</v>
      </c>
      <c r="R773" s="100">
        <v>0.150710439187</v>
      </c>
      <c r="S773" s="100">
        <v>0.33953951817700001</v>
      </c>
      <c r="T773" s="100">
        <v>0.47250857113900002</v>
      </c>
      <c r="U773" s="101">
        <f t="shared" si="48"/>
        <v>1.5</v>
      </c>
      <c r="V773" s="99">
        <v>9.1</v>
      </c>
      <c r="W773" s="100">
        <v>47.7</v>
      </c>
      <c r="X773" s="100">
        <v>0.150710439187</v>
      </c>
      <c r="Y773" s="100">
        <v>0.33953951817700001</v>
      </c>
      <c r="Z773" s="100">
        <v>0.47250857113900002</v>
      </c>
      <c r="AA773" s="102">
        <f t="shared" si="49"/>
        <v>1.5810999999999999</v>
      </c>
      <c r="AB773" s="99">
        <v>9.1</v>
      </c>
      <c r="AC773" s="100">
        <v>47.7</v>
      </c>
      <c r="AD773" s="100">
        <v>0.150710439187</v>
      </c>
      <c r="AE773" s="100">
        <v>0.33953951817700001</v>
      </c>
      <c r="AF773" s="100">
        <v>0.47250857113900002</v>
      </c>
      <c r="AG773" s="101">
        <f t="shared" si="50"/>
        <v>1.52643</v>
      </c>
      <c r="AH773" s="99">
        <v>9.1</v>
      </c>
      <c r="AI773" s="100">
        <v>47.7</v>
      </c>
      <c r="AJ773" s="100">
        <v>0.150710439187</v>
      </c>
      <c r="AK773" s="100">
        <v>0.33953951817700001</v>
      </c>
      <c r="AL773" s="100">
        <v>0.47250857113900002</v>
      </c>
      <c r="AM773" s="101">
        <f t="shared" si="51"/>
        <v>1.4422200000000001</v>
      </c>
    </row>
    <row r="774" spans="16:39">
      <c r="P774" s="99">
        <v>9.1999999999999993</v>
      </c>
      <c r="Q774" s="100">
        <v>47.7</v>
      </c>
      <c r="R774" s="100">
        <v>0.148871208979</v>
      </c>
      <c r="S774" s="100">
        <v>0.33486742101400002</v>
      </c>
      <c r="T774" s="100">
        <v>0.46557119719000001</v>
      </c>
      <c r="U774" s="101">
        <f t="shared" si="48"/>
        <v>1.42127</v>
      </c>
      <c r="V774" s="99">
        <v>9.1999999999999993</v>
      </c>
      <c r="W774" s="100">
        <v>47.7</v>
      </c>
      <c r="X774" s="100">
        <v>0.148871208979</v>
      </c>
      <c r="Y774" s="100">
        <v>0.33486742101400002</v>
      </c>
      <c r="Z774" s="100">
        <v>0.46557119719000001</v>
      </c>
      <c r="AA774" s="102">
        <f t="shared" si="49"/>
        <v>1.5</v>
      </c>
      <c r="AB774" s="99">
        <v>9.1999999999999993</v>
      </c>
      <c r="AC774" s="100">
        <v>47.7</v>
      </c>
      <c r="AD774" s="100">
        <v>0.148871208979</v>
      </c>
      <c r="AE774" s="100">
        <v>0.33486742101400002</v>
      </c>
      <c r="AF774" s="100">
        <v>0.46557119719000001</v>
      </c>
      <c r="AG774" s="101">
        <f t="shared" si="50"/>
        <v>1.4422200000000001</v>
      </c>
      <c r="AH774" s="99">
        <v>9.1999999999999993</v>
      </c>
      <c r="AI774" s="100">
        <v>47.7</v>
      </c>
      <c r="AJ774" s="100">
        <v>0.148871208979</v>
      </c>
      <c r="AK774" s="100">
        <v>0.33486742101400002</v>
      </c>
      <c r="AL774" s="100">
        <v>0.46557119719000001</v>
      </c>
      <c r="AM774" s="101">
        <f t="shared" si="51"/>
        <v>1.36015</v>
      </c>
    </row>
    <row r="775" spans="16:39">
      <c r="P775" s="99">
        <v>9.3000000000000007</v>
      </c>
      <c r="Q775" s="100">
        <v>47.7</v>
      </c>
      <c r="R775" s="100">
        <v>0.146493931789</v>
      </c>
      <c r="S775" s="100">
        <v>0.32961719781100002</v>
      </c>
      <c r="T775" s="100">
        <v>0.45821468096899998</v>
      </c>
      <c r="U775" s="101">
        <f t="shared" si="48"/>
        <v>1.3453599999999999</v>
      </c>
      <c r="V775" s="99">
        <v>9.3000000000000007</v>
      </c>
      <c r="W775" s="100">
        <v>47.7</v>
      </c>
      <c r="X775" s="100">
        <v>0.146493931789</v>
      </c>
      <c r="Y775" s="100">
        <v>0.32961719781100002</v>
      </c>
      <c r="Z775" s="100">
        <v>0.45821468096899998</v>
      </c>
      <c r="AA775" s="102">
        <f t="shared" si="49"/>
        <v>1.4213</v>
      </c>
      <c r="AB775" s="99">
        <v>9.3000000000000007</v>
      </c>
      <c r="AC775" s="100">
        <v>47.7</v>
      </c>
      <c r="AD775" s="100">
        <v>0.146493931789</v>
      </c>
      <c r="AE775" s="100">
        <v>0.32961719781100002</v>
      </c>
      <c r="AF775" s="100">
        <v>0.45821468096899998</v>
      </c>
      <c r="AG775" s="101">
        <f t="shared" si="50"/>
        <v>1.36015</v>
      </c>
      <c r="AH775" s="99">
        <v>9.3000000000000007</v>
      </c>
      <c r="AI775" s="100">
        <v>47.7</v>
      </c>
      <c r="AJ775" s="100">
        <v>0.146493931789</v>
      </c>
      <c r="AK775" s="100">
        <v>0.32961719781100002</v>
      </c>
      <c r="AL775" s="100">
        <v>0.45821468096899998</v>
      </c>
      <c r="AM775" s="101">
        <f t="shared" si="51"/>
        <v>1.2806200000000001</v>
      </c>
    </row>
    <row r="776" spans="16:39">
      <c r="P776" s="99">
        <v>9.4</v>
      </c>
      <c r="Q776" s="100">
        <v>47.7</v>
      </c>
      <c r="R776" s="100">
        <v>0.14368752227600001</v>
      </c>
      <c r="S776" s="100">
        <v>0.32412204460999999</v>
      </c>
      <c r="T776" s="100">
        <v>0.45079544402799998</v>
      </c>
      <c r="U776" s="101">
        <f t="shared" si="48"/>
        <v>1.2727900000000001</v>
      </c>
      <c r="V776" s="99">
        <v>9.4</v>
      </c>
      <c r="W776" s="100">
        <v>47.7</v>
      </c>
      <c r="X776" s="100">
        <v>0.14368752227600001</v>
      </c>
      <c r="Y776" s="100">
        <v>0.32412204460999999</v>
      </c>
      <c r="Z776" s="100">
        <v>0.45079544402799998</v>
      </c>
      <c r="AA776" s="102">
        <f t="shared" si="49"/>
        <v>1.3453999999999999</v>
      </c>
      <c r="AB776" s="99">
        <v>9.4</v>
      </c>
      <c r="AC776" s="100">
        <v>47.7</v>
      </c>
      <c r="AD776" s="100">
        <v>0.14368752227600001</v>
      </c>
      <c r="AE776" s="100">
        <v>0.32412204460999999</v>
      </c>
      <c r="AF776" s="100">
        <v>0.45079544402799998</v>
      </c>
      <c r="AG776" s="101">
        <f t="shared" si="50"/>
        <v>1.2806299999999999</v>
      </c>
      <c r="AH776" s="99">
        <v>9.4</v>
      </c>
      <c r="AI776" s="100">
        <v>47.7</v>
      </c>
      <c r="AJ776" s="100">
        <v>0.14368752227600001</v>
      </c>
      <c r="AK776" s="100">
        <v>0.32412204460999999</v>
      </c>
      <c r="AL776" s="100">
        <v>0.45079544402799998</v>
      </c>
      <c r="AM776" s="101">
        <f t="shared" si="51"/>
        <v>1.2041599999999999</v>
      </c>
    </row>
    <row r="777" spans="16:39">
      <c r="P777" s="99">
        <v>9.5</v>
      </c>
      <c r="Q777" s="100">
        <v>47.7</v>
      </c>
      <c r="R777" s="100">
        <v>0.14053156607799999</v>
      </c>
      <c r="S777" s="100">
        <v>0.31829303760099997</v>
      </c>
      <c r="T777" s="100">
        <v>0.44299508281400002</v>
      </c>
      <c r="U777" s="101">
        <f t="shared" si="48"/>
        <v>1.2041599999999999</v>
      </c>
      <c r="V777" s="99">
        <v>9.5</v>
      </c>
      <c r="W777" s="100">
        <v>47.7</v>
      </c>
      <c r="X777" s="100">
        <v>0.14053156607799999</v>
      </c>
      <c r="Y777" s="100">
        <v>0.31829303760099997</v>
      </c>
      <c r="Z777" s="100">
        <v>0.44299508281400002</v>
      </c>
      <c r="AA777" s="102">
        <f t="shared" si="49"/>
        <v>1.2727999999999999</v>
      </c>
      <c r="AB777" s="99">
        <v>9.5</v>
      </c>
      <c r="AC777" s="100">
        <v>47.7</v>
      </c>
      <c r="AD777" s="100">
        <v>0.14053156607799999</v>
      </c>
      <c r="AE777" s="100">
        <v>0.31829303760099997</v>
      </c>
      <c r="AF777" s="100">
        <v>0.44299508281400002</v>
      </c>
      <c r="AG777" s="101">
        <f t="shared" si="50"/>
        <v>1.2041599999999999</v>
      </c>
      <c r="AH777" s="99">
        <v>9.5</v>
      </c>
      <c r="AI777" s="100">
        <v>47.7</v>
      </c>
      <c r="AJ777" s="100">
        <v>0.14053156607799999</v>
      </c>
      <c r="AK777" s="100">
        <v>0.31829303760099997</v>
      </c>
      <c r="AL777" s="100">
        <v>0.44299508281400002</v>
      </c>
      <c r="AM777" s="101">
        <f t="shared" si="51"/>
        <v>1.13137</v>
      </c>
    </row>
    <row r="778" spans="16:39">
      <c r="P778" s="99">
        <v>9.6</v>
      </c>
      <c r="Q778" s="100">
        <v>47.7</v>
      </c>
      <c r="R778" s="100">
        <v>0.137176540131</v>
      </c>
      <c r="S778" s="100">
        <v>0.31185846155399999</v>
      </c>
      <c r="T778" s="100">
        <v>0.43416465043699998</v>
      </c>
      <c r="U778" s="101">
        <f t="shared" si="48"/>
        <v>1.14018</v>
      </c>
      <c r="V778" s="99">
        <v>9.6</v>
      </c>
      <c r="W778" s="100">
        <v>47.7</v>
      </c>
      <c r="X778" s="100">
        <v>0.137176540131</v>
      </c>
      <c r="Y778" s="100">
        <v>0.31185846155399999</v>
      </c>
      <c r="Z778" s="100">
        <v>0.43416465043699998</v>
      </c>
      <c r="AA778" s="102">
        <f t="shared" si="49"/>
        <v>1.2041999999999999</v>
      </c>
      <c r="AB778" s="99">
        <v>9.6</v>
      </c>
      <c r="AC778" s="100">
        <v>47.7</v>
      </c>
      <c r="AD778" s="100">
        <v>0.137176540131</v>
      </c>
      <c r="AE778" s="100">
        <v>0.31185846155399999</v>
      </c>
      <c r="AF778" s="100">
        <v>0.43416465043699998</v>
      </c>
      <c r="AG778" s="101">
        <f t="shared" si="50"/>
        <v>1.13137</v>
      </c>
      <c r="AH778" s="99">
        <v>9.6</v>
      </c>
      <c r="AI778" s="100">
        <v>47.7</v>
      </c>
      <c r="AJ778" s="100">
        <v>0.137176540131</v>
      </c>
      <c r="AK778" s="100">
        <v>0.31185846155399999</v>
      </c>
      <c r="AL778" s="100">
        <v>0.43416465043699998</v>
      </c>
      <c r="AM778" s="101">
        <f t="shared" si="51"/>
        <v>1.06301</v>
      </c>
    </row>
    <row r="779" spans="16:39">
      <c r="P779" s="99">
        <v>7.7</v>
      </c>
      <c r="Q779" s="100">
        <v>47.8</v>
      </c>
      <c r="R779" s="100">
        <v>0.264402332041</v>
      </c>
      <c r="S779" s="100">
        <v>0.65058699443900003</v>
      </c>
      <c r="T779" s="100">
        <v>0.90244797374700003</v>
      </c>
      <c r="U779" s="101">
        <f t="shared" si="48"/>
        <v>2.7856800000000002</v>
      </c>
      <c r="V779" s="99">
        <v>7.7</v>
      </c>
      <c r="W779" s="100">
        <v>47.8</v>
      </c>
      <c r="X779" s="100">
        <v>0.264402332041</v>
      </c>
      <c r="Y779" s="100">
        <v>0.65058699443900003</v>
      </c>
      <c r="Z779" s="100">
        <v>0.90244797374700003</v>
      </c>
      <c r="AA779" s="102">
        <f t="shared" si="49"/>
        <v>2.8792</v>
      </c>
      <c r="AB779" s="99">
        <v>7.7</v>
      </c>
      <c r="AC779" s="100">
        <v>47.8</v>
      </c>
      <c r="AD779" s="100">
        <v>0.264402332041</v>
      </c>
      <c r="AE779" s="100">
        <v>0.65058699443900003</v>
      </c>
      <c r="AF779" s="100">
        <v>0.90244797374700003</v>
      </c>
      <c r="AG779" s="101">
        <f t="shared" si="50"/>
        <v>2.84605</v>
      </c>
      <c r="AH779" s="99">
        <v>7.7</v>
      </c>
      <c r="AI779" s="100">
        <v>47.8</v>
      </c>
      <c r="AJ779" s="100">
        <v>0.264402332041</v>
      </c>
      <c r="AK779" s="100">
        <v>0.65058699443900003</v>
      </c>
      <c r="AL779" s="100">
        <v>0.90244797374700003</v>
      </c>
      <c r="AM779" s="101">
        <f t="shared" si="51"/>
        <v>2.75136</v>
      </c>
    </row>
    <row r="780" spans="16:39">
      <c r="P780" s="99">
        <v>8.1999999999999993</v>
      </c>
      <c r="Q780" s="100">
        <v>47.8</v>
      </c>
      <c r="R780" s="100">
        <v>0.15029934137600001</v>
      </c>
      <c r="S780" s="100">
        <v>0.33623356138600002</v>
      </c>
      <c r="T780" s="100">
        <v>0.46260732816299999</v>
      </c>
      <c r="U780" s="101">
        <f t="shared" si="48"/>
        <v>2.3259400000000001</v>
      </c>
      <c r="V780" s="99">
        <v>8.1999999999999993</v>
      </c>
      <c r="W780" s="100">
        <v>47.8</v>
      </c>
      <c r="X780" s="100">
        <v>0.15029934137600001</v>
      </c>
      <c r="Y780" s="100">
        <v>0.33623356138600002</v>
      </c>
      <c r="Z780" s="100">
        <v>0.46260732816299999</v>
      </c>
      <c r="AA780" s="102">
        <f t="shared" si="49"/>
        <v>2.4165999999999999</v>
      </c>
      <c r="AB780" s="99">
        <v>8.1999999999999993</v>
      </c>
      <c r="AC780" s="100">
        <v>47.8</v>
      </c>
      <c r="AD780" s="100">
        <v>0.15029934137600001</v>
      </c>
      <c r="AE780" s="100">
        <v>0.33623356138600002</v>
      </c>
      <c r="AF780" s="100">
        <v>0.46260732816299999</v>
      </c>
      <c r="AG780" s="101">
        <f t="shared" si="50"/>
        <v>2.37697</v>
      </c>
      <c r="AH780" s="99">
        <v>8.1999999999999993</v>
      </c>
      <c r="AI780" s="100">
        <v>47.8</v>
      </c>
      <c r="AJ780" s="100">
        <v>0.15029934137600001</v>
      </c>
      <c r="AK780" s="100">
        <v>0.33623356138600002</v>
      </c>
      <c r="AL780" s="100">
        <v>0.46260732816299999</v>
      </c>
      <c r="AM780" s="101">
        <f t="shared" si="51"/>
        <v>2.2847300000000001</v>
      </c>
    </row>
    <row r="781" spans="16:39">
      <c r="P781" s="99">
        <v>8.3000000000000007</v>
      </c>
      <c r="Q781" s="100">
        <v>47.8</v>
      </c>
      <c r="R781" s="100">
        <v>0.145170664418</v>
      </c>
      <c r="S781" s="100">
        <v>0.32216543052899999</v>
      </c>
      <c r="T781" s="100">
        <v>0.44511158089699998</v>
      </c>
      <c r="U781" s="101">
        <f t="shared" si="48"/>
        <v>2.2360699999999998</v>
      </c>
      <c r="V781" s="99">
        <v>8.3000000000000007</v>
      </c>
      <c r="W781" s="100">
        <v>47.8</v>
      </c>
      <c r="X781" s="100">
        <v>0.145170664418</v>
      </c>
      <c r="Y781" s="100">
        <v>0.32216543052899999</v>
      </c>
      <c r="Z781" s="100">
        <v>0.44511158089699998</v>
      </c>
      <c r="AA781" s="102">
        <f t="shared" si="49"/>
        <v>2.3258999999999999</v>
      </c>
      <c r="AB781" s="99">
        <v>8.3000000000000007</v>
      </c>
      <c r="AC781" s="100">
        <v>47.8</v>
      </c>
      <c r="AD781" s="100">
        <v>0.145170664418</v>
      </c>
      <c r="AE781" s="100">
        <v>0.32216543052899999</v>
      </c>
      <c r="AF781" s="100">
        <v>0.44511158089699998</v>
      </c>
      <c r="AG781" s="101">
        <f t="shared" si="50"/>
        <v>2.2847300000000001</v>
      </c>
      <c r="AH781" s="99">
        <v>8.3000000000000007</v>
      </c>
      <c r="AI781" s="100">
        <v>47.8</v>
      </c>
      <c r="AJ781" s="100">
        <v>0.145170664418</v>
      </c>
      <c r="AK781" s="100">
        <v>0.32216543052899999</v>
      </c>
      <c r="AL781" s="100">
        <v>0.44511158089699998</v>
      </c>
      <c r="AM781" s="101">
        <f t="shared" si="51"/>
        <v>2.1931699999999998</v>
      </c>
    </row>
    <row r="782" spans="16:39">
      <c r="P782" s="99">
        <v>8.4</v>
      </c>
      <c r="Q782" s="100">
        <v>47.8</v>
      </c>
      <c r="R782" s="100">
        <v>0.142583320386</v>
      </c>
      <c r="S782" s="100">
        <v>0.314414940955</v>
      </c>
      <c r="T782" s="100">
        <v>0.43513449268600002</v>
      </c>
      <c r="U782" s="101">
        <f t="shared" si="48"/>
        <v>2.1470899999999999</v>
      </c>
      <c r="V782" s="99">
        <v>8.4</v>
      </c>
      <c r="W782" s="100">
        <v>47.8</v>
      </c>
      <c r="X782" s="100">
        <v>0.142583320386</v>
      </c>
      <c r="Y782" s="100">
        <v>0.314414940955</v>
      </c>
      <c r="Z782" s="100">
        <v>0.43513449268600002</v>
      </c>
      <c r="AA782" s="102">
        <f t="shared" si="49"/>
        <v>2.2361</v>
      </c>
      <c r="AB782" s="99">
        <v>8.4</v>
      </c>
      <c r="AC782" s="100">
        <v>47.8</v>
      </c>
      <c r="AD782" s="100">
        <v>0.142583320386</v>
      </c>
      <c r="AE782" s="100">
        <v>0.314414940955</v>
      </c>
      <c r="AF782" s="100">
        <v>0.43513449268600002</v>
      </c>
      <c r="AG782" s="101">
        <f t="shared" si="50"/>
        <v>2.1931699999999998</v>
      </c>
      <c r="AH782" s="99">
        <v>8.4</v>
      </c>
      <c r="AI782" s="100">
        <v>47.8</v>
      </c>
      <c r="AJ782" s="100">
        <v>0.142583320386</v>
      </c>
      <c r="AK782" s="100">
        <v>0.314414940955</v>
      </c>
      <c r="AL782" s="100">
        <v>0.43513449268600002</v>
      </c>
      <c r="AM782" s="101">
        <f t="shared" si="51"/>
        <v>2.1023800000000001</v>
      </c>
    </row>
    <row r="783" spans="16:39">
      <c r="P783" s="99">
        <v>8.5</v>
      </c>
      <c r="Q783" s="100">
        <v>47.8</v>
      </c>
      <c r="R783" s="100">
        <v>0.14237728739399999</v>
      </c>
      <c r="S783" s="100">
        <v>0.31229332159099998</v>
      </c>
      <c r="T783" s="100">
        <v>0.43229654199099998</v>
      </c>
      <c r="U783" s="101">
        <f t="shared" si="48"/>
        <v>2.0591300000000001</v>
      </c>
      <c r="V783" s="99">
        <v>8.5</v>
      </c>
      <c r="W783" s="100">
        <v>47.8</v>
      </c>
      <c r="X783" s="100">
        <v>0.14237728739399999</v>
      </c>
      <c r="Y783" s="100">
        <v>0.31229332159099998</v>
      </c>
      <c r="Z783" s="100">
        <v>0.43229654199099998</v>
      </c>
      <c r="AA783" s="102">
        <f t="shared" si="49"/>
        <v>2.1471</v>
      </c>
      <c r="AB783" s="99">
        <v>8.5</v>
      </c>
      <c r="AC783" s="100">
        <v>47.8</v>
      </c>
      <c r="AD783" s="100">
        <v>0.14237728739399999</v>
      </c>
      <c r="AE783" s="100">
        <v>0.31229332159099998</v>
      </c>
      <c r="AF783" s="100">
        <v>0.43229654199099998</v>
      </c>
      <c r="AG783" s="101">
        <f t="shared" si="50"/>
        <v>2.1023800000000001</v>
      </c>
      <c r="AH783" s="99">
        <v>8.5</v>
      </c>
      <c r="AI783" s="100">
        <v>47.8</v>
      </c>
      <c r="AJ783" s="100">
        <v>0.14237728739399999</v>
      </c>
      <c r="AK783" s="100">
        <v>0.31229332159099998</v>
      </c>
      <c r="AL783" s="100">
        <v>0.43229654199099998</v>
      </c>
      <c r="AM783" s="101">
        <f t="shared" si="51"/>
        <v>2.0124599999999999</v>
      </c>
    </row>
    <row r="784" spans="16:39">
      <c r="P784" s="99">
        <v>8.6</v>
      </c>
      <c r="Q784" s="100">
        <v>47.8</v>
      </c>
      <c r="R784" s="100">
        <v>0.14403121577299999</v>
      </c>
      <c r="S784" s="100">
        <v>0.31463061661699998</v>
      </c>
      <c r="T784" s="100">
        <v>0.434979342795</v>
      </c>
      <c r="U784" s="101">
        <f t="shared" si="48"/>
        <v>1.97231</v>
      </c>
      <c r="V784" s="99">
        <v>8.6</v>
      </c>
      <c r="W784" s="100">
        <v>47.8</v>
      </c>
      <c r="X784" s="100">
        <v>0.14403121577299999</v>
      </c>
      <c r="Y784" s="100">
        <v>0.31463061661699998</v>
      </c>
      <c r="Z784" s="100">
        <v>0.434979342795</v>
      </c>
      <c r="AA784" s="102">
        <f t="shared" si="49"/>
        <v>2.0590999999999999</v>
      </c>
      <c r="AB784" s="99">
        <v>8.6</v>
      </c>
      <c r="AC784" s="100">
        <v>47.8</v>
      </c>
      <c r="AD784" s="100">
        <v>0.14403121577299999</v>
      </c>
      <c r="AE784" s="100">
        <v>0.31463061661699998</v>
      </c>
      <c r="AF784" s="100">
        <v>0.434979342795</v>
      </c>
      <c r="AG784" s="101">
        <f t="shared" si="50"/>
        <v>2.0124599999999999</v>
      </c>
      <c r="AH784" s="99">
        <v>8.6</v>
      </c>
      <c r="AI784" s="100">
        <v>47.8</v>
      </c>
      <c r="AJ784" s="100">
        <v>0.14403121577299999</v>
      </c>
      <c r="AK784" s="100">
        <v>0.31463061661699998</v>
      </c>
      <c r="AL784" s="100">
        <v>0.434979342795</v>
      </c>
      <c r="AM784" s="101">
        <f t="shared" si="51"/>
        <v>1.92354</v>
      </c>
    </row>
    <row r="785" spans="16:39">
      <c r="P785" s="99">
        <v>8.6999999999999993</v>
      </c>
      <c r="Q785" s="100">
        <v>47.8</v>
      </c>
      <c r="R785" s="100">
        <v>0.14675479968899999</v>
      </c>
      <c r="S785" s="100">
        <v>0.32000634370800002</v>
      </c>
      <c r="T785" s="100">
        <v>0.44155907626200003</v>
      </c>
      <c r="U785" s="101">
        <f t="shared" si="48"/>
        <v>1.8868</v>
      </c>
      <c r="V785" s="99">
        <v>8.6999999999999993</v>
      </c>
      <c r="W785" s="100">
        <v>47.8</v>
      </c>
      <c r="X785" s="100">
        <v>0.14675479968899999</v>
      </c>
      <c r="Y785" s="100">
        <v>0.32000634370800002</v>
      </c>
      <c r="Z785" s="100">
        <v>0.44155907626200003</v>
      </c>
      <c r="AA785" s="102">
        <f t="shared" si="49"/>
        <v>1.9722999999999999</v>
      </c>
      <c r="AB785" s="99">
        <v>8.6999999999999993</v>
      </c>
      <c r="AC785" s="100">
        <v>47.8</v>
      </c>
      <c r="AD785" s="100">
        <v>0.14675479968899999</v>
      </c>
      <c r="AE785" s="100">
        <v>0.32000634370800002</v>
      </c>
      <c r="AF785" s="100">
        <v>0.44155907626200003</v>
      </c>
      <c r="AG785" s="101">
        <f t="shared" si="50"/>
        <v>1.92354</v>
      </c>
      <c r="AH785" s="99">
        <v>8.6999999999999993</v>
      </c>
      <c r="AI785" s="100">
        <v>47.8</v>
      </c>
      <c r="AJ785" s="100">
        <v>0.14675479968899999</v>
      </c>
      <c r="AK785" s="100">
        <v>0.32000634370800002</v>
      </c>
      <c r="AL785" s="100">
        <v>0.44155907626200003</v>
      </c>
      <c r="AM785" s="101">
        <f t="shared" si="51"/>
        <v>1.8357600000000001</v>
      </c>
    </row>
    <row r="786" spans="16:39">
      <c r="P786" s="99">
        <v>8.8000000000000007</v>
      </c>
      <c r="Q786" s="100">
        <v>47.8</v>
      </c>
      <c r="R786" s="100">
        <v>0.14983549368999999</v>
      </c>
      <c r="S786" s="100">
        <v>0.32694697551000002</v>
      </c>
      <c r="T786" s="100">
        <v>0.45031857915200002</v>
      </c>
      <c r="U786" s="101">
        <f t="shared" si="48"/>
        <v>1.80278</v>
      </c>
      <c r="V786" s="99">
        <v>8.8000000000000007</v>
      </c>
      <c r="W786" s="100">
        <v>47.8</v>
      </c>
      <c r="X786" s="100">
        <v>0.14983549368999999</v>
      </c>
      <c r="Y786" s="100">
        <v>0.32694697551000002</v>
      </c>
      <c r="Z786" s="100">
        <v>0.45031857915200002</v>
      </c>
      <c r="AA786" s="102">
        <f t="shared" si="49"/>
        <v>1.8868</v>
      </c>
      <c r="AB786" s="99">
        <v>8.8000000000000007</v>
      </c>
      <c r="AC786" s="100">
        <v>47.8</v>
      </c>
      <c r="AD786" s="100">
        <v>0.14983549368999999</v>
      </c>
      <c r="AE786" s="100">
        <v>0.32694697551000002</v>
      </c>
      <c r="AF786" s="100">
        <v>0.45031857915200002</v>
      </c>
      <c r="AG786" s="101">
        <f t="shared" si="50"/>
        <v>1.8357600000000001</v>
      </c>
      <c r="AH786" s="99">
        <v>8.8000000000000007</v>
      </c>
      <c r="AI786" s="100">
        <v>47.8</v>
      </c>
      <c r="AJ786" s="100">
        <v>0.14983549368999999</v>
      </c>
      <c r="AK786" s="100">
        <v>0.32694697551000002</v>
      </c>
      <c r="AL786" s="100">
        <v>0.45031857915200002</v>
      </c>
      <c r="AM786" s="101">
        <f t="shared" si="51"/>
        <v>1.74929</v>
      </c>
    </row>
    <row r="787" spans="16:39">
      <c r="P787" s="99">
        <v>8.9</v>
      </c>
      <c r="Q787" s="100">
        <v>47.8</v>
      </c>
      <c r="R787" s="100">
        <v>0.152476721412</v>
      </c>
      <c r="S787" s="100">
        <v>0.33247939310699998</v>
      </c>
      <c r="T787" s="100">
        <v>0.45715507617599999</v>
      </c>
      <c r="U787" s="101">
        <f t="shared" si="48"/>
        <v>1.7204699999999999</v>
      </c>
      <c r="V787" s="99">
        <v>8.9</v>
      </c>
      <c r="W787" s="100">
        <v>47.8</v>
      </c>
      <c r="X787" s="100">
        <v>0.152476721412</v>
      </c>
      <c r="Y787" s="100">
        <v>0.33247939310699998</v>
      </c>
      <c r="Z787" s="100">
        <v>0.45715507617599999</v>
      </c>
      <c r="AA787" s="102">
        <f t="shared" si="49"/>
        <v>1.8028</v>
      </c>
      <c r="AB787" s="99">
        <v>8.9</v>
      </c>
      <c r="AC787" s="100">
        <v>47.8</v>
      </c>
      <c r="AD787" s="100">
        <v>0.152476721412</v>
      </c>
      <c r="AE787" s="100">
        <v>0.33247939310699998</v>
      </c>
      <c r="AF787" s="100">
        <v>0.45715507617599999</v>
      </c>
      <c r="AG787" s="101">
        <f t="shared" si="50"/>
        <v>1.74929</v>
      </c>
      <c r="AH787" s="99">
        <v>8.9</v>
      </c>
      <c r="AI787" s="100">
        <v>47.8</v>
      </c>
      <c r="AJ787" s="100">
        <v>0.152476721412</v>
      </c>
      <c r="AK787" s="100">
        <v>0.33247939310699998</v>
      </c>
      <c r="AL787" s="100">
        <v>0.45715507617599999</v>
      </c>
      <c r="AM787" s="101">
        <f t="shared" si="51"/>
        <v>1.6643300000000001</v>
      </c>
    </row>
    <row r="788" spans="16:39">
      <c r="P788" s="99">
        <v>9</v>
      </c>
      <c r="Q788" s="100">
        <v>47.8</v>
      </c>
      <c r="R788" s="100">
        <v>0.153339156074</v>
      </c>
      <c r="S788" s="100">
        <v>0.33393974631000001</v>
      </c>
      <c r="T788" s="100">
        <v>0.45846038898500002</v>
      </c>
      <c r="U788" s="101">
        <f t="shared" si="48"/>
        <v>1.64012</v>
      </c>
      <c r="V788" s="99">
        <v>9</v>
      </c>
      <c r="W788" s="100">
        <v>47.8</v>
      </c>
      <c r="X788" s="100">
        <v>0.153339156074</v>
      </c>
      <c r="Y788" s="100">
        <v>0.33393974631000001</v>
      </c>
      <c r="Z788" s="100">
        <v>0.45846038898500002</v>
      </c>
      <c r="AA788" s="102">
        <f t="shared" si="49"/>
        <v>1.7204999999999999</v>
      </c>
      <c r="AB788" s="99">
        <v>9</v>
      </c>
      <c r="AC788" s="100">
        <v>47.8</v>
      </c>
      <c r="AD788" s="100">
        <v>0.153339156074</v>
      </c>
      <c r="AE788" s="100">
        <v>0.33393974631000001</v>
      </c>
      <c r="AF788" s="100">
        <v>0.45846038898500002</v>
      </c>
      <c r="AG788" s="101">
        <f t="shared" si="50"/>
        <v>1.6643300000000001</v>
      </c>
      <c r="AH788" s="99">
        <v>9</v>
      </c>
      <c r="AI788" s="100">
        <v>47.8</v>
      </c>
      <c r="AJ788" s="100">
        <v>0.153339156074</v>
      </c>
      <c r="AK788" s="100">
        <v>0.33393974631000001</v>
      </c>
      <c r="AL788" s="100">
        <v>0.45846038898500002</v>
      </c>
      <c r="AM788" s="101">
        <f t="shared" si="51"/>
        <v>1.58114</v>
      </c>
    </row>
    <row r="789" spans="16:39">
      <c r="P789" s="99">
        <v>9.1</v>
      </c>
      <c r="Q789" s="100">
        <v>47.8</v>
      </c>
      <c r="R789" s="100">
        <v>0.15208748622900001</v>
      </c>
      <c r="S789" s="100">
        <v>0.33081158852600001</v>
      </c>
      <c r="T789" s="100">
        <v>0.45385363826800001</v>
      </c>
      <c r="U789" s="101">
        <f t="shared" si="48"/>
        <v>1.5620499999999999</v>
      </c>
      <c r="V789" s="99">
        <v>9.1</v>
      </c>
      <c r="W789" s="100">
        <v>47.8</v>
      </c>
      <c r="X789" s="100">
        <v>0.15208748622900001</v>
      </c>
      <c r="Y789" s="100">
        <v>0.33081158852600001</v>
      </c>
      <c r="Z789" s="100">
        <v>0.45385363826800001</v>
      </c>
      <c r="AA789" s="102">
        <f t="shared" si="49"/>
        <v>1.6400999999999999</v>
      </c>
      <c r="AB789" s="99">
        <v>9.1</v>
      </c>
      <c r="AC789" s="100">
        <v>47.8</v>
      </c>
      <c r="AD789" s="100">
        <v>0.15208748622900001</v>
      </c>
      <c r="AE789" s="100">
        <v>0.33081158852600001</v>
      </c>
      <c r="AF789" s="100">
        <v>0.45385363826800001</v>
      </c>
      <c r="AG789" s="101">
        <f t="shared" si="50"/>
        <v>1.58114</v>
      </c>
      <c r="AH789" s="99">
        <v>9.1</v>
      </c>
      <c r="AI789" s="100">
        <v>47.8</v>
      </c>
      <c r="AJ789" s="100">
        <v>0.15208748622900001</v>
      </c>
      <c r="AK789" s="100">
        <v>0.33081158852600001</v>
      </c>
      <c r="AL789" s="100">
        <v>0.45385363826800001</v>
      </c>
      <c r="AM789" s="101">
        <f t="shared" si="51"/>
        <v>1.5</v>
      </c>
    </row>
    <row r="790" spans="16:39">
      <c r="P790" s="99">
        <v>9.1999999999999993</v>
      </c>
      <c r="Q790" s="100">
        <v>47.8</v>
      </c>
      <c r="R790" s="100">
        <v>0.14883227796599999</v>
      </c>
      <c r="S790" s="100">
        <v>0.323557512012</v>
      </c>
      <c r="T790" s="100">
        <v>0.44409233570700002</v>
      </c>
      <c r="U790" s="101">
        <f t="shared" si="48"/>
        <v>1.48661</v>
      </c>
      <c r="V790" s="99">
        <v>9.1999999999999993</v>
      </c>
      <c r="W790" s="100">
        <v>47.8</v>
      </c>
      <c r="X790" s="100">
        <v>0.14883227796599999</v>
      </c>
      <c r="Y790" s="100">
        <v>0.323557512012</v>
      </c>
      <c r="Z790" s="100">
        <v>0.44409233570700002</v>
      </c>
      <c r="AA790" s="102">
        <f t="shared" si="49"/>
        <v>1.5621</v>
      </c>
      <c r="AB790" s="99">
        <v>9.1999999999999993</v>
      </c>
      <c r="AC790" s="100">
        <v>47.8</v>
      </c>
      <c r="AD790" s="100">
        <v>0.14883227796599999</v>
      </c>
      <c r="AE790" s="100">
        <v>0.323557512012</v>
      </c>
      <c r="AF790" s="100">
        <v>0.44409233570700002</v>
      </c>
      <c r="AG790" s="101">
        <f t="shared" si="50"/>
        <v>1.5</v>
      </c>
      <c r="AH790" s="99">
        <v>9.1999999999999993</v>
      </c>
      <c r="AI790" s="100">
        <v>47.8</v>
      </c>
      <c r="AJ790" s="100">
        <v>0.14883227796599999</v>
      </c>
      <c r="AK790" s="100">
        <v>0.323557512012</v>
      </c>
      <c r="AL790" s="100">
        <v>0.44409233570700002</v>
      </c>
      <c r="AM790" s="101">
        <f t="shared" si="51"/>
        <v>1.42127</v>
      </c>
    </row>
    <row r="791" spans="16:39">
      <c r="P791" s="99">
        <v>9.3000000000000007</v>
      </c>
      <c r="Q791" s="100">
        <v>47.8</v>
      </c>
      <c r="R791" s="100">
        <v>0.14429270857599999</v>
      </c>
      <c r="S791" s="100">
        <v>0.31376356977600001</v>
      </c>
      <c r="T791" s="100">
        <v>0.43140274946899998</v>
      </c>
      <c r="U791" s="101">
        <f t="shared" si="48"/>
        <v>1.41421</v>
      </c>
      <c r="V791" s="99">
        <v>9.3000000000000007</v>
      </c>
      <c r="W791" s="100">
        <v>47.8</v>
      </c>
      <c r="X791" s="100">
        <v>0.14429270857599999</v>
      </c>
      <c r="Y791" s="100">
        <v>0.31376356977600001</v>
      </c>
      <c r="Z791" s="100">
        <v>0.43140274946899998</v>
      </c>
      <c r="AA791" s="102">
        <f t="shared" si="49"/>
        <v>1.4865999999999999</v>
      </c>
      <c r="AB791" s="99">
        <v>9.3000000000000007</v>
      </c>
      <c r="AC791" s="100">
        <v>47.8</v>
      </c>
      <c r="AD791" s="100">
        <v>0.14429270857599999</v>
      </c>
      <c r="AE791" s="100">
        <v>0.31376356977600001</v>
      </c>
      <c r="AF791" s="100">
        <v>0.43140274946899998</v>
      </c>
      <c r="AG791" s="101">
        <f t="shared" si="50"/>
        <v>1.42127</v>
      </c>
      <c r="AH791" s="99">
        <v>9.3000000000000007</v>
      </c>
      <c r="AI791" s="100">
        <v>47.8</v>
      </c>
      <c r="AJ791" s="100">
        <v>0.14429270857599999</v>
      </c>
      <c r="AK791" s="100">
        <v>0.31376356977600001</v>
      </c>
      <c r="AL791" s="100">
        <v>0.43140274946899998</v>
      </c>
      <c r="AM791" s="101">
        <f t="shared" si="51"/>
        <v>1.3453599999999999</v>
      </c>
    </row>
    <row r="792" spans="16:39">
      <c r="P792" s="99">
        <v>9.4</v>
      </c>
      <c r="Q792" s="100">
        <v>47.8</v>
      </c>
      <c r="R792" s="100">
        <v>0.138620467685</v>
      </c>
      <c r="S792" s="100">
        <v>0.30219946535100001</v>
      </c>
      <c r="T792" s="100">
        <v>0.416524595208</v>
      </c>
      <c r="U792" s="101">
        <f t="shared" si="48"/>
        <v>1.3453599999999999</v>
      </c>
      <c r="V792" s="99">
        <v>9.4</v>
      </c>
      <c r="W792" s="100">
        <v>47.8</v>
      </c>
      <c r="X792" s="100">
        <v>0.138620467685</v>
      </c>
      <c r="Y792" s="100">
        <v>0.30219946535100001</v>
      </c>
      <c r="Z792" s="100">
        <v>0.416524595208</v>
      </c>
      <c r="AA792" s="102">
        <f t="shared" si="49"/>
        <v>1.4141999999999999</v>
      </c>
      <c r="AB792" s="99">
        <v>9.4</v>
      </c>
      <c r="AC792" s="100">
        <v>47.8</v>
      </c>
      <c r="AD792" s="100">
        <v>0.138620467685</v>
      </c>
      <c r="AE792" s="100">
        <v>0.30219946535100001</v>
      </c>
      <c r="AF792" s="100">
        <v>0.416524595208</v>
      </c>
      <c r="AG792" s="101">
        <f t="shared" si="50"/>
        <v>1.3453599999999999</v>
      </c>
      <c r="AH792" s="99">
        <v>9.4</v>
      </c>
      <c r="AI792" s="100">
        <v>47.8</v>
      </c>
      <c r="AJ792" s="100">
        <v>0.138620467685</v>
      </c>
      <c r="AK792" s="100">
        <v>0.30219946535100001</v>
      </c>
      <c r="AL792" s="100">
        <v>0.416524595208</v>
      </c>
      <c r="AM792" s="101">
        <f t="shared" si="51"/>
        <v>1.2727900000000001</v>
      </c>
    </row>
    <row r="793" spans="16:39">
      <c r="P793" s="99">
        <v>8.4</v>
      </c>
      <c r="Q793" s="100">
        <v>47.9</v>
      </c>
      <c r="R793" s="100">
        <v>0.13577413334899999</v>
      </c>
      <c r="S793" s="100">
        <v>0.282962893183</v>
      </c>
      <c r="T793" s="100">
        <v>0.38341699355499997</v>
      </c>
      <c r="U793" s="101">
        <f t="shared" si="48"/>
        <v>2.1954500000000001</v>
      </c>
      <c r="V793" s="99">
        <v>8.4</v>
      </c>
      <c r="W793" s="100">
        <v>47.9</v>
      </c>
      <c r="X793" s="100">
        <v>0.13577413334899999</v>
      </c>
      <c r="Y793" s="100">
        <v>0.282962893183</v>
      </c>
      <c r="Z793" s="100">
        <v>0.38341699355499997</v>
      </c>
      <c r="AA793" s="102">
        <f t="shared" si="49"/>
        <v>2.2825000000000002</v>
      </c>
      <c r="AB793" s="99">
        <v>8.4</v>
      </c>
      <c r="AC793" s="100">
        <v>47.9</v>
      </c>
      <c r="AD793" s="100">
        <v>0.13577413334899999</v>
      </c>
      <c r="AE793" s="100">
        <v>0.282962893183</v>
      </c>
      <c r="AF793" s="100">
        <v>0.38341699355499997</v>
      </c>
      <c r="AG793" s="101">
        <f t="shared" si="50"/>
        <v>2.2360699999999998</v>
      </c>
      <c r="AH793" s="99">
        <v>8.4</v>
      </c>
      <c r="AI793" s="100">
        <v>47.9</v>
      </c>
      <c r="AJ793" s="100">
        <v>0.13577413334899999</v>
      </c>
      <c r="AK793" s="100">
        <v>0.282962893183</v>
      </c>
      <c r="AL793" s="100">
        <v>0.38341699355499997</v>
      </c>
      <c r="AM793" s="101">
        <f t="shared" si="51"/>
        <v>2.1470899999999999</v>
      </c>
    </row>
    <row r="794" spans="16:39">
      <c r="P794" s="99">
        <v>8.5</v>
      </c>
      <c r="Q794" s="100">
        <v>47.9</v>
      </c>
      <c r="R794" s="100">
        <v>0.13737716931999999</v>
      </c>
      <c r="S794" s="100">
        <v>0.283132260134</v>
      </c>
      <c r="T794" s="100">
        <v>0.38190949140500002</v>
      </c>
      <c r="U794" s="101">
        <f t="shared" si="48"/>
        <v>2.1095000000000002</v>
      </c>
      <c r="V794" s="99">
        <v>8.5</v>
      </c>
      <c r="W794" s="100">
        <v>47.9</v>
      </c>
      <c r="X794" s="100">
        <v>0.13737716931999999</v>
      </c>
      <c r="Y794" s="100">
        <v>0.283132260134</v>
      </c>
      <c r="Z794" s="100">
        <v>0.38190949140500002</v>
      </c>
      <c r="AA794" s="102">
        <f t="shared" si="49"/>
        <v>2.1955</v>
      </c>
      <c r="AB794" s="99">
        <v>8.5</v>
      </c>
      <c r="AC794" s="100">
        <v>47.9</v>
      </c>
      <c r="AD794" s="100">
        <v>0.13737716931999999</v>
      </c>
      <c r="AE794" s="100">
        <v>0.283132260134</v>
      </c>
      <c r="AF794" s="100">
        <v>0.38190949140500002</v>
      </c>
      <c r="AG794" s="101">
        <f t="shared" si="50"/>
        <v>2.1470899999999999</v>
      </c>
      <c r="AH794" s="99">
        <v>8.5</v>
      </c>
      <c r="AI794" s="100">
        <v>47.9</v>
      </c>
      <c r="AJ794" s="100">
        <v>0.13737716931999999</v>
      </c>
      <c r="AK794" s="100">
        <v>0.283132260134</v>
      </c>
      <c r="AL794" s="100">
        <v>0.38190949140500002</v>
      </c>
      <c r="AM794" s="101">
        <f t="shared" si="51"/>
        <v>2.0591300000000001</v>
      </c>
    </row>
    <row r="795" spans="16:39">
      <c r="P795" s="99">
        <v>8.6</v>
      </c>
      <c r="Q795" s="100">
        <v>47.9</v>
      </c>
      <c r="R795" s="100">
        <v>0.14153951762</v>
      </c>
      <c r="S795" s="100">
        <v>0.28985434002600002</v>
      </c>
      <c r="T795" s="100">
        <v>0.38910882545999997</v>
      </c>
      <c r="U795" s="101">
        <f t="shared" si="48"/>
        <v>2.0248499999999998</v>
      </c>
      <c r="V795" s="99">
        <v>8.6</v>
      </c>
      <c r="W795" s="100">
        <v>47.9</v>
      </c>
      <c r="X795" s="100">
        <v>0.14153951762</v>
      </c>
      <c r="Y795" s="100">
        <v>0.28985434002600002</v>
      </c>
      <c r="Z795" s="100">
        <v>0.38910882545999997</v>
      </c>
      <c r="AA795" s="102">
        <f t="shared" si="49"/>
        <v>2.1095000000000002</v>
      </c>
      <c r="AB795" s="99">
        <v>8.6</v>
      </c>
      <c r="AC795" s="100">
        <v>47.9</v>
      </c>
      <c r="AD795" s="100">
        <v>0.14153951762</v>
      </c>
      <c r="AE795" s="100">
        <v>0.28985434002600002</v>
      </c>
      <c r="AF795" s="100">
        <v>0.38910882545999997</v>
      </c>
      <c r="AG795" s="101">
        <f t="shared" si="50"/>
        <v>2.0591300000000001</v>
      </c>
      <c r="AH795" s="99">
        <v>8.6</v>
      </c>
      <c r="AI795" s="100">
        <v>47.9</v>
      </c>
      <c r="AJ795" s="100">
        <v>0.14153951762</v>
      </c>
      <c r="AK795" s="100">
        <v>0.28985434002600002</v>
      </c>
      <c r="AL795" s="100">
        <v>0.38910882545999997</v>
      </c>
      <c r="AM795" s="101">
        <f t="shared" si="51"/>
        <v>1.97231</v>
      </c>
    </row>
    <row r="796" spans="16:39">
      <c r="P796" s="99">
        <v>8.6999999999999993</v>
      </c>
      <c r="Q796" s="100">
        <v>47.9</v>
      </c>
      <c r="R796" s="100">
        <v>0.14770698629699999</v>
      </c>
      <c r="S796" s="100">
        <v>0.30257245828200002</v>
      </c>
      <c r="T796" s="100">
        <v>0.40469363533000002</v>
      </c>
      <c r="U796" s="101">
        <f t="shared" si="48"/>
        <v>1.9416500000000001</v>
      </c>
      <c r="V796" s="99">
        <v>8.6999999999999993</v>
      </c>
      <c r="W796" s="100">
        <v>47.9</v>
      </c>
      <c r="X796" s="100">
        <v>0.14770698629699999</v>
      </c>
      <c r="Y796" s="100">
        <v>0.30257245828200002</v>
      </c>
      <c r="Z796" s="100">
        <v>0.40469363533000002</v>
      </c>
      <c r="AA796" s="102">
        <f t="shared" si="49"/>
        <v>2.0247999999999999</v>
      </c>
      <c r="AB796" s="99">
        <v>8.6999999999999993</v>
      </c>
      <c r="AC796" s="100">
        <v>47.9</v>
      </c>
      <c r="AD796" s="100">
        <v>0.14770698629699999</v>
      </c>
      <c r="AE796" s="100">
        <v>0.30257245828200002</v>
      </c>
      <c r="AF796" s="100">
        <v>0.40469363533000002</v>
      </c>
      <c r="AG796" s="101">
        <f t="shared" si="50"/>
        <v>1.97231</v>
      </c>
      <c r="AH796" s="99">
        <v>8.6999999999999993</v>
      </c>
      <c r="AI796" s="100">
        <v>47.9</v>
      </c>
      <c r="AJ796" s="100">
        <v>0.14770698629699999</v>
      </c>
      <c r="AK796" s="100">
        <v>0.30257245828200002</v>
      </c>
      <c r="AL796" s="100">
        <v>0.40469363533000002</v>
      </c>
      <c r="AM796" s="101">
        <f t="shared" si="51"/>
        <v>1.8868</v>
      </c>
    </row>
    <row r="797" spans="16:39">
      <c r="P797" s="99">
        <v>8.8000000000000007</v>
      </c>
      <c r="Q797" s="100">
        <v>47.9</v>
      </c>
      <c r="R797" s="100">
        <v>0.15517419455100001</v>
      </c>
      <c r="S797" s="100">
        <v>0.321000070872</v>
      </c>
      <c r="T797" s="100">
        <v>0.42873549663499999</v>
      </c>
      <c r="U797" s="101">
        <f t="shared" si="48"/>
        <v>1.8601099999999999</v>
      </c>
      <c r="V797" s="99">
        <v>8.8000000000000007</v>
      </c>
      <c r="W797" s="100">
        <v>47.9</v>
      </c>
      <c r="X797" s="100">
        <v>0.15517419455100001</v>
      </c>
      <c r="Y797" s="100">
        <v>0.321000070872</v>
      </c>
      <c r="Z797" s="100">
        <v>0.42873549663499999</v>
      </c>
      <c r="AA797" s="102">
        <f t="shared" si="49"/>
        <v>1.9416</v>
      </c>
      <c r="AB797" s="99">
        <v>8.8000000000000007</v>
      </c>
      <c r="AC797" s="100">
        <v>47.9</v>
      </c>
      <c r="AD797" s="100">
        <v>0.15517419455100001</v>
      </c>
      <c r="AE797" s="100">
        <v>0.321000070872</v>
      </c>
      <c r="AF797" s="100">
        <v>0.42873549663499999</v>
      </c>
      <c r="AG797" s="101">
        <f t="shared" si="50"/>
        <v>1.8868</v>
      </c>
      <c r="AH797" s="99">
        <v>8.8000000000000007</v>
      </c>
      <c r="AI797" s="100">
        <v>47.9</v>
      </c>
      <c r="AJ797" s="100">
        <v>0.15517419455100001</v>
      </c>
      <c r="AK797" s="100">
        <v>0.321000070872</v>
      </c>
      <c r="AL797" s="100">
        <v>0.42873549663499999</v>
      </c>
      <c r="AM797" s="101">
        <f t="shared" si="51"/>
        <v>1.80278</v>
      </c>
    </row>
    <row r="798" spans="16:39">
      <c r="P798" s="99">
        <v>8.9</v>
      </c>
      <c r="Q798" s="100">
        <v>47.9</v>
      </c>
      <c r="R798" s="100">
        <v>0.16216617189900001</v>
      </c>
      <c r="S798" s="100">
        <v>0.33875401809900002</v>
      </c>
      <c r="T798" s="100">
        <v>0.45225622885799999</v>
      </c>
      <c r="U798" s="101">
        <f t="shared" si="48"/>
        <v>1.7804500000000001</v>
      </c>
      <c r="V798" s="99">
        <v>8.9</v>
      </c>
      <c r="W798" s="100">
        <v>47.9</v>
      </c>
      <c r="X798" s="100">
        <v>0.16216617189900001</v>
      </c>
      <c r="Y798" s="100">
        <v>0.33875401809900002</v>
      </c>
      <c r="Z798" s="100">
        <v>0.45225622885799999</v>
      </c>
      <c r="AA798" s="102">
        <f t="shared" si="49"/>
        <v>1.8601000000000001</v>
      </c>
      <c r="AB798" s="99">
        <v>8.9</v>
      </c>
      <c r="AC798" s="100">
        <v>47.9</v>
      </c>
      <c r="AD798" s="100">
        <v>0.16216617189900001</v>
      </c>
      <c r="AE798" s="100">
        <v>0.33875401809900002</v>
      </c>
      <c r="AF798" s="100">
        <v>0.45225622885799999</v>
      </c>
      <c r="AG798" s="101">
        <f t="shared" si="50"/>
        <v>1.80278</v>
      </c>
      <c r="AH798" s="99">
        <v>8.9</v>
      </c>
      <c r="AI798" s="100">
        <v>47.9</v>
      </c>
      <c r="AJ798" s="100">
        <v>0.16216617189900001</v>
      </c>
      <c r="AK798" s="100">
        <v>0.33875401809900002</v>
      </c>
      <c r="AL798" s="100">
        <v>0.45225622885799999</v>
      </c>
      <c r="AM798" s="101">
        <f t="shared" si="51"/>
        <v>1.7204600000000001</v>
      </c>
    </row>
    <row r="799" spans="16:39" ht="15.75" thickBot="1">
      <c r="P799" s="103">
        <v>8.6</v>
      </c>
      <c r="Q799" s="104">
        <v>48</v>
      </c>
      <c r="R799" s="104">
        <v>0.14847675257500001</v>
      </c>
      <c r="S799" s="104">
        <v>0.29623489810699999</v>
      </c>
      <c r="T799" s="104">
        <v>0.39038102032499999</v>
      </c>
      <c r="U799" s="101">
        <f t="shared" si="48"/>
        <v>2.08087</v>
      </c>
      <c r="V799" s="103">
        <v>8.6</v>
      </c>
      <c r="W799" s="104">
        <v>48</v>
      </c>
      <c r="X799" s="104">
        <v>0.14847675257500001</v>
      </c>
      <c r="Y799" s="104">
        <v>0.29623489810699999</v>
      </c>
      <c r="Z799" s="104">
        <v>0.39038102032499999</v>
      </c>
      <c r="AA799" s="102">
        <f t="shared" si="49"/>
        <v>2.1633</v>
      </c>
      <c r="AB799" s="103">
        <v>8.6</v>
      </c>
      <c r="AC799" s="104">
        <v>48</v>
      </c>
      <c r="AD799" s="104">
        <v>0.14847675257500001</v>
      </c>
      <c r="AE799" s="104">
        <v>0.29623489810699999</v>
      </c>
      <c r="AF799" s="104">
        <v>0.39038102032499999</v>
      </c>
      <c r="AG799" s="101">
        <f t="shared" si="50"/>
        <v>2.1095000000000002</v>
      </c>
      <c r="AH799" s="103">
        <v>8.6</v>
      </c>
      <c r="AI799" s="104">
        <v>48</v>
      </c>
      <c r="AJ799" s="104">
        <v>0.14847675257500001</v>
      </c>
      <c r="AK799" s="104">
        <v>0.29623489810699999</v>
      </c>
      <c r="AL799" s="104">
        <v>0.39038102032499999</v>
      </c>
      <c r="AM799" s="101">
        <f t="shared" si="51"/>
        <v>2.0248499999999998</v>
      </c>
    </row>
  </sheetData>
  <sheetProtection algorithmName="SHA-512" hashValue="8P7wGTV8xk6XCGy1wY0I3ozkx4SUHPCVdz8JWEfTBanLSKjHfNjdDRoKsyAZff6wO1pF4sYpRCji0bxviHPcQQ==" saltValue="TPy7Qgz+Z1ZDPVRhnHA28g==" spinCount="100000" sheet="1" selectLockedCells="1" selectUnlockedCells="1"/>
  <mergeCells count="6">
    <mergeCell ref="AH1:AL1"/>
    <mergeCell ref="L11:M11"/>
    <mergeCell ref="P1:T1"/>
    <mergeCell ref="L6:M6"/>
    <mergeCell ref="V1:Z1"/>
    <mergeCell ref="AB1:AF1"/>
  </mergeCells>
  <pageMargins left="0.7" right="0.7" top="0.78740157499999996" bottom="0.78740157499999996" header="0.3" footer="0.3"/>
  <customProperties>
    <customPr name="EpmWorksheetKeyString_GUI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Input</vt:lpstr>
      <vt:lpstr>UHS_1000a</vt:lpstr>
      <vt:lpstr>UHS_5000a</vt:lpstr>
      <vt:lpstr>UHS_10000a</vt:lpstr>
      <vt:lpstr>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 Askarinejad</dc:creator>
  <cp:lastModifiedBy>Galster Federico BFE</cp:lastModifiedBy>
  <dcterms:created xsi:type="dcterms:W3CDTF">2024-09-08T11:29:28Z</dcterms:created>
  <dcterms:modified xsi:type="dcterms:W3CDTF">2025-05-01T12:20:57Z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a112399-b73b-40c1-8af2-919b124b9d91_Enabled">
    <vt:lpwstr>true</vt:lpwstr>
  </property>
  <property fmtid="{D5CDD505-2E9C-101B-9397-08002B2CF9AE}" pid="3" name="MSIP_Label_aa112399-b73b-40c1-8af2-919b124b9d91_SetDate">
    <vt:lpwstr>2024-11-26T06:39:25Z</vt:lpwstr>
  </property>
  <property fmtid="{D5CDD505-2E9C-101B-9397-08002B2CF9AE}" pid="4" name="MSIP_Label_aa112399-b73b-40c1-8af2-919b124b9d91_Method">
    <vt:lpwstr>Privileged</vt:lpwstr>
  </property>
  <property fmtid="{D5CDD505-2E9C-101B-9397-08002B2CF9AE}" pid="5" name="MSIP_Label_aa112399-b73b-40c1-8af2-919b124b9d91_Name">
    <vt:lpwstr>L2</vt:lpwstr>
  </property>
  <property fmtid="{D5CDD505-2E9C-101B-9397-08002B2CF9AE}" pid="6" name="MSIP_Label_aa112399-b73b-40c1-8af2-919b124b9d91_SiteId">
    <vt:lpwstr>6ae27add-8276-4a38-88c1-3a9c1f973767</vt:lpwstr>
  </property>
  <property fmtid="{D5CDD505-2E9C-101B-9397-08002B2CF9AE}" pid="7" name="MSIP_Label_aa112399-b73b-40c1-8af2-919b124b9d91_ActionId">
    <vt:lpwstr>fea793fa-4b3f-4122-9690-0d07153dedd1</vt:lpwstr>
  </property>
  <property fmtid="{D5CDD505-2E9C-101B-9397-08002B2CF9AE}" pid="8" name="MSIP_Label_aa112399-b73b-40c1-8af2-919b124b9d91_ContentBits">
    <vt:lpwstr>0</vt:lpwstr>
  </property>
</Properties>
</file>