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\Dropbox\1 ZVO\1 Kunden\1 Strom\BFE, Bern\2024 Elektrizitätsbuchhaltung\3 Französisch\"/>
    </mc:Choice>
  </mc:AlternateContent>
  <xr:revisionPtr revIDLastSave="0" documentId="13_ncr:1_{FE19B7C6-878F-45E1-AF12-798C05B776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ptabilité light" sheetId="9" r:id="rId1"/>
    <sheet name="Annexe light" sheetId="10" r:id="rId2"/>
  </sheets>
  <definedNames>
    <definedName name="_xlnm.Print_Area" localSheetId="1">'Annexe light'!$A$1:$R$37</definedName>
    <definedName name="_xlnm.Print_Area" localSheetId="0">'Comptabilité light'!$A$1:$L$42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0" l="1"/>
  <c r="D38" i="10"/>
  <c r="F28" i="9" l="1"/>
  <c r="G24" i="10" l="1"/>
  <c r="H22" i="10" l="1"/>
  <c r="G22" i="10"/>
  <c r="E22" i="10"/>
  <c r="D22" i="10"/>
  <c r="H38" i="10" l="1"/>
  <c r="G38" i="10"/>
  <c r="E38" i="10"/>
  <c r="E37" i="10" l="1"/>
  <c r="D37" i="10"/>
  <c r="E36" i="10"/>
  <c r="D36" i="10"/>
  <c r="E35" i="10"/>
  <c r="D35" i="10"/>
  <c r="E33" i="10"/>
  <c r="D33" i="10"/>
  <c r="E32" i="10"/>
  <c r="D32" i="10"/>
  <c r="E26" i="10"/>
  <c r="D26" i="10"/>
  <c r="E24" i="10"/>
  <c r="D24" i="10"/>
  <c r="E21" i="10"/>
  <c r="D21" i="10"/>
  <c r="E19" i="10"/>
  <c r="D19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H21" i="10"/>
  <c r="M14" i="10" s="1"/>
  <c r="G21" i="10"/>
  <c r="L14" i="10" s="1"/>
  <c r="H19" i="10"/>
  <c r="G19" i="10"/>
  <c r="H18" i="10"/>
  <c r="G18" i="10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L15" i="10" l="1"/>
  <c r="K15" i="10" s="1"/>
  <c r="D40" i="10"/>
  <c r="E40" i="10"/>
  <c r="H40" i="10"/>
  <c r="G40" i="10"/>
  <c r="G41" i="10"/>
  <c r="D41" i="10" l="1"/>
  <c r="L27" i="10"/>
  <c r="D38" i="9"/>
  <c r="C38" i="9"/>
  <c r="R15" i="10" l="1"/>
  <c r="Q15" i="10"/>
  <c r="K24" i="9" s="1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B4" i="9" s="1"/>
  <c r="P15" i="10" l="1"/>
  <c r="J24" i="9" s="1"/>
  <c r="R24" i="10"/>
  <c r="R20" i="10" s="1"/>
  <c r="M20" i="10"/>
  <c r="Q24" i="10"/>
  <c r="K33" i="9" s="1"/>
  <c r="L20" i="10"/>
  <c r="K30" i="9"/>
  <c r="D10" i="9"/>
  <c r="C10" i="9"/>
  <c r="M27" i="10"/>
  <c r="K17" i="10"/>
  <c r="M12" i="10"/>
  <c r="R12" i="10" s="1"/>
  <c r="R14" i="10"/>
  <c r="L13" i="10"/>
  <c r="Q13" i="10" s="1"/>
  <c r="K22" i="9" s="1"/>
  <c r="L19" i="10"/>
  <c r="M13" i="10"/>
  <c r="R13" i="10" s="1"/>
  <c r="M19" i="10"/>
  <c r="L12" i="10"/>
  <c r="Q14" i="10"/>
  <c r="K23" i="9" s="1"/>
  <c r="F38" i="9"/>
  <c r="G38" i="9"/>
  <c r="P16" i="10"/>
  <c r="J25" i="9" s="1"/>
  <c r="L18" i="10" l="1"/>
  <c r="M18" i="10"/>
  <c r="Q20" i="10"/>
  <c r="K29" i="9" s="1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  <c r="J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<sst xmlns="http://schemas.openxmlformats.org/spreadsheetml/2006/main" count="152" uniqueCount="67">
  <si>
    <t>Total</t>
  </si>
  <si>
    <t>Übrige erneuerbare Energien</t>
  </si>
  <si>
    <t>Biomasse</t>
  </si>
  <si>
    <t>GWh</t>
  </si>
  <si>
    <t>MWh</t>
  </si>
  <si>
    <t>kWh</t>
  </si>
  <si>
    <t>Énergie solaire</t>
  </si>
  <si>
    <t>Force hydraulique</t>
  </si>
  <si>
    <t>Énergie éolienne</t>
  </si>
  <si>
    <t>Géothermie</t>
  </si>
  <si>
    <t>Suisse</t>
  </si>
  <si>
    <t>Étranger</t>
  </si>
  <si>
    <t>Énergies non renouvelables</t>
  </si>
  <si>
    <t>Énergie nucléaire</t>
  </si>
  <si>
    <t>Charbon</t>
  </si>
  <si>
    <t>Agents énergétiques fossiles</t>
  </si>
  <si>
    <t>Pétrole</t>
  </si>
  <si>
    <t>Résultat</t>
  </si>
  <si>
    <t>Année civile</t>
  </si>
  <si>
    <t>Unité</t>
  </si>
  <si>
    <t>Autres énergies renouvelables</t>
  </si>
  <si>
    <t>Énergies renouvelables</t>
  </si>
  <si>
    <t>Gaz naturel</t>
  </si>
  <si>
    <t xml:space="preserve">Tableau: </t>
  </si>
  <si>
    <t>1. GO disponibles sur les comptes Pronovo</t>
  </si>
  <si>
    <t>Unité de comptabilité électrique</t>
  </si>
  <si>
    <t>Comptabilité électrique pour l'année civile</t>
  </si>
  <si>
    <t>3. Pourcentage d'électricité marquée -&gt; mix du fournisseur</t>
  </si>
  <si>
    <t>Marquage du courant</t>
  </si>
  <si>
    <t>Année de référence:</t>
  </si>
  <si>
    <t>L'électricité livrée à nos clients est produite avec:</t>
  </si>
  <si>
    <r>
      <t>Électricité encouragée</t>
    </r>
    <r>
      <rPr>
        <vertAlign val="superscript"/>
        <sz val="10"/>
        <rFont val="Arial"/>
        <family val="2"/>
      </rPr>
      <t>1</t>
    </r>
  </si>
  <si>
    <t>Tél. 055 555 55 55</t>
  </si>
  <si>
    <t>Joséphine Modèle</t>
  </si>
  <si>
    <t>Contact:</t>
  </si>
  <si>
    <t>Pétrole:</t>
  </si>
  <si>
    <t>Gaz naturel:</t>
  </si>
  <si>
    <t>Charbon:</t>
  </si>
  <si>
    <t>Électricité encouragée</t>
  </si>
  <si>
    <t>Total Suisse / Total étranger</t>
  </si>
  <si>
    <t>Copie: 1. GO existantes</t>
  </si>
  <si>
    <t>sur les comptes Pronovo</t>
  </si>
  <si>
    <t xml:space="preserve">Copie: 2. GO utilisées </t>
  </si>
  <si>
    <t>pour les clients finaux</t>
  </si>
  <si>
    <t>Électricité vendue à des clients finaux</t>
  </si>
  <si>
    <t>Electricité encouragée</t>
  </si>
  <si>
    <t>Description fournisseur GO / contrat</t>
  </si>
  <si>
    <t>Energie nucléaire</t>
  </si>
  <si>
    <t>en %</t>
  </si>
  <si>
    <t>Choix</t>
  </si>
  <si>
    <t>quantité d'électricité marquée</t>
  </si>
  <si>
    <t>Quantité d'énergie</t>
  </si>
  <si>
    <t>Votre fournisseur d'électricité:</t>
  </si>
  <si>
    <t>Projets</t>
  </si>
  <si>
    <t>pour des éléments fiscaux:</t>
  </si>
  <si>
    <t>Tableaux de référence - ne pas modifier</t>
  </si>
  <si>
    <t>FE Modèle SA</t>
  </si>
  <si>
    <t>pourcentage d'électr. marquée</t>
  </si>
  <si>
    <t>Pourcentage d’électricité encouragée</t>
  </si>
  <si>
    <t>Total Suisse et étranger</t>
  </si>
  <si>
    <t xml:space="preserve">Électricité encouragée </t>
  </si>
  <si>
    <t xml:space="preserve"> 2. GO utilisées pour les clients finaux</t>
  </si>
  <si>
    <t>Déchets urbains</t>
  </si>
  <si>
    <t>Déchets urbains:</t>
  </si>
  <si>
    <t>§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</si>
  <si>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Courant au bénéfice de mesures d'encouragement: 53.4% d’énergie hydraulique, 18.2% d’énergie solaire, 4.3% d’énergie éolienne, 20.6% de biomasse, 3.5% de déchets urbains renouvelables, 0% de géothermie</t>
    </r>
  </si>
  <si>
    <t>OFEN Comptabilité light, version 2024.1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</si>
</sst>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2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4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1" fillId="3" borderId="14" xfId="0" applyFont="1" applyFill="1" applyBorder="1" applyAlignment="1">
      <alignment horizontal="left" vertical="center" indent="2"/>
    </xf>
    <xf numFmtId="0" fontId="1" fillId="3" borderId="1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6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6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6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10" borderId="16" xfId="0" applyNumberFormat="1" applyFont="1" applyFill="1" applyBorder="1" applyAlignment="1">
      <alignment vertical="center"/>
    </xf>
    <xf numFmtId="169" fontId="1" fillId="0" borderId="17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0" fontId="1" fillId="0" borderId="28" xfId="0" applyFont="1" applyFill="1" applyBorder="1" applyAlignment="1">
      <alignment horizontal="left" vertical="center" indent="1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9" xfId="4" applyNumberFormat="1" applyFont="1" applyFill="1" applyBorder="1" applyAlignment="1">
      <alignment horizontal="right"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168" fontId="14" fillId="9" borderId="0" xfId="4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nexe light'!$B$25" fmlaRange="'Annexe light'!$A$22:$A$24" sel="1" val="0"/>
</file>

<file path=xl/ctrlProps/ctrlProp2.xml><?xml version="1.0" encoding="utf-8"?>
<formControlPr xmlns="http://schemas.microsoft.com/office/spreadsheetml/2009/9/main" objectType="Drop" dropStyle="combo" dx="16" fmlaLink="'Annexe light'!$B$12" fmlaRange="'Annexe light'!$A$9:$A$1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9525</xdr:colOff>
          <xdr:row>2</xdr:row>
          <xdr:rowOff>161925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3</xdr:col>
          <xdr:colOff>0</xdr:colOff>
          <xdr:row>2</xdr:row>
          <xdr:rowOff>9525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2552699</xdr:colOff>
      <xdr:row>10</xdr:row>
      <xdr:rowOff>95250</xdr:rowOff>
    </xdr:from>
    <xdr:to>
      <xdr:col>3</xdr:col>
      <xdr:colOff>371249</xdr:colOff>
      <xdr:row>20</xdr:row>
      <xdr:rowOff>85500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47949" y="1905000"/>
          <a:ext cx="1885725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CH" sz="1500" b="1">
              <a:latin typeface="Arial" panose="020B0604020202020204" pitchFamily="34" charset="0"/>
              <a:cs typeface="Arial" panose="020B0604020202020204" pitchFamily="34" charset="0"/>
            </a:rPr>
            <a:t>Film explicatif</a:t>
          </a:r>
          <a:endParaRPr lang="de-CH" sz="1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300">
              <a:latin typeface="Arial" panose="020B0604020202020204" pitchFamily="34" charset="0"/>
              <a:cs typeface="Arial" panose="020B0604020202020204" pitchFamily="34" charset="0"/>
            </a:rPr>
            <a:t>Besoin d'aide?</a:t>
          </a:r>
        </a:p>
      </xdr:txBody>
    </xdr:sp>
    <xdr:clientData/>
  </xdr:twoCellAnchor>
  <xdr:twoCellAnchor>
    <xdr:from>
      <xdr:col>3</xdr:col>
      <xdr:colOff>110938</xdr:colOff>
      <xdr:row>0</xdr:row>
      <xdr:rowOff>127747</xdr:rowOff>
    </xdr:from>
    <xdr:to>
      <xdr:col>6</xdr:col>
      <xdr:colOff>1006288</xdr:colOff>
      <xdr:row>4</xdr:row>
      <xdr:rowOff>99173</xdr:rowOff>
    </xdr:to>
    <xdr:sp macro="" textlink="">
      <xdr:nvSpPr>
        <xdr:cNvPr id="7" name="Richtungs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4279526" y="127747"/>
          <a:ext cx="3416674" cy="688602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Veuillez remplir les 4 cases blanches à gauche avant de remplir les cases blanches ci-dessous.</a:t>
          </a:r>
        </a:p>
      </xdr:txBody>
    </xdr:sp>
    <xdr:clientData/>
  </xdr:twoCellAnchor>
  <xdr:twoCellAnchor>
    <xdr:from>
      <xdr:col>10</xdr:col>
      <xdr:colOff>1041804</xdr:colOff>
      <xdr:row>30</xdr:row>
      <xdr:rowOff>28574</xdr:rowOff>
    </xdr:from>
    <xdr:to>
      <xdr:col>16</xdr:col>
      <xdr:colOff>85725</xdr:colOff>
      <xdr:row>34</xdr:row>
      <xdr:rowOff>146471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12528954" y="5457824"/>
          <a:ext cx="3301596" cy="84179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Avec le marquage de l'électricité de l'année de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livraison 2022, la sous-catégorie "Déchets" 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est remplacée par "Déchets urbains".</a:t>
          </a:r>
        </a:p>
      </xdr:txBody>
    </xdr:sp>
    <xdr:clientData/>
  </xdr:twoCellAnchor>
  <xdr:twoCellAnchor>
    <xdr:from>
      <xdr:col>10</xdr:col>
      <xdr:colOff>1015809</xdr:colOff>
      <xdr:row>21</xdr:row>
      <xdr:rowOff>47625</xdr:rowOff>
    </xdr:from>
    <xdr:to>
      <xdr:col>16</xdr:col>
      <xdr:colOff>114300</xdr:colOff>
      <xdr:row>25</xdr:row>
      <xdr:rowOff>122472</xdr:rowOff>
    </xdr:to>
    <xdr:sp macro="" textlink="">
      <xdr:nvSpPr>
        <xdr:cNvPr id="11" name="Pfeil: Fünf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12502959" y="3848100"/>
          <a:ext cx="3356166" cy="798747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Pour le marquage de l'électricité de l'année de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livraison 2022, la sous-catégorie "déchets urbains"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est mentionnée pour la première fois.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1028699</xdr:colOff>
      <xdr:row>35</xdr:row>
      <xdr:rowOff>38100</xdr:rowOff>
    </xdr:from>
    <xdr:to>
      <xdr:col>16</xdr:col>
      <xdr:colOff>95666</xdr:colOff>
      <xdr:row>36</xdr:row>
      <xdr:rowOff>171451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2515849" y="6372225"/>
          <a:ext cx="332464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Catégorie supplémentaire : déchets urbains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R146"/>
  <sheetViews>
    <sheetView tabSelected="1" zoomScaleNormal="100" workbookViewId="0">
      <selection activeCell="C4" sqref="C4"/>
    </sheetView>
  </sheetViews>
  <sheetFormatPr baseColWidth="10" defaultColWidth="11.42578125" defaultRowHeight="12.75"/>
  <cols>
    <col min="1" max="1" width="1.42578125" style="17" customWidth="1"/>
    <col min="2" max="2" width="43" style="17" customWidth="1"/>
    <col min="3" max="4" width="18" style="17" customWidth="1"/>
    <col min="5" max="5" width="1.140625" style="17" customWidth="1"/>
    <col min="6" max="7" width="18.7109375" style="17" customWidth="1"/>
    <col min="8" max="8" width="3.7109375" style="17" customWidth="1"/>
    <col min="9" max="9" width="34" style="17" customWidth="1"/>
    <col min="10" max="10" width="15.5703125" style="17" customWidth="1"/>
    <col min="11" max="11" width="16" style="17" customWidth="1"/>
    <col min="12" max="12" width="2.140625" style="17" customWidth="1"/>
    <col min="13" max="16384" width="11.42578125" style="17"/>
  </cols>
  <sheetData>
    <row r="1" spans="1:18" ht="14.4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8" ht="14.45" customHeight="1">
      <c r="A2" s="72"/>
      <c r="B2" s="72" t="s">
        <v>26</v>
      </c>
      <c r="C2" s="72">
        <v>1</v>
      </c>
      <c r="D2" s="72"/>
      <c r="E2" s="72"/>
      <c r="F2" s="72"/>
      <c r="G2" s="72"/>
      <c r="H2" s="72"/>
      <c r="I2" s="72"/>
      <c r="J2" s="72"/>
      <c r="K2" s="72"/>
      <c r="L2" s="72"/>
    </row>
    <row r="3" spans="1:18" ht="14.45" customHeight="1">
      <c r="A3" s="72"/>
      <c r="B3" s="72" t="s">
        <v>25</v>
      </c>
      <c r="C3" s="72">
        <v>1</v>
      </c>
      <c r="D3" s="72"/>
      <c r="E3" s="72"/>
      <c r="F3" s="72"/>
      <c r="G3" s="72"/>
      <c r="H3" s="72"/>
      <c r="I3" s="72"/>
      <c r="J3" s="72"/>
      <c r="K3" s="72"/>
      <c r="L3" s="72"/>
    </row>
    <row r="4" spans="1:18" ht="14.45" customHeight="1">
      <c r="A4" s="72"/>
      <c r="B4" s="72" t="str">
        <f>""&amp;'Annexe light'!B26&amp; " vendus à des clients finaux"</f>
        <v>kWh vendus à des clients finaux</v>
      </c>
      <c r="C4" s="83">
        <v>0</v>
      </c>
      <c r="D4" s="72"/>
      <c r="E4" s="72"/>
      <c r="F4" s="72"/>
      <c r="G4" s="72"/>
      <c r="H4" s="72"/>
      <c r="I4" s="72"/>
      <c r="J4" s="72"/>
      <c r="K4" s="72"/>
      <c r="L4" s="72"/>
    </row>
    <row r="5" spans="1:18" ht="14.45" customHeight="1">
      <c r="A5" s="72"/>
      <c r="B5" s="72" t="s">
        <v>58</v>
      </c>
      <c r="C5" s="82">
        <v>0.06</v>
      </c>
      <c r="D5" s="72"/>
      <c r="E5" s="72"/>
      <c r="F5" s="72"/>
      <c r="G5" s="72"/>
      <c r="H5" s="72"/>
      <c r="I5" s="72"/>
      <c r="J5" s="72"/>
      <c r="K5" s="72"/>
      <c r="L5" s="72"/>
    </row>
    <row r="6" spans="1:18" ht="14.45" customHeight="1">
      <c r="A6" s="72"/>
      <c r="B6" s="72"/>
      <c r="C6" s="73"/>
      <c r="D6" s="72"/>
      <c r="E6" s="72"/>
      <c r="F6" s="162"/>
      <c r="G6" s="162"/>
      <c r="H6" s="72"/>
      <c r="I6" s="72"/>
      <c r="J6" s="72"/>
      <c r="K6" s="72"/>
      <c r="L6" s="72"/>
      <c r="N6" s="16"/>
      <c r="O6" s="15"/>
      <c r="P6" s="14"/>
      <c r="Q6" s="15"/>
    </row>
    <row r="7" spans="1:18" ht="14.45" customHeight="1">
      <c r="A7" s="72"/>
      <c r="B7" s="74" t="s">
        <v>24</v>
      </c>
      <c r="C7" s="75"/>
      <c r="D7" s="75"/>
      <c r="E7" s="72"/>
      <c r="F7" s="163" t="s">
        <v>61</v>
      </c>
      <c r="G7" s="163"/>
      <c r="H7" s="76"/>
      <c r="I7" s="77" t="s">
        <v>27</v>
      </c>
      <c r="J7" s="72"/>
      <c r="K7" s="72"/>
      <c r="L7" s="72"/>
      <c r="N7" s="15"/>
      <c r="O7" s="15"/>
      <c r="P7" s="15"/>
      <c r="Q7" s="15"/>
      <c r="R7" s="30"/>
    </row>
    <row r="8" spans="1:18" ht="14.45" customHeight="1">
      <c r="A8" s="72"/>
      <c r="B8" s="75"/>
      <c r="C8" s="75"/>
      <c r="D8" s="75"/>
      <c r="E8" s="72"/>
      <c r="F8" s="164"/>
      <c r="G8" s="164"/>
      <c r="H8" s="78"/>
      <c r="I8" s="72"/>
      <c r="J8" s="72"/>
      <c r="K8" s="72"/>
      <c r="L8" s="72"/>
      <c r="N8" s="15"/>
      <c r="O8" s="15"/>
      <c r="P8" s="15"/>
      <c r="Q8" s="15"/>
      <c r="R8" s="30"/>
    </row>
    <row r="9" spans="1:18" ht="14.45" customHeight="1">
      <c r="A9" s="72"/>
      <c r="B9" s="23" t="s">
        <v>46</v>
      </c>
      <c r="C9" s="24" t="s">
        <v>10</v>
      </c>
      <c r="D9" s="24" t="s">
        <v>11</v>
      </c>
      <c r="E9" s="72"/>
      <c r="F9" s="24" t="s">
        <v>10</v>
      </c>
      <c r="G9" s="24" t="s">
        <v>11</v>
      </c>
      <c r="H9" s="72"/>
      <c r="I9" s="149" t="s">
        <v>28</v>
      </c>
      <c r="J9" s="150"/>
      <c r="K9" s="151"/>
      <c r="L9" s="75"/>
      <c r="M9" s="15"/>
      <c r="N9" s="15"/>
      <c r="O9" s="15"/>
      <c r="P9" s="15"/>
      <c r="Q9" s="15"/>
      <c r="R9" s="30"/>
    </row>
    <row r="10" spans="1:18" ht="14.45" customHeight="1">
      <c r="A10" s="72"/>
      <c r="B10" s="25" t="s">
        <v>7</v>
      </c>
      <c r="C10" s="96" t="str">
        <f>+'Annexe light'!B26</f>
        <v>kWh</v>
      </c>
      <c r="D10" s="96" t="str">
        <f>+'Annexe light'!B26</f>
        <v>kWh</v>
      </c>
      <c r="E10" s="72"/>
      <c r="F10" s="165" t="s">
        <v>7</v>
      </c>
      <c r="G10" s="166"/>
      <c r="H10" s="72"/>
      <c r="I10" s="84" t="s">
        <v>52</v>
      </c>
      <c r="J10" s="48" t="s">
        <v>56</v>
      </c>
      <c r="K10" s="85"/>
      <c r="L10" s="80"/>
      <c r="M10" s="31"/>
      <c r="N10" s="15"/>
      <c r="O10" s="15"/>
      <c r="P10" s="15"/>
      <c r="Q10" s="15"/>
      <c r="R10" s="30"/>
    </row>
    <row r="11" spans="1:18" ht="14.45" customHeight="1">
      <c r="A11" s="72"/>
      <c r="B11" s="90"/>
      <c r="C11" s="98"/>
      <c r="D11" s="99"/>
      <c r="E11" s="97"/>
      <c r="F11" s="122"/>
      <c r="G11" s="99"/>
      <c r="H11" s="97"/>
      <c r="I11" s="84" t="s">
        <v>34</v>
      </c>
      <c r="J11" s="48" t="s">
        <v>32</v>
      </c>
      <c r="K11" s="85"/>
      <c r="L11" s="80"/>
      <c r="M11" s="31"/>
      <c r="N11" s="15"/>
      <c r="O11" s="15"/>
      <c r="P11" s="15"/>
      <c r="Q11" s="15"/>
      <c r="R11" s="30"/>
    </row>
    <row r="12" spans="1:18" ht="14.45" customHeight="1">
      <c r="A12" s="72"/>
      <c r="B12" s="91"/>
      <c r="C12" s="100"/>
      <c r="D12" s="101"/>
      <c r="E12" s="97"/>
      <c r="F12" s="123"/>
      <c r="G12" s="101"/>
      <c r="H12" s="97"/>
      <c r="I12" s="84"/>
      <c r="J12" s="48" t="s">
        <v>33</v>
      </c>
      <c r="K12" s="85"/>
      <c r="L12" s="80"/>
      <c r="M12" s="31"/>
      <c r="N12" s="15"/>
      <c r="O12" s="15"/>
      <c r="P12" s="15"/>
      <c r="Q12" s="15"/>
      <c r="R12" s="30"/>
    </row>
    <row r="13" spans="1:18" ht="14.45" customHeight="1">
      <c r="A13" s="72"/>
      <c r="B13" s="92"/>
      <c r="C13" s="102"/>
      <c r="D13" s="103"/>
      <c r="E13" s="97"/>
      <c r="F13" s="124"/>
      <c r="G13" s="103"/>
      <c r="H13" s="97"/>
      <c r="I13" s="84"/>
      <c r="J13" s="38"/>
      <c r="K13" s="86"/>
      <c r="L13" s="80"/>
      <c r="M13" s="31"/>
      <c r="N13" s="15"/>
      <c r="O13" s="15"/>
      <c r="P13" s="15"/>
      <c r="Q13" s="15"/>
      <c r="R13" s="30"/>
    </row>
    <row r="14" spans="1:18" ht="14.45" customHeight="1">
      <c r="A14" s="72"/>
      <c r="B14" s="26" t="s">
        <v>6</v>
      </c>
      <c r="C14" s="62"/>
      <c r="D14" s="63"/>
      <c r="E14" s="79"/>
      <c r="F14" s="158" t="s">
        <v>6</v>
      </c>
      <c r="G14" s="159"/>
      <c r="H14" s="79"/>
      <c r="I14" s="84" t="s">
        <v>29</v>
      </c>
      <c r="J14" s="39" t="str">
        <f>+'Annexe light'!B13</f>
        <v>2023</v>
      </c>
      <c r="K14" s="87"/>
      <c r="L14" s="75"/>
      <c r="M14" s="15"/>
      <c r="N14" s="15"/>
      <c r="O14" s="15"/>
      <c r="P14" s="15"/>
      <c r="Q14" s="15"/>
      <c r="R14" s="30"/>
    </row>
    <row r="15" spans="1:18" ht="14.45" customHeight="1">
      <c r="A15" s="72"/>
      <c r="B15" s="90"/>
      <c r="C15" s="98"/>
      <c r="D15" s="99"/>
      <c r="E15" s="97"/>
      <c r="F15" s="122"/>
      <c r="G15" s="99"/>
      <c r="H15" s="97"/>
      <c r="I15" s="84"/>
      <c r="J15" s="38"/>
      <c r="K15" s="86"/>
      <c r="L15" s="75"/>
      <c r="M15" s="15"/>
      <c r="N15" s="15"/>
      <c r="O15" s="15"/>
      <c r="P15" s="15"/>
      <c r="Q15" s="15"/>
      <c r="R15" s="30"/>
    </row>
    <row r="16" spans="1:18" ht="14.45" customHeight="1">
      <c r="A16" s="72"/>
      <c r="B16" s="91"/>
      <c r="C16" s="100"/>
      <c r="D16" s="101"/>
      <c r="E16" s="97"/>
      <c r="F16" s="123"/>
      <c r="G16" s="101"/>
      <c r="H16" s="97"/>
      <c r="I16" s="84" t="s">
        <v>30</v>
      </c>
      <c r="J16" s="38"/>
      <c r="K16" s="86"/>
      <c r="L16" s="75"/>
      <c r="M16" s="15"/>
      <c r="N16" s="15"/>
      <c r="O16" s="15"/>
      <c r="P16" s="15"/>
      <c r="Q16" s="15"/>
      <c r="R16" s="30"/>
    </row>
    <row r="17" spans="1:18" ht="14.45" customHeight="1">
      <c r="A17" s="72"/>
      <c r="B17" s="92"/>
      <c r="C17" s="102"/>
      <c r="D17" s="103"/>
      <c r="E17" s="97"/>
      <c r="F17" s="124"/>
      <c r="G17" s="103"/>
      <c r="H17" s="97"/>
      <c r="I17" s="88" t="s">
        <v>48</v>
      </c>
      <c r="J17" s="89" t="s">
        <v>0</v>
      </c>
      <c r="K17" s="89" t="s">
        <v>10</v>
      </c>
      <c r="L17" s="75"/>
      <c r="M17" s="15"/>
      <c r="N17" s="15"/>
      <c r="O17" s="15"/>
      <c r="P17" s="15"/>
      <c r="Q17" s="15"/>
      <c r="R17" s="30"/>
    </row>
    <row r="18" spans="1:18" ht="14.45" customHeight="1">
      <c r="A18" s="72"/>
      <c r="B18" s="26" t="s">
        <v>8</v>
      </c>
      <c r="C18" s="62"/>
      <c r="D18" s="63"/>
      <c r="E18" s="79"/>
      <c r="F18" s="158" t="s">
        <v>8</v>
      </c>
      <c r="G18" s="159"/>
      <c r="H18" s="79"/>
      <c r="I18" s="40" t="s">
        <v>21</v>
      </c>
      <c r="J18" s="66" t="e">
        <f>+'Annexe light'!P9/100</f>
        <v>#DIV/0!</v>
      </c>
      <c r="K18" s="66" t="e">
        <f>+'Annexe light'!Q9/100</f>
        <v>#DIV/0!</v>
      </c>
      <c r="L18" s="75"/>
      <c r="M18" s="15"/>
      <c r="N18" s="15"/>
      <c r="O18" s="15"/>
      <c r="P18" s="15"/>
      <c r="Q18" s="15"/>
      <c r="R18" s="30"/>
    </row>
    <row r="19" spans="1:18" ht="14.45" customHeight="1">
      <c r="A19" s="72"/>
      <c r="B19" s="90"/>
      <c r="C19" s="98"/>
      <c r="D19" s="99"/>
      <c r="E19" s="97"/>
      <c r="F19" s="122"/>
      <c r="G19" s="99"/>
      <c r="H19" s="97"/>
      <c r="I19" s="41" t="s">
        <v>7</v>
      </c>
      <c r="J19" s="67" t="e">
        <f>+'Annexe light'!P10/100</f>
        <v>#DIV/0!</v>
      </c>
      <c r="K19" s="67" t="e">
        <f>+'Annexe light'!Q10/100</f>
        <v>#DIV/0!</v>
      </c>
      <c r="L19" s="75"/>
      <c r="M19" s="15"/>
      <c r="N19" s="15"/>
      <c r="O19" s="15"/>
      <c r="P19" s="15"/>
      <c r="Q19" s="15"/>
      <c r="R19" s="30"/>
    </row>
    <row r="20" spans="1:18" ht="14.45" customHeight="1">
      <c r="A20" s="72"/>
      <c r="B20" s="91"/>
      <c r="C20" s="100"/>
      <c r="D20" s="101"/>
      <c r="E20" s="97"/>
      <c r="F20" s="123"/>
      <c r="G20" s="101"/>
      <c r="H20" s="97"/>
      <c r="I20" s="42" t="s">
        <v>20</v>
      </c>
      <c r="J20" s="68" t="e">
        <f>+'Annexe light'!P11/100</f>
        <v>#DIV/0!</v>
      </c>
      <c r="K20" s="68" t="e">
        <f>+'Annexe light'!Q11/100</f>
        <v>#DIV/0!</v>
      </c>
      <c r="L20" s="75"/>
      <c r="M20" s="15"/>
      <c r="N20" s="15"/>
      <c r="O20" s="15"/>
      <c r="P20" s="15"/>
      <c r="Q20" s="15"/>
      <c r="R20" s="30"/>
    </row>
    <row r="21" spans="1:18" ht="14.45" customHeight="1">
      <c r="A21" s="72"/>
      <c r="B21" s="26" t="s">
        <v>2</v>
      </c>
      <c r="C21" s="62"/>
      <c r="D21" s="140"/>
      <c r="E21" s="79"/>
      <c r="F21" s="158" t="s">
        <v>2</v>
      </c>
      <c r="G21" s="159"/>
      <c r="H21" s="97"/>
      <c r="I21" s="43" t="s">
        <v>6</v>
      </c>
      <c r="J21" s="67" t="e">
        <f>+'Annexe light'!P12/100</f>
        <v>#DIV/0!</v>
      </c>
      <c r="K21" s="67" t="e">
        <f>+'Annexe light'!Q12/100</f>
        <v>#DIV/0!</v>
      </c>
      <c r="L21" s="75"/>
      <c r="M21" s="15"/>
      <c r="N21" s="15"/>
      <c r="O21" s="15"/>
      <c r="P21" s="15"/>
      <c r="Q21" s="15"/>
      <c r="R21" s="30"/>
    </row>
    <row r="22" spans="1:18" ht="14.45" customHeight="1">
      <c r="A22" s="72"/>
      <c r="B22" s="142"/>
      <c r="C22" s="144"/>
      <c r="D22" s="146"/>
      <c r="E22" s="97"/>
      <c r="F22" s="147"/>
      <c r="G22" s="146"/>
      <c r="H22" s="79"/>
      <c r="I22" s="44" t="s">
        <v>8</v>
      </c>
      <c r="J22" s="67" t="e">
        <f>+'Annexe light'!P13/100</f>
        <v>#DIV/0!</v>
      </c>
      <c r="K22" s="67" t="e">
        <f>+'Annexe light'!Q13/100</f>
        <v>#DIV/0!</v>
      </c>
      <c r="L22" s="75"/>
      <c r="M22" s="15"/>
      <c r="N22" s="15"/>
      <c r="O22" s="15"/>
      <c r="P22" s="15"/>
      <c r="Q22" s="15"/>
      <c r="R22" s="30"/>
    </row>
    <row r="23" spans="1:18" ht="14.45" customHeight="1">
      <c r="A23" s="72"/>
      <c r="B23" s="141"/>
      <c r="C23" s="143"/>
      <c r="D23" s="145"/>
      <c r="E23" s="97"/>
      <c r="F23" s="137"/>
      <c r="G23" s="136"/>
      <c r="H23" s="97"/>
      <c r="I23" s="44" t="s">
        <v>2</v>
      </c>
      <c r="J23" s="67" t="e">
        <f>+'Annexe light'!P14/100</f>
        <v>#DIV/0!</v>
      </c>
      <c r="K23" s="67" t="e">
        <f>+'Annexe light'!Q14/100</f>
        <v>#DIV/0!</v>
      </c>
      <c r="L23" s="75"/>
      <c r="M23" s="15"/>
      <c r="N23" s="15"/>
      <c r="O23" s="15"/>
      <c r="P23" s="15"/>
      <c r="Q23" s="15"/>
      <c r="R23" s="30"/>
    </row>
    <row r="24" spans="1:18" ht="14.45" customHeight="1">
      <c r="A24" s="72"/>
      <c r="B24" s="26" t="s">
        <v>62</v>
      </c>
      <c r="C24" s="62"/>
      <c r="D24" s="140"/>
      <c r="E24" s="79"/>
      <c r="F24" s="158" t="s">
        <v>62</v>
      </c>
      <c r="G24" s="159"/>
      <c r="H24" s="97"/>
      <c r="I24" s="44" t="s">
        <v>62</v>
      </c>
      <c r="J24" s="67" t="e">
        <f>+'Annexe light'!P15/100</f>
        <v>#DIV/0!</v>
      </c>
      <c r="K24" s="67" t="e">
        <f>+'Annexe light'!Q15/100</f>
        <v>#DIV/0!</v>
      </c>
      <c r="L24" s="75"/>
      <c r="M24" s="15"/>
      <c r="N24" s="15"/>
      <c r="O24" s="15"/>
      <c r="P24" s="15"/>
      <c r="Q24" s="15"/>
      <c r="R24" s="30"/>
    </row>
    <row r="25" spans="1:18" ht="14.45" customHeight="1">
      <c r="A25" s="72"/>
      <c r="B25" s="141"/>
      <c r="C25" s="143"/>
      <c r="D25" s="145"/>
      <c r="E25" s="97"/>
      <c r="F25" s="137"/>
      <c r="G25" s="136"/>
      <c r="H25" s="97"/>
      <c r="I25" s="45" t="s">
        <v>9</v>
      </c>
      <c r="J25" s="68" t="e">
        <f>+'Annexe light'!P16/100</f>
        <v>#DIV/0!</v>
      </c>
      <c r="K25" s="68" t="e">
        <f>+'Annexe light'!Q16/100</f>
        <v>#DIV/0!</v>
      </c>
      <c r="L25" s="75"/>
      <c r="M25" s="15"/>
      <c r="N25" s="15"/>
      <c r="O25" s="15"/>
      <c r="P25" s="15"/>
      <c r="Q25" s="15"/>
      <c r="R25" s="30"/>
    </row>
    <row r="26" spans="1:18" ht="14.45" customHeight="1">
      <c r="A26" s="72"/>
      <c r="B26" s="26" t="s">
        <v>9</v>
      </c>
      <c r="C26" s="62"/>
      <c r="D26" s="63"/>
      <c r="E26" s="79"/>
      <c r="F26" s="158" t="s">
        <v>9</v>
      </c>
      <c r="G26" s="159"/>
      <c r="H26" s="79"/>
      <c r="I26" s="46" t="s">
        <v>31</v>
      </c>
      <c r="J26" s="67" t="e">
        <f>+'Annexe light'!P17/100</f>
        <v>#DIV/0!</v>
      </c>
      <c r="K26" s="67" t="e">
        <f>+'Annexe light'!Q17/100</f>
        <v>#DIV/0!</v>
      </c>
      <c r="L26" s="75"/>
      <c r="M26" s="15"/>
      <c r="N26" s="15"/>
      <c r="O26" s="15"/>
      <c r="P26" s="15"/>
      <c r="Q26" s="15"/>
      <c r="R26" s="30"/>
    </row>
    <row r="27" spans="1:18" ht="14.45" customHeight="1">
      <c r="A27" s="72"/>
      <c r="B27" s="93"/>
      <c r="C27" s="104"/>
      <c r="D27" s="105"/>
      <c r="E27" s="97"/>
      <c r="F27" s="120"/>
      <c r="G27" s="105"/>
      <c r="H27" s="97"/>
      <c r="I27" s="40" t="s">
        <v>12</v>
      </c>
      <c r="J27" s="66" t="e">
        <f>+'Annexe light'!P18/100</f>
        <v>#DIV/0!</v>
      </c>
      <c r="K27" s="66" t="e">
        <f>+'Annexe light'!Q18/100</f>
        <v>#DIV/0!</v>
      </c>
      <c r="L27" s="75"/>
      <c r="M27" s="15"/>
      <c r="N27" s="15"/>
      <c r="O27" s="15"/>
      <c r="P27" s="15"/>
      <c r="Q27" s="15"/>
      <c r="R27" s="30"/>
    </row>
    <row r="28" spans="1:18" ht="14.45" customHeight="1">
      <c r="A28" s="72"/>
      <c r="B28" s="111" t="s">
        <v>38</v>
      </c>
      <c r="C28" s="112"/>
      <c r="D28" s="113"/>
      <c r="E28" s="72"/>
      <c r="F28" s="121">
        <f>ROUND((+C4*C5),1)</f>
        <v>0</v>
      </c>
      <c r="G28" s="75"/>
      <c r="H28" s="79"/>
      <c r="I28" s="41" t="s">
        <v>13</v>
      </c>
      <c r="J28" s="67" t="e">
        <f>+'Annexe light'!P19/100</f>
        <v>#DIV/0!</v>
      </c>
      <c r="K28" s="67" t="e">
        <f>+'Annexe light'!Q19/100</f>
        <v>#DIV/0!</v>
      </c>
      <c r="L28" s="75"/>
      <c r="M28" s="15"/>
      <c r="N28" s="15"/>
      <c r="O28" s="15"/>
    </row>
    <row r="29" spans="1:18" ht="14.45" customHeight="1">
      <c r="A29" s="72"/>
      <c r="B29" s="27" t="s">
        <v>13</v>
      </c>
      <c r="C29" s="64"/>
      <c r="D29" s="125"/>
      <c r="E29" s="79"/>
      <c r="F29" s="154" t="s">
        <v>47</v>
      </c>
      <c r="G29" s="155"/>
      <c r="H29" s="97"/>
      <c r="I29" s="42" t="s">
        <v>15</v>
      </c>
      <c r="J29" s="68" t="e">
        <f>+'Annexe light'!P20/100</f>
        <v>#DIV/0!</v>
      </c>
      <c r="K29" s="68" t="e">
        <f>+'Annexe light'!Q20/100</f>
        <v>#DIV/0!</v>
      </c>
      <c r="L29" s="75"/>
      <c r="M29" s="15"/>
      <c r="N29" s="15"/>
      <c r="O29" s="15"/>
    </row>
    <row r="30" spans="1:18" ht="14.45" customHeight="1">
      <c r="A30" s="72"/>
      <c r="B30" s="90"/>
      <c r="C30" s="98"/>
      <c r="D30" s="99"/>
      <c r="E30" s="97"/>
      <c r="F30" s="122"/>
      <c r="G30" s="99"/>
      <c r="H30" s="72"/>
      <c r="I30" s="43" t="s">
        <v>16</v>
      </c>
      <c r="J30" s="67" t="e">
        <f>+'Annexe light'!P21/100</f>
        <v>#DIV/0!</v>
      </c>
      <c r="K30" s="67" t="e">
        <f>+'Annexe light'!Q21/100</f>
        <v>#DIV/0!</v>
      </c>
      <c r="L30" s="75"/>
      <c r="M30" s="32"/>
      <c r="N30" s="15"/>
      <c r="O30" s="15"/>
    </row>
    <row r="31" spans="1:18" ht="14.45" customHeight="1">
      <c r="A31" s="72"/>
      <c r="B31" s="92"/>
      <c r="C31" s="102"/>
      <c r="D31" s="103"/>
      <c r="E31" s="97"/>
      <c r="F31" s="123"/>
      <c r="G31" s="101"/>
      <c r="H31" s="79"/>
      <c r="I31" s="44" t="s">
        <v>22</v>
      </c>
      <c r="J31" s="67" t="e">
        <f>+'Annexe light'!P22/100</f>
        <v>#DIV/0!</v>
      </c>
      <c r="K31" s="67" t="e">
        <f>+'Annexe light'!Q22/100</f>
        <v>#DIV/0!</v>
      </c>
      <c r="L31" s="75"/>
      <c r="M31" s="15"/>
      <c r="N31" s="15"/>
      <c r="O31" s="15"/>
    </row>
    <row r="32" spans="1:18" ht="14.45" customHeight="1">
      <c r="A32" s="72"/>
      <c r="B32" s="28" t="s">
        <v>15</v>
      </c>
      <c r="C32" s="65"/>
      <c r="D32" s="126"/>
      <c r="E32" s="79"/>
      <c r="F32" s="156" t="s">
        <v>15</v>
      </c>
      <c r="G32" s="157"/>
      <c r="H32" s="97"/>
      <c r="I32" s="44" t="s">
        <v>14</v>
      </c>
      <c r="J32" s="67" t="e">
        <f>+'Annexe light'!P23/100</f>
        <v>#DIV/0!</v>
      </c>
      <c r="K32" s="67" t="e">
        <f>+'Annexe light'!Q23/100</f>
        <v>#DIV/0!</v>
      </c>
      <c r="L32" s="75"/>
      <c r="M32" s="15"/>
      <c r="N32" s="16"/>
      <c r="O32" s="16"/>
    </row>
    <row r="33" spans="1:15" ht="14.45" customHeight="1">
      <c r="A33" s="72"/>
      <c r="B33" s="94" t="s">
        <v>35</v>
      </c>
      <c r="C33" s="98"/>
      <c r="D33" s="99"/>
      <c r="E33" s="97"/>
      <c r="F33" s="122"/>
      <c r="G33" s="99"/>
      <c r="H33" s="97"/>
      <c r="I33" s="139" t="s">
        <v>62</v>
      </c>
      <c r="J33" s="67" t="e">
        <f>+'Annexe light'!P24/100</f>
        <v>#DIV/0!</v>
      </c>
      <c r="K33" s="67" t="e">
        <f>+'Annexe light'!Q24/100</f>
        <v>#DIV/0!</v>
      </c>
      <c r="L33" s="75"/>
      <c r="M33" s="15"/>
      <c r="N33" s="16"/>
      <c r="O33" s="16"/>
    </row>
    <row r="34" spans="1:15" ht="14.45" customHeight="1">
      <c r="A34" s="72"/>
      <c r="B34" s="95" t="s">
        <v>36</v>
      </c>
      <c r="C34" s="100"/>
      <c r="D34" s="101"/>
      <c r="E34" s="97"/>
      <c r="F34" s="123"/>
      <c r="G34" s="101"/>
      <c r="H34" s="79"/>
      <c r="I34" s="47" t="s">
        <v>0</v>
      </c>
      <c r="J34" s="69" t="e">
        <f>+'Annexe light'!P25/100</f>
        <v>#DIV/0!</v>
      </c>
      <c r="K34" s="69" t="e">
        <f>+'Annexe light'!Q25/100</f>
        <v>#DIV/0!</v>
      </c>
      <c r="L34" s="75"/>
      <c r="M34" s="15"/>
      <c r="N34" s="15"/>
      <c r="O34" s="15"/>
    </row>
    <row r="35" spans="1:15" ht="14.45" customHeight="1">
      <c r="A35" s="72"/>
      <c r="B35" s="132" t="s">
        <v>37</v>
      </c>
      <c r="C35" s="134"/>
      <c r="D35" s="135"/>
      <c r="E35" s="97"/>
      <c r="F35" s="138"/>
      <c r="G35" s="135"/>
      <c r="H35" s="97"/>
      <c r="I35" s="72"/>
      <c r="J35" s="72"/>
      <c r="K35" s="72"/>
      <c r="L35" s="72"/>
      <c r="M35" s="16"/>
      <c r="N35" s="15"/>
      <c r="O35" s="15"/>
    </row>
    <row r="36" spans="1:15" ht="14.45" customHeight="1">
      <c r="A36" s="72"/>
      <c r="B36" s="131" t="s">
        <v>63</v>
      </c>
      <c r="C36" s="133"/>
      <c r="D36" s="136"/>
      <c r="E36" s="97"/>
      <c r="F36" s="137"/>
      <c r="G36" s="136"/>
      <c r="H36" s="97"/>
      <c r="I36" s="160" t="s">
        <v>65</v>
      </c>
      <c r="J36" s="160"/>
      <c r="K36" s="160"/>
      <c r="L36" s="72"/>
      <c r="M36" s="16"/>
      <c r="N36" s="31"/>
      <c r="O36" s="15"/>
    </row>
    <row r="37" spans="1:15" ht="14.45" customHeight="1">
      <c r="A37" s="72"/>
      <c r="B37" s="75"/>
      <c r="C37" s="79"/>
      <c r="D37" s="79"/>
      <c r="E37" s="79"/>
      <c r="F37" s="130"/>
      <c r="G37" s="130"/>
      <c r="H37" s="97"/>
      <c r="I37" s="161"/>
      <c r="J37" s="161"/>
      <c r="K37" s="161"/>
      <c r="L37" s="81"/>
      <c r="N37" s="31"/>
      <c r="O37" s="15"/>
    </row>
    <row r="38" spans="1:15" ht="14.45" customHeight="1">
      <c r="A38" s="72"/>
      <c r="B38" s="116" t="s">
        <v>39</v>
      </c>
      <c r="C38" s="115">
        <f>SUM(C11:C37)</f>
        <v>0</v>
      </c>
      <c r="D38" s="115">
        <f>SUM(D11:D37)</f>
        <v>0</v>
      </c>
      <c r="E38" s="97"/>
      <c r="F38" s="115">
        <f>SUM(F11:F37)</f>
        <v>0</v>
      </c>
      <c r="G38" s="115">
        <f>SUM(G11:G37)</f>
        <v>0</v>
      </c>
      <c r="H38" s="97"/>
      <c r="I38" s="161"/>
      <c r="J38" s="161"/>
      <c r="K38" s="161"/>
      <c r="L38" s="72"/>
    </row>
    <row r="39" spans="1:15" ht="14.45" customHeight="1">
      <c r="A39" s="72"/>
      <c r="B39" s="116" t="s">
        <v>59</v>
      </c>
      <c r="C39" s="153">
        <f>+C38+D38</f>
        <v>0</v>
      </c>
      <c r="D39" s="153"/>
      <c r="E39" s="106"/>
      <c r="F39" s="152">
        <f>+F38+G38</f>
        <v>0</v>
      </c>
      <c r="G39" s="152"/>
      <c r="H39" s="79"/>
      <c r="I39" s="72"/>
      <c r="J39" s="72"/>
      <c r="K39" s="73"/>
      <c r="L39" s="72"/>
    </row>
    <row r="40" spans="1:15" ht="14.45" customHeight="1">
      <c r="A40" s="72"/>
      <c r="B40" s="72"/>
      <c r="C40" s="127">
        <f>+C39+F28-C4</f>
        <v>0</v>
      </c>
      <c r="D40" s="128" t="str">
        <f>IF(C40&lt;0,"GO insuffisantes",IF(C40&gt;0,"GO trop nombreuses",IF(C40=0,"correct")))</f>
        <v>correct</v>
      </c>
      <c r="E40" s="129"/>
      <c r="F40" s="127">
        <f>+F39-C4</f>
        <v>0</v>
      </c>
      <c r="G40" s="128" t="str">
        <f>IF(F40&lt;0,"GO pas suffisamment utilisées",IF(F40&gt;0,"GO trop utilisées",IF(F40=0,"correct")))</f>
        <v>correct</v>
      </c>
      <c r="H40" s="97"/>
      <c r="I40" s="72"/>
      <c r="J40" s="72"/>
      <c r="K40" s="110" t="s">
        <v>66</v>
      </c>
      <c r="L40" s="72"/>
    </row>
    <row r="41" spans="1:15" ht="14.45" customHeight="1">
      <c r="A41" s="72"/>
      <c r="B41" s="72"/>
      <c r="C41" s="72"/>
      <c r="D41" s="72"/>
      <c r="E41" s="72"/>
      <c r="F41" s="72"/>
      <c r="G41" s="72"/>
      <c r="H41" s="106"/>
      <c r="I41" s="72"/>
      <c r="J41" s="72"/>
      <c r="K41" s="72"/>
      <c r="L41" s="72"/>
    </row>
    <row r="42" spans="1:15" ht="14.45" customHeight="1"/>
    <row r="43" spans="1:15" ht="12.75" customHeight="1">
      <c r="J43" s="29"/>
      <c r="K43" s="33"/>
      <c r="L43" s="33"/>
    </row>
    <row r="44" spans="1:15" ht="12.75" customHeight="1">
      <c r="J44" s="29"/>
      <c r="K44" s="33"/>
      <c r="L44" s="33"/>
    </row>
    <row r="45" spans="1:15" ht="12.75" customHeight="1">
      <c r="J45" s="34"/>
      <c r="K45" s="33"/>
      <c r="L45" s="35"/>
    </row>
    <row r="46" spans="1:15" ht="12.75" customHeight="1">
      <c r="J46" s="29"/>
      <c r="K46" s="36"/>
      <c r="L46" s="36"/>
    </row>
    <row r="47" spans="1:15" ht="12.75" customHeight="1">
      <c r="J47" s="15"/>
      <c r="K47" s="15"/>
      <c r="L47" s="15"/>
      <c r="M47" s="15"/>
    </row>
    <row r="48" spans="1:15" ht="12.75" customHeight="1">
      <c r="J48" s="15"/>
      <c r="K48" s="15"/>
      <c r="L48" s="15"/>
      <c r="M48" s="15"/>
    </row>
    <row r="49" spans="10:13" ht="12.75" customHeight="1">
      <c r="J49" s="148"/>
      <c r="K49" s="148"/>
      <c r="L49" s="148"/>
      <c r="M49" s="148"/>
    </row>
    <row r="50" spans="10:13" ht="12.75" customHeight="1">
      <c r="J50" s="29"/>
      <c r="K50" s="15"/>
      <c r="L50" s="15"/>
      <c r="M50" s="15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7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26:G26"/>
    <mergeCell ref="F7:G7"/>
    <mergeCell ref="F8:G8"/>
    <mergeCell ref="F10:G10"/>
    <mergeCell ref="F14:G14"/>
    <mergeCell ref="F18:G18"/>
    <mergeCell ref="J49:M49"/>
    <mergeCell ref="I9:K9"/>
    <mergeCell ref="F39:G39"/>
    <mergeCell ref="C39:D39"/>
    <mergeCell ref="F29:G29"/>
    <mergeCell ref="F32:G32"/>
    <mergeCell ref="F21:G21"/>
    <mergeCell ref="F24:G24"/>
    <mergeCell ref="I36:K38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9525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1200150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4" sqref="B14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10.5703125" bestFit="1" customWidth="1"/>
    <col min="4" max="5" width="14.7109375" customWidth="1"/>
    <col min="6" max="6" width="5.85546875" customWidth="1"/>
    <col min="7" max="8" width="14.7109375" customWidth="1"/>
    <col min="9" max="9" width="6.42578125" customWidth="1"/>
    <col min="10" max="10" width="27.28515625" customWidth="1"/>
    <col min="11" max="13" width="12.7109375" customWidth="1"/>
    <col min="14" max="14" width="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55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7" t="s">
        <v>53</v>
      </c>
      <c r="B5" s="167"/>
      <c r="C5" s="3"/>
      <c r="D5" s="171" t="s">
        <v>40</v>
      </c>
      <c r="E5" s="171"/>
      <c r="F5" s="3"/>
      <c r="G5" s="171" t="s">
        <v>42</v>
      </c>
      <c r="H5" s="171"/>
      <c r="I5" s="3"/>
      <c r="J5" s="118" t="s">
        <v>23</v>
      </c>
      <c r="O5" s="118" t="s">
        <v>23</v>
      </c>
    </row>
    <row r="6" spans="1:18" ht="13.5" thickBot="1">
      <c r="A6" s="168" t="s">
        <v>54</v>
      </c>
      <c r="B6" s="168"/>
      <c r="C6" s="5"/>
      <c r="D6" s="172" t="s">
        <v>41</v>
      </c>
      <c r="E6" s="172"/>
      <c r="F6" s="5"/>
      <c r="G6" s="172" t="s">
        <v>43</v>
      </c>
      <c r="H6" s="172"/>
      <c r="J6" s="2" t="s">
        <v>50</v>
      </c>
      <c r="K6" s="1"/>
      <c r="L6" s="1"/>
      <c r="M6" s="1"/>
      <c r="N6" s="3"/>
      <c r="O6" s="2" t="s">
        <v>57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18</v>
      </c>
      <c r="C8" s="3"/>
      <c r="D8" s="24" t="s">
        <v>10</v>
      </c>
      <c r="E8" s="24" t="s">
        <v>11</v>
      </c>
      <c r="F8" s="3"/>
      <c r="G8" s="24" t="s">
        <v>10</v>
      </c>
      <c r="H8" s="24" t="s">
        <v>11</v>
      </c>
      <c r="J8" s="6" t="s">
        <v>51</v>
      </c>
      <c r="K8" s="4" t="s">
        <v>0</v>
      </c>
      <c r="L8" s="7" t="s">
        <v>10</v>
      </c>
      <c r="M8" s="4" t="s">
        <v>11</v>
      </c>
      <c r="N8" s="3"/>
      <c r="O8" s="6" t="s">
        <v>51</v>
      </c>
      <c r="P8" s="4" t="s">
        <v>0</v>
      </c>
      <c r="Q8" s="7" t="s">
        <v>10</v>
      </c>
      <c r="R8" s="4" t="s">
        <v>11</v>
      </c>
    </row>
    <row r="9" spans="1:18">
      <c r="A9">
        <v>2023</v>
      </c>
      <c r="C9" s="3"/>
      <c r="D9" s="165" t="s">
        <v>7</v>
      </c>
      <c r="E9" s="166"/>
      <c r="F9" s="3"/>
      <c r="G9" s="165" t="s">
        <v>7</v>
      </c>
      <c r="H9" s="166"/>
      <c r="J9" s="8" t="s">
        <v>21</v>
      </c>
      <c r="K9" s="49">
        <f t="shared" ref="K9:K14" si="0">SUM(L9:M9)</f>
        <v>0</v>
      </c>
      <c r="L9" s="50">
        <f>+L10+L11+L17</f>
        <v>0</v>
      </c>
      <c r="M9" s="49">
        <f>+M10+M11</f>
        <v>0</v>
      </c>
      <c r="N9" s="3"/>
      <c r="O9" s="8" t="s">
        <v>21</v>
      </c>
      <c r="P9" s="49" t="e">
        <f>SUM(Q9:R9)</f>
        <v>#DIV/0!</v>
      </c>
      <c r="Q9" s="50" t="e">
        <f>+Q10+Q11+Q17</f>
        <v>#DIV/0!</v>
      </c>
      <c r="R9" s="49" t="e">
        <f>+R10+R11</f>
        <v>#DIV/0!</v>
      </c>
    </row>
    <row r="10" spans="1:18">
      <c r="A10">
        <v>2024</v>
      </c>
      <c r="C10" s="3"/>
      <c r="D10" s="107">
        <f>+'Comptabilité light'!C11</f>
        <v>0</v>
      </c>
      <c r="E10" s="119">
        <f>+'Comptabilité light'!D11</f>
        <v>0</v>
      </c>
      <c r="F10" s="3"/>
      <c r="G10" s="107">
        <f>+'Comptabilité light'!F11</f>
        <v>0</v>
      </c>
      <c r="H10" s="119">
        <f>+'Comptabilité light'!G11</f>
        <v>0</v>
      </c>
      <c r="J10" s="58" t="s">
        <v>7</v>
      </c>
      <c r="K10" s="51">
        <f t="shared" si="0"/>
        <v>0</v>
      </c>
      <c r="L10" s="52">
        <f>SUM(G10:G12)</f>
        <v>0</v>
      </c>
      <c r="M10" s="51">
        <f>SUM(H10:H12)</f>
        <v>0</v>
      </c>
      <c r="N10" s="3"/>
      <c r="O10" s="58" t="s">
        <v>7</v>
      </c>
      <c r="P10" s="51" t="e">
        <f t="shared" ref="P10:P14" si="1">SUM(Q10:R10)</f>
        <v>#DIV/0!</v>
      </c>
      <c r="Q10" s="52" t="e">
        <f>100/$L$27*L10</f>
        <v>#DIV/0!</v>
      </c>
      <c r="R10" s="52" t="e">
        <f>100/$L$27*M10</f>
        <v>#DIV/0!</v>
      </c>
    </row>
    <row r="11" spans="1:18">
      <c r="A11">
        <v>2025</v>
      </c>
      <c r="C11" s="3"/>
      <c r="D11" s="107">
        <f>+'Comptabilité light'!C12</f>
        <v>0</v>
      </c>
      <c r="E11" s="119">
        <f>+'Comptabilité light'!D12</f>
        <v>0</v>
      </c>
      <c r="F11" s="3"/>
      <c r="G11" s="107">
        <f>+'Comptabilité light'!F12</f>
        <v>0</v>
      </c>
      <c r="H11" s="119">
        <f>+'Comptabilité light'!G12</f>
        <v>0</v>
      </c>
      <c r="J11" s="58" t="s">
        <v>1</v>
      </c>
      <c r="K11" s="51">
        <f t="shared" si="0"/>
        <v>0</v>
      </c>
      <c r="L11" s="52">
        <f>SUM(L12:L16)</f>
        <v>0</v>
      </c>
      <c r="M11" s="51">
        <f>SUM(M12:M16)</f>
        <v>0</v>
      </c>
      <c r="N11" s="3"/>
      <c r="O11" s="56" t="s">
        <v>20</v>
      </c>
      <c r="P11" s="51" t="e">
        <f t="shared" si="1"/>
        <v>#DIV/0!</v>
      </c>
      <c r="Q11" s="51" t="e">
        <f>SUM(Q12:Q16)</f>
        <v>#DIV/0!</v>
      </c>
      <c r="R11" s="51" t="e">
        <f>SUM(R12:R16)</f>
        <v>#DIV/0!</v>
      </c>
    </row>
    <row r="12" spans="1:18">
      <c r="A12" s="18" t="s">
        <v>17</v>
      </c>
      <c r="B12" s="22">
        <v>1</v>
      </c>
      <c r="C12" s="3"/>
      <c r="D12" s="107">
        <f>+'Comptabilité light'!C13</f>
        <v>0</v>
      </c>
      <c r="E12" s="119">
        <f>+'Comptabilité light'!D13</f>
        <v>0</v>
      </c>
      <c r="F12" s="3"/>
      <c r="G12" s="107">
        <f>+'Comptabilité light'!F13</f>
        <v>0</v>
      </c>
      <c r="H12" s="119">
        <f>+'Comptabilité light'!G13</f>
        <v>0</v>
      </c>
      <c r="J12" s="9" t="s">
        <v>6</v>
      </c>
      <c r="K12" s="53">
        <f t="shared" si="0"/>
        <v>0</v>
      </c>
      <c r="L12" s="54">
        <f>SUM(G14:G16)</f>
        <v>0</v>
      </c>
      <c r="M12" s="53">
        <f>SUM(H14:H16)</f>
        <v>0</v>
      </c>
      <c r="N12" s="3"/>
      <c r="O12" s="9" t="s">
        <v>6</v>
      </c>
      <c r="P12" s="70" t="e">
        <f t="shared" si="1"/>
        <v>#DIV/0!</v>
      </c>
      <c r="Q12" s="53" t="e">
        <f t="shared" ref="Q12:R14" si="2">100/$L$27*L12</f>
        <v>#DIV/0!</v>
      </c>
      <c r="R12" s="54" t="e">
        <f t="shared" si="2"/>
        <v>#DIV/0!</v>
      </c>
    </row>
    <row r="13" spans="1:18">
      <c r="A13" s="18" t="s">
        <v>49</v>
      </c>
      <c r="B13" s="22" t="str">
        <f>IF(B12=1,"2023",IF(B12=2,"2024",IF(B12=3,"2025")))</f>
        <v>2023</v>
      </c>
      <c r="C13" s="3"/>
      <c r="D13" s="158" t="s">
        <v>6</v>
      </c>
      <c r="E13" s="159"/>
      <c r="F13" s="3"/>
      <c r="G13" s="158" t="s">
        <v>6</v>
      </c>
      <c r="H13" s="159"/>
      <c r="J13" s="9" t="s">
        <v>8</v>
      </c>
      <c r="K13" s="53">
        <f t="shared" si="0"/>
        <v>0</v>
      </c>
      <c r="L13" s="54">
        <f>SUM(G18:G19)</f>
        <v>0</v>
      </c>
      <c r="M13" s="53">
        <f>SUM(H18:H19)</f>
        <v>0</v>
      </c>
      <c r="N13" s="3"/>
      <c r="O13" s="9" t="s">
        <v>8</v>
      </c>
      <c r="P13" s="70" t="e">
        <f t="shared" si="1"/>
        <v>#DIV/0!</v>
      </c>
      <c r="Q13" s="53" t="e">
        <f t="shared" si="2"/>
        <v>#DIV/0!</v>
      </c>
      <c r="R13" s="54" t="e">
        <f t="shared" si="2"/>
        <v>#DIV/0!</v>
      </c>
    </row>
    <row r="14" spans="1:18">
      <c r="C14" s="3"/>
      <c r="D14" s="107">
        <f>+'Comptabilité light'!C15</f>
        <v>0</v>
      </c>
      <c r="E14" s="119">
        <f>+'Comptabilité light'!D15</f>
        <v>0</v>
      </c>
      <c r="F14" s="3"/>
      <c r="G14" s="107">
        <f>+'Comptabilité light'!F15</f>
        <v>0</v>
      </c>
      <c r="H14" s="119">
        <f>+'Comptabilité light'!G15</f>
        <v>0</v>
      </c>
      <c r="J14" s="9" t="s">
        <v>2</v>
      </c>
      <c r="K14" s="53">
        <f t="shared" si="0"/>
        <v>0</v>
      </c>
      <c r="L14" s="54">
        <f>SUM(G21:G22)</f>
        <v>0</v>
      </c>
      <c r="M14" s="53">
        <f>SUM(H21:H22)</f>
        <v>0</v>
      </c>
      <c r="N14" s="3"/>
      <c r="O14" s="9" t="s">
        <v>2</v>
      </c>
      <c r="P14" s="70" t="e">
        <f t="shared" si="1"/>
        <v>#DIV/0!</v>
      </c>
      <c r="Q14" s="53" t="e">
        <f t="shared" si="2"/>
        <v>#DIV/0!</v>
      </c>
      <c r="R14" s="54" t="e">
        <f t="shared" si="2"/>
        <v>#DIV/0!</v>
      </c>
    </row>
    <row r="15" spans="1:18">
      <c r="C15" s="3"/>
      <c r="D15" s="107">
        <f>+'Comptabilité light'!C16</f>
        <v>0</v>
      </c>
      <c r="E15" s="119">
        <f>+'Comptabilité light'!D16</f>
        <v>0</v>
      </c>
      <c r="F15" s="3"/>
      <c r="G15" s="107">
        <f>+'Comptabilité light'!F16</f>
        <v>0</v>
      </c>
      <c r="H15" s="119">
        <f>+'Comptabilité light'!G16</f>
        <v>0</v>
      </c>
      <c r="J15" s="59" t="s">
        <v>62</v>
      </c>
      <c r="K15" s="53">
        <f t="shared" ref="K15" si="3">SUM(L15:M15)</f>
        <v>0</v>
      </c>
      <c r="L15" s="54">
        <f>SUM(G24)</f>
        <v>0</v>
      </c>
      <c r="M15" s="53">
        <f>SUM(H24)</f>
        <v>0</v>
      </c>
      <c r="N15" s="3"/>
      <c r="O15" s="59" t="s">
        <v>62</v>
      </c>
      <c r="P15" s="70" t="e">
        <f t="shared" ref="P15" si="4">SUM(Q15:R15)</f>
        <v>#DIV/0!</v>
      </c>
      <c r="Q15" s="53" t="e">
        <f t="shared" ref="Q15" si="5">100/$L$27*L15</f>
        <v>#DIV/0!</v>
      </c>
      <c r="R15" s="54" t="e">
        <f t="shared" ref="R15" si="6">100/$L$27*M15</f>
        <v>#DIV/0!</v>
      </c>
    </row>
    <row r="16" spans="1:18">
      <c r="C16" s="3"/>
      <c r="D16" s="107">
        <f>+'Comptabilité light'!C17</f>
        <v>0</v>
      </c>
      <c r="E16" s="119">
        <f>+'Comptabilité light'!D17</f>
        <v>0</v>
      </c>
      <c r="F16" s="3"/>
      <c r="G16" s="107">
        <f>+'Comptabilité light'!F17</f>
        <v>0</v>
      </c>
      <c r="H16" s="119">
        <f>+'Comptabilité light'!G17</f>
        <v>0</v>
      </c>
      <c r="J16" s="9" t="s">
        <v>9</v>
      </c>
      <c r="K16" s="53">
        <f>SUM(L16:M16)</f>
        <v>0</v>
      </c>
      <c r="L16" s="54">
        <f>+G26</f>
        <v>0</v>
      </c>
      <c r="M16" s="54">
        <f>+H26</f>
        <v>0</v>
      </c>
      <c r="N16" s="3"/>
      <c r="O16" s="9" t="s">
        <v>9</v>
      </c>
      <c r="P16" s="70" t="e">
        <f>SUM(Q16:R16)</f>
        <v>#DIV/0!</v>
      </c>
      <c r="Q16" s="53" t="e">
        <f>100/$L$27*L16</f>
        <v>#DIV/0!</v>
      </c>
      <c r="R16" s="54" t="e">
        <f>100/$L$27*M16</f>
        <v>#DIV/0!</v>
      </c>
    </row>
    <row r="17" spans="1:18">
      <c r="C17" s="3"/>
      <c r="D17" s="158" t="s">
        <v>8</v>
      </c>
      <c r="E17" s="159"/>
      <c r="F17" s="3"/>
      <c r="G17" s="158" t="s">
        <v>8</v>
      </c>
      <c r="H17" s="159"/>
      <c r="J17" s="56" t="s">
        <v>45</v>
      </c>
      <c r="K17" s="51">
        <f t="shared" ref="K17" si="7">SUM(L17:M17)</f>
        <v>0</v>
      </c>
      <c r="L17" s="60">
        <f>+G28</f>
        <v>0</v>
      </c>
      <c r="M17" s="61"/>
      <c r="N17" s="3"/>
      <c r="O17" s="56" t="s">
        <v>45</v>
      </c>
      <c r="P17" s="51" t="e">
        <f t="shared" ref="P17:P24" si="8">SUM(Q17:R17)</f>
        <v>#DIV/0!</v>
      </c>
      <c r="Q17" s="52" t="e">
        <f>100/$L$27*L17</f>
        <v>#DIV/0!</v>
      </c>
      <c r="R17" s="71"/>
    </row>
    <row r="18" spans="1:18">
      <c r="C18" s="3"/>
      <c r="D18" s="107">
        <f>+'Comptabilité light'!C19</f>
        <v>0</v>
      </c>
      <c r="E18" s="119">
        <f>+'Comptabilité light'!D19</f>
        <v>0</v>
      </c>
      <c r="F18" s="3"/>
      <c r="G18" s="107">
        <f>+'Comptabilité light'!F19</f>
        <v>0</v>
      </c>
      <c r="H18" s="119">
        <f>+'Comptabilité light'!G19</f>
        <v>0</v>
      </c>
      <c r="J18" s="8" t="s">
        <v>12</v>
      </c>
      <c r="K18" s="49">
        <f t="shared" ref="K18:K25" si="9">SUM(L18:M18)</f>
        <v>0</v>
      </c>
      <c r="L18" s="49">
        <f>+L19+L20</f>
        <v>0</v>
      </c>
      <c r="M18" s="49">
        <f>+M19+M20</f>
        <v>0</v>
      </c>
      <c r="N18" s="3"/>
      <c r="O18" s="8" t="s">
        <v>12</v>
      </c>
      <c r="P18" s="49" t="e">
        <f t="shared" si="8"/>
        <v>#DIV/0!</v>
      </c>
      <c r="Q18" s="49" t="e">
        <f>+Q19+Q20</f>
        <v>#DIV/0!</v>
      </c>
      <c r="R18" s="49" t="e">
        <f>+R19+R20</f>
        <v>#DIV/0!</v>
      </c>
    </row>
    <row r="19" spans="1:18">
      <c r="A19" s="3"/>
      <c r="B19" s="3"/>
      <c r="C19" s="3"/>
      <c r="D19" s="107">
        <f>+'Comptabilité light'!C20</f>
        <v>0</v>
      </c>
      <c r="E19" s="119">
        <f>+'Comptabilité light'!D20</f>
        <v>0</v>
      </c>
      <c r="F19" s="3"/>
      <c r="G19" s="107">
        <f>+'Comptabilité light'!F20</f>
        <v>0</v>
      </c>
      <c r="H19" s="119">
        <f>+'Comptabilité light'!G20</f>
        <v>0</v>
      </c>
      <c r="J19" s="57" t="s">
        <v>13</v>
      </c>
      <c r="K19" s="53">
        <f t="shared" si="9"/>
        <v>0</v>
      </c>
      <c r="L19" s="54">
        <f>SUM(G32:G33)</f>
        <v>0</v>
      </c>
      <c r="M19" s="53">
        <f>SUM(H32:H33)</f>
        <v>0</v>
      </c>
      <c r="N19" s="3"/>
      <c r="O19" s="57" t="s">
        <v>13</v>
      </c>
      <c r="P19" s="53" t="e">
        <f t="shared" si="8"/>
        <v>#DIV/0!</v>
      </c>
      <c r="Q19" s="52" t="e">
        <f>100/$L$27*L19</f>
        <v>#DIV/0!</v>
      </c>
      <c r="R19" s="52" t="e">
        <f>100/$L$27*M19</f>
        <v>#DIV/0!</v>
      </c>
    </row>
    <row r="20" spans="1:18">
      <c r="A20" s="3"/>
      <c r="B20" s="3"/>
      <c r="C20" s="3"/>
      <c r="D20" s="158" t="s">
        <v>2</v>
      </c>
      <c r="E20" s="159"/>
      <c r="F20" s="3"/>
      <c r="G20" s="158" t="s">
        <v>2</v>
      </c>
      <c r="H20" s="159"/>
      <c r="J20" s="58" t="s">
        <v>15</v>
      </c>
      <c r="K20" s="51">
        <f t="shared" si="9"/>
        <v>0</v>
      </c>
      <c r="L20" s="52">
        <f>SUM(L21:L24)</f>
        <v>0</v>
      </c>
      <c r="M20" s="51">
        <f>SUM(M21:M24)</f>
        <v>0</v>
      </c>
      <c r="N20" s="3"/>
      <c r="O20" s="58" t="s">
        <v>15</v>
      </c>
      <c r="P20" s="51" t="e">
        <f t="shared" si="8"/>
        <v>#DIV/0!</v>
      </c>
      <c r="Q20" s="52" t="e">
        <f>SUM(Q21:Q24)</f>
        <v>#DIV/0!</v>
      </c>
      <c r="R20" s="51" t="e">
        <f>SUM(R21:R24)</f>
        <v>#DIV/0!</v>
      </c>
    </row>
    <row r="21" spans="1:18" ht="12" customHeight="1">
      <c r="A21" s="13" t="s">
        <v>19</v>
      </c>
      <c r="C21" s="3"/>
      <c r="D21" s="107">
        <f>+'Comptabilité light'!C22</f>
        <v>0</v>
      </c>
      <c r="E21" s="119">
        <f>+'Comptabilité light'!D22</f>
        <v>0</v>
      </c>
      <c r="F21" s="3"/>
      <c r="G21" s="107">
        <f>+'Comptabilité light'!F22</f>
        <v>0</v>
      </c>
      <c r="H21" s="119">
        <f>+'Comptabilité light'!G22</f>
        <v>0</v>
      </c>
      <c r="J21" s="9" t="s">
        <v>16</v>
      </c>
      <c r="K21" s="53">
        <f t="shared" si="9"/>
        <v>0</v>
      </c>
      <c r="L21" s="54">
        <f t="shared" ref="L21:M24" si="10">+G35</f>
        <v>0</v>
      </c>
      <c r="M21" s="53">
        <f t="shared" si="10"/>
        <v>0</v>
      </c>
      <c r="N21" s="3"/>
      <c r="O21" s="9" t="s">
        <v>16</v>
      </c>
      <c r="P21" s="53" t="e">
        <f t="shared" si="8"/>
        <v>#DIV/0!</v>
      </c>
      <c r="Q21" s="53" t="e">
        <f t="shared" ref="Q21:R24" si="11">100/$L$27*L21</f>
        <v>#DIV/0!</v>
      </c>
      <c r="R21" s="54" t="e">
        <f t="shared" si="11"/>
        <v>#DIV/0!</v>
      </c>
    </row>
    <row r="22" spans="1:18">
      <c r="A22" s="19" t="s">
        <v>5</v>
      </c>
      <c r="C22" s="3"/>
      <c r="D22" s="107">
        <f>+'Comptabilité light'!C23</f>
        <v>0</v>
      </c>
      <c r="E22" s="119">
        <f>+'Comptabilité light'!D23</f>
        <v>0</v>
      </c>
      <c r="F22" s="3"/>
      <c r="G22" s="107">
        <f>+'Comptabilité light'!F23</f>
        <v>0</v>
      </c>
      <c r="H22" s="119">
        <f>+'Comptabilité light'!G23</f>
        <v>0</v>
      </c>
      <c r="J22" s="9" t="s">
        <v>22</v>
      </c>
      <c r="K22" s="53">
        <f t="shared" si="9"/>
        <v>0</v>
      </c>
      <c r="L22" s="54">
        <f t="shared" si="10"/>
        <v>0</v>
      </c>
      <c r="M22" s="53">
        <f t="shared" si="10"/>
        <v>0</v>
      </c>
      <c r="N22" s="3"/>
      <c r="O22" s="9" t="s">
        <v>22</v>
      </c>
      <c r="P22" s="53" t="e">
        <f t="shared" si="8"/>
        <v>#DIV/0!</v>
      </c>
      <c r="Q22" s="53" t="e">
        <f t="shared" si="11"/>
        <v>#DIV/0!</v>
      </c>
      <c r="R22" s="54" t="e">
        <f t="shared" si="11"/>
        <v>#DIV/0!</v>
      </c>
    </row>
    <row r="23" spans="1:18">
      <c r="A23" s="19" t="s">
        <v>4</v>
      </c>
      <c r="C23" s="3"/>
      <c r="D23" s="158" t="s">
        <v>62</v>
      </c>
      <c r="E23" s="159"/>
      <c r="F23" s="3"/>
      <c r="G23" s="158" t="s">
        <v>62</v>
      </c>
      <c r="H23" s="159"/>
      <c r="J23" s="9" t="s">
        <v>14</v>
      </c>
      <c r="K23" s="53">
        <f t="shared" si="9"/>
        <v>0</v>
      </c>
      <c r="L23" s="54">
        <f t="shared" si="10"/>
        <v>0</v>
      </c>
      <c r="M23" s="53">
        <f t="shared" si="10"/>
        <v>0</v>
      </c>
      <c r="N23" s="3"/>
      <c r="O23" s="9" t="s">
        <v>14</v>
      </c>
      <c r="P23" s="53" t="e">
        <f t="shared" si="8"/>
        <v>#DIV/0!</v>
      </c>
      <c r="Q23" s="53" t="e">
        <f t="shared" si="11"/>
        <v>#DIV/0!</v>
      </c>
      <c r="R23" s="54" t="e">
        <f t="shared" si="11"/>
        <v>#DIV/0!</v>
      </c>
    </row>
    <row r="24" spans="1:18">
      <c r="A24" s="19" t="s">
        <v>3</v>
      </c>
      <c r="C24" s="3"/>
      <c r="D24" s="107">
        <f>+'Comptabilité light'!C25</f>
        <v>0</v>
      </c>
      <c r="E24" s="119">
        <f>+'Comptabilité light'!D25</f>
        <v>0</v>
      </c>
      <c r="F24" s="3"/>
      <c r="G24" s="107">
        <f>+'Comptabilité light'!F25</f>
        <v>0</v>
      </c>
      <c r="H24" s="119">
        <f>+'Comptabilité light'!G25</f>
        <v>0</v>
      </c>
      <c r="J24" s="9" t="s">
        <v>62</v>
      </c>
      <c r="K24" s="53">
        <f t="shared" si="9"/>
        <v>0</v>
      </c>
      <c r="L24" s="54">
        <f t="shared" si="10"/>
        <v>0</v>
      </c>
      <c r="M24" s="53">
        <f t="shared" si="10"/>
        <v>0</v>
      </c>
      <c r="N24" s="3"/>
      <c r="O24" s="59" t="s">
        <v>64</v>
      </c>
      <c r="P24" s="53" t="e">
        <f t="shared" si="8"/>
        <v>#DIV/0!</v>
      </c>
      <c r="Q24" s="53" t="e">
        <f t="shared" si="11"/>
        <v>#DIV/0!</v>
      </c>
      <c r="R24" s="54" t="e">
        <f t="shared" si="11"/>
        <v>#DIV/0!</v>
      </c>
    </row>
    <row r="25" spans="1:18">
      <c r="A25" s="20" t="s">
        <v>17</v>
      </c>
      <c r="B25" s="21">
        <v>1</v>
      </c>
      <c r="C25" s="3"/>
      <c r="D25" s="158" t="s">
        <v>9</v>
      </c>
      <c r="E25" s="159"/>
      <c r="F25" s="3"/>
      <c r="G25" s="158" t="s">
        <v>9</v>
      </c>
      <c r="H25" s="159"/>
      <c r="J25" s="6" t="s">
        <v>0</v>
      </c>
      <c r="K25" s="55">
        <f t="shared" si="9"/>
        <v>0</v>
      </c>
      <c r="L25" s="55">
        <f>SUM(L9,L18)</f>
        <v>0</v>
      </c>
      <c r="M25" s="55">
        <f>SUM(M9,M18)</f>
        <v>0</v>
      </c>
      <c r="O25" s="6" t="s">
        <v>0</v>
      </c>
      <c r="P25" s="55" t="e">
        <f>SUM(Q25,R25)</f>
        <v>#DIV/0!</v>
      </c>
      <c r="Q25" s="55" t="e">
        <f>SUM(Q9,Q18)</f>
        <v>#DIV/0!</v>
      </c>
      <c r="R25" s="55" t="e">
        <f>SUM(R9,R18)</f>
        <v>#DIV/0!</v>
      </c>
    </row>
    <row r="26" spans="1:18">
      <c r="A26" s="20" t="s">
        <v>49</v>
      </c>
      <c r="B26" s="22" t="str">
        <f>IF(B25=1,"kWh",IF(B25=2,"MWh",IF(B25=3,"GWh")))</f>
        <v>kWh</v>
      </c>
      <c r="C26" s="3"/>
      <c r="D26" s="108">
        <f>+'Comptabilité light'!C27</f>
        <v>0</v>
      </c>
      <c r="E26" s="114">
        <f>+'Comptabilité light'!D27</f>
        <v>0</v>
      </c>
      <c r="F26" s="3"/>
      <c r="G26" s="108">
        <f>+'Comptabilité light'!F27</f>
        <v>0</v>
      </c>
      <c r="H26" s="114">
        <f>+'Comptabilité light'!G27</f>
        <v>0</v>
      </c>
      <c r="I26" s="10"/>
    </row>
    <row r="27" spans="1:18" ht="13.5" thickBot="1">
      <c r="C27" s="3"/>
      <c r="F27" s="3"/>
      <c r="G27" s="158" t="s">
        <v>60</v>
      </c>
      <c r="H27" s="159"/>
      <c r="J27" s="2" t="s">
        <v>44</v>
      </c>
      <c r="K27" s="1"/>
      <c r="L27" s="109">
        <f>+'Comptabilité light'!C4</f>
        <v>0</v>
      </c>
      <c r="M27" s="1" t="str">
        <f>+B26</f>
        <v>kWh</v>
      </c>
    </row>
    <row r="28" spans="1:18">
      <c r="C28" s="3"/>
      <c r="F28" s="3"/>
      <c r="G28" s="108">
        <f>+'Comptabilité light'!F28</f>
        <v>0</v>
      </c>
      <c r="H28" s="114"/>
    </row>
    <row r="29" spans="1:18">
      <c r="C29" s="3"/>
      <c r="F29" s="3"/>
    </row>
    <row r="30" spans="1:18">
      <c r="C30" s="3"/>
      <c r="F30" s="3"/>
    </row>
    <row r="31" spans="1:18">
      <c r="C31" s="3"/>
      <c r="D31" s="154" t="s">
        <v>13</v>
      </c>
      <c r="E31" s="155"/>
      <c r="F31" s="3"/>
      <c r="G31" s="154" t="s">
        <v>13</v>
      </c>
      <c r="H31" s="155"/>
    </row>
    <row r="32" spans="1:18">
      <c r="C32" s="3"/>
      <c r="D32" s="107">
        <f>+'Comptabilité light'!C30</f>
        <v>0</v>
      </c>
      <c r="E32" s="119">
        <f>+'Comptabilité light'!D30</f>
        <v>0</v>
      </c>
      <c r="F32" s="3"/>
      <c r="G32" s="107">
        <f>+'Comptabilité light'!F30</f>
        <v>0</v>
      </c>
      <c r="H32" s="119">
        <f>+'Comptabilité light'!G30</f>
        <v>0</v>
      </c>
    </row>
    <row r="33" spans="3:8">
      <c r="D33" s="107">
        <f>+'Comptabilité light'!C31</f>
        <v>0</v>
      </c>
      <c r="E33" s="119">
        <f>+'Comptabilité light'!D31</f>
        <v>0</v>
      </c>
      <c r="F33" s="11"/>
      <c r="G33" s="107">
        <f>+'Comptabilité light'!F31</f>
        <v>0</v>
      </c>
      <c r="H33" s="119">
        <f>+'Comptabilité light'!G31</f>
        <v>0</v>
      </c>
    </row>
    <row r="34" spans="3:8">
      <c r="D34" s="156" t="s">
        <v>15</v>
      </c>
      <c r="E34" s="157"/>
      <c r="F34" s="11"/>
      <c r="G34" s="156" t="s">
        <v>15</v>
      </c>
      <c r="H34" s="157"/>
    </row>
    <row r="35" spans="3:8">
      <c r="C35" s="18" t="s">
        <v>16</v>
      </c>
      <c r="D35" s="107">
        <f>+'Comptabilité light'!C33</f>
        <v>0</v>
      </c>
      <c r="E35" s="119">
        <f>+'Comptabilité light'!D33</f>
        <v>0</v>
      </c>
      <c r="F35" s="11"/>
      <c r="G35" s="107">
        <f>+'Comptabilité light'!F33</f>
        <v>0</v>
      </c>
      <c r="H35" s="119">
        <f>+'Comptabilité light'!G33</f>
        <v>0</v>
      </c>
    </row>
    <row r="36" spans="3:8">
      <c r="C36" s="18" t="s">
        <v>22</v>
      </c>
      <c r="D36" s="107">
        <f>+'Comptabilité light'!C34</f>
        <v>0</v>
      </c>
      <c r="E36" s="119">
        <f>+'Comptabilité light'!D34</f>
        <v>0</v>
      </c>
      <c r="F36" s="3"/>
      <c r="G36" s="107">
        <f>+'Comptabilité light'!F34</f>
        <v>0</v>
      </c>
      <c r="H36" s="119">
        <f>+'Comptabilité light'!G34</f>
        <v>0</v>
      </c>
    </row>
    <row r="37" spans="3:8">
      <c r="C37" s="18" t="s">
        <v>14</v>
      </c>
      <c r="D37" s="107">
        <f>+'Comptabilité light'!C35</f>
        <v>0</v>
      </c>
      <c r="E37" s="119">
        <f>+'Comptabilité light'!D35</f>
        <v>0</v>
      </c>
      <c r="F37" s="3"/>
      <c r="G37" s="107">
        <f>+'Comptabilité light'!F35</f>
        <v>0</v>
      </c>
      <c r="H37" s="119">
        <f>+'Comptabilité light'!G35</f>
        <v>0</v>
      </c>
    </row>
    <row r="38" spans="3:8">
      <c r="C38" s="18" t="s">
        <v>62</v>
      </c>
      <c r="D38" s="108">
        <f>+'Comptabilité light'!C36</f>
        <v>0</v>
      </c>
      <c r="E38" s="114">
        <f>+'Comptabilité light'!D36</f>
        <v>0</v>
      </c>
      <c r="F38" s="3"/>
      <c r="G38" s="108">
        <f>+'Comptabilité light'!F36</f>
        <v>0</v>
      </c>
      <c r="H38" s="114">
        <f>+'Comptabilité light'!G36</f>
        <v>0</v>
      </c>
    </row>
    <row r="40" spans="3:8">
      <c r="C40" s="11"/>
      <c r="D40" s="117">
        <f>SUM(D10:D38)</f>
        <v>0</v>
      </c>
      <c r="E40" s="117">
        <f>SUM(E10:E38)</f>
        <v>0</v>
      </c>
      <c r="F40" s="11"/>
      <c r="G40" s="117">
        <f>SUM(G10:G38)</f>
        <v>0</v>
      </c>
      <c r="H40" s="117">
        <f>SUM(H10:H38)</f>
        <v>0</v>
      </c>
    </row>
    <row r="41" spans="3:8">
      <c r="D41" s="173">
        <f>+D40+E40</f>
        <v>0</v>
      </c>
      <c r="E41" s="173"/>
      <c r="G41" s="169">
        <f>SUM(G10:H38)</f>
        <v>0</v>
      </c>
      <c r="H41" s="170"/>
    </row>
  </sheetData>
  <mergeCells count="25">
    <mergeCell ref="G5:H5"/>
    <mergeCell ref="G6:H6"/>
    <mergeCell ref="G25:H25"/>
    <mergeCell ref="G31:H31"/>
    <mergeCell ref="D41:E41"/>
    <mergeCell ref="G23:H23"/>
    <mergeCell ref="G9:H9"/>
    <mergeCell ref="G13:H13"/>
    <mergeCell ref="G17:H17"/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5:E25"/>
    <mergeCell ref="D31:E31"/>
    <mergeCell ref="D34:E34"/>
    <mergeCell ref="D20:E20"/>
    <mergeCell ref="G20:H20"/>
    <mergeCell ref="D23:E23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Q17:R17 Q19:R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Comptabilité light</vt:lpstr>
      <vt:lpstr>Annexe light</vt:lpstr>
      <vt:lpstr>'Annexe light'!Druckbereich</vt:lpstr>
      <vt:lpstr>'Comptabilité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2018-11-07T10:25:29Z</cp:lastPrinted>
  <dcterms:created xsi:type="dcterms:W3CDTF">2004-01-16T13:30:48Z</dcterms:created>
  <dcterms:modified xsi:type="dcterms:W3CDTF">2024-03-06T09:51:33Z</dcterms:modified>
</cp:coreProperties>
</file>