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Studies\2019.03.14 - Feuilles de coûts forage\Feuilles de coûts de forage - Versions publiées\"/>
    </mc:Choice>
  </mc:AlternateContent>
  <bookViews>
    <workbookView xWindow="40920" yWindow="-120" windowWidth="19440" windowHeight="15000"/>
  </bookViews>
  <sheets>
    <sheet name="Page de Couverture" sheetId="11" r:id="rId1"/>
    <sheet name="Jour 1 - Coûts réels jj-mm-aa" sheetId="8" r:id="rId2"/>
    <sheet name="Jour 2 - jj-mm-aa" sheetId="9" r:id="rId3"/>
    <sheet name="Coûts réels cumulés - Final" sheetId="1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5" i="8" l="1"/>
  <c r="H9" i="8" l="1"/>
  <c r="H8" i="8" l="1"/>
  <c r="D9" i="8" s="1"/>
  <c r="H11" i="8"/>
  <c r="H12" i="8"/>
  <c r="H128" i="8" l="1"/>
  <c r="H127" i="8"/>
  <c r="H129" i="8" s="1"/>
  <c r="H117" i="8"/>
  <c r="H116" i="8"/>
  <c r="H118" i="8" s="1"/>
  <c r="H108" i="8"/>
  <c r="H107" i="8"/>
  <c r="H110" i="8" s="1"/>
  <c r="H101" i="8"/>
  <c r="H100" i="8"/>
  <c r="H99" i="8"/>
  <c r="H98" i="8"/>
  <c r="H95" i="8"/>
  <c r="H89" i="8"/>
  <c r="H88" i="8"/>
  <c r="H86" i="8"/>
  <c r="H85" i="8"/>
  <c r="H84" i="8"/>
  <c r="H79" i="8"/>
  <c r="H78" i="8"/>
  <c r="H77" i="8"/>
  <c r="H76" i="8"/>
  <c r="H75" i="8"/>
  <c r="H72" i="8"/>
  <c r="H66" i="8"/>
  <c r="H65" i="8"/>
  <c r="H64" i="8"/>
  <c r="H63" i="8"/>
  <c r="E58" i="8"/>
  <c r="H58" i="8" s="1"/>
  <c r="E57" i="8"/>
  <c r="H57" i="8" s="1"/>
  <c r="E56" i="8"/>
  <c r="H56" i="8" s="1"/>
  <c r="E55" i="8"/>
  <c r="H55" i="8" s="1"/>
  <c r="H52" i="8"/>
  <c r="E45" i="8"/>
  <c r="H45" i="8" s="1"/>
  <c r="E44" i="8"/>
  <c r="H44" i="8" s="1"/>
  <c r="H43" i="8"/>
  <c r="E42" i="8"/>
  <c r="H42" i="8" s="1"/>
  <c r="E41" i="8"/>
  <c r="H41" i="8" s="1"/>
  <c r="H40" i="8"/>
  <c r="E39" i="8"/>
  <c r="H39" i="8" s="1"/>
  <c r="E38" i="8"/>
  <c r="H38" i="8" s="1"/>
  <c r="H37" i="8"/>
  <c r="E36" i="8"/>
  <c r="H36" i="8" s="1"/>
  <c r="E35" i="8"/>
  <c r="H35" i="8" s="1"/>
  <c r="H34" i="8"/>
  <c r="G30" i="8"/>
  <c r="E28" i="8"/>
  <c r="H128" i="10"/>
  <c r="H127" i="10"/>
  <c r="H129" i="10" s="1"/>
  <c r="H117" i="10"/>
  <c r="H116" i="10"/>
  <c r="H108" i="10"/>
  <c r="H107" i="10"/>
  <c r="H101" i="10"/>
  <c r="H100" i="10"/>
  <c r="H99" i="10"/>
  <c r="H98" i="10"/>
  <c r="H95" i="10"/>
  <c r="H89" i="10"/>
  <c r="H88" i="10"/>
  <c r="H86" i="10"/>
  <c r="H85" i="10"/>
  <c r="H84" i="10"/>
  <c r="H79" i="10"/>
  <c r="H78" i="10"/>
  <c r="H77" i="10"/>
  <c r="H76" i="10"/>
  <c r="H75" i="10"/>
  <c r="H72" i="10"/>
  <c r="H66" i="10"/>
  <c r="H65" i="10"/>
  <c r="H64" i="10"/>
  <c r="H63" i="10"/>
  <c r="E58" i="10"/>
  <c r="H58" i="10" s="1"/>
  <c r="E57" i="10"/>
  <c r="H57" i="10" s="1"/>
  <c r="E56" i="10"/>
  <c r="H56" i="10" s="1"/>
  <c r="E55" i="10"/>
  <c r="H55" i="10" s="1"/>
  <c r="H52" i="10"/>
  <c r="E45" i="10"/>
  <c r="H45" i="10" s="1"/>
  <c r="E44" i="10"/>
  <c r="H44" i="10" s="1"/>
  <c r="H43" i="10"/>
  <c r="E42" i="10"/>
  <c r="H42" i="10" s="1"/>
  <c r="E41" i="10"/>
  <c r="H41" i="10" s="1"/>
  <c r="H40" i="10"/>
  <c r="E39" i="10"/>
  <c r="H39" i="10" s="1"/>
  <c r="E38" i="10"/>
  <c r="H38" i="10" s="1"/>
  <c r="H37" i="10"/>
  <c r="E36" i="10"/>
  <c r="H36" i="10" s="1"/>
  <c r="E35" i="10"/>
  <c r="H35" i="10" s="1"/>
  <c r="H34" i="10"/>
  <c r="G30" i="10"/>
  <c r="E28" i="10"/>
  <c r="H128" i="9"/>
  <c r="H127" i="9"/>
  <c r="H117" i="9"/>
  <c r="H118" i="9" s="1"/>
  <c r="H116" i="9"/>
  <c r="H108" i="9"/>
  <c r="H107" i="9"/>
  <c r="H101" i="9"/>
  <c r="H100" i="9"/>
  <c r="H99" i="9"/>
  <c r="H98" i="9"/>
  <c r="H95" i="9"/>
  <c r="H89" i="9"/>
  <c r="H88" i="9"/>
  <c r="H86" i="9"/>
  <c r="H85" i="9"/>
  <c r="H84" i="9"/>
  <c r="H79" i="9"/>
  <c r="H78" i="9"/>
  <c r="H77" i="9"/>
  <c r="H76" i="9"/>
  <c r="H75" i="9"/>
  <c r="H72" i="9"/>
  <c r="H66" i="9"/>
  <c r="H65" i="9"/>
  <c r="H64" i="9"/>
  <c r="H63" i="9"/>
  <c r="E58" i="9"/>
  <c r="H58" i="9" s="1"/>
  <c r="E57" i="9"/>
  <c r="H57" i="9" s="1"/>
  <c r="E56" i="9"/>
  <c r="H56" i="9" s="1"/>
  <c r="E55" i="9"/>
  <c r="H55" i="9" s="1"/>
  <c r="H52" i="9"/>
  <c r="E45" i="9"/>
  <c r="H45" i="9" s="1"/>
  <c r="E44" i="9"/>
  <c r="H44" i="9" s="1"/>
  <c r="H43" i="9"/>
  <c r="E42" i="9"/>
  <c r="H42" i="9" s="1"/>
  <c r="E41" i="9"/>
  <c r="H41" i="9" s="1"/>
  <c r="H40" i="9"/>
  <c r="E39" i="9"/>
  <c r="H39" i="9" s="1"/>
  <c r="E38" i="9"/>
  <c r="H38" i="9" s="1"/>
  <c r="H37" i="9"/>
  <c r="E36" i="9"/>
  <c r="H36" i="9" s="1"/>
  <c r="E35" i="9"/>
  <c r="H35" i="9" s="1"/>
  <c r="H34" i="9"/>
  <c r="G30" i="9"/>
  <c r="E28" i="9"/>
  <c r="H129" i="9" l="1"/>
  <c r="H110" i="9"/>
  <c r="H67" i="9"/>
  <c r="H118" i="10"/>
  <c r="H90" i="8"/>
  <c r="H102" i="9"/>
  <c r="H81" i="10"/>
  <c r="H90" i="10"/>
  <c r="H67" i="8"/>
  <c r="H102" i="8"/>
  <c r="H81" i="9"/>
  <c r="H90" i="9"/>
  <c r="H81" i="8"/>
  <c r="H67" i="10"/>
  <c r="H102" i="10"/>
  <c r="H110" i="10"/>
  <c r="H47" i="8"/>
  <c r="H60" i="8"/>
  <c r="H47" i="10"/>
  <c r="H60" i="10"/>
  <c r="H47" i="9"/>
  <c r="H60" i="9"/>
  <c r="N145" i="10"/>
  <c r="K138" i="10"/>
  <c r="K136" i="10"/>
  <c r="K134" i="10"/>
  <c r="K132" i="10"/>
  <c r="K131" i="10"/>
  <c r="J129" i="10"/>
  <c r="K129" i="10" s="1"/>
  <c r="K124" i="10"/>
  <c r="K122" i="10"/>
  <c r="J118" i="10"/>
  <c r="K118" i="10" s="1"/>
  <c r="J114" i="10"/>
  <c r="K114" i="10" s="1"/>
  <c r="J110" i="10"/>
  <c r="K110" i="10" s="1"/>
  <c r="K104" i="10"/>
  <c r="J102" i="10"/>
  <c r="K102" i="10" s="1"/>
  <c r="J95" i="10"/>
  <c r="K95" i="10" s="1"/>
  <c r="J90" i="10"/>
  <c r="K90" i="10" s="1"/>
  <c r="J81" i="10"/>
  <c r="K81" i="10" s="1"/>
  <c r="J72" i="10"/>
  <c r="K72" i="10" s="1"/>
  <c r="J67" i="10"/>
  <c r="K67" i="10" s="1"/>
  <c r="J60" i="10"/>
  <c r="K60" i="10" s="1"/>
  <c r="J52" i="10"/>
  <c r="K52" i="10" s="1"/>
  <c r="J47" i="10"/>
  <c r="K47" i="10" s="1"/>
  <c r="J31" i="10"/>
  <c r="K31" i="10" s="1"/>
  <c r="N145" i="9"/>
  <c r="K138" i="9"/>
  <c r="K136" i="9"/>
  <c r="K134" i="9"/>
  <c r="K132" i="9"/>
  <c r="K131" i="9"/>
  <c r="J129" i="9"/>
  <c r="K129" i="9" s="1"/>
  <c r="K124" i="9"/>
  <c r="K122" i="9"/>
  <c r="J118" i="9"/>
  <c r="K118" i="9" s="1"/>
  <c r="J114" i="9"/>
  <c r="K114" i="9" s="1"/>
  <c r="J110" i="9"/>
  <c r="K110" i="9" s="1"/>
  <c r="K104" i="9"/>
  <c r="J102" i="9"/>
  <c r="K102" i="9" s="1"/>
  <c r="J95" i="9"/>
  <c r="K95" i="9" s="1"/>
  <c r="J90" i="9"/>
  <c r="K90" i="9" s="1"/>
  <c r="J81" i="9"/>
  <c r="K81" i="9" s="1"/>
  <c r="J72" i="9"/>
  <c r="K72" i="9" s="1"/>
  <c r="J67" i="9"/>
  <c r="K67" i="9" s="1"/>
  <c r="J60" i="9"/>
  <c r="K60" i="9" s="1"/>
  <c r="J52" i="9"/>
  <c r="K52" i="9" s="1"/>
  <c r="J47" i="9"/>
  <c r="K47" i="9" s="1"/>
  <c r="J31" i="9"/>
  <c r="K31" i="9" s="1"/>
  <c r="K145" i="10" l="1"/>
  <c r="K145" i="9"/>
  <c r="K138" i="8"/>
  <c r="K136" i="8"/>
  <c r="K134" i="8"/>
  <c r="K132" i="8"/>
  <c r="K131" i="8"/>
  <c r="J129" i="8"/>
  <c r="K129" i="8" s="1"/>
  <c r="K124" i="8"/>
  <c r="K122" i="8"/>
  <c r="J118" i="8"/>
  <c r="K118" i="8" s="1"/>
  <c r="J114" i="8"/>
  <c r="K114" i="8" s="1"/>
  <c r="J110" i="8"/>
  <c r="K110" i="8" s="1"/>
  <c r="K104" i="8"/>
  <c r="J102" i="8"/>
  <c r="K102" i="8" s="1"/>
  <c r="J95" i="8"/>
  <c r="K95" i="8" s="1"/>
  <c r="J90" i="8"/>
  <c r="K90" i="8" s="1"/>
  <c r="J81" i="8"/>
  <c r="K81" i="8" s="1"/>
  <c r="J72" i="8"/>
  <c r="K72" i="8" s="1"/>
  <c r="J67" i="8"/>
  <c r="K67" i="8" s="1"/>
  <c r="J60" i="8"/>
  <c r="K60" i="8" s="1"/>
  <c r="J52" i="8"/>
  <c r="K52" i="8" s="1"/>
  <c r="J47" i="8"/>
  <c r="K47" i="8" s="1"/>
  <c r="J31" i="8"/>
  <c r="K31" i="8" s="1"/>
  <c r="K145" i="8" s="1"/>
  <c r="N7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J21" i="8"/>
  <c r="K21" i="8"/>
  <c r="L21" i="8"/>
  <c r="N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J21" i="9"/>
  <c r="K21" i="9"/>
  <c r="L21" i="9"/>
  <c r="N9" i="9" l="1"/>
  <c r="N9" i="8"/>
  <c r="M21" i="8"/>
  <c r="N20" i="8"/>
  <c r="N18" i="8"/>
  <c r="N16" i="8"/>
  <c r="N14" i="8"/>
  <c r="N12" i="8"/>
  <c r="N10" i="8"/>
  <c r="N8" i="8"/>
  <c r="N19" i="8"/>
  <c r="N17" i="8"/>
  <c r="N15" i="8"/>
  <c r="N13" i="8"/>
  <c r="N11" i="8"/>
  <c r="M21" i="9"/>
  <c r="N20" i="9"/>
  <c r="N18" i="9"/>
  <c r="N16" i="9"/>
  <c r="N14" i="9"/>
  <c r="N12" i="9"/>
  <c r="N10" i="9"/>
  <c r="N8" i="9"/>
  <c r="N19" i="9"/>
  <c r="N17" i="9"/>
  <c r="N15" i="9"/>
  <c r="N13" i="9"/>
  <c r="N11" i="9"/>
  <c r="L21" i="10"/>
  <c r="K21" i="10"/>
  <c r="J21" i="10"/>
  <c r="G21" i="10"/>
  <c r="E112" i="10" s="1"/>
  <c r="H112" i="10" s="1"/>
  <c r="H114" i="10" s="1"/>
  <c r="F21" i="10"/>
  <c r="E21" i="10"/>
  <c r="M20" i="10"/>
  <c r="H20" i="10"/>
  <c r="M19" i="10"/>
  <c r="H19" i="10"/>
  <c r="M18" i="10"/>
  <c r="H18" i="10"/>
  <c r="M17" i="10"/>
  <c r="H17" i="10"/>
  <c r="M16" i="10"/>
  <c r="H16" i="10"/>
  <c r="M15" i="10"/>
  <c r="H15" i="10"/>
  <c r="M14" i="10"/>
  <c r="H14" i="10"/>
  <c r="M13" i="10"/>
  <c r="H13" i="10"/>
  <c r="M12" i="10"/>
  <c r="H12" i="10"/>
  <c r="M11" i="10"/>
  <c r="H11" i="10"/>
  <c r="M10" i="10"/>
  <c r="H10" i="10"/>
  <c r="M9" i="10"/>
  <c r="H9" i="10"/>
  <c r="M8" i="10"/>
  <c r="H8" i="10"/>
  <c r="D8" i="10" s="1"/>
  <c r="N7" i="10"/>
  <c r="D7" i="10"/>
  <c r="G21" i="9"/>
  <c r="E112" i="9" s="1"/>
  <c r="H112" i="9" s="1"/>
  <c r="H114" i="9" s="1"/>
  <c r="F21" i="9"/>
  <c r="E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D7" i="9"/>
  <c r="G21" i="8"/>
  <c r="E112" i="8" s="1"/>
  <c r="H112" i="8" s="1"/>
  <c r="H114" i="8" s="1"/>
  <c r="F21" i="8"/>
  <c r="E21" i="8"/>
  <c r="H20" i="8"/>
  <c r="H19" i="8"/>
  <c r="H18" i="8"/>
  <c r="H17" i="8"/>
  <c r="H16" i="8"/>
  <c r="H15" i="8"/>
  <c r="H14" i="8"/>
  <c r="H13" i="8"/>
  <c r="H10" i="8"/>
  <c r="D10" i="8" s="1"/>
  <c r="D7" i="8"/>
  <c r="H21" i="10" l="1"/>
  <c r="E132" i="10" s="1"/>
  <c r="H132" i="10" s="1"/>
  <c r="D16" i="10"/>
  <c r="D19" i="9"/>
  <c r="E29" i="8"/>
  <c r="H29" i="8" s="1"/>
  <c r="E30" i="8"/>
  <c r="H30" i="8" s="1"/>
  <c r="D14" i="9"/>
  <c r="E29" i="9"/>
  <c r="H29" i="9" s="1"/>
  <c r="E30" i="9"/>
  <c r="H30" i="9" s="1"/>
  <c r="D12" i="9"/>
  <c r="D20" i="9"/>
  <c r="D19" i="10"/>
  <c r="D10" i="10"/>
  <c r="D18" i="10"/>
  <c r="D10" i="9"/>
  <c r="D18" i="9"/>
  <c r="D12" i="10"/>
  <c r="D20" i="10"/>
  <c r="E29" i="10"/>
  <c r="H29" i="10" s="1"/>
  <c r="E30" i="10"/>
  <c r="H30" i="10" s="1"/>
  <c r="H21" i="8"/>
  <c r="E132" i="8" s="1"/>
  <c r="H132" i="8" s="1"/>
  <c r="D8" i="9"/>
  <c r="D16" i="9"/>
  <c r="H21" i="9"/>
  <c r="E132" i="9" s="1"/>
  <c r="H132" i="9" s="1"/>
  <c r="D14" i="10"/>
  <c r="D17" i="8"/>
  <c r="D20" i="8"/>
  <c r="D8" i="8"/>
  <c r="D11" i="8"/>
  <c r="D19" i="8"/>
  <c r="D15" i="8"/>
  <c r="D13" i="8"/>
  <c r="M21" i="10"/>
  <c r="D9" i="10"/>
  <c r="D11" i="10"/>
  <c r="D13" i="10"/>
  <c r="D15" i="10"/>
  <c r="D17" i="10"/>
  <c r="N9" i="10"/>
  <c r="N11" i="10"/>
  <c r="N13" i="10"/>
  <c r="N15" i="10"/>
  <c r="N17" i="10"/>
  <c r="N19" i="10"/>
  <c r="N8" i="10"/>
  <c r="N10" i="10"/>
  <c r="N12" i="10"/>
  <c r="N14" i="10"/>
  <c r="N16" i="10"/>
  <c r="N18" i="10"/>
  <c r="N20" i="10"/>
  <c r="D9" i="9"/>
  <c r="D11" i="9"/>
  <c r="D13" i="9"/>
  <c r="D15" i="9"/>
  <c r="D17" i="9"/>
  <c r="D12" i="8"/>
  <c r="D14" i="8"/>
  <c r="D16" i="8"/>
  <c r="D18" i="8"/>
  <c r="H145" i="8" l="1"/>
  <c r="H31" i="8"/>
  <c r="H31" i="10"/>
  <c r="H145" i="10" s="1"/>
  <c r="H31" i="9"/>
  <c r="H145" i="9" s="1"/>
</calcChain>
</file>

<file path=xl/sharedStrings.xml><?xml version="1.0" encoding="utf-8"?>
<sst xmlns="http://schemas.openxmlformats.org/spreadsheetml/2006/main" count="771" uniqueCount="153">
  <si>
    <t>Service</t>
  </si>
  <si>
    <t>Mob/DEMOB</t>
  </si>
  <si>
    <t>MOB/DEMOB</t>
  </si>
  <si>
    <t>m</t>
  </si>
  <si>
    <t>€</t>
  </si>
  <si>
    <t>MOB-DEMOB</t>
  </si>
  <si>
    <t>Mobilisation</t>
  </si>
  <si>
    <t>Energie</t>
  </si>
  <si>
    <t>7 " Liner Hanger</t>
  </si>
  <si>
    <t>Option</t>
  </si>
  <si>
    <t>… / Final</t>
  </si>
  <si>
    <t>Profondeur (m)</t>
  </si>
  <si>
    <t>14.10.2019 - Version: 0.0</t>
  </si>
  <si>
    <t>Date</t>
  </si>
  <si>
    <t>Rapport n°</t>
  </si>
  <si>
    <t>Jour de forage n°</t>
  </si>
  <si>
    <r>
      <t>1</t>
    </r>
    <r>
      <rPr>
        <vertAlign val="superscript"/>
        <sz val="11"/>
        <rFont val="Calibri"/>
        <family val="2"/>
        <scheme val="minor"/>
      </rPr>
      <t>ère</t>
    </r>
    <r>
      <rPr>
        <sz val="11"/>
        <rFont val="Calibri"/>
        <family val="2"/>
        <scheme val="minor"/>
      </rPr>
      <t xml:space="preserve"> Phase</t>
    </r>
  </si>
  <si>
    <r>
      <t>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</si>
  <si>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r>
      <t>3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</si>
  <si>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r>
      <t>4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</si>
  <si>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t>Forage 24" / cuvelage 20" (ou 18 5/8")</t>
  </si>
  <si>
    <t>Forage 17 1/2" / cuvelage 13 3/8"</t>
  </si>
  <si>
    <t>Forage 12 1/4" / cuvelage 9 5/8"</t>
  </si>
  <si>
    <t>Forage 8 1/2" / cuvelage (colonne perdue) 7"</t>
  </si>
  <si>
    <t>Essai de puits</t>
  </si>
  <si>
    <t>Divers</t>
  </si>
  <si>
    <t>Divers / opérations spéciales:………..</t>
  </si>
  <si>
    <t>Forage</t>
  </si>
  <si>
    <t>Total</t>
  </si>
  <si>
    <t>Remarques</t>
  </si>
  <si>
    <t>Jour</t>
  </si>
  <si>
    <t>Coût total du puits</t>
  </si>
  <si>
    <t>Durée totale</t>
  </si>
  <si>
    <t>Ressources allouées</t>
  </si>
  <si>
    <t xml:space="preserve">Installation pompe de production /tubing d'injection </t>
  </si>
  <si>
    <t xml:space="preserve">Démobilisation </t>
  </si>
  <si>
    <t>Assurances</t>
  </si>
  <si>
    <t>Estimation forfaitaire</t>
  </si>
  <si>
    <t>Totaux</t>
  </si>
  <si>
    <t>Site de forage - Tube guide</t>
  </si>
  <si>
    <t>Estimation forfaitaire, au prorata le cas échéant</t>
  </si>
  <si>
    <t>Supervision du forage</t>
  </si>
  <si>
    <t>1300/j- Forfait journalier estimatif</t>
  </si>
  <si>
    <t>jours</t>
  </si>
  <si>
    <t>Planification et permis</t>
  </si>
  <si>
    <t>Autres</t>
  </si>
  <si>
    <t>Autre</t>
  </si>
  <si>
    <t>Complétion</t>
  </si>
  <si>
    <t>Appareil de Forage</t>
  </si>
  <si>
    <t>Capacité 250 t, Pompes 2 x1600 HP, Pression 350 bar, 2 BOP Stacks 3'000 et 10'000 PSI</t>
  </si>
  <si>
    <t>Démobilisation</t>
  </si>
  <si>
    <t>Tarif journalier</t>
  </si>
  <si>
    <t>Total appareil de forage</t>
  </si>
  <si>
    <t>Matériel</t>
  </si>
  <si>
    <t>Contrôle des solides</t>
  </si>
  <si>
    <t xml:space="preserve">Offre budgétaire </t>
  </si>
  <si>
    <t>Fluides de forage</t>
  </si>
  <si>
    <t>Phase 1</t>
  </si>
  <si>
    <t>Phase 2</t>
  </si>
  <si>
    <t>Phase 3</t>
  </si>
  <si>
    <t>Forfait</t>
  </si>
  <si>
    <t>Phase 4</t>
  </si>
  <si>
    <t>Total fluide de forage</t>
  </si>
  <si>
    <t>Traitement des déchets</t>
  </si>
  <si>
    <t>Liquides</t>
  </si>
  <si>
    <t>Quantité</t>
  </si>
  <si>
    <t>Unité</t>
  </si>
  <si>
    <t>Références / Explications</t>
  </si>
  <si>
    <t>Offre budgétaire du contracteur de forage</t>
  </si>
  <si>
    <t>jours / forfait</t>
  </si>
  <si>
    <t>55 camions + 3 transports lourds, train de tiges inclus.</t>
  </si>
  <si>
    <t>Service de forage dirigé</t>
  </si>
  <si>
    <t>Total service de forage dirigé</t>
  </si>
  <si>
    <t>Coût journalier</t>
  </si>
  <si>
    <t>Total des coûts journaliers</t>
  </si>
  <si>
    <t>Coût approximatif estimé</t>
  </si>
  <si>
    <t>Outils de forage</t>
  </si>
  <si>
    <t>Total outils de forage</t>
  </si>
  <si>
    <t>Cuvelage - Matériel</t>
  </si>
  <si>
    <t>Cuvelage 20" , specs</t>
  </si>
  <si>
    <t>Cuvelage 13 3/8" , specs</t>
  </si>
  <si>
    <t>Cuvelage 9 5/8" , specs</t>
  </si>
  <si>
    <t>Cuvelage 7" , specs</t>
  </si>
  <si>
    <t>Tubes 7" perforés ou crépinés</t>
  </si>
  <si>
    <t>Offre budgétaire du fournisseur</t>
  </si>
  <si>
    <t>Installation des cuvelages</t>
  </si>
  <si>
    <t>Livraison et installation des centreurs</t>
  </si>
  <si>
    <t>Nettoyage des tubes casing</t>
  </si>
  <si>
    <t>Grue de manutention</t>
  </si>
  <si>
    <t>Supervision et contrôle du montage</t>
  </si>
  <si>
    <t>Service de vissage des tubes</t>
  </si>
  <si>
    <t>Cimentation</t>
  </si>
  <si>
    <t>Laissé en trou ouvert</t>
  </si>
  <si>
    <t>cimentation au stinger</t>
  </si>
  <si>
    <t>13 3/8" Liner Hanger avec Tie back</t>
  </si>
  <si>
    <t>Total descente de casing</t>
  </si>
  <si>
    <t>Equipement de casing (Sabot, anneau) et montage</t>
  </si>
  <si>
    <t>Premier carottage</t>
  </si>
  <si>
    <t>Carottage</t>
  </si>
  <si>
    <t>Deuxième carottage</t>
  </si>
  <si>
    <t>Total matériel de cuvelage</t>
  </si>
  <si>
    <t>Offre verbale par téléphone</t>
  </si>
  <si>
    <t>Estimation globale</t>
  </si>
  <si>
    <t>Offre fournisseur</t>
  </si>
  <si>
    <t>Essai de durée limitée par air-lift et interprétation</t>
  </si>
  <si>
    <t>Refroidissement et réinjection de l'eau produite (optionnel)</t>
  </si>
  <si>
    <t>Mesures / Diagraphies</t>
  </si>
  <si>
    <t>Total cimentation</t>
  </si>
  <si>
    <t>Fourniture et service Liner Hanger</t>
  </si>
  <si>
    <t>Total Liner Hanger</t>
  </si>
  <si>
    <t>Total diagraphies</t>
  </si>
  <si>
    <t>Phases 1 à 4</t>
  </si>
  <si>
    <t>Phases 1 - 4</t>
  </si>
  <si>
    <t xml:space="preserve">Phases 1 - 4 </t>
  </si>
  <si>
    <t>3 x Trépans</t>
  </si>
  <si>
    <t>Total carottage</t>
  </si>
  <si>
    <t>Tête de puits</t>
  </si>
  <si>
    <t>suivant le code minier en vigueur</t>
  </si>
  <si>
    <t>Mesures a fins de recherche scientifique</t>
  </si>
  <si>
    <t>Service de Mud Logging / géologie de sonde</t>
  </si>
  <si>
    <t>Total Mud Logging</t>
  </si>
  <si>
    <t>Essais</t>
  </si>
  <si>
    <t>Total essais de puits</t>
  </si>
  <si>
    <t>Acidification</t>
  </si>
  <si>
    <t>Total nettoyage et stimulation</t>
  </si>
  <si>
    <t>Nettoyage et stimulation</t>
  </si>
  <si>
    <t>Pompe de production, fournitures, installation et mise en service</t>
  </si>
  <si>
    <t xml:space="preserve">Contingences </t>
  </si>
  <si>
    <t>Durée réelle - enregistrée par la/le "Company Man"</t>
  </si>
  <si>
    <t>Détails des estimatifs</t>
  </si>
  <si>
    <t>unités</t>
  </si>
  <si>
    <t>Solides</t>
  </si>
  <si>
    <t>Total traitement des déchets</t>
  </si>
  <si>
    <t>2xPDC location par quinzaine + trépan de réserve par phase</t>
  </si>
  <si>
    <t>cimentation conventionnelle</t>
  </si>
  <si>
    <t>Total "autres"</t>
  </si>
  <si>
    <t>Détail des coûts</t>
  </si>
  <si>
    <t>Durée allouée - jours</t>
  </si>
  <si>
    <t>Durée cumulée</t>
  </si>
  <si>
    <t>Mob-Démob</t>
  </si>
  <si>
    <t>Opération</t>
  </si>
  <si>
    <t>Appareil de forage et équipements associés</t>
  </si>
  <si>
    <t>Test de production (pompage immergé / air lift) / test d'injection</t>
  </si>
  <si>
    <t xml:space="preserve">Complétion </t>
  </si>
  <si>
    <t>Opération continue 24/7 énergie exclue</t>
  </si>
  <si>
    <t>Energie (Gazole / électricité / mixte)</t>
  </si>
  <si>
    <t>unité</t>
  </si>
  <si>
    <t>Mars 2020</t>
  </si>
  <si>
    <t xml:space="preserve">Dans le cadre d'une contribution: </t>
  </si>
  <si>
    <t xml:space="preserve">- à l'utilisation directe de la géothermie pour la production de chaleur en vertu de la loi sur le CO2 et de son ordonnance </t>
  </si>
  <si>
    <t>Nom du projet de géothermie………………………………….
Puits  ……………………………………………………</t>
  </si>
  <si>
    <t>RAPPORT DES COÛTS RÉELS DE FORAGES GÉOTHERMIQUES</t>
  </si>
  <si>
    <t>- à la recherche de ressources géothermiques en vertu de la loi sur l'énergie LEne et de son ordonnance OEne 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</si>
</sst>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4" fontId="0" fillId="0" borderId="13" xfId="0" applyNumberFormat="1" applyBorder="1"/>
    <xf numFmtId="0" fontId="0" fillId="0" borderId="19" xfId="0" applyBorder="1"/>
    <xf numFmtId="0" fontId="0" fillId="0" borderId="13" xfId="0" applyBorder="1"/>
    <xf numFmtId="4" fontId="2" fillId="2" borderId="16" xfId="0" applyNumberFormat="1" applyFont="1" applyFill="1" applyBorder="1"/>
    <xf numFmtId="0" fontId="4" fillId="0" borderId="22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6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4" fontId="4" fillId="0" borderId="19" xfId="0" applyNumberFormat="1" applyFont="1" applyBorder="1"/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1" xfId="0" applyFill="1" applyBorder="1"/>
    <xf numFmtId="0" fontId="0" fillId="3" borderId="10" xfId="0" applyFill="1" applyBorder="1"/>
    <xf numFmtId="0" fontId="0" fillId="3" borderId="23" xfId="0" applyFill="1" applyBorder="1"/>
    <xf numFmtId="4" fontId="4" fillId="3" borderId="14" xfId="0" applyNumberFormat="1" applyFont="1" applyFill="1" applyBorder="1"/>
    <xf numFmtId="4" fontId="4" fillId="3" borderId="20" xfId="0" applyNumberFormat="1" applyFont="1" applyFill="1" applyBorder="1"/>
    <xf numFmtId="4" fontId="4" fillId="3" borderId="6" xfId="0" applyNumberFormat="1" applyFont="1" applyFill="1" applyBorder="1"/>
    <xf numFmtId="4" fontId="2" fillId="2" borderId="17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/>
    <xf numFmtId="0" fontId="6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0" fillId="3" borderId="13" xfId="0" applyFill="1" applyBorder="1"/>
    <xf numFmtId="0" fontId="0" fillId="3" borderId="13" xfId="0" applyFont="1" applyFill="1" applyBorder="1" applyAlignment="1">
      <alignment horizontal="right"/>
    </xf>
    <xf numFmtId="1" fontId="0" fillId="3" borderId="13" xfId="0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/>
    <xf numFmtId="1" fontId="0" fillId="3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vertical="center"/>
    </xf>
    <xf numFmtId="4" fontId="4" fillId="3" borderId="19" xfId="0" applyNumberFormat="1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vertical="center"/>
    </xf>
    <xf numFmtId="1" fontId="0" fillId="3" borderId="19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0" fillId="0" borderId="20" xfId="0" applyNumberFormat="1" applyBorder="1"/>
    <xf numFmtId="4" fontId="4" fillId="2" borderId="3" xfId="0" applyNumberFormat="1" applyFont="1" applyFill="1" applyBorder="1"/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" fontId="2" fillId="2" borderId="30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2" borderId="32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4" fontId="0" fillId="0" borderId="12" xfId="0" applyNumberFormat="1" applyBorder="1"/>
    <xf numFmtId="4" fontId="0" fillId="0" borderId="5" xfId="0" applyNumberFormat="1" applyBorder="1"/>
    <xf numFmtId="4" fontId="0" fillId="3" borderId="5" xfId="0" applyNumberFormat="1" applyFill="1" applyBorder="1"/>
    <xf numFmtId="4" fontId="0" fillId="2" borderId="5" xfId="0" applyNumberFormat="1" applyFill="1" applyBorder="1"/>
    <xf numFmtId="4" fontId="0" fillId="0" borderId="7" xfId="0" applyNumberFormat="1" applyBorder="1"/>
    <xf numFmtId="4" fontId="0" fillId="0" borderId="1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4" borderId="6" xfId="0" applyNumberFormat="1" applyFill="1" applyBorder="1" applyAlignment="1">
      <alignment horizontal="right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2" fillId="3" borderId="34" xfId="0" applyFont="1" applyFill="1" applyBorder="1"/>
    <xf numFmtId="0" fontId="2" fillId="3" borderId="35" xfId="0" applyFont="1" applyFill="1" applyBorder="1"/>
    <xf numFmtId="4" fontId="2" fillId="3" borderId="35" xfId="0" applyNumberFormat="1" applyFont="1" applyFill="1" applyBorder="1" applyAlignment="1">
      <alignment horizontal="center"/>
    </xf>
    <xf numFmtId="4" fontId="2" fillId="3" borderId="3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4" fontId="5" fillId="2" borderId="6" xfId="0" applyNumberFormat="1" applyFont="1" applyFill="1" applyBorder="1"/>
    <xf numFmtId="4" fontId="4" fillId="0" borderId="6" xfId="0" applyNumberFormat="1" applyFont="1" applyBorder="1"/>
    <xf numFmtId="4" fontId="4" fillId="2" borderId="4" xfId="0" applyNumberFormat="1" applyFont="1" applyFill="1" applyBorder="1"/>
    <xf numFmtId="4" fontId="4" fillId="2" borderId="6" xfId="0" applyNumberFormat="1" applyFont="1" applyFill="1" applyBorder="1"/>
    <xf numFmtId="4" fontId="4" fillId="3" borderId="4" xfId="0" applyNumberFormat="1" applyFont="1" applyFill="1" applyBorder="1"/>
    <xf numFmtId="4" fontId="4" fillId="0" borderId="20" xfId="0" applyNumberFormat="1" applyFont="1" applyBorder="1"/>
    <xf numFmtId="4" fontId="4" fillId="2" borderId="27" xfId="0" applyNumberFormat="1" applyFont="1" applyFill="1" applyBorder="1"/>
    <xf numFmtId="4" fontId="4" fillId="8" borderId="25" xfId="0" applyNumberFormat="1" applyFont="1" applyFill="1" applyBorder="1"/>
    <xf numFmtId="4" fontId="0" fillId="0" borderId="37" xfId="0" applyNumberFormat="1" applyBorder="1"/>
    <xf numFmtId="0" fontId="7" fillId="2" borderId="1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0" fillId="3" borderId="5" xfId="0" applyFont="1" applyFill="1" applyBorder="1"/>
    <xf numFmtId="0" fontId="0" fillId="0" borderId="5" xfId="0" applyFont="1" applyBorder="1"/>
    <xf numFmtId="0" fontId="2" fillId="2" borderId="15" xfId="0" applyFont="1" applyFill="1" applyBorder="1"/>
    <xf numFmtId="0" fontId="2" fillId="2" borderId="16" xfId="0" applyFont="1" applyFill="1" applyBorder="1"/>
    <xf numFmtId="4" fontId="2" fillId="2" borderId="16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center"/>
    </xf>
    <xf numFmtId="0" fontId="8" fillId="7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0" fillId="3" borderId="23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4" fontId="4" fillId="0" borderId="4" xfId="0" applyNumberFormat="1" applyFont="1" applyBorder="1" applyAlignment="1">
      <alignment horizontal="right" vertical="center"/>
    </xf>
    <xf numFmtId="4" fontId="4" fillId="0" borderId="27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49" fontId="11" fillId="0" borderId="0" xfId="0" applyNumberFormat="1" applyFont="1"/>
    <xf numFmtId="0" fontId="13" fillId="0" borderId="0" xfId="0" applyFont="1"/>
    <xf numFmtId="49" fontId="13" fillId="0" borderId="0" xfId="0" applyNumberFormat="1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573405</xdr:colOff>
      <xdr:row>6</xdr:row>
      <xdr:rowOff>72390</xdr:rowOff>
    </xdr:to>
    <xdr:grpSp>
      <xdr:nvGrpSpPr>
        <xdr:cNvPr id="2" name="Groupe 1"/>
        <xdr:cNvGrpSpPr/>
      </xdr:nvGrpSpPr>
      <xdr:grpSpPr>
        <a:xfrm>
          <a:off x="762000" y="381000"/>
          <a:ext cx="6669405" cy="834390"/>
          <a:chOff x="784860" y="236220"/>
          <a:chExt cx="6858000" cy="914400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18"/>
  <sheetViews>
    <sheetView showGridLines="0" tabSelected="1" workbookViewId="0">
      <selection activeCell="M29" sqref="M29"/>
    </sheetView>
  </sheetViews>
  <sheetFormatPr baseColWidth="10" defaultRowHeight="15" x14ac:dyDescent="0.25"/>
  <sheetData>
    <row r="9" spans="2:2" ht="18.75" x14ac:dyDescent="0.3">
      <c r="B9" s="168" t="s">
        <v>151</v>
      </c>
    </row>
    <row r="11" spans="2:2" ht="15.75" x14ac:dyDescent="0.25">
      <c r="B11" s="166" t="s">
        <v>148</v>
      </c>
    </row>
    <row r="12" spans="2:2" ht="15.75" x14ac:dyDescent="0.25">
      <c r="B12" s="167" t="s">
        <v>152</v>
      </c>
    </row>
    <row r="13" spans="2:2" ht="15.75" x14ac:dyDescent="0.25">
      <c r="B13" s="167" t="s">
        <v>149</v>
      </c>
    </row>
    <row r="14" spans="2:2" x14ac:dyDescent="0.25">
      <c r="B14" s="165"/>
    </row>
    <row r="15" spans="2:2" ht="15.75" x14ac:dyDescent="0.25">
      <c r="B15" s="164"/>
    </row>
    <row r="16" spans="2:2" x14ac:dyDescent="0.25">
      <c r="B16" s="165" t="s">
        <v>147</v>
      </c>
    </row>
    <row r="17" spans="2:2" x14ac:dyDescent="0.25">
      <c r="B17" s="163"/>
    </row>
    <row r="18" spans="2:2" x14ac:dyDescent="0.25">
      <c r="B18" s="16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="80" zoomScaleNormal="80" workbookViewId="0">
      <selection activeCell="B4" sqref="B4"/>
    </sheetView>
  </sheetViews>
  <sheetFormatPr baseColWidth="10" defaultColWidth="11.5703125" defaultRowHeight="15" x14ac:dyDescent="0.25"/>
  <cols>
    <col min="1" max="1" width="56.85546875" bestFit="1" customWidth="1"/>
    <col min="2" max="2" width="94.85546875" bestFit="1" customWidth="1"/>
    <col min="3" max="4" width="19.85546875" bestFit="1" customWidth="1"/>
    <col min="5" max="5" width="16.42578125" bestFit="1" customWidth="1"/>
    <col min="6" max="6" width="13.7109375" bestFit="1" customWidth="1"/>
    <col min="7" max="7" width="13.140625" bestFit="1" customWidth="1"/>
    <col min="8" max="8" width="18" bestFit="1" customWidth="1"/>
    <col min="9" max="9" width="1.5703125" customWidth="1"/>
    <col min="10" max="10" width="19.42578125" bestFit="1" customWidth="1"/>
    <col min="11" max="11" width="23.85546875" bestFit="1" customWidth="1"/>
    <col min="12" max="12" width="15.7109375" bestFit="1" customWidth="1"/>
    <col min="13" max="13" width="8" bestFit="1" customWidth="1"/>
    <col min="14" max="14" width="19.85546875" bestFit="1" customWidth="1"/>
  </cols>
  <sheetData>
    <row r="1" spans="1:14" hidden="1" x14ac:dyDescent="0.25"/>
    <row r="2" spans="1:14" ht="19.5" thickBot="1" x14ac:dyDescent="0.35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44.25" customHeight="1" thickBot="1" x14ac:dyDescent="0.4">
      <c r="A3" s="45" t="s">
        <v>136</v>
      </c>
      <c r="B3" s="128" t="s">
        <v>150</v>
      </c>
      <c r="C3" s="129"/>
      <c r="D3" s="129"/>
      <c r="E3" s="129"/>
      <c r="F3" s="129"/>
      <c r="G3" s="129"/>
      <c r="H3" s="130"/>
      <c r="J3" s="46" t="s">
        <v>13</v>
      </c>
      <c r="K3" s="118" t="s">
        <v>15</v>
      </c>
      <c r="L3" s="49" t="s">
        <v>14</v>
      </c>
      <c r="M3" s="131">
        <v>1</v>
      </c>
      <c r="N3" s="132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33" t="s">
        <v>33</v>
      </c>
      <c r="B5" s="134"/>
      <c r="C5" s="134"/>
      <c r="D5" s="134"/>
      <c r="E5" s="134"/>
      <c r="F5" s="134"/>
      <c r="G5" s="134"/>
      <c r="H5" s="135"/>
      <c r="J5" s="136" t="s">
        <v>128</v>
      </c>
      <c r="K5" s="137"/>
      <c r="L5" s="137"/>
      <c r="M5" s="137"/>
      <c r="N5" s="138"/>
    </row>
    <row r="6" spans="1:14" ht="30.75" thickBot="1" x14ac:dyDescent="0.3">
      <c r="A6" s="50" t="s">
        <v>137</v>
      </c>
      <c r="B6" s="25"/>
      <c r="C6" s="51" t="s">
        <v>11</v>
      </c>
      <c r="D6" s="52" t="s">
        <v>138</v>
      </c>
      <c r="E6" s="26" t="s">
        <v>139</v>
      </c>
      <c r="F6" s="26" t="s">
        <v>140</v>
      </c>
      <c r="G6" s="26" t="s">
        <v>27</v>
      </c>
      <c r="H6" s="44" t="s">
        <v>28</v>
      </c>
      <c r="J6" s="47" t="s">
        <v>5</v>
      </c>
      <c r="K6" s="26" t="s">
        <v>140</v>
      </c>
      <c r="L6" s="26" t="s">
        <v>27</v>
      </c>
      <c r="M6" s="26" t="s">
        <v>28</v>
      </c>
      <c r="N6" s="53" t="s">
        <v>138</v>
      </c>
    </row>
    <row r="7" spans="1:14" x14ac:dyDescent="0.25">
      <c r="A7" s="54"/>
      <c r="B7" s="55"/>
      <c r="C7" s="56">
        <v>0</v>
      </c>
      <c r="D7" s="57">
        <f>SUM($H$7:H7)</f>
        <v>0</v>
      </c>
      <c r="E7" s="58"/>
      <c r="F7" s="58"/>
      <c r="G7" s="58"/>
      <c r="H7" s="59"/>
      <c r="J7" s="60"/>
      <c r="K7" s="79"/>
      <c r="L7" s="79"/>
      <c r="M7" s="62"/>
      <c r="N7" s="63">
        <f>SUM($M$7:M7)</f>
        <v>0</v>
      </c>
    </row>
    <row r="8" spans="1:14" x14ac:dyDescent="0.25">
      <c r="A8" s="38" t="s">
        <v>6</v>
      </c>
      <c r="B8" s="22" t="s">
        <v>141</v>
      </c>
      <c r="C8" s="20">
        <v>0</v>
      </c>
      <c r="D8" s="64">
        <f>SUM($H$7:H8)</f>
        <v>14</v>
      </c>
      <c r="E8" s="23">
        <v>14</v>
      </c>
      <c r="F8" s="23"/>
      <c r="G8" s="23"/>
      <c r="H8" s="41">
        <f>E8+F8</f>
        <v>14</v>
      </c>
      <c r="J8" s="65"/>
      <c r="K8" s="80"/>
      <c r="L8" s="80"/>
      <c r="M8" s="67">
        <f>J8+K8</f>
        <v>0</v>
      </c>
      <c r="N8" s="5">
        <f>SUM($M$7:M8)</f>
        <v>0</v>
      </c>
    </row>
    <row r="9" spans="1:14" x14ac:dyDescent="0.25">
      <c r="A9" s="139" t="s">
        <v>16</v>
      </c>
      <c r="B9" s="141" t="s">
        <v>20</v>
      </c>
      <c r="C9" s="2">
        <v>500</v>
      </c>
      <c r="D9" s="64">
        <f>SUM($H$7:H9)</f>
        <v>20</v>
      </c>
      <c r="E9" s="17"/>
      <c r="F9" s="143">
        <v>12</v>
      </c>
      <c r="G9" s="143">
        <v>6</v>
      </c>
      <c r="H9" s="68">
        <f>G9</f>
        <v>6</v>
      </c>
      <c r="J9" s="65"/>
      <c r="K9" s="143"/>
      <c r="L9" s="143"/>
      <c r="M9" s="69">
        <f>L9</f>
        <v>0</v>
      </c>
      <c r="N9" s="5">
        <f>SUM($M$7:M9)</f>
        <v>0</v>
      </c>
    </row>
    <row r="10" spans="1:14" x14ac:dyDescent="0.25">
      <c r="A10" s="140"/>
      <c r="B10" s="142"/>
      <c r="C10" s="2">
        <v>500</v>
      </c>
      <c r="D10" s="64">
        <f>SUM($H$7:H10)</f>
        <v>26</v>
      </c>
      <c r="E10" s="17"/>
      <c r="F10" s="144"/>
      <c r="G10" s="144"/>
      <c r="H10" s="70">
        <f>F9-G9</f>
        <v>6</v>
      </c>
      <c r="J10" s="65"/>
      <c r="K10" s="144"/>
      <c r="L10" s="144"/>
      <c r="M10" s="62">
        <f>K9-L9</f>
        <v>0</v>
      </c>
      <c r="N10" s="5">
        <f>SUM($M$7:M10)</f>
        <v>0</v>
      </c>
    </row>
    <row r="11" spans="1:14" x14ac:dyDescent="0.25">
      <c r="A11" s="145" t="s">
        <v>17</v>
      </c>
      <c r="B11" s="141" t="s">
        <v>21</v>
      </c>
      <c r="C11" s="2">
        <v>1400</v>
      </c>
      <c r="D11" s="64">
        <f>SUM($H$7:H11)</f>
        <v>36</v>
      </c>
      <c r="E11" s="17"/>
      <c r="F11" s="143">
        <v>20</v>
      </c>
      <c r="G11" s="143">
        <v>10</v>
      </c>
      <c r="H11" s="68">
        <f>G11</f>
        <v>10</v>
      </c>
      <c r="J11" s="65"/>
      <c r="K11" s="143"/>
      <c r="L11" s="143"/>
      <c r="M11" s="69">
        <f>L11</f>
        <v>0</v>
      </c>
      <c r="N11" s="5">
        <f>SUM($M$7:M11)</f>
        <v>0</v>
      </c>
    </row>
    <row r="12" spans="1:14" x14ac:dyDescent="0.25">
      <c r="A12" s="146"/>
      <c r="B12" s="142"/>
      <c r="C12" s="2">
        <v>1400</v>
      </c>
      <c r="D12" s="64">
        <f>SUM($H$7:H12)</f>
        <v>46</v>
      </c>
      <c r="E12" s="17"/>
      <c r="F12" s="144"/>
      <c r="G12" s="144"/>
      <c r="H12" s="70">
        <f>F11-G11</f>
        <v>10</v>
      </c>
      <c r="J12" s="65"/>
      <c r="K12" s="144"/>
      <c r="L12" s="144"/>
      <c r="M12" s="62">
        <f>K11-L11</f>
        <v>0</v>
      </c>
      <c r="N12" s="5">
        <f>SUM($M$7:M12)</f>
        <v>0</v>
      </c>
    </row>
    <row r="13" spans="1:14" x14ac:dyDescent="0.25">
      <c r="A13" s="145" t="s">
        <v>18</v>
      </c>
      <c r="B13" s="141" t="s">
        <v>22</v>
      </c>
      <c r="C13" s="2">
        <v>2500</v>
      </c>
      <c r="D13" s="64">
        <f>SUM($H$7:H13)</f>
        <v>58</v>
      </c>
      <c r="E13" s="17"/>
      <c r="F13" s="143">
        <v>24</v>
      </c>
      <c r="G13" s="143">
        <v>12</v>
      </c>
      <c r="H13" s="68">
        <f>G13</f>
        <v>12</v>
      </c>
      <c r="J13" s="65"/>
      <c r="K13" s="143"/>
      <c r="L13" s="143"/>
      <c r="M13" s="69">
        <f>L13</f>
        <v>0</v>
      </c>
      <c r="N13" s="5">
        <f>SUM($M$7:M13)</f>
        <v>0</v>
      </c>
    </row>
    <row r="14" spans="1:14" x14ac:dyDescent="0.25">
      <c r="A14" s="146"/>
      <c r="B14" s="142"/>
      <c r="C14" s="2">
        <v>2500</v>
      </c>
      <c r="D14" s="64">
        <f>SUM($H$7:H14)</f>
        <v>70</v>
      </c>
      <c r="E14" s="17"/>
      <c r="F14" s="144"/>
      <c r="G14" s="144"/>
      <c r="H14" s="70">
        <f>F13-G13</f>
        <v>12</v>
      </c>
      <c r="J14" s="65"/>
      <c r="K14" s="144"/>
      <c r="L14" s="144"/>
      <c r="M14" s="62">
        <f>K13-L13</f>
        <v>0</v>
      </c>
      <c r="N14" s="5">
        <f>SUM($M$7:M14)</f>
        <v>0</v>
      </c>
    </row>
    <row r="15" spans="1:14" x14ac:dyDescent="0.25">
      <c r="A15" s="145" t="s">
        <v>19</v>
      </c>
      <c r="B15" s="141" t="s">
        <v>23</v>
      </c>
      <c r="C15" s="2">
        <v>3900</v>
      </c>
      <c r="D15" s="64">
        <f>SUM($H$7:H15)</f>
        <v>82</v>
      </c>
      <c r="E15" s="17"/>
      <c r="F15" s="143">
        <v>24</v>
      </c>
      <c r="G15" s="143">
        <v>12</v>
      </c>
      <c r="H15" s="68">
        <f>G15</f>
        <v>12</v>
      </c>
      <c r="J15" s="65"/>
      <c r="K15" s="143"/>
      <c r="L15" s="143"/>
      <c r="M15" s="69">
        <f>L15</f>
        <v>0</v>
      </c>
      <c r="N15" s="5">
        <f>SUM($M$7:M15)</f>
        <v>0</v>
      </c>
    </row>
    <row r="16" spans="1:14" x14ac:dyDescent="0.25">
      <c r="A16" s="146"/>
      <c r="B16" s="142"/>
      <c r="C16" s="2">
        <v>3900</v>
      </c>
      <c r="D16" s="64">
        <f>SUM($H$7:H16)</f>
        <v>94</v>
      </c>
      <c r="E16" s="17"/>
      <c r="F16" s="144"/>
      <c r="G16" s="144"/>
      <c r="H16" s="70">
        <f>F15-G15</f>
        <v>12</v>
      </c>
      <c r="J16" s="65"/>
      <c r="K16" s="144"/>
      <c r="L16" s="144"/>
      <c r="M16" s="79">
        <f>K15-L15</f>
        <v>0</v>
      </c>
      <c r="N16" s="5">
        <f>SUM($M$7:M16)</f>
        <v>0</v>
      </c>
    </row>
    <row r="17" spans="1:14" x14ac:dyDescent="0.25">
      <c r="A17" s="39" t="s">
        <v>24</v>
      </c>
      <c r="B17" s="16" t="s">
        <v>142</v>
      </c>
      <c r="C17" s="2">
        <v>3900</v>
      </c>
      <c r="D17" s="64">
        <f>SUM($H$7:H17)</f>
        <v>103</v>
      </c>
      <c r="E17" s="17"/>
      <c r="F17" s="17">
        <v>9</v>
      </c>
      <c r="G17" s="17"/>
      <c r="H17" s="43">
        <f>SUM(E17:F17)</f>
        <v>9</v>
      </c>
      <c r="J17" s="65"/>
      <c r="K17" s="80"/>
      <c r="L17" s="80"/>
      <c r="M17" s="80">
        <f>J17+K17</f>
        <v>0</v>
      </c>
      <c r="N17" s="5">
        <f>SUM($M$7:M17)</f>
        <v>0</v>
      </c>
    </row>
    <row r="18" spans="1:14" x14ac:dyDescent="0.25">
      <c r="A18" s="39" t="s">
        <v>143</v>
      </c>
      <c r="B18" s="16" t="s">
        <v>34</v>
      </c>
      <c r="C18" s="2">
        <v>3900</v>
      </c>
      <c r="D18" s="64">
        <f>SUM($H$7:H18)</f>
        <v>109</v>
      </c>
      <c r="E18" s="17"/>
      <c r="F18" s="17">
        <v>6</v>
      </c>
      <c r="G18" s="17"/>
      <c r="H18" s="43">
        <f>SUM(E18:F18)</f>
        <v>6</v>
      </c>
      <c r="J18" s="65"/>
      <c r="K18" s="80"/>
      <c r="L18" s="80"/>
      <c r="M18" s="80">
        <f>J18+K18</f>
        <v>0</v>
      </c>
      <c r="N18" s="5">
        <f>SUM($M$7:M18)</f>
        <v>0</v>
      </c>
    </row>
    <row r="19" spans="1:14" x14ac:dyDescent="0.25">
      <c r="A19" s="40" t="s">
        <v>25</v>
      </c>
      <c r="B19" s="27" t="s">
        <v>26</v>
      </c>
      <c r="C19" s="19">
        <v>3900</v>
      </c>
      <c r="D19" s="64">
        <f>SUM($H$7:H19)</f>
        <v>110</v>
      </c>
      <c r="E19" s="28"/>
      <c r="F19" s="28">
        <v>1</v>
      </c>
      <c r="G19" s="28"/>
      <c r="H19" s="42">
        <f>SUM(E19:F19)</f>
        <v>1</v>
      </c>
      <c r="J19" s="65"/>
      <c r="K19" s="80"/>
      <c r="L19" s="80"/>
      <c r="M19" s="80">
        <f>J19+K19</f>
        <v>0</v>
      </c>
      <c r="N19" s="5">
        <f>SUM($M$7:M19)</f>
        <v>0</v>
      </c>
    </row>
    <row r="20" spans="1:14" ht="15.75" thickBot="1" x14ac:dyDescent="0.3">
      <c r="A20" s="40" t="s">
        <v>35</v>
      </c>
      <c r="B20" s="27" t="s">
        <v>141</v>
      </c>
      <c r="C20" s="19">
        <v>3900</v>
      </c>
      <c r="D20" s="71">
        <f>SUM($H$7:H20)</f>
        <v>120</v>
      </c>
      <c r="E20" s="28">
        <v>10</v>
      </c>
      <c r="F20" s="28"/>
      <c r="G20" s="28"/>
      <c r="H20" s="42">
        <f>SUM(E20:F20)</f>
        <v>10</v>
      </c>
      <c r="J20" s="72"/>
      <c r="K20" s="78"/>
      <c r="L20" s="78"/>
      <c r="M20" s="78">
        <f>SUM(J20:K20)</f>
        <v>0</v>
      </c>
      <c r="N20" s="74">
        <f>SUM($M$7:M20)</f>
        <v>0</v>
      </c>
    </row>
    <row r="21" spans="1:14" ht="15.75" thickBot="1" x14ac:dyDescent="0.3">
      <c r="A21" s="24" t="s">
        <v>32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5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30.75" thickBot="1" x14ac:dyDescent="0.3">
      <c r="A24" s="123" t="s">
        <v>129</v>
      </c>
      <c r="B24" s="124"/>
      <c r="C24" s="147" t="s">
        <v>67</v>
      </c>
      <c r="D24" s="148"/>
      <c r="E24" s="125" t="s">
        <v>65</v>
      </c>
      <c r="F24" s="125" t="s">
        <v>66</v>
      </c>
      <c r="G24" s="125" t="s">
        <v>4</v>
      </c>
      <c r="H24" s="126" t="s">
        <v>4</v>
      </c>
      <c r="J24" s="76" t="s">
        <v>73</v>
      </c>
      <c r="K24" s="77" t="s">
        <v>74</v>
      </c>
      <c r="L24" s="77" t="s">
        <v>29</v>
      </c>
      <c r="M24" s="83" t="s">
        <v>30</v>
      </c>
      <c r="N24" s="81" t="s">
        <v>31</v>
      </c>
    </row>
    <row r="25" spans="1:14" x14ac:dyDescent="0.25">
      <c r="A25" s="101"/>
      <c r="B25" s="102"/>
      <c r="C25" s="149"/>
      <c r="D25" s="149"/>
      <c r="E25" s="103"/>
      <c r="F25" s="103"/>
      <c r="G25" s="103"/>
      <c r="H25" s="104"/>
      <c r="J25" s="91"/>
      <c r="K25" s="18"/>
      <c r="L25" s="84"/>
      <c r="M25" s="85">
        <v>1</v>
      </c>
      <c r="N25" s="96">
        <v>785000</v>
      </c>
    </row>
    <row r="26" spans="1:14" ht="30" x14ac:dyDescent="0.25">
      <c r="A26" s="120" t="s">
        <v>48</v>
      </c>
      <c r="B26" s="105" t="s">
        <v>49</v>
      </c>
      <c r="C26" s="150"/>
      <c r="D26" s="150"/>
      <c r="E26" s="106"/>
      <c r="F26" s="106"/>
      <c r="G26" s="106"/>
      <c r="H26" s="107"/>
      <c r="J26" s="92"/>
      <c r="K26" s="3"/>
      <c r="L26" s="86"/>
      <c r="M26" s="87">
        <v>2</v>
      </c>
      <c r="N26" s="97"/>
    </row>
    <row r="27" spans="1:14" x14ac:dyDescent="0.25">
      <c r="A27" s="13" t="s">
        <v>6</v>
      </c>
      <c r="B27" s="15" t="s">
        <v>70</v>
      </c>
      <c r="C27" s="152" t="s">
        <v>68</v>
      </c>
      <c r="D27" s="152"/>
      <c r="E27" s="17">
        <v>2</v>
      </c>
      <c r="F27" s="17" t="s">
        <v>69</v>
      </c>
      <c r="G27" s="17"/>
      <c r="H27" s="43">
        <v>60000</v>
      </c>
      <c r="J27" s="92">
        <v>260000</v>
      </c>
      <c r="K27" s="3"/>
      <c r="L27" s="86"/>
      <c r="M27" s="85">
        <v>3</v>
      </c>
      <c r="N27" s="97"/>
    </row>
    <row r="28" spans="1:14" x14ac:dyDescent="0.25">
      <c r="A28" s="13" t="s">
        <v>50</v>
      </c>
      <c r="B28" s="15" t="s">
        <v>70</v>
      </c>
      <c r="C28" s="152" t="s">
        <v>68</v>
      </c>
      <c r="D28" s="152"/>
      <c r="E28" s="17">
        <f>E20</f>
        <v>10</v>
      </c>
      <c r="F28" s="17" t="s">
        <v>69</v>
      </c>
      <c r="G28" s="17"/>
      <c r="H28" s="43">
        <v>200000</v>
      </c>
      <c r="J28" s="92"/>
      <c r="K28" s="3"/>
      <c r="L28" s="86"/>
      <c r="M28" s="87">
        <v>4</v>
      </c>
      <c r="N28" s="97"/>
    </row>
    <row r="29" spans="1:14" x14ac:dyDescent="0.25">
      <c r="A29" s="13" t="s">
        <v>51</v>
      </c>
      <c r="B29" s="15" t="s">
        <v>144</v>
      </c>
      <c r="C29" s="152" t="s">
        <v>68</v>
      </c>
      <c r="D29" s="152"/>
      <c r="E29" s="17">
        <f>F21</f>
        <v>96</v>
      </c>
      <c r="F29" s="17" t="s">
        <v>43</v>
      </c>
      <c r="G29" s="17">
        <v>18800</v>
      </c>
      <c r="H29" s="43">
        <f>G29*E29</f>
        <v>1804800</v>
      </c>
      <c r="I29" s="1"/>
      <c r="J29" s="92"/>
      <c r="K29" s="3"/>
      <c r="L29" s="86"/>
      <c r="M29" s="85">
        <v>5</v>
      </c>
      <c r="N29" s="97"/>
    </row>
    <row r="30" spans="1:14" x14ac:dyDescent="0.25">
      <c r="A30" s="13" t="s">
        <v>7</v>
      </c>
      <c r="B30" s="15" t="s">
        <v>145</v>
      </c>
      <c r="C30" s="151"/>
      <c r="D30" s="151"/>
      <c r="E30" s="17">
        <f>F21</f>
        <v>96</v>
      </c>
      <c r="F30" s="17" t="s">
        <v>43</v>
      </c>
      <c r="G30" s="17">
        <f>200*24</f>
        <v>4800</v>
      </c>
      <c r="H30" s="43">
        <f>G30*E30</f>
        <v>460800</v>
      </c>
      <c r="I30" s="1"/>
      <c r="J30" s="92"/>
      <c r="K30" s="3"/>
      <c r="L30" s="86"/>
      <c r="M30" s="87">
        <v>6</v>
      </c>
      <c r="N30" s="97"/>
    </row>
    <row r="31" spans="1:14" x14ac:dyDescent="0.25">
      <c r="A31" s="33" t="s">
        <v>52</v>
      </c>
      <c r="B31" s="31"/>
      <c r="C31" s="150"/>
      <c r="D31" s="150"/>
      <c r="E31" s="108"/>
      <c r="F31" s="108"/>
      <c r="G31" s="108"/>
      <c r="H31" s="109">
        <f>SUM(H27:H30)</f>
        <v>2525600</v>
      </c>
      <c r="I31" s="1"/>
      <c r="J31" s="94">
        <f>SUM(J27:J30)</f>
        <v>260000</v>
      </c>
      <c r="K31" s="7">
        <f>J31</f>
        <v>260000</v>
      </c>
      <c r="L31" s="86"/>
      <c r="M31" s="85">
        <v>7</v>
      </c>
      <c r="N31" s="97"/>
    </row>
    <row r="32" spans="1:14" x14ac:dyDescent="0.25">
      <c r="A32" s="4"/>
      <c r="B32" s="2"/>
      <c r="C32" s="151"/>
      <c r="D32" s="151"/>
      <c r="E32" s="17"/>
      <c r="F32" s="17"/>
      <c r="G32" s="17"/>
      <c r="H32" s="110"/>
      <c r="J32" s="92"/>
      <c r="K32" s="3"/>
      <c r="L32" s="86"/>
      <c r="M32" s="87">
        <v>8</v>
      </c>
      <c r="N32" s="97"/>
    </row>
    <row r="33" spans="1:14" x14ac:dyDescent="0.25">
      <c r="A33" s="33" t="s">
        <v>56</v>
      </c>
      <c r="B33" s="6"/>
      <c r="C33" s="154"/>
      <c r="D33" s="154"/>
      <c r="E33" s="111"/>
      <c r="F33" s="111"/>
      <c r="G33" s="111"/>
      <c r="H33" s="112"/>
      <c r="J33" s="92"/>
      <c r="K33" s="3"/>
      <c r="L33" s="86"/>
      <c r="M33" s="85">
        <v>9</v>
      </c>
      <c r="N33" s="97"/>
    </row>
    <row r="34" spans="1:14" x14ac:dyDescent="0.25">
      <c r="A34" s="37" t="s">
        <v>57</v>
      </c>
      <c r="B34" s="2" t="s">
        <v>53</v>
      </c>
      <c r="C34" s="153" t="s">
        <v>55</v>
      </c>
      <c r="D34" s="153"/>
      <c r="E34" s="17"/>
      <c r="F34" s="17" t="s">
        <v>60</v>
      </c>
      <c r="G34" s="17">
        <v>40000</v>
      </c>
      <c r="H34" s="43">
        <f>G34</f>
        <v>40000</v>
      </c>
      <c r="J34" s="92"/>
      <c r="K34" s="3"/>
      <c r="L34" s="86"/>
      <c r="M34" s="87">
        <v>10</v>
      </c>
      <c r="N34" s="97"/>
    </row>
    <row r="35" spans="1:14" x14ac:dyDescent="0.25">
      <c r="A35" s="37"/>
      <c r="B35" s="2" t="s">
        <v>0</v>
      </c>
      <c r="C35" s="153" t="s">
        <v>55</v>
      </c>
      <c r="D35" s="153"/>
      <c r="E35" s="17">
        <f>F9</f>
        <v>12</v>
      </c>
      <c r="F35" s="17" t="s">
        <v>43</v>
      </c>
      <c r="G35" s="17">
        <v>1500</v>
      </c>
      <c r="H35" s="43">
        <f>G35*E35</f>
        <v>18000</v>
      </c>
      <c r="J35" s="92"/>
      <c r="K35" s="3"/>
      <c r="L35" s="86"/>
      <c r="M35" s="85">
        <v>11</v>
      </c>
      <c r="N35" s="97"/>
    </row>
    <row r="36" spans="1:14" x14ac:dyDescent="0.25">
      <c r="A36" s="37"/>
      <c r="B36" s="2" t="s">
        <v>54</v>
      </c>
      <c r="C36" s="153" t="s">
        <v>55</v>
      </c>
      <c r="D36" s="153"/>
      <c r="E36" s="17">
        <f>F9</f>
        <v>12</v>
      </c>
      <c r="F36" s="17" t="s">
        <v>43</v>
      </c>
      <c r="G36" s="17">
        <v>400</v>
      </c>
      <c r="H36" s="43">
        <f>G36*E36</f>
        <v>4800</v>
      </c>
      <c r="J36" s="92"/>
      <c r="K36" s="3"/>
      <c r="L36" s="86"/>
      <c r="M36" s="87">
        <v>12</v>
      </c>
      <c r="N36" s="97"/>
    </row>
    <row r="37" spans="1:14" x14ac:dyDescent="0.25">
      <c r="A37" s="37" t="s">
        <v>58</v>
      </c>
      <c r="B37" s="2" t="s">
        <v>53</v>
      </c>
      <c r="C37" s="153" t="s">
        <v>55</v>
      </c>
      <c r="D37" s="153"/>
      <c r="E37" s="17"/>
      <c r="F37" s="17" t="s">
        <v>60</v>
      </c>
      <c r="G37" s="17">
        <v>20000</v>
      </c>
      <c r="H37" s="43">
        <f>G37</f>
        <v>20000</v>
      </c>
      <c r="J37" s="92"/>
      <c r="K37" s="3"/>
      <c r="L37" s="86"/>
      <c r="M37" s="85">
        <v>13</v>
      </c>
      <c r="N37" s="97"/>
    </row>
    <row r="38" spans="1:14" x14ac:dyDescent="0.25">
      <c r="A38" s="37"/>
      <c r="B38" s="2" t="s">
        <v>0</v>
      </c>
      <c r="C38" s="153" t="s">
        <v>55</v>
      </c>
      <c r="D38" s="153"/>
      <c r="E38" s="17">
        <f>F11</f>
        <v>20</v>
      </c>
      <c r="F38" s="17" t="s">
        <v>43</v>
      </c>
      <c r="G38" s="17">
        <v>1500</v>
      </c>
      <c r="H38" s="43">
        <f t="shared" ref="H38:H45" si="1">G38*E38</f>
        <v>30000</v>
      </c>
      <c r="J38" s="92"/>
      <c r="K38" s="3"/>
      <c r="L38" s="86"/>
      <c r="M38" s="87">
        <v>14</v>
      </c>
      <c r="N38" s="97"/>
    </row>
    <row r="39" spans="1:14" x14ac:dyDescent="0.25">
      <c r="A39" s="37"/>
      <c r="B39" s="2" t="s">
        <v>54</v>
      </c>
      <c r="C39" s="153" t="s">
        <v>55</v>
      </c>
      <c r="D39" s="153"/>
      <c r="E39" s="17">
        <f>F11</f>
        <v>20</v>
      </c>
      <c r="F39" s="17" t="s">
        <v>43</v>
      </c>
      <c r="G39" s="17">
        <v>400</v>
      </c>
      <c r="H39" s="43">
        <f t="shared" si="1"/>
        <v>8000</v>
      </c>
      <c r="J39" s="92"/>
      <c r="K39" s="3"/>
      <c r="L39" s="86"/>
      <c r="M39" s="85">
        <v>15</v>
      </c>
      <c r="N39" s="97"/>
    </row>
    <row r="40" spans="1:14" x14ac:dyDescent="0.25">
      <c r="A40" s="37" t="s">
        <v>59</v>
      </c>
      <c r="B40" s="2" t="s">
        <v>53</v>
      </c>
      <c r="C40" s="153" t="s">
        <v>55</v>
      </c>
      <c r="D40" s="153"/>
      <c r="E40" s="17"/>
      <c r="F40" s="17" t="s">
        <v>60</v>
      </c>
      <c r="G40" s="17">
        <v>25000</v>
      </c>
      <c r="H40" s="43">
        <f>G40</f>
        <v>25000</v>
      </c>
      <c r="J40" s="92"/>
      <c r="K40" s="3"/>
      <c r="L40" s="86"/>
      <c r="M40" s="87">
        <v>16</v>
      </c>
      <c r="N40" s="97"/>
    </row>
    <row r="41" spans="1:14" x14ac:dyDescent="0.25">
      <c r="A41" s="37"/>
      <c r="B41" s="2" t="s">
        <v>0</v>
      </c>
      <c r="C41" s="153" t="s">
        <v>55</v>
      </c>
      <c r="D41" s="153"/>
      <c r="E41" s="17">
        <f>F13</f>
        <v>24</v>
      </c>
      <c r="F41" s="17" t="s">
        <v>43</v>
      </c>
      <c r="G41" s="17">
        <v>1500</v>
      </c>
      <c r="H41" s="43">
        <f t="shared" si="1"/>
        <v>36000</v>
      </c>
      <c r="J41" s="92"/>
      <c r="K41" s="3"/>
      <c r="L41" s="86"/>
      <c r="M41" s="85">
        <v>17</v>
      </c>
      <c r="N41" s="97"/>
    </row>
    <row r="42" spans="1:14" x14ac:dyDescent="0.25">
      <c r="A42" s="37"/>
      <c r="B42" s="2" t="s">
        <v>54</v>
      </c>
      <c r="C42" s="153" t="s">
        <v>55</v>
      </c>
      <c r="D42" s="153"/>
      <c r="E42" s="17">
        <f>F15</f>
        <v>24</v>
      </c>
      <c r="F42" s="17" t="s">
        <v>43</v>
      </c>
      <c r="G42" s="17">
        <v>200</v>
      </c>
      <c r="H42" s="43">
        <f t="shared" si="1"/>
        <v>4800</v>
      </c>
      <c r="J42" s="92"/>
      <c r="K42" s="3"/>
      <c r="L42" s="86"/>
      <c r="M42" s="87">
        <v>18</v>
      </c>
      <c r="N42" s="97"/>
    </row>
    <row r="43" spans="1:14" x14ac:dyDescent="0.25">
      <c r="A43" s="37" t="s">
        <v>61</v>
      </c>
      <c r="B43" s="2" t="s">
        <v>53</v>
      </c>
      <c r="C43" s="153" t="s">
        <v>55</v>
      </c>
      <c r="D43" s="153"/>
      <c r="E43" s="17"/>
      <c r="F43" s="17" t="s">
        <v>60</v>
      </c>
      <c r="G43" s="17">
        <v>40000</v>
      </c>
      <c r="H43" s="43">
        <f>G43</f>
        <v>40000</v>
      </c>
      <c r="J43" s="92"/>
      <c r="K43" s="3"/>
      <c r="L43" s="86"/>
      <c r="M43" s="85">
        <v>19</v>
      </c>
      <c r="N43" s="97"/>
    </row>
    <row r="44" spans="1:14" x14ac:dyDescent="0.25">
      <c r="A44" s="37"/>
      <c r="B44" s="2" t="s">
        <v>0</v>
      </c>
      <c r="C44" s="153" t="s">
        <v>55</v>
      </c>
      <c r="D44" s="153"/>
      <c r="E44" s="17">
        <f>F15</f>
        <v>24</v>
      </c>
      <c r="F44" s="17" t="s">
        <v>43</v>
      </c>
      <c r="G44" s="17">
        <v>1500</v>
      </c>
      <c r="H44" s="43">
        <f t="shared" si="1"/>
        <v>36000</v>
      </c>
      <c r="J44" s="92"/>
      <c r="K44" s="3"/>
      <c r="L44" s="86"/>
      <c r="M44" s="85">
        <v>20</v>
      </c>
      <c r="N44" s="97"/>
    </row>
    <row r="45" spans="1:14" x14ac:dyDescent="0.25">
      <c r="A45" s="37"/>
      <c r="B45" s="2" t="s">
        <v>54</v>
      </c>
      <c r="C45" s="153" t="s">
        <v>55</v>
      </c>
      <c r="D45" s="153"/>
      <c r="E45" s="17">
        <f>F15</f>
        <v>24</v>
      </c>
      <c r="F45" s="17" t="s">
        <v>43</v>
      </c>
      <c r="G45" s="17">
        <v>200</v>
      </c>
      <c r="H45" s="43">
        <f t="shared" si="1"/>
        <v>4800</v>
      </c>
      <c r="J45" s="92"/>
      <c r="K45" s="3"/>
      <c r="L45" s="86"/>
      <c r="M45" s="87">
        <v>21</v>
      </c>
      <c r="N45" s="97"/>
    </row>
    <row r="46" spans="1:14" x14ac:dyDescent="0.25">
      <c r="A46" s="37" t="s">
        <v>111</v>
      </c>
      <c r="B46" s="2" t="s">
        <v>1</v>
      </c>
      <c r="C46" s="153" t="s">
        <v>55</v>
      </c>
      <c r="D46" s="153"/>
      <c r="E46" s="17"/>
      <c r="F46" s="17" t="s">
        <v>60</v>
      </c>
      <c r="G46" s="17"/>
      <c r="H46" s="43">
        <v>10000</v>
      </c>
      <c r="J46" s="92"/>
      <c r="K46" s="3"/>
      <c r="L46" s="86"/>
      <c r="M46" s="85">
        <v>22</v>
      </c>
      <c r="N46" s="97"/>
    </row>
    <row r="47" spans="1:14" x14ac:dyDescent="0.25">
      <c r="A47" s="33" t="s">
        <v>62</v>
      </c>
      <c r="B47" s="6"/>
      <c r="C47" s="155"/>
      <c r="D47" s="155"/>
      <c r="E47" s="111"/>
      <c r="F47" s="111"/>
      <c r="G47" s="111"/>
      <c r="H47" s="112">
        <f>SUM(H34:H46)</f>
        <v>277400</v>
      </c>
      <c r="J47" s="94">
        <f>SUM(J34:J46)</f>
        <v>0</v>
      </c>
      <c r="K47" s="7">
        <f>J47</f>
        <v>0</v>
      </c>
      <c r="L47" s="86"/>
      <c r="M47" s="87">
        <v>23</v>
      </c>
      <c r="N47" s="97"/>
    </row>
    <row r="48" spans="1:14" x14ac:dyDescent="0.25">
      <c r="A48" s="4"/>
      <c r="B48" s="2"/>
      <c r="C48" s="151"/>
      <c r="D48" s="151"/>
      <c r="E48" s="17"/>
      <c r="F48" s="17"/>
      <c r="G48" s="17"/>
      <c r="H48" s="110"/>
      <c r="J48" s="92"/>
      <c r="K48" s="3"/>
      <c r="L48" s="86"/>
      <c r="M48" s="85">
        <v>24</v>
      </c>
      <c r="N48" s="97"/>
    </row>
    <row r="49" spans="1:14" x14ac:dyDescent="0.25">
      <c r="A49" s="33" t="s">
        <v>63</v>
      </c>
      <c r="B49" s="6"/>
      <c r="C49" s="154"/>
      <c r="D49" s="154"/>
      <c r="E49" s="111"/>
      <c r="F49" s="111"/>
      <c r="G49" s="111"/>
      <c r="H49" s="112"/>
      <c r="J49" s="92"/>
      <c r="K49" s="3"/>
      <c r="L49" s="86"/>
      <c r="M49" s="87">
        <v>25</v>
      </c>
      <c r="N49" s="97"/>
    </row>
    <row r="50" spans="1:14" x14ac:dyDescent="0.25">
      <c r="A50" s="33" t="s">
        <v>112</v>
      </c>
      <c r="B50" s="35" t="s">
        <v>64</v>
      </c>
      <c r="C50" s="153" t="s">
        <v>55</v>
      </c>
      <c r="D50" s="153"/>
      <c r="E50" s="113"/>
      <c r="F50" s="113"/>
      <c r="G50" s="113"/>
      <c r="H50" s="43">
        <v>150000</v>
      </c>
      <c r="J50" s="92"/>
      <c r="K50" s="3"/>
      <c r="L50" s="86"/>
      <c r="M50" s="85">
        <v>26</v>
      </c>
      <c r="N50" s="97"/>
    </row>
    <row r="51" spans="1:14" x14ac:dyDescent="0.25">
      <c r="A51" s="33" t="s">
        <v>112</v>
      </c>
      <c r="B51" s="35" t="s">
        <v>131</v>
      </c>
      <c r="C51" s="153" t="s">
        <v>55</v>
      </c>
      <c r="D51" s="153"/>
      <c r="E51" s="113"/>
      <c r="F51" s="113"/>
      <c r="G51" s="113"/>
      <c r="H51" s="43">
        <v>200000</v>
      </c>
      <c r="J51" s="92"/>
      <c r="K51" s="3"/>
      <c r="L51" s="86"/>
      <c r="M51" s="87">
        <v>27</v>
      </c>
      <c r="N51" s="97"/>
    </row>
    <row r="52" spans="1:14" x14ac:dyDescent="0.25">
      <c r="A52" s="33" t="s">
        <v>132</v>
      </c>
      <c r="B52" s="6"/>
      <c r="C52" s="154"/>
      <c r="D52" s="154"/>
      <c r="E52" s="111"/>
      <c r="F52" s="111"/>
      <c r="G52" s="111"/>
      <c r="H52" s="112">
        <f>SUM(H50:H51)</f>
        <v>350000</v>
      </c>
      <c r="J52" s="94">
        <f>SUM(J50:J51)</f>
        <v>0</v>
      </c>
      <c r="K52" s="7">
        <f>J52</f>
        <v>0</v>
      </c>
      <c r="L52" s="86"/>
      <c r="M52" s="85">
        <v>28</v>
      </c>
      <c r="N52" s="97"/>
    </row>
    <row r="53" spans="1:14" x14ac:dyDescent="0.25">
      <c r="A53" s="37"/>
      <c r="B53" s="12"/>
      <c r="C53" s="156"/>
      <c r="D53" s="156"/>
      <c r="E53" s="113"/>
      <c r="F53" s="113"/>
      <c r="G53" s="113"/>
      <c r="H53" s="43"/>
      <c r="J53" s="92"/>
      <c r="K53" s="3"/>
      <c r="L53" s="86"/>
      <c r="M53" s="87">
        <v>29</v>
      </c>
      <c r="N53" s="97"/>
    </row>
    <row r="54" spans="1:14" x14ac:dyDescent="0.25">
      <c r="A54" s="33" t="s">
        <v>71</v>
      </c>
      <c r="B54" s="6"/>
      <c r="C54" s="154"/>
      <c r="D54" s="154"/>
      <c r="E54" s="111"/>
      <c r="F54" s="111"/>
      <c r="G54" s="111"/>
      <c r="H54" s="112"/>
      <c r="J54" s="92"/>
      <c r="K54" s="3"/>
      <c r="L54" s="86"/>
      <c r="M54" s="85">
        <v>30</v>
      </c>
      <c r="N54" s="97"/>
    </row>
    <row r="55" spans="1:14" x14ac:dyDescent="0.25">
      <c r="A55" s="37" t="s">
        <v>57</v>
      </c>
      <c r="B55" s="12"/>
      <c r="C55" s="153" t="s">
        <v>55</v>
      </c>
      <c r="D55" s="153"/>
      <c r="E55" s="113">
        <f>G9</f>
        <v>6</v>
      </c>
      <c r="F55" s="113"/>
      <c r="G55" s="113">
        <v>16000</v>
      </c>
      <c r="H55" s="110">
        <f t="shared" ref="H55:H58" si="2">G55*E55</f>
        <v>96000</v>
      </c>
      <c r="J55" s="92"/>
      <c r="K55" s="3"/>
      <c r="L55" s="86"/>
      <c r="M55" s="87">
        <v>31</v>
      </c>
      <c r="N55" s="97"/>
    </row>
    <row r="56" spans="1:14" x14ac:dyDescent="0.25">
      <c r="A56" s="32" t="s">
        <v>58</v>
      </c>
      <c r="B56" s="2"/>
      <c r="C56" s="153" t="s">
        <v>55</v>
      </c>
      <c r="D56" s="153"/>
      <c r="E56" s="17">
        <f>G11</f>
        <v>10</v>
      </c>
      <c r="F56" s="17"/>
      <c r="G56" s="113">
        <v>16000</v>
      </c>
      <c r="H56" s="110">
        <f t="shared" si="2"/>
        <v>160000</v>
      </c>
      <c r="J56" s="92"/>
      <c r="K56" s="3"/>
      <c r="L56" s="86"/>
      <c r="M56" s="85">
        <v>32</v>
      </c>
      <c r="N56" s="97"/>
    </row>
    <row r="57" spans="1:14" x14ac:dyDescent="0.25">
      <c r="A57" s="32" t="s">
        <v>59</v>
      </c>
      <c r="B57" s="2"/>
      <c r="C57" s="153" t="s">
        <v>55</v>
      </c>
      <c r="D57" s="153"/>
      <c r="E57" s="17">
        <f>G13</f>
        <v>12</v>
      </c>
      <c r="F57" s="17"/>
      <c r="G57" s="113">
        <v>16000</v>
      </c>
      <c r="H57" s="110">
        <f t="shared" si="2"/>
        <v>192000</v>
      </c>
      <c r="J57" s="92"/>
      <c r="K57" s="3"/>
      <c r="L57" s="86"/>
      <c r="M57" s="87">
        <v>33</v>
      </c>
      <c r="N57" s="97"/>
    </row>
    <row r="58" spans="1:14" x14ac:dyDescent="0.25">
      <c r="A58" s="32" t="s">
        <v>61</v>
      </c>
      <c r="B58" s="2"/>
      <c r="C58" s="153" t="s">
        <v>55</v>
      </c>
      <c r="D58" s="153"/>
      <c r="E58" s="17">
        <f>G15</f>
        <v>12</v>
      </c>
      <c r="F58" s="17"/>
      <c r="G58" s="113">
        <v>16000</v>
      </c>
      <c r="H58" s="110">
        <f t="shared" si="2"/>
        <v>192000</v>
      </c>
      <c r="J58" s="92"/>
      <c r="K58" s="3"/>
      <c r="L58" s="86"/>
      <c r="M58" s="85">
        <v>34</v>
      </c>
      <c r="N58" s="97"/>
    </row>
    <row r="59" spans="1:14" x14ac:dyDescent="0.25">
      <c r="A59" s="32" t="s">
        <v>113</v>
      </c>
      <c r="B59" s="15" t="s">
        <v>2</v>
      </c>
      <c r="C59" s="153" t="s">
        <v>55</v>
      </c>
      <c r="D59" s="153"/>
      <c r="E59" s="17"/>
      <c r="F59" s="17"/>
      <c r="G59" s="17"/>
      <c r="H59" s="110">
        <v>35000</v>
      </c>
      <c r="J59" s="92"/>
      <c r="K59" s="3"/>
      <c r="L59" s="86"/>
      <c r="M59" s="87">
        <v>35</v>
      </c>
      <c r="N59" s="97"/>
    </row>
    <row r="60" spans="1:14" x14ac:dyDescent="0.25">
      <c r="A60" s="33" t="s">
        <v>72</v>
      </c>
      <c r="B60" s="6"/>
      <c r="C60" s="157"/>
      <c r="D60" s="157"/>
      <c r="E60" s="111"/>
      <c r="F60" s="111"/>
      <c r="G60" s="111"/>
      <c r="H60" s="112">
        <f>SUM(H55:H59)</f>
        <v>675000</v>
      </c>
      <c r="J60" s="94">
        <f>SUM(J55:J59)</f>
        <v>0</v>
      </c>
      <c r="K60" s="7">
        <f>J60</f>
        <v>0</v>
      </c>
      <c r="L60" s="86"/>
      <c r="M60" s="85">
        <v>36</v>
      </c>
      <c r="N60" s="97"/>
    </row>
    <row r="61" spans="1:14" x14ac:dyDescent="0.25">
      <c r="A61" s="4"/>
      <c r="B61" s="2"/>
      <c r="C61" s="152"/>
      <c r="D61" s="152"/>
      <c r="E61" s="17"/>
      <c r="F61" s="17"/>
      <c r="G61" s="17"/>
      <c r="H61" s="110"/>
      <c r="J61" s="92"/>
      <c r="K61" s="3"/>
      <c r="L61" s="86"/>
      <c r="M61" s="87">
        <v>37</v>
      </c>
      <c r="N61" s="97"/>
    </row>
    <row r="62" spans="1:14" x14ac:dyDescent="0.25">
      <c r="A62" s="33" t="s">
        <v>76</v>
      </c>
      <c r="B62" s="6"/>
      <c r="C62" s="157"/>
      <c r="D62" s="157"/>
      <c r="E62" s="111"/>
      <c r="F62" s="111"/>
      <c r="G62" s="111"/>
      <c r="H62" s="112"/>
      <c r="J62" s="92"/>
      <c r="K62" s="3"/>
      <c r="L62" s="86"/>
      <c r="M62" s="85">
        <v>38</v>
      </c>
      <c r="N62" s="97"/>
    </row>
    <row r="63" spans="1:14" x14ac:dyDescent="0.25">
      <c r="A63" s="37" t="s">
        <v>57</v>
      </c>
      <c r="B63" s="15" t="s">
        <v>114</v>
      </c>
      <c r="C63" s="158" t="s">
        <v>75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2"/>
      <c r="K63" s="3"/>
      <c r="L63" s="86"/>
      <c r="M63" s="85">
        <v>39</v>
      </c>
      <c r="N63" s="97"/>
    </row>
    <row r="64" spans="1:14" x14ac:dyDescent="0.25">
      <c r="A64" s="32" t="s">
        <v>58</v>
      </c>
      <c r="B64" s="35" t="s">
        <v>133</v>
      </c>
      <c r="C64" s="158" t="s">
        <v>75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2"/>
      <c r="K64" s="3"/>
      <c r="L64" s="86"/>
      <c r="M64" s="87">
        <v>40</v>
      </c>
      <c r="N64" s="97"/>
    </row>
    <row r="65" spans="1:14" x14ac:dyDescent="0.25">
      <c r="A65" s="32" t="s">
        <v>59</v>
      </c>
      <c r="B65" s="35" t="s">
        <v>133</v>
      </c>
      <c r="C65" s="158" t="s">
        <v>75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2"/>
      <c r="K65" s="3"/>
      <c r="L65" s="86"/>
      <c r="M65" s="85">
        <v>41</v>
      </c>
      <c r="N65" s="97"/>
    </row>
    <row r="66" spans="1:14" x14ac:dyDescent="0.25">
      <c r="A66" s="32" t="s">
        <v>61</v>
      </c>
      <c r="B66" s="35" t="s">
        <v>133</v>
      </c>
      <c r="C66" s="158" t="s">
        <v>75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2"/>
      <c r="K66" s="3"/>
      <c r="L66" s="86"/>
      <c r="M66" s="87">
        <v>42</v>
      </c>
      <c r="N66" s="97"/>
    </row>
    <row r="67" spans="1:14" x14ac:dyDescent="0.25">
      <c r="A67" s="33" t="s">
        <v>77</v>
      </c>
      <c r="B67" s="6"/>
      <c r="C67" s="157"/>
      <c r="D67" s="157"/>
      <c r="E67" s="111"/>
      <c r="F67" s="111"/>
      <c r="G67" s="111"/>
      <c r="H67" s="112">
        <f>SUM(H63:H66)</f>
        <v>200000</v>
      </c>
      <c r="J67" s="94">
        <f>SUM(J63:J66)</f>
        <v>0</v>
      </c>
      <c r="K67" s="7">
        <f>J67</f>
        <v>0</v>
      </c>
      <c r="L67" s="86"/>
      <c r="M67" s="85">
        <v>43</v>
      </c>
      <c r="N67" s="97"/>
    </row>
    <row r="68" spans="1:14" x14ac:dyDescent="0.25">
      <c r="A68" s="37"/>
      <c r="B68" s="12"/>
      <c r="C68" s="158"/>
      <c r="D68" s="158"/>
      <c r="E68" s="113"/>
      <c r="F68" s="113"/>
      <c r="G68" s="113"/>
      <c r="H68" s="43"/>
      <c r="J68" s="92"/>
      <c r="K68" s="3"/>
      <c r="L68" s="86"/>
      <c r="M68" s="87">
        <v>44</v>
      </c>
      <c r="N68" s="97"/>
    </row>
    <row r="69" spans="1:14" x14ac:dyDescent="0.25">
      <c r="A69" s="37" t="s">
        <v>98</v>
      </c>
      <c r="B69" s="35" t="s">
        <v>9</v>
      </c>
      <c r="C69" s="158"/>
      <c r="D69" s="158"/>
      <c r="E69" s="113"/>
      <c r="F69" s="113"/>
      <c r="G69" s="113"/>
      <c r="H69" s="43"/>
      <c r="J69" s="92"/>
      <c r="K69" s="3"/>
      <c r="L69" s="86"/>
      <c r="M69" s="85">
        <v>45</v>
      </c>
      <c r="N69" s="97"/>
    </row>
    <row r="70" spans="1:14" x14ac:dyDescent="0.25">
      <c r="A70" s="37"/>
      <c r="B70" s="35" t="s">
        <v>97</v>
      </c>
      <c r="C70" s="158"/>
      <c r="D70" s="158"/>
      <c r="E70" s="113"/>
      <c r="F70" s="113"/>
      <c r="G70" s="113"/>
      <c r="H70" s="43"/>
      <c r="J70" s="92"/>
      <c r="K70" s="3"/>
      <c r="L70" s="86"/>
      <c r="M70" s="87">
        <v>46</v>
      </c>
      <c r="N70" s="97"/>
    </row>
    <row r="71" spans="1:14" x14ac:dyDescent="0.25">
      <c r="A71" s="4"/>
      <c r="B71" s="15" t="s">
        <v>99</v>
      </c>
      <c r="C71" s="152"/>
      <c r="D71" s="152"/>
      <c r="E71" s="17"/>
      <c r="F71" s="17"/>
      <c r="G71" s="17"/>
      <c r="H71" s="110"/>
      <c r="J71" s="92"/>
      <c r="K71" s="3"/>
      <c r="L71" s="86"/>
      <c r="M71" s="85">
        <v>47</v>
      </c>
      <c r="N71" s="97"/>
    </row>
    <row r="72" spans="1:14" x14ac:dyDescent="0.25">
      <c r="A72" s="33" t="s">
        <v>115</v>
      </c>
      <c r="B72" s="36"/>
      <c r="C72" s="157"/>
      <c r="D72" s="157"/>
      <c r="E72" s="111"/>
      <c r="F72" s="111"/>
      <c r="G72" s="111"/>
      <c r="H72" s="112">
        <f>SUM(H70:H71)</f>
        <v>0</v>
      </c>
      <c r="J72" s="94">
        <f>SUM(J68:J71)</f>
        <v>0</v>
      </c>
      <c r="K72" s="7">
        <f>J72</f>
        <v>0</v>
      </c>
      <c r="L72" s="86"/>
      <c r="M72" s="87">
        <v>48</v>
      </c>
      <c r="N72" s="97"/>
    </row>
    <row r="73" spans="1:14" x14ac:dyDescent="0.25">
      <c r="A73" s="4"/>
      <c r="B73" s="15"/>
      <c r="C73" s="152"/>
      <c r="D73" s="152"/>
      <c r="E73" s="17"/>
      <c r="F73" s="17"/>
      <c r="G73" s="17"/>
      <c r="H73" s="110"/>
      <c r="J73" s="92"/>
      <c r="K73" s="3"/>
      <c r="L73" s="86"/>
      <c r="M73" s="85">
        <v>49</v>
      </c>
      <c r="N73" s="97"/>
    </row>
    <row r="74" spans="1:14" x14ac:dyDescent="0.25">
      <c r="A74" s="33" t="s">
        <v>78</v>
      </c>
      <c r="B74" s="6"/>
      <c r="C74" s="157"/>
      <c r="D74" s="157"/>
      <c r="E74" s="111"/>
      <c r="F74" s="111"/>
      <c r="G74" s="111"/>
      <c r="H74" s="112"/>
      <c r="J74" s="92"/>
      <c r="K74" s="3"/>
      <c r="L74" s="86"/>
      <c r="M74" s="87">
        <v>50</v>
      </c>
      <c r="N74" s="97"/>
    </row>
    <row r="75" spans="1:14" x14ac:dyDescent="0.25">
      <c r="A75" s="121" t="s">
        <v>57</v>
      </c>
      <c r="B75" s="15" t="s">
        <v>79</v>
      </c>
      <c r="C75" s="152" t="s">
        <v>84</v>
      </c>
      <c r="D75" s="152"/>
      <c r="E75" s="17">
        <v>550</v>
      </c>
      <c r="F75" s="17" t="s">
        <v>3</v>
      </c>
      <c r="G75" s="17">
        <v>262</v>
      </c>
      <c r="H75" s="110">
        <f>G75*E75</f>
        <v>144100</v>
      </c>
      <c r="J75" s="92"/>
      <c r="K75" s="3"/>
      <c r="L75" s="86"/>
      <c r="M75" s="85">
        <v>51</v>
      </c>
      <c r="N75" s="97"/>
    </row>
    <row r="76" spans="1:14" x14ac:dyDescent="0.25">
      <c r="A76" s="122" t="s">
        <v>58</v>
      </c>
      <c r="B76" s="15" t="s">
        <v>80</v>
      </c>
      <c r="C76" s="152" t="s">
        <v>84</v>
      </c>
      <c r="D76" s="152"/>
      <c r="E76" s="17">
        <v>1550</v>
      </c>
      <c r="F76" s="17" t="s">
        <v>3</v>
      </c>
      <c r="G76" s="17">
        <v>152</v>
      </c>
      <c r="H76" s="110">
        <f>G76*E76</f>
        <v>235600</v>
      </c>
      <c r="J76" s="92"/>
      <c r="K76" s="3"/>
      <c r="L76" s="86"/>
      <c r="M76" s="87">
        <v>52</v>
      </c>
      <c r="N76" s="97"/>
    </row>
    <row r="77" spans="1:14" x14ac:dyDescent="0.25">
      <c r="A77" s="122" t="s">
        <v>59</v>
      </c>
      <c r="B77" s="15" t="s">
        <v>81</v>
      </c>
      <c r="C77" s="152" t="s">
        <v>84</v>
      </c>
      <c r="D77" s="152"/>
      <c r="E77" s="17">
        <v>2700</v>
      </c>
      <c r="F77" s="17" t="s">
        <v>3</v>
      </c>
      <c r="G77" s="17">
        <v>105</v>
      </c>
      <c r="H77" s="110">
        <f>G77*E77</f>
        <v>283500</v>
      </c>
      <c r="J77" s="92"/>
      <c r="K77" s="3"/>
      <c r="L77" s="86"/>
      <c r="M77" s="85">
        <v>53</v>
      </c>
      <c r="N77" s="97"/>
    </row>
    <row r="78" spans="1:14" x14ac:dyDescent="0.25">
      <c r="A78" s="122" t="s">
        <v>61</v>
      </c>
      <c r="B78" s="15" t="s">
        <v>82</v>
      </c>
      <c r="C78" s="152" t="s">
        <v>84</v>
      </c>
      <c r="D78" s="152"/>
      <c r="E78" s="17">
        <v>1500</v>
      </c>
      <c r="F78" s="17" t="s">
        <v>3</v>
      </c>
      <c r="G78" s="17">
        <v>55</v>
      </c>
      <c r="H78" s="110">
        <f>G78*E78</f>
        <v>82500</v>
      </c>
      <c r="J78" s="92"/>
      <c r="K78" s="3"/>
      <c r="L78" s="86"/>
      <c r="M78" s="87">
        <v>54</v>
      </c>
      <c r="N78" s="97"/>
    </row>
    <row r="79" spans="1:14" x14ac:dyDescent="0.25">
      <c r="A79" s="122" t="s">
        <v>61</v>
      </c>
      <c r="B79" s="15" t="s">
        <v>83</v>
      </c>
      <c r="C79" s="152" t="s">
        <v>84</v>
      </c>
      <c r="D79" s="152"/>
      <c r="E79" s="17">
        <v>50</v>
      </c>
      <c r="F79" s="17" t="s">
        <v>130</v>
      </c>
      <c r="G79" s="17">
        <v>800</v>
      </c>
      <c r="H79" s="110">
        <f>E79*G79</f>
        <v>40000</v>
      </c>
      <c r="J79" s="92"/>
      <c r="K79" s="3"/>
      <c r="L79" s="86"/>
      <c r="M79" s="85">
        <v>55</v>
      </c>
      <c r="N79" s="97"/>
    </row>
    <row r="80" spans="1:14" x14ac:dyDescent="0.25">
      <c r="A80" s="122" t="s">
        <v>113</v>
      </c>
      <c r="B80" s="15" t="s">
        <v>45</v>
      </c>
      <c r="C80" s="152" t="s">
        <v>84</v>
      </c>
      <c r="D80" s="152"/>
      <c r="E80" s="17"/>
      <c r="F80" s="17"/>
      <c r="G80" s="17"/>
      <c r="H80" s="110"/>
      <c r="J80" s="92"/>
      <c r="K80" s="3"/>
      <c r="L80" s="86"/>
      <c r="M80" s="87">
        <v>56</v>
      </c>
      <c r="N80" s="97"/>
    </row>
    <row r="81" spans="1:14" x14ac:dyDescent="0.25">
      <c r="A81" s="8" t="s">
        <v>100</v>
      </c>
      <c r="B81" s="36"/>
      <c r="C81" s="157"/>
      <c r="D81" s="157"/>
      <c r="E81" s="111"/>
      <c r="F81" s="111"/>
      <c r="G81" s="111"/>
      <c r="H81" s="112">
        <f>SUM(H75:H80)</f>
        <v>785700</v>
      </c>
      <c r="J81" s="94">
        <f>SUM(J75:J80)</f>
        <v>0</v>
      </c>
      <c r="K81" s="7">
        <f>J81</f>
        <v>0</v>
      </c>
      <c r="L81" s="86"/>
      <c r="M81" s="85">
        <v>57</v>
      </c>
      <c r="N81" s="97"/>
    </row>
    <row r="82" spans="1:14" x14ac:dyDescent="0.25">
      <c r="A82" s="4"/>
      <c r="B82" s="2"/>
      <c r="C82" s="152"/>
      <c r="D82" s="152"/>
      <c r="E82" s="17"/>
      <c r="F82" s="17"/>
      <c r="G82" s="17"/>
      <c r="H82" s="110"/>
      <c r="J82" s="92"/>
      <c r="K82" s="3"/>
      <c r="L82" s="86"/>
      <c r="M82" s="85">
        <v>58</v>
      </c>
      <c r="N82" s="97"/>
    </row>
    <row r="83" spans="1:14" x14ac:dyDescent="0.25">
      <c r="A83" s="33" t="s">
        <v>85</v>
      </c>
      <c r="B83" s="6"/>
      <c r="C83" s="157"/>
      <c r="D83" s="157"/>
      <c r="E83" s="111"/>
      <c r="F83" s="111"/>
      <c r="G83" s="111"/>
      <c r="H83" s="112"/>
      <c r="J83" s="92"/>
      <c r="K83" s="3"/>
      <c r="L83" s="86"/>
      <c r="M83" s="87">
        <v>59</v>
      </c>
      <c r="N83" s="97"/>
    </row>
    <row r="84" spans="1:14" x14ac:dyDescent="0.25">
      <c r="A84" s="4" t="s">
        <v>96</v>
      </c>
      <c r="B84" s="2"/>
      <c r="C84" s="158" t="s">
        <v>102</v>
      </c>
      <c r="D84" s="158"/>
      <c r="E84" s="17">
        <v>3</v>
      </c>
      <c r="F84" s="17"/>
      <c r="G84" s="17">
        <v>10000</v>
      </c>
      <c r="H84" s="110">
        <f>E84*G84</f>
        <v>30000</v>
      </c>
      <c r="J84" s="92"/>
      <c r="K84" s="3"/>
      <c r="L84" s="86"/>
      <c r="M84" s="85">
        <v>60</v>
      </c>
      <c r="N84" s="97"/>
    </row>
    <row r="85" spans="1:14" x14ac:dyDescent="0.25">
      <c r="A85" s="4" t="s">
        <v>86</v>
      </c>
      <c r="B85" s="2"/>
      <c r="C85" s="158" t="s">
        <v>102</v>
      </c>
      <c r="D85" s="158"/>
      <c r="E85" s="17">
        <v>4</v>
      </c>
      <c r="F85" s="17"/>
      <c r="G85" s="17">
        <v>5000</v>
      </c>
      <c r="H85" s="110">
        <f>E85*G85</f>
        <v>20000</v>
      </c>
      <c r="J85" s="92"/>
      <c r="K85" s="3"/>
      <c r="L85" s="86"/>
      <c r="M85" s="87">
        <v>61</v>
      </c>
      <c r="N85" s="97"/>
    </row>
    <row r="86" spans="1:14" x14ac:dyDescent="0.25">
      <c r="A86" s="4" t="s">
        <v>87</v>
      </c>
      <c r="B86" s="2"/>
      <c r="C86" s="158" t="s">
        <v>102</v>
      </c>
      <c r="D86" s="158"/>
      <c r="E86" s="17">
        <v>4</v>
      </c>
      <c r="F86" s="17"/>
      <c r="G86" s="17">
        <v>5000</v>
      </c>
      <c r="H86" s="110">
        <f>G86*E86</f>
        <v>20000</v>
      </c>
      <c r="J86" s="92"/>
      <c r="K86" s="3"/>
      <c r="L86" s="86"/>
      <c r="M86" s="85">
        <v>62</v>
      </c>
      <c r="N86" s="97"/>
    </row>
    <row r="87" spans="1:14" x14ac:dyDescent="0.25">
      <c r="A87" s="4" t="s">
        <v>88</v>
      </c>
      <c r="C87" s="152"/>
      <c r="D87" s="152"/>
      <c r="E87" s="17"/>
      <c r="F87" s="17"/>
      <c r="G87" s="17"/>
      <c r="H87" s="110"/>
      <c r="J87" s="92"/>
      <c r="K87" s="3"/>
      <c r="L87" s="86"/>
      <c r="M87" s="87">
        <v>63</v>
      </c>
      <c r="N87" s="97"/>
    </row>
    <row r="88" spans="1:14" x14ac:dyDescent="0.25">
      <c r="A88" s="4" t="s">
        <v>89</v>
      </c>
      <c r="B88" s="2"/>
      <c r="C88" s="158" t="s">
        <v>102</v>
      </c>
      <c r="D88" s="158"/>
      <c r="E88" s="17">
        <v>4</v>
      </c>
      <c r="F88" s="17"/>
      <c r="G88" s="17">
        <v>6000</v>
      </c>
      <c r="H88" s="110">
        <f>G88*E88</f>
        <v>24000</v>
      </c>
      <c r="J88" s="92"/>
      <c r="K88" s="3"/>
      <c r="L88" s="86"/>
      <c r="M88" s="85">
        <v>64</v>
      </c>
      <c r="N88" s="97"/>
    </row>
    <row r="89" spans="1:14" x14ac:dyDescent="0.25">
      <c r="A89" s="4" t="s">
        <v>90</v>
      </c>
      <c r="B89" s="2"/>
      <c r="C89" s="158" t="s">
        <v>102</v>
      </c>
      <c r="D89" s="158"/>
      <c r="E89" s="17">
        <v>4</v>
      </c>
      <c r="F89" s="17"/>
      <c r="G89" s="17">
        <v>15000</v>
      </c>
      <c r="H89" s="110">
        <f>G89*E89</f>
        <v>60000</v>
      </c>
      <c r="J89" s="92"/>
      <c r="K89" s="3"/>
      <c r="L89" s="86"/>
      <c r="M89" s="87">
        <v>65</v>
      </c>
      <c r="N89" s="97"/>
    </row>
    <row r="90" spans="1:14" x14ac:dyDescent="0.25">
      <c r="A90" s="33" t="s">
        <v>95</v>
      </c>
      <c r="B90" s="6"/>
      <c r="C90" s="157"/>
      <c r="D90" s="157"/>
      <c r="E90" s="111"/>
      <c r="F90" s="111"/>
      <c r="G90" s="111"/>
      <c r="H90" s="112">
        <f>SUM(H84:H89)</f>
        <v>154000</v>
      </c>
      <c r="J90" s="94">
        <f>SUM(J84:J89)</f>
        <v>0</v>
      </c>
      <c r="K90" s="7">
        <f>J90</f>
        <v>0</v>
      </c>
      <c r="L90" s="86"/>
      <c r="M90" s="85">
        <v>66</v>
      </c>
      <c r="N90" s="97"/>
    </row>
    <row r="91" spans="1:14" x14ac:dyDescent="0.25">
      <c r="A91" s="13"/>
      <c r="B91" s="12"/>
      <c r="C91" s="158"/>
      <c r="D91" s="158"/>
      <c r="E91" s="113"/>
      <c r="F91" s="113"/>
      <c r="G91" s="113"/>
      <c r="H91" s="43"/>
      <c r="J91" s="92"/>
      <c r="K91" s="3"/>
      <c r="L91" s="86"/>
      <c r="M91" s="87">
        <v>67</v>
      </c>
      <c r="N91" s="97"/>
    </row>
    <row r="92" spans="1:14" x14ac:dyDescent="0.25">
      <c r="A92" s="33" t="s">
        <v>108</v>
      </c>
      <c r="B92" s="6"/>
      <c r="C92" s="157"/>
      <c r="D92" s="157"/>
      <c r="E92" s="111"/>
      <c r="F92" s="111"/>
      <c r="G92" s="111"/>
      <c r="H92" s="112"/>
      <c r="J92" s="92"/>
      <c r="K92" s="3"/>
      <c r="L92" s="86"/>
      <c r="M92" s="85">
        <v>68</v>
      </c>
      <c r="N92" s="97"/>
    </row>
    <row r="93" spans="1:14" x14ac:dyDescent="0.25">
      <c r="A93" s="121" t="s">
        <v>57</v>
      </c>
      <c r="B93" s="35" t="s">
        <v>94</v>
      </c>
      <c r="C93" s="158" t="s">
        <v>103</v>
      </c>
      <c r="D93" s="158"/>
      <c r="E93" s="113"/>
      <c r="F93" s="113"/>
      <c r="G93" s="113"/>
      <c r="H93" s="43">
        <v>120000</v>
      </c>
      <c r="J93" s="92"/>
      <c r="K93" s="3"/>
      <c r="L93" s="86"/>
      <c r="M93" s="87">
        <v>69</v>
      </c>
      <c r="N93" s="97"/>
    </row>
    <row r="94" spans="1:14" x14ac:dyDescent="0.25">
      <c r="A94" s="122" t="s">
        <v>61</v>
      </c>
      <c r="B94" s="15" t="s">
        <v>8</v>
      </c>
      <c r="C94" s="158" t="s">
        <v>103</v>
      </c>
      <c r="D94" s="158"/>
      <c r="E94" s="17"/>
      <c r="F94" s="17"/>
      <c r="G94" s="17"/>
      <c r="H94" s="110">
        <v>80000</v>
      </c>
      <c r="J94" s="92"/>
      <c r="K94" s="3"/>
      <c r="L94" s="86"/>
      <c r="M94" s="85">
        <v>70</v>
      </c>
      <c r="N94" s="97"/>
    </row>
    <row r="95" spans="1:14" x14ac:dyDescent="0.25">
      <c r="A95" s="33" t="s">
        <v>109</v>
      </c>
      <c r="B95" s="6"/>
      <c r="C95" s="157"/>
      <c r="D95" s="157"/>
      <c r="E95" s="111"/>
      <c r="F95" s="111"/>
      <c r="G95" s="111"/>
      <c r="H95" s="112">
        <f>H93+H94</f>
        <v>200000</v>
      </c>
      <c r="J95" s="94">
        <f>SUM(J93:J94)</f>
        <v>0</v>
      </c>
      <c r="K95" s="7">
        <f>J95</f>
        <v>0</v>
      </c>
      <c r="L95" s="86"/>
      <c r="M95" s="87">
        <v>71</v>
      </c>
      <c r="N95" s="97"/>
    </row>
    <row r="96" spans="1:14" x14ac:dyDescent="0.25">
      <c r="A96" s="4"/>
      <c r="B96" s="2"/>
      <c r="C96" s="152"/>
      <c r="D96" s="152"/>
      <c r="E96" s="17"/>
      <c r="F96" s="17"/>
      <c r="G96" s="17"/>
      <c r="H96" s="110"/>
      <c r="J96" s="92"/>
      <c r="K96" s="3"/>
      <c r="L96" s="86"/>
      <c r="M96" s="85">
        <v>72</v>
      </c>
      <c r="N96" s="97"/>
    </row>
    <row r="97" spans="1:14" x14ac:dyDescent="0.25">
      <c r="A97" s="33" t="s">
        <v>91</v>
      </c>
      <c r="B97" s="6"/>
      <c r="C97" s="157"/>
      <c r="D97" s="157"/>
      <c r="E97" s="111"/>
      <c r="F97" s="111"/>
      <c r="G97" s="111"/>
      <c r="H97" s="112"/>
      <c r="J97" s="92"/>
      <c r="K97" s="3"/>
      <c r="L97" s="86"/>
      <c r="M97" s="87">
        <v>73</v>
      </c>
      <c r="N97" s="97"/>
    </row>
    <row r="98" spans="1:14" x14ac:dyDescent="0.25">
      <c r="A98" s="121" t="s">
        <v>57</v>
      </c>
      <c r="B98" s="15" t="s">
        <v>93</v>
      </c>
      <c r="C98" s="158" t="s">
        <v>102</v>
      </c>
      <c r="D98" s="158"/>
      <c r="E98" s="17">
        <v>1</v>
      </c>
      <c r="F98" s="17"/>
      <c r="G98" s="17">
        <v>25000</v>
      </c>
      <c r="H98" s="43">
        <f t="shared" ref="H98:H101" si="4">G98*E98</f>
        <v>25000</v>
      </c>
      <c r="J98" s="92"/>
      <c r="K98" s="3"/>
      <c r="L98" s="86"/>
      <c r="M98" s="85">
        <v>74</v>
      </c>
      <c r="N98" s="97"/>
    </row>
    <row r="99" spans="1:14" x14ac:dyDescent="0.25">
      <c r="A99" s="122" t="s">
        <v>58</v>
      </c>
      <c r="B99" s="15" t="s">
        <v>134</v>
      </c>
      <c r="C99" s="158" t="s">
        <v>102</v>
      </c>
      <c r="D99" s="158"/>
      <c r="E99" s="17">
        <v>1</v>
      </c>
      <c r="F99" s="17"/>
      <c r="G99" s="17">
        <v>25000</v>
      </c>
      <c r="H99" s="43">
        <f t="shared" si="4"/>
        <v>25000</v>
      </c>
      <c r="J99" s="92"/>
      <c r="K99" s="3"/>
      <c r="L99" s="86"/>
      <c r="M99" s="87">
        <v>75</v>
      </c>
      <c r="N99" s="97"/>
    </row>
    <row r="100" spans="1:14" x14ac:dyDescent="0.25">
      <c r="A100" s="122" t="s">
        <v>59</v>
      </c>
      <c r="B100" s="15" t="s">
        <v>134</v>
      </c>
      <c r="C100" s="158" t="s">
        <v>102</v>
      </c>
      <c r="D100" s="158"/>
      <c r="E100" s="17">
        <v>1</v>
      </c>
      <c r="F100" s="17"/>
      <c r="G100" s="17">
        <v>25000</v>
      </c>
      <c r="H100" s="43">
        <f t="shared" si="4"/>
        <v>25000</v>
      </c>
      <c r="J100" s="92"/>
      <c r="K100" s="3"/>
      <c r="L100" s="86"/>
      <c r="M100" s="85">
        <v>76</v>
      </c>
      <c r="N100" s="97"/>
    </row>
    <row r="101" spans="1:14" x14ac:dyDescent="0.25">
      <c r="A101" s="122" t="s">
        <v>61</v>
      </c>
      <c r="B101" s="15" t="s">
        <v>92</v>
      </c>
      <c r="C101" s="158" t="s">
        <v>102</v>
      </c>
      <c r="D101" s="158"/>
      <c r="E101" s="17">
        <v>1</v>
      </c>
      <c r="F101" s="17"/>
      <c r="G101" s="17">
        <v>0</v>
      </c>
      <c r="H101" s="43">
        <f t="shared" si="4"/>
        <v>0</v>
      </c>
      <c r="J101" s="92"/>
      <c r="K101" s="3"/>
      <c r="L101" s="86"/>
      <c r="M101" s="85">
        <v>77</v>
      </c>
      <c r="N101" s="97"/>
    </row>
    <row r="102" spans="1:14" x14ac:dyDescent="0.25">
      <c r="A102" s="33" t="s">
        <v>107</v>
      </c>
      <c r="B102" s="6"/>
      <c r="C102" s="157"/>
      <c r="D102" s="157"/>
      <c r="E102" s="111"/>
      <c r="F102" s="111"/>
      <c r="G102" s="111"/>
      <c r="H102" s="112">
        <f>SUM(H98:H101)</f>
        <v>75000</v>
      </c>
      <c r="J102" s="94">
        <f>SUM(J98:J101)</f>
        <v>0</v>
      </c>
      <c r="K102" s="7">
        <f>J102</f>
        <v>0</v>
      </c>
      <c r="L102" s="86"/>
      <c r="M102" s="87">
        <v>78</v>
      </c>
      <c r="N102" s="97"/>
    </row>
    <row r="103" spans="1:14" x14ac:dyDescent="0.25">
      <c r="A103" s="37"/>
      <c r="B103" s="12"/>
      <c r="C103" s="158"/>
      <c r="D103" s="158"/>
      <c r="E103" s="113"/>
      <c r="F103" s="113"/>
      <c r="G103" s="113"/>
      <c r="H103" s="43"/>
      <c r="J103" s="92"/>
      <c r="K103" s="3"/>
      <c r="L103" s="86"/>
      <c r="M103" s="85">
        <v>79</v>
      </c>
      <c r="N103" s="97"/>
    </row>
    <row r="104" spans="1:14" x14ac:dyDescent="0.25">
      <c r="A104" s="33" t="s">
        <v>116</v>
      </c>
      <c r="B104" s="6"/>
      <c r="C104" s="157" t="s">
        <v>102</v>
      </c>
      <c r="D104" s="157"/>
      <c r="E104" s="111"/>
      <c r="F104" s="111"/>
      <c r="G104" s="111"/>
      <c r="H104" s="112">
        <v>140000</v>
      </c>
      <c r="J104" s="94">
        <v>0</v>
      </c>
      <c r="K104" s="7">
        <f>J104</f>
        <v>0</v>
      </c>
      <c r="L104" s="86"/>
      <c r="M104" s="87">
        <v>80</v>
      </c>
      <c r="N104" s="97"/>
    </row>
    <row r="105" spans="1:14" x14ac:dyDescent="0.25">
      <c r="A105" s="4"/>
      <c r="B105" s="2"/>
      <c r="C105" s="152"/>
      <c r="D105" s="152"/>
      <c r="E105" s="17"/>
      <c r="F105" s="17"/>
      <c r="G105" s="17"/>
      <c r="H105" s="110"/>
      <c r="J105" s="92"/>
      <c r="K105" s="3"/>
      <c r="L105" s="86"/>
      <c r="M105" s="85">
        <v>81</v>
      </c>
      <c r="N105" s="97"/>
    </row>
    <row r="106" spans="1:14" x14ac:dyDescent="0.25">
      <c r="A106" s="33" t="s">
        <v>106</v>
      </c>
      <c r="B106" s="6"/>
      <c r="C106" s="157" t="s">
        <v>102</v>
      </c>
      <c r="D106" s="157"/>
      <c r="E106" s="111"/>
      <c r="F106" s="111"/>
      <c r="G106" s="111"/>
      <c r="H106" s="112"/>
      <c r="J106" s="92"/>
      <c r="K106" s="3"/>
      <c r="L106" s="86"/>
      <c r="M106" s="87">
        <v>82</v>
      </c>
      <c r="N106" s="97"/>
    </row>
    <row r="107" spans="1:14" x14ac:dyDescent="0.25">
      <c r="A107" s="4" t="s">
        <v>111</v>
      </c>
      <c r="B107" s="15" t="s">
        <v>117</v>
      </c>
      <c r="C107" s="152"/>
      <c r="D107" s="152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2"/>
      <c r="K107" s="3"/>
      <c r="L107" s="86"/>
      <c r="M107" s="85">
        <v>83</v>
      </c>
      <c r="N107" s="97"/>
    </row>
    <row r="108" spans="1:14" x14ac:dyDescent="0.25">
      <c r="A108" s="4"/>
      <c r="B108" s="15" t="s">
        <v>118</v>
      </c>
      <c r="C108" s="152"/>
      <c r="D108" s="152"/>
      <c r="E108" s="17">
        <v>2</v>
      </c>
      <c r="F108" s="17"/>
      <c r="G108" s="17">
        <v>15000</v>
      </c>
      <c r="H108" s="43">
        <f t="shared" si="5"/>
        <v>30000</v>
      </c>
      <c r="J108" s="92"/>
      <c r="K108" s="3"/>
      <c r="L108" s="86"/>
      <c r="M108" s="87">
        <v>84</v>
      </c>
      <c r="N108" s="97"/>
    </row>
    <row r="109" spans="1:14" x14ac:dyDescent="0.25">
      <c r="A109" s="4"/>
      <c r="B109" s="2"/>
      <c r="C109" s="152"/>
      <c r="D109" s="152"/>
      <c r="E109" s="17"/>
      <c r="F109" s="17"/>
      <c r="G109" s="17"/>
      <c r="H109" s="110"/>
      <c r="J109" s="92"/>
      <c r="K109" s="3"/>
      <c r="L109" s="86"/>
      <c r="M109" s="85">
        <v>85</v>
      </c>
      <c r="N109" s="97"/>
    </row>
    <row r="110" spans="1:14" x14ac:dyDescent="0.25">
      <c r="A110" s="33" t="s">
        <v>110</v>
      </c>
      <c r="B110" s="6"/>
      <c r="C110" s="157"/>
      <c r="D110" s="157"/>
      <c r="E110" s="111"/>
      <c r="F110" s="111"/>
      <c r="G110" s="111"/>
      <c r="H110" s="112">
        <f>SUM(H107:H109)</f>
        <v>60000</v>
      </c>
      <c r="J110" s="94">
        <f>SUM(J107:J109)</f>
        <v>0</v>
      </c>
      <c r="K110" s="7">
        <f>J110</f>
        <v>0</v>
      </c>
      <c r="L110" s="86"/>
      <c r="M110" s="87">
        <v>86</v>
      </c>
      <c r="N110" s="97"/>
    </row>
    <row r="111" spans="1:14" s="34" customFormat="1" x14ac:dyDescent="0.25">
      <c r="A111" s="13"/>
      <c r="B111" s="12"/>
      <c r="C111" s="158"/>
      <c r="D111" s="158"/>
      <c r="E111" s="113"/>
      <c r="F111" s="113"/>
      <c r="G111" s="113"/>
      <c r="H111" s="43"/>
      <c r="J111" s="93"/>
      <c r="K111" s="14"/>
      <c r="L111" s="86"/>
      <c r="M111" s="85">
        <v>87</v>
      </c>
      <c r="N111" s="97"/>
    </row>
    <row r="112" spans="1:14" x14ac:dyDescent="0.25">
      <c r="A112" s="33" t="s">
        <v>119</v>
      </c>
      <c r="B112" s="6"/>
      <c r="C112" s="157" t="s">
        <v>101</v>
      </c>
      <c r="D112" s="157"/>
      <c r="E112" s="111">
        <f>G21</f>
        <v>40</v>
      </c>
      <c r="F112" s="111" t="s">
        <v>43</v>
      </c>
      <c r="G112" s="111">
        <v>1400</v>
      </c>
      <c r="H112" s="112">
        <f>G112*E112</f>
        <v>56000</v>
      </c>
      <c r="J112" s="92"/>
      <c r="K112" s="3"/>
      <c r="L112" s="86"/>
      <c r="M112" s="87">
        <v>88</v>
      </c>
      <c r="N112" s="97"/>
    </row>
    <row r="113" spans="1:14" x14ac:dyDescent="0.25">
      <c r="A113" s="4"/>
      <c r="B113" s="15" t="s">
        <v>2</v>
      </c>
      <c r="C113" s="158" t="s">
        <v>101</v>
      </c>
      <c r="D113" s="158"/>
      <c r="E113" s="17"/>
      <c r="F113" s="17"/>
      <c r="G113" s="17"/>
      <c r="H113" s="110">
        <v>25000</v>
      </c>
      <c r="J113" s="92"/>
      <c r="K113" s="3"/>
      <c r="L113" s="86"/>
      <c r="M113" s="85">
        <v>89</v>
      </c>
      <c r="N113" s="97"/>
    </row>
    <row r="114" spans="1:14" x14ac:dyDescent="0.25">
      <c r="A114" s="33" t="s">
        <v>120</v>
      </c>
      <c r="B114" s="6"/>
      <c r="C114" s="157"/>
      <c r="D114" s="157"/>
      <c r="E114" s="111"/>
      <c r="F114" s="111"/>
      <c r="G114" s="111"/>
      <c r="H114" s="112">
        <f>SUM(H112:H113)</f>
        <v>81000</v>
      </c>
      <c r="J114" s="94">
        <f>SUM(J112:J113)</f>
        <v>0</v>
      </c>
      <c r="K114" s="7">
        <f>J114</f>
        <v>0</v>
      </c>
      <c r="L114" s="86"/>
      <c r="M114" s="87">
        <v>90</v>
      </c>
      <c r="N114" s="97"/>
    </row>
    <row r="115" spans="1:14" x14ac:dyDescent="0.25">
      <c r="A115" s="4"/>
      <c r="B115" s="2"/>
      <c r="C115" s="152"/>
      <c r="D115" s="152"/>
      <c r="E115" s="17"/>
      <c r="F115" s="17"/>
      <c r="G115" s="17"/>
      <c r="H115" s="110"/>
      <c r="J115" s="92"/>
      <c r="K115" s="3"/>
      <c r="L115" s="86"/>
      <c r="M115" s="85">
        <v>91</v>
      </c>
      <c r="N115" s="97"/>
    </row>
    <row r="116" spans="1:14" x14ac:dyDescent="0.25">
      <c r="A116" s="33" t="s">
        <v>121</v>
      </c>
      <c r="B116" s="36" t="s">
        <v>104</v>
      </c>
      <c r="C116" s="157" t="s">
        <v>101</v>
      </c>
      <c r="D116" s="157"/>
      <c r="E116" s="111">
        <v>1</v>
      </c>
      <c r="F116" s="111"/>
      <c r="G116" s="111">
        <v>350000</v>
      </c>
      <c r="H116" s="112">
        <f>G116*E116</f>
        <v>350000</v>
      </c>
      <c r="J116" s="93"/>
      <c r="K116" s="14"/>
      <c r="L116" s="86"/>
      <c r="M116" s="87">
        <v>92</v>
      </c>
      <c r="N116" s="97"/>
    </row>
    <row r="117" spans="1:14" x14ac:dyDescent="0.25">
      <c r="A117" s="37"/>
      <c r="B117" s="35" t="s">
        <v>105</v>
      </c>
      <c r="C117" s="158" t="s">
        <v>101</v>
      </c>
      <c r="D117" s="158"/>
      <c r="E117" s="113">
        <v>1</v>
      </c>
      <c r="F117" s="113"/>
      <c r="G117" s="113">
        <v>150000</v>
      </c>
      <c r="H117" s="43">
        <f>G117*E117</f>
        <v>150000</v>
      </c>
      <c r="J117" s="92"/>
      <c r="K117" s="3"/>
      <c r="L117" s="86"/>
      <c r="M117" s="85">
        <v>93</v>
      </c>
      <c r="N117" s="97"/>
    </row>
    <row r="118" spans="1:14" x14ac:dyDescent="0.25">
      <c r="A118" s="33" t="s">
        <v>122</v>
      </c>
      <c r="B118" s="36"/>
      <c r="C118" s="157"/>
      <c r="D118" s="157"/>
      <c r="E118" s="111"/>
      <c r="F118" s="111"/>
      <c r="G118" s="111"/>
      <c r="H118" s="112">
        <f>SUM(H116:H117)</f>
        <v>500000</v>
      </c>
      <c r="J118" s="94">
        <f>SUM(J116:J117)</f>
        <v>0</v>
      </c>
      <c r="K118" s="7">
        <f>J118</f>
        <v>0</v>
      </c>
      <c r="L118" s="86"/>
      <c r="M118" s="87">
        <v>94</v>
      </c>
      <c r="N118" s="97"/>
    </row>
    <row r="119" spans="1:14" x14ac:dyDescent="0.25">
      <c r="A119" s="37"/>
      <c r="B119" s="35"/>
      <c r="C119" s="158"/>
      <c r="D119" s="158"/>
      <c r="E119" s="113"/>
      <c r="F119" s="113"/>
      <c r="G119" s="113"/>
      <c r="H119" s="43"/>
      <c r="J119" s="92"/>
      <c r="K119" s="3"/>
      <c r="L119" s="86"/>
      <c r="M119" s="85">
        <v>95</v>
      </c>
      <c r="N119" s="97"/>
    </row>
    <row r="120" spans="1:14" x14ac:dyDescent="0.25">
      <c r="A120" s="33" t="s">
        <v>125</v>
      </c>
      <c r="B120" s="6"/>
      <c r="C120" s="157"/>
      <c r="D120" s="157"/>
      <c r="E120" s="111"/>
      <c r="F120" s="111"/>
      <c r="G120" s="111"/>
      <c r="H120" s="112"/>
      <c r="J120" s="93"/>
      <c r="K120" s="14"/>
      <c r="L120" s="86"/>
      <c r="M120" s="85">
        <v>96</v>
      </c>
      <c r="N120" s="97"/>
    </row>
    <row r="121" spans="1:14" x14ac:dyDescent="0.25">
      <c r="A121" s="37"/>
      <c r="B121" s="35" t="s">
        <v>123</v>
      </c>
      <c r="C121" s="158"/>
      <c r="D121" s="158"/>
      <c r="E121" s="113"/>
      <c r="F121" s="113"/>
      <c r="G121" s="113"/>
      <c r="H121" s="43"/>
      <c r="J121" s="92"/>
      <c r="K121" s="3"/>
      <c r="L121" s="86"/>
      <c r="M121" s="87">
        <v>97</v>
      </c>
      <c r="N121" s="97"/>
    </row>
    <row r="122" spans="1:14" x14ac:dyDescent="0.25">
      <c r="A122" s="33" t="s">
        <v>124</v>
      </c>
      <c r="B122" s="36"/>
      <c r="C122" s="157"/>
      <c r="D122" s="157"/>
      <c r="E122" s="111"/>
      <c r="F122" s="111"/>
      <c r="G122" s="111"/>
      <c r="H122" s="112"/>
      <c r="J122" s="94">
        <v>0</v>
      </c>
      <c r="K122" s="7">
        <f>J122</f>
        <v>0</v>
      </c>
      <c r="L122" s="86"/>
      <c r="M122" s="85">
        <v>98</v>
      </c>
      <c r="N122" s="97"/>
    </row>
    <row r="123" spans="1:14" x14ac:dyDescent="0.25">
      <c r="A123" s="37"/>
      <c r="B123" s="35"/>
      <c r="C123" s="158"/>
      <c r="D123" s="158"/>
      <c r="E123" s="113"/>
      <c r="F123" s="113"/>
      <c r="G123" s="113"/>
      <c r="H123" s="43"/>
      <c r="J123" s="92"/>
      <c r="K123" s="3"/>
      <c r="L123" s="86"/>
      <c r="M123" s="87">
        <v>99</v>
      </c>
      <c r="N123" s="97"/>
    </row>
    <row r="124" spans="1:14" x14ac:dyDescent="0.25">
      <c r="A124" s="33" t="s">
        <v>47</v>
      </c>
      <c r="B124" s="36" t="s">
        <v>126</v>
      </c>
      <c r="C124" s="157"/>
      <c r="D124" s="157"/>
      <c r="E124" s="111"/>
      <c r="F124" s="111"/>
      <c r="G124" s="111"/>
      <c r="H124" s="112">
        <v>100000</v>
      </c>
      <c r="J124" s="94">
        <v>0</v>
      </c>
      <c r="K124" s="7">
        <f>J124</f>
        <v>0</v>
      </c>
      <c r="L124" s="86"/>
      <c r="M124" s="85">
        <v>100</v>
      </c>
      <c r="N124" s="97"/>
    </row>
    <row r="125" spans="1:14" x14ac:dyDescent="0.25">
      <c r="A125" s="13"/>
      <c r="B125" s="12"/>
      <c r="C125" s="158"/>
      <c r="D125" s="158"/>
      <c r="E125" s="113"/>
      <c r="F125" s="113"/>
      <c r="G125" s="113"/>
      <c r="H125" s="43"/>
      <c r="J125" s="92"/>
      <c r="K125" s="3"/>
      <c r="L125" s="86"/>
      <c r="M125" s="87">
        <v>101</v>
      </c>
      <c r="N125" s="97"/>
    </row>
    <row r="126" spans="1:14" x14ac:dyDescent="0.25">
      <c r="A126" s="33" t="s">
        <v>45</v>
      </c>
      <c r="B126" s="6"/>
      <c r="C126" s="157"/>
      <c r="D126" s="157"/>
      <c r="E126" s="111"/>
      <c r="F126" s="111"/>
      <c r="G126" s="111"/>
      <c r="H126" s="112"/>
      <c r="J126" s="92"/>
      <c r="K126" s="3"/>
      <c r="L126" s="86"/>
      <c r="M126" s="85">
        <v>102</v>
      </c>
      <c r="N126" s="97"/>
    </row>
    <row r="127" spans="1:14" x14ac:dyDescent="0.25">
      <c r="A127" s="4"/>
      <c r="B127" s="15" t="s">
        <v>46</v>
      </c>
      <c r="C127" s="151"/>
      <c r="D127" s="151"/>
      <c r="E127" s="17">
        <v>0</v>
      </c>
      <c r="F127" s="17"/>
      <c r="G127" s="17">
        <v>0</v>
      </c>
      <c r="H127" s="110">
        <f>G127*E127</f>
        <v>0</v>
      </c>
      <c r="J127" s="92"/>
      <c r="K127" s="3"/>
      <c r="L127" s="86"/>
      <c r="M127" s="87">
        <v>103</v>
      </c>
      <c r="N127" s="97"/>
    </row>
    <row r="128" spans="1:14" x14ac:dyDescent="0.25">
      <c r="A128" s="4"/>
      <c r="B128" s="15" t="s">
        <v>46</v>
      </c>
      <c r="C128" s="151"/>
      <c r="D128" s="151"/>
      <c r="E128" s="17">
        <v>0</v>
      </c>
      <c r="F128" s="17"/>
      <c r="G128" s="17">
        <v>0</v>
      </c>
      <c r="H128" s="110">
        <f>G128*E128</f>
        <v>0</v>
      </c>
      <c r="J128" s="92"/>
      <c r="K128" s="3"/>
      <c r="L128" s="86"/>
      <c r="M128" s="85">
        <v>104</v>
      </c>
      <c r="N128" s="97"/>
    </row>
    <row r="129" spans="1:14" x14ac:dyDescent="0.25">
      <c r="A129" s="33" t="s">
        <v>135</v>
      </c>
      <c r="B129" s="6"/>
      <c r="C129" s="155"/>
      <c r="D129" s="155"/>
      <c r="E129" s="111"/>
      <c r="F129" s="111"/>
      <c r="G129" s="111"/>
      <c r="H129" s="112">
        <f>SUM(H127:H128)</f>
        <v>0</v>
      </c>
      <c r="J129" s="94">
        <f>SUM(J127:J128)</f>
        <v>0</v>
      </c>
      <c r="K129" s="7">
        <f>J129</f>
        <v>0</v>
      </c>
      <c r="L129" s="86"/>
      <c r="M129" s="87">
        <v>105</v>
      </c>
      <c r="N129" s="97"/>
    </row>
    <row r="130" spans="1:14" x14ac:dyDescent="0.25">
      <c r="A130" s="4"/>
      <c r="B130" s="2"/>
      <c r="C130" s="151"/>
      <c r="D130" s="151"/>
      <c r="E130" s="17"/>
      <c r="F130" s="17"/>
      <c r="G130" s="17"/>
      <c r="H130" s="110"/>
      <c r="J130" s="92"/>
      <c r="K130" s="3"/>
      <c r="L130" s="86"/>
      <c r="M130" s="85">
        <v>106</v>
      </c>
      <c r="N130" s="97"/>
    </row>
    <row r="131" spans="1:14" x14ac:dyDescent="0.25">
      <c r="A131" s="33" t="s">
        <v>44</v>
      </c>
      <c r="B131" s="6"/>
      <c r="C131" s="157" t="s">
        <v>37</v>
      </c>
      <c r="D131" s="157"/>
      <c r="E131" s="111"/>
      <c r="F131" s="111"/>
      <c r="G131" s="111"/>
      <c r="H131" s="112">
        <v>50000</v>
      </c>
      <c r="J131" s="94">
        <v>0</v>
      </c>
      <c r="K131" s="7">
        <f>J131</f>
        <v>0</v>
      </c>
      <c r="L131" s="86"/>
      <c r="M131" s="87">
        <v>107</v>
      </c>
      <c r="N131" s="97"/>
    </row>
    <row r="132" spans="1:14" x14ac:dyDescent="0.25">
      <c r="A132" s="33" t="s">
        <v>41</v>
      </c>
      <c r="B132" s="6"/>
      <c r="C132" s="157" t="s">
        <v>42</v>
      </c>
      <c r="D132" s="157"/>
      <c r="E132" s="111">
        <f>H21</f>
        <v>120</v>
      </c>
      <c r="F132" s="111" t="s">
        <v>43</v>
      </c>
      <c r="G132" s="111">
        <v>1300</v>
      </c>
      <c r="H132" s="112">
        <f>G132*E132</f>
        <v>156000</v>
      </c>
      <c r="J132" s="94">
        <v>0</v>
      </c>
      <c r="K132" s="7">
        <f>J132</f>
        <v>0</v>
      </c>
      <c r="L132" s="86"/>
      <c r="M132" s="85">
        <v>108</v>
      </c>
      <c r="N132" s="97"/>
    </row>
    <row r="133" spans="1:14" x14ac:dyDescent="0.25">
      <c r="A133" s="37"/>
      <c r="B133" s="12"/>
      <c r="C133" s="158"/>
      <c r="D133" s="158"/>
      <c r="E133" s="113"/>
      <c r="F133" s="113"/>
      <c r="G133" s="113"/>
      <c r="H133" s="43"/>
      <c r="J133" s="92"/>
      <c r="K133" s="3"/>
      <c r="L133" s="86"/>
      <c r="M133" s="87">
        <v>109</v>
      </c>
      <c r="N133" s="97"/>
    </row>
    <row r="134" spans="1:14" x14ac:dyDescent="0.25">
      <c r="A134" s="33" t="s">
        <v>39</v>
      </c>
      <c r="B134" s="6"/>
      <c r="C134" s="159" t="s">
        <v>40</v>
      </c>
      <c r="D134" s="159"/>
      <c r="E134" s="111"/>
      <c r="F134" s="111"/>
      <c r="G134" s="111"/>
      <c r="H134" s="112">
        <v>750000</v>
      </c>
      <c r="J134" s="94">
        <v>375000</v>
      </c>
      <c r="K134" s="7">
        <f>J134</f>
        <v>375000</v>
      </c>
      <c r="L134" s="86"/>
      <c r="M134" s="85">
        <v>110</v>
      </c>
      <c r="N134" s="97"/>
    </row>
    <row r="135" spans="1:14" x14ac:dyDescent="0.25">
      <c r="A135" s="32"/>
      <c r="B135" s="2"/>
      <c r="C135" s="152"/>
      <c r="D135" s="152"/>
      <c r="E135" s="17"/>
      <c r="F135" s="17"/>
      <c r="G135" s="17"/>
      <c r="H135" s="110"/>
      <c r="J135" s="92"/>
      <c r="K135" s="3"/>
      <c r="L135" s="86"/>
      <c r="M135" s="87">
        <v>111</v>
      </c>
      <c r="N135" s="97"/>
    </row>
    <row r="136" spans="1:14" x14ac:dyDescent="0.25">
      <c r="A136" s="33" t="s">
        <v>36</v>
      </c>
      <c r="B136" s="6"/>
      <c r="C136" s="157"/>
      <c r="D136" s="157"/>
      <c r="E136" s="111"/>
      <c r="F136" s="111"/>
      <c r="G136" s="111"/>
      <c r="H136" s="112"/>
      <c r="J136" s="94">
        <v>150000</v>
      </c>
      <c r="K136" s="7">
        <f>J136</f>
        <v>150000</v>
      </c>
      <c r="L136" s="86"/>
      <c r="M136" s="85">
        <v>112</v>
      </c>
      <c r="N136" s="97"/>
    </row>
    <row r="137" spans="1:14" x14ac:dyDescent="0.25">
      <c r="A137" s="32"/>
      <c r="B137" s="2"/>
      <c r="C137" s="152"/>
      <c r="D137" s="152"/>
      <c r="E137" s="17"/>
      <c r="F137" s="17"/>
      <c r="G137" s="17"/>
      <c r="H137" s="110"/>
      <c r="J137" s="92"/>
      <c r="K137" s="3"/>
      <c r="L137" s="86"/>
      <c r="M137" s="87">
        <v>113</v>
      </c>
      <c r="N137" s="97"/>
    </row>
    <row r="138" spans="1:14" x14ac:dyDescent="0.25">
      <c r="A138" s="33" t="s">
        <v>127</v>
      </c>
      <c r="B138" s="6"/>
      <c r="C138" s="159" t="s">
        <v>37</v>
      </c>
      <c r="D138" s="159"/>
      <c r="E138" s="111"/>
      <c r="F138" s="111"/>
      <c r="G138" s="111"/>
      <c r="H138" s="112">
        <v>500000</v>
      </c>
      <c r="J138" s="94">
        <v>0</v>
      </c>
      <c r="K138" s="7">
        <f>J138</f>
        <v>0</v>
      </c>
      <c r="L138" s="86"/>
      <c r="M138" s="85">
        <v>114</v>
      </c>
      <c r="N138" s="97"/>
    </row>
    <row r="139" spans="1:14" x14ac:dyDescent="0.25">
      <c r="A139" s="4"/>
      <c r="B139" s="2"/>
      <c r="C139" s="151"/>
      <c r="D139" s="151"/>
      <c r="E139" s="17"/>
      <c r="F139" s="17"/>
      <c r="G139" s="17"/>
      <c r="H139" s="110"/>
      <c r="J139" s="92"/>
      <c r="K139" s="3"/>
      <c r="L139" s="86"/>
      <c r="M139" s="85">
        <v>115</v>
      </c>
      <c r="N139" s="97"/>
    </row>
    <row r="140" spans="1:14" x14ac:dyDescent="0.25">
      <c r="A140" s="4"/>
      <c r="B140" s="2"/>
      <c r="C140" s="151"/>
      <c r="D140" s="151"/>
      <c r="E140" s="17"/>
      <c r="F140" s="17"/>
      <c r="G140" s="17"/>
      <c r="H140" s="110"/>
      <c r="J140" s="92"/>
      <c r="K140" s="3"/>
      <c r="L140" s="86"/>
      <c r="M140" s="85">
        <v>116</v>
      </c>
      <c r="N140" s="97"/>
    </row>
    <row r="141" spans="1:14" x14ac:dyDescent="0.25">
      <c r="A141" s="4"/>
      <c r="B141" s="2"/>
      <c r="C141" s="151"/>
      <c r="D141" s="151"/>
      <c r="E141" s="17"/>
      <c r="F141" s="17"/>
      <c r="G141" s="17"/>
      <c r="H141" s="110"/>
      <c r="J141" s="92"/>
      <c r="K141" s="3"/>
      <c r="L141" s="86"/>
      <c r="M141" s="85">
        <v>117</v>
      </c>
      <c r="N141" s="97"/>
    </row>
    <row r="142" spans="1:14" x14ac:dyDescent="0.25">
      <c r="A142" s="4"/>
      <c r="B142" s="2"/>
      <c r="C142" s="151"/>
      <c r="D142" s="151"/>
      <c r="E142" s="17"/>
      <c r="F142" s="17"/>
      <c r="G142" s="17"/>
      <c r="H142" s="110"/>
      <c r="J142" s="92"/>
      <c r="K142" s="3"/>
      <c r="L142" s="86"/>
      <c r="M142" s="85">
        <v>118</v>
      </c>
      <c r="N142" s="97"/>
    </row>
    <row r="143" spans="1:14" x14ac:dyDescent="0.25">
      <c r="A143" s="4"/>
      <c r="B143" s="2"/>
      <c r="C143" s="151"/>
      <c r="D143" s="151"/>
      <c r="E143" s="17"/>
      <c r="F143" s="17"/>
      <c r="G143" s="17"/>
      <c r="H143" s="110"/>
      <c r="J143" s="92"/>
      <c r="K143" s="3"/>
      <c r="L143" s="86"/>
      <c r="M143" s="85">
        <v>119</v>
      </c>
      <c r="N143" s="97"/>
    </row>
    <row r="144" spans="1:14" ht="15.75" thickBot="1" x14ac:dyDescent="0.3">
      <c r="A144" s="4"/>
      <c r="B144" s="2"/>
      <c r="C144" s="151"/>
      <c r="D144" s="151"/>
      <c r="E144" s="17"/>
      <c r="F144" s="17"/>
      <c r="G144" s="17"/>
      <c r="H144" s="114"/>
      <c r="J144" s="92"/>
      <c r="K144" s="3"/>
      <c r="L144" s="86"/>
      <c r="M144" s="85">
        <v>120</v>
      </c>
      <c r="N144" s="97"/>
    </row>
    <row r="145" spans="1:14" ht="15.75" thickBot="1" x14ac:dyDescent="0.3">
      <c r="A145" s="8"/>
      <c r="B145" s="6"/>
      <c r="C145" s="155"/>
      <c r="D145" s="155"/>
      <c r="E145" s="111"/>
      <c r="F145" s="111" t="s">
        <v>28</v>
      </c>
      <c r="G145" s="115"/>
      <c r="H145" s="116">
        <f>H138+H136+H134+H132+H131+H129+H124+H122+H118+H114+H110+H104+H102+H95+H90+H81++H72+H67+H60+H52+H47+H31</f>
        <v>7579700</v>
      </c>
      <c r="J145" s="94" t="s">
        <v>38</v>
      </c>
      <c r="K145" s="7">
        <f>SUM(K25:K144)</f>
        <v>785000</v>
      </c>
      <c r="L145" s="99"/>
      <c r="M145" s="88"/>
      <c r="N145" s="98">
        <f>SUM(N25:N144)</f>
        <v>785000</v>
      </c>
    </row>
    <row r="146" spans="1:14" ht="15.75" thickBot="1" x14ac:dyDescent="0.3">
      <c r="A146" s="9"/>
      <c r="B146" s="10"/>
      <c r="C146" s="160"/>
      <c r="D146" s="160"/>
      <c r="E146" s="11"/>
      <c r="F146" s="11"/>
      <c r="G146" s="11"/>
      <c r="H146" s="117"/>
      <c r="J146" s="95"/>
      <c r="K146" s="11"/>
      <c r="L146" s="89"/>
      <c r="M146" s="90"/>
      <c r="N146" s="82"/>
    </row>
  </sheetData>
  <mergeCells count="152">
    <mergeCell ref="C146:D146"/>
    <mergeCell ref="C138:D138"/>
    <mergeCell ref="C139:D139"/>
    <mergeCell ref="C145:D145"/>
    <mergeCell ref="C135:D135"/>
    <mergeCell ref="C136:D136"/>
    <mergeCell ref="C137:D137"/>
    <mergeCell ref="C126:D126"/>
    <mergeCell ref="C127:D127"/>
    <mergeCell ref="C128:D128"/>
    <mergeCell ref="C140:D140"/>
    <mergeCell ref="C141:D141"/>
    <mergeCell ref="C142:D142"/>
    <mergeCell ref="C143:D143"/>
    <mergeCell ref="C144:D144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 M10:M15 H13:H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="80" zoomScaleNormal="80" workbookViewId="0">
      <selection activeCell="B4" sqref="B4"/>
    </sheetView>
  </sheetViews>
  <sheetFormatPr baseColWidth="10" defaultColWidth="11.5703125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7.28515625" customWidth="1"/>
    <col min="9" max="9" width="1.5703125" customWidth="1"/>
    <col min="10" max="11" width="17.28515625" customWidth="1"/>
    <col min="12" max="12" width="13.7109375" customWidth="1"/>
    <col min="13" max="13" width="12.7109375" customWidth="1"/>
    <col min="14" max="14" width="16.28515625" customWidth="1"/>
  </cols>
  <sheetData>
    <row r="1" spans="1:14" hidden="1" x14ac:dyDescent="0.25"/>
    <row r="2" spans="1:14" ht="19.5" thickBot="1" x14ac:dyDescent="0.35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44.25" customHeight="1" thickBot="1" x14ac:dyDescent="0.4">
      <c r="A3" s="45" t="s">
        <v>136</v>
      </c>
      <c r="B3" s="128" t="s">
        <v>150</v>
      </c>
      <c r="C3" s="129"/>
      <c r="D3" s="129"/>
      <c r="E3" s="129"/>
      <c r="F3" s="129"/>
      <c r="G3" s="129"/>
      <c r="H3" s="130"/>
      <c r="J3" s="46" t="s">
        <v>13</v>
      </c>
      <c r="K3" s="118" t="s">
        <v>15</v>
      </c>
      <c r="L3" s="119" t="s">
        <v>14</v>
      </c>
      <c r="M3" s="131">
        <v>1</v>
      </c>
      <c r="N3" s="132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33" t="s">
        <v>33</v>
      </c>
      <c r="B5" s="134"/>
      <c r="C5" s="134"/>
      <c r="D5" s="134"/>
      <c r="E5" s="134"/>
      <c r="F5" s="134"/>
      <c r="G5" s="134"/>
      <c r="H5" s="135"/>
      <c r="J5" s="136" t="s">
        <v>128</v>
      </c>
      <c r="K5" s="137"/>
      <c r="L5" s="137"/>
      <c r="M5" s="137"/>
      <c r="N5" s="138"/>
    </row>
    <row r="6" spans="1:14" ht="38.65" customHeight="1" thickBot="1" x14ac:dyDescent="0.3">
      <c r="A6" s="50" t="s">
        <v>137</v>
      </c>
      <c r="B6" s="25"/>
      <c r="C6" s="51" t="s">
        <v>11</v>
      </c>
      <c r="D6" s="52" t="s">
        <v>138</v>
      </c>
      <c r="E6" s="26" t="s">
        <v>139</v>
      </c>
      <c r="F6" s="26" t="s">
        <v>140</v>
      </c>
      <c r="G6" s="26" t="s">
        <v>27</v>
      </c>
      <c r="H6" s="44" t="s">
        <v>28</v>
      </c>
      <c r="J6" s="47" t="s">
        <v>5</v>
      </c>
      <c r="K6" s="26" t="s">
        <v>140</v>
      </c>
      <c r="L6" s="26" t="s">
        <v>27</v>
      </c>
      <c r="M6" s="26" t="s">
        <v>28</v>
      </c>
      <c r="N6" s="53" t="s">
        <v>138</v>
      </c>
    </row>
    <row r="7" spans="1:14" x14ac:dyDescent="0.25">
      <c r="A7" s="54"/>
      <c r="B7" s="55"/>
      <c r="C7" s="56">
        <v>0</v>
      </c>
      <c r="D7" s="57">
        <f>SUM($H$7:H7)</f>
        <v>0</v>
      </c>
      <c r="E7" s="58"/>
      <c r="F7" s="58"/>
      <c r="G7" s="58"/>
      <c r="H7" s="59"/>
      <c r="J7" s="60"/>
      <c r="K7" s="79"/>
      <c r="L7" s="79"/>
      <c r="M7" s="62"/>
      <c r="N7" s="63">
        <f>SUM($M$7:M7)</f>
        <v>0</v>
      </c>
    </row>
    <row r="8" spans="1:14" x14ac:dyDescent="0.25">
      <c r="A8" s="38" t="s">
        <v>6</v>
      </c>
      <c r="B8" s="22" t="s">
        <v>141</v>
      </c>
      <c r="C8" s="20">
        <v>0</v>
      </c>
      <c r="D8" s="64">
        <f>SUM($H$7:H8)</f>
        <v>14</v>
      </c>
      <c r="E8" s="23">
        <v>14</v>
      </c>
      <c r="F8" s="23"/>
      <c r="G8" s="23"/>
      <c r="H8" s="41">
        <f>E8+F8</f>
        <v>14</v>
      </c>
      <c r="J8" s="65"/>
      <c r="K8" s="80"/>
      <c r="L8" s="80"/>
      <c r="M8" s="67">
        <f>J8+K8</f>
        <v>0</v>
      </c>
      <c r="N8" s="5">
        <f>SUM($M$7:M8)</f>
        <v>0</v>
      </c>
    </row>
    <row r="9" spans="1:14" x14ac:dyDescent="0.25">
      <c r="A9" s="139" t="s">
        <v>16</v>
      </c>
      <c r="B9" s="141" t="s">
        <v>20</v>
      </c>
      <c r="C9" s="2">
        <v>500</v>
      </c>
      <c r="D9" s="64">
        <f>SUM($H$7:H9)</f>
        <v>20</v>
      </c>
      <c r="E9" s="17"/>
      <c r="F9" s="143">
        <v>12</v>
      </c>
      <c r="G9" s="143">
        <v>6</v>
      </c>
      <c r="H9" s="68">
        <f>G9</f>
        <v>6</v>
      </c>
      <c r="J9" s="65"/>
      <c r="K9" s="143"/>
      <c r="L9" s="143"/>
      <c r="M9" s="69">
        <f>L9</f>
        <v>0</v>
      </c>
      <c r="N9" s="5">
        <f>SUM($M$7:M9)</f>
        <v>0</v>
      </c>
    </row>
    <row r="10" spans="1:14" x14ac:dyDescent="0.25">
      <c r="A10" s="140"/>
      <c r="B10" s="142"/>
      <c r="C10" s="2">
        <v>500</v>
      </c>
      <c r="D10" s="64">
        <f>SUM($H$7:H10)</f>
        <v>26</v>
      </c>
      <c r="E10" s="17"/>
      <c r="F10" s="144"/>
      <c r="G10" s="144"/>
      <c r="H10" s="70">
        <f>F9-G9</f>
        <v>6</v>
      </c>
      <c r="J10" s="65"/>
      <c r="K10" s="144"/>
      <c r="L10" s="144"/>
      <c r="M10" s="62">
        <f>K9-L9</f>
        <v>0</v>
      </c>
      <c r="N10" s="5">
        <f>SUM($M$7:M10)</f>
        <v>0</v>
      </c>
    </row>
    <row r="11" spans="1:14" x14ac:dyDescent="0.25">
      <c r="A11" s="145" t="s">
        <v>17</v>
      </c>
      <c r="B11" s="141" t="s">
        <v>21</v>
      </c>
      <c r="C11" s="2">
        <v>1400</v>
      </c>
      <c r="D11" s="64">
        <f>SUM($H$7:H11)</f>
        <v>36</v>
      </c>
      <c r="E11" s="17"/>
      <c r="F11" s="143">
        <v>20</v>
      </c>
      <c r="G11" s="143">
        <v>10</v>
      </c>
      <c r="H11" s="68">
        <f>G11</f>
        <v>10</v>
      </c>
      <c r="J11" s="65"/>
      <c r="K11" s="143"/>
      <c r="L11" s="143"/>
      <c r="M11" s="69">
        <f>L11</f>
        <v>0</v>
      </c>
      <c r="N11" s="5">
        <f>SUM($M$7:M11)</f>
        <v>0</v>
      </c>
    </row>
    <row r="12" spans="1:14" x14ac:dyDescent="0.25">
      <c r="A12" s="146"/>
      <c r="B12" s="142"/>
      <c r="C12" s="2">
        <v>1400</v>
      </c>
      <c r="D12" s="64">
        <f>SUM($H$7:H12)</f>
        <v>46</v>
      </c>
      <c r="E12" s="17"/>
      <c r="F12" s="144"/>
      <c r="G12" s="144"/>
      <c r="H12" s="70">
        <f>F11-G11</f>
        <v>10</v>
      </c>
      <c r="J12" s="65"/>
      <c r="K12" s="144"/>
      <c r="L12" s="144"/>
      <c r="M12" s="62">
        <f>K11-L11</f>
        <v>0</v>
      </c>
      <c r="N12" s="5">
        <f>SUM($M$7:M12)</f>
        <v>0</v>
      </c>
    </row>
    <row r="13" spans="1:14" x14ac:dyDescent="0.25">
      <c r="A13" s="145" t="s">
        <v>18</v>
      </c>
      <c r="B13" s="141" t="s">
        <v>22</v>
      </c>
      <c r="C13" s="2">
        <v>2500</v>
      </c>
      <c r="D13" s="64">
        <f>SUM($H$7:H13)</f>
        <v>58</v>
      </c>
      <c r="E13" s="17"/>
      <c r="F13" s="143">
        <v>24</v>
      </c>
      <c r="G13" s="143">
        <v>12</v>
      </c>
      <c r="H13" s="68">
        <f>G13</f>
        <v>12</v>
      </c>
      <c r="J13" s="65"/>
      <c r="K13" s="143"/>
      <c r="L13" s="143"/>
      <c r="M13" s="69">
        <f>L13</f>
        <v>0</v>
      </c>
      <c r="N13" s="5">
        <f>SUM($M$7:M13)</f>
        <v>0</v>
      </c>
    </row>
    <row r="14" spans="1:14" x14ac:dyDescent="0.25">
      <c r="A14" s="146"/>
      <c r="B14" s="142"/>
      <c r="C14" s="2">
        <v>2500</v>
      </c>
      <c r="D14" s="64">
        <f>SUM($H$7:H14)</f>
        <v>70</v>
      </c>
      <c r="E14" s="17"/>
      <c r="F14" s="144"/>
      <c r="G14" s="144"/>
      <c r="H14" s="70">
        <f>F13-G13</f>
        <v>12</v>
      </c>
      <c r="J14" s="65"/>
      <c r="K14" s="144"/>
      <c r="L14" s="144"/>
      <c r="M14" s="62">
        <f>K13-L13</f>
        <v>0</v>
      </c>
      <c r="N14" s="5">
        <f>SUM($M$7:M14)</f>
        <v>0</v>
      </c>
    </row>
    <row r="15" spans="1:14" x14ac:dyDescent="0.25">
      <c r="A15" s="145" t="s">
        <v>19</v>
      </c>
      <c r="B15" s="141" t="s">
        <v>23</v>
      </c>
      <c r="C15" s="2">
        <v>3900</v>
      </c>
      <c r="D15" s="64">
        <f>SUM($H$7:H15)</f>
        <v>82</v>
      </c>
      <c r="E15" s="17"/>
      <c r="F15" s="143">
        <v>24</v>
      </c>
      <c r="G15" s="143">
        <v>12</v>
      </c>
      <c r="H15" s="68">
        <f>G15</f>
        <v>12</v>
      </c>
      <c r="J15" s="65"/>
      <c r="K15" s="143"/>
      <c r="L15" s="143"/>
      <c r="M15" s="69">
        <f>L15</f>
        <v>0</v>
      </c>
      <c r="N15" s="5">
        <f>SUM($M$7:M15)</f>
        <v>0</v>
      </c>
    </row>
    <row r="16" spans="1:14" x14ac:dyDescent="0.25">
      <c r="A16" s="146"/>
      <c r="B16" s="142"/>
      <c r="C16" s="2">
        <v>3900</v>
      </c>
      <c r="D16" s="64">
        <f>SUM($H$7:H16)</f>
        <v>94</v>
      </c>
      <c r="E16" s="17"/>
      <c r="F16" s="144"/>
      <c r="G16" s="144"/>
      <c r="H16" s="70">
        <f>F15-G15</f>
        <v>12</v>
      </c>
      <c r="J16" s="65"/>
      <c r="K16" s="144"/>
      <c r="L16" s="144"/>
      <c r="M16" s="79">
        <f>K15-L15</f>
        <v>0</v>
      </c>
      <c r="N16" s="5">
        <f>SUM($M$7:M16)</f>
        <v>0</v>
      </c>
    </row>
    <row r="17" spans="1:14" x14ac:dyDescent="0.25">
      <c r="A17" s="39" t="s">
        <v>24</v>
      </c>
      <c r="B17" s="16" t="s">
        <v>142</v>
      </c>
      <c r="C17" s="2">
        <v>3900</v>
      </c>
      <c r="D17" s="64">
        <f>SUM($H$7:H17)</f>
        <v>103</v>
      </c>
      <c r="E17" s="17"/>
      <c r="F17" s="17">
        <v>9</v>
      </c>
      <c r="G17" s="17"/>
      <c r="H17" s="43">
        <f>SUM(E17:F17)</f>
        <v>9</v>
      </c>
      <c r="J17" s="65"/>
      <c r="K17" s="80"/>
      <c r="L17" s="80"/>
      <c r="M17" s="80">
        <f>J17+K17</f>
        <v>0</v>
      </c>
      <c r="N17" s="5">
        <f>SUM($M$7:M17)</f>
        <v>0</v>
      </c>
    </row>
    <row r="18" spans="1:14" x14ac:dyDescent="0.25">
      <c r="A18" s="39" t="s">
        <v>143</v>
      </c>
      <c r="B18" s="16" t="s">
        <v>34</v>
      </c>
      <c r="C18" s="2">
        <v>3900</v>
      </c>
      <c r="D18" s="64">
        <f>SUM($H$7:H18)</f>
        <v>109</v>
      </c>
      <c r="E18" s="17"/>
      <c r="F18" s="17">
        <v>6</v>
      </c>
      <c r="G18" s="17"/>
      <c r="H18" s="43">
        <f>SUM(E18:F18)</f>
        <v>6</v>
      </c>
      <c r="J18" s="65"/>
      <c r="K18" s="80"/>
      <c r="L18" s="80"/>
      <c r="M18" s="80">
        <f>J18+K18</f>
        <v>0</v>
      </c>
      <c r="N18" s="5">
        <f>SUM($M$7:M18)</f>
        <v>0</v>
      </c>
    </row>
    <row r="19" spans="1:14" x14ac:dyDescent="0.25">
      <c r="A19" s="40" t="s">
        <v>25</v>
      </c>
      <c r="B19" s="27" t="s">
        <v>26</v>
      </c>
      <c r="C19" s="19">
        <v>3900</v>
      </c>
      <c r="D19" s="64">
        <f>SUM($H$7:H19)</f>
        <v>110</v>
      </c>
      <c r="E19" s="28"/>
      <c r="F19" s="28">
        <v>1</v>
      </c>
      <c r="G19" s="28"/>
      <c r="H19" s="42">
        <f>SUM(E19:F19)</f>
        <v>1</v>
      </c>
      <c r="J19" s="65"/>
      <c r="K19" s="80"/>
      <c r="L19" s="80"/>
      <c r="M19" s="80">
        <f>J19+K19</f>
        <v>0</v>
      </c>
      <c r="N19" s="5">
        <f>SUM($M$7:M19)</f>
        <v>0</v>
      </c>
    </row>
    <row r="20" spans="1:14" ht="15.75" thickBot="1" x14ac:dyDescent="0.3">
      <c r="A20" s="40" t="s">
        <v>35</v>
      </c>
      <c r="B20" s="27" t="s">
        <v>141</v>
      </c>
      <c r="C20" s="19">
        <v>3900</v>
      </c>
      <c r="D20" s="71">
        <f>SUM($H$7:H20)</f>
        <v>120</v>
      </c>
      <c r="E20" s="28">
        <v>10</v>
      </c>
      <c r="F20" s="28"/>
      <c r="G20" s="28"/>
      <c r="H20" s="42">
        <f>SUM(E20:F20)</f>
        <v>10</v>
      </c>
      <c r="J20" s="72"/>
      <c r="K20" s="78"/>
      <c r="L20" s="78"/>
      <c r="M20" s="78">
        <f>SUM(J20:K20)</f>
        <v>0</v>
      </c>
      <c r="N20" s="74">
        <f>SUM($M$7:M20)</f>
        <v>0</v>
      </c>
    </row>
    <row r="21" spans="1:14" ht="15.75" thickBot="1" x14ac:dyDescent="0.3">
      <c r="A21" s="24" t="s">
        <v>32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5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3.15" customHeight="1" thickBot="1" x14ac:dyDescent="0.3">
      <c r="A24" s="123" t="s">
        <v>129</v>
      </c>
      <c r="B24" s="124"/>
      <c r="C24" s="147" t="s">
        <v>67</v>
      </c>
      <c r="D24" s="148"/>
      <c r="E24" s="125" t="s">
        <v>65</v>
      </c>
      <c r="F24" s="125" t="s">
        <v>66</v>
      </c>
      <c r="G24" s="125" t="s">
        <v>4</v>
      </c>
      <c r="H24" s="126" t="s">
        <v>4</v>
      </c>
      <c r="J24" s="76" t="s">
        <v>73</v>
      </c>
      <c r="K24" s="77" t="s">
        <v>74</v>
      </c>
      <c r="L24" s="77" t="s">
        <v>29</v>
      </c>
      <c r="M24" s="83" t="s">
        <v>30</v>
      </c>
      <c r="N24" s="81" t="s">
        <v>31</v>
      </c>
    </row>
    <row r="25" spans="1:14" x14ac:dyDescent="0.25">
      <c r="A25" s="101"/>
      <c r="B25" s="102"/>
      <c r="C25" s="149"/>
      <c r="D25" s="149"/>
      <c r="E25" s="103"/>
      <c r="F25" s="103"/>
      <c r="G25" s="103"/>
      <c r="H25" s="104"/>
      <c r="J25" s="91"/>
      <c r="K25" s="18"/>
      <c r="L25" s="84"/>
      <c r="M25" s="85">
        <v>1</v>
      </c>
      <c r="N25" s="96">
        <v>785000</v>
      </c>
    </row>
    <row r="26" spans="1:14" ht="30" x14ac:dyDescent="0.25">
      <c r="A26" s="120" t="s">
        <v>48</v>
      </c>
      <c r="B26" s="105" t="s">
        <v>49</v>
      </c>
      <c r="C26" s="150"/>
      <c r="D26" s="150"/>
      <c r="E26" s="106"/>
      <c r="F26" s="106"/>
      <c r="G26" s="106"/>
      <c r="H26" s="107"/>
      <c r="J26" s="92"/>
      <c r="K26" s="3"/>
      <c r="L26" s="86"/>
      <c r="M26" s="87">
        <v>2</v>
      </c>
      <c r="N26" s="97">
        <v>154100</v>
      </c>
    </row>
    <row r="27" spans="1:14" x14ac:dyDescent="0.25">
      <c r="A27" s="13" t="s">
        <v>6</v>
      </c>
      <c r="B27" s="15" t="s">
        <v>70</v>
      </c>
      <c r="C27" s="152" t="s">
        <v>68</v>
      </c>
      <c r="D27" s="152"/>
      <c r="E27" s="17">
        <v>2</v>
      </c>
      <c r="F27" s="17" t="s">
        <v>69</v>
      </c>
      <c r="G27" s="17"/>
      <c r="H27" s="43">
        <v>60000</v>
      </c>
      <c r="J27" s="92"/>
      <c r="K27" s="3"/>
      <c r="L27" s="86"/>
      <c r="M27" s="85">
        <v>3</v>
      </c>
      <c r="N27" s="97"/>
    </row>
    <row r="28" spans="1:14" x14ac:dyDescent="0.25">
      <c r="A28" s="13" t="s">
        <v>50</v>
      </c>
      <c r="B28" s="15" t="s">
        <v>70</v>
      </c>
      <c r="C28" s="152" t="s">
        <v>68</v>
      </c>
      <c r="D28" s="152"/>
      <c r="E28" s="17">
        <f>E20</f>
        <v>10</v>
      </c>
      <c r="F28" s="17" t="s">
        <v>69</v>
      </c>
      <c r="G28" s="17"/>
      <c r="H28" s="43">
        <v>200000</v>
      </c>
      <c r="J28" s="92"/>
      <c r="K28" s="3"/>
      <c r="L28" s="86"/>
      <c r="M28" s="87">
        <v>4</v>
      </c>
      <c r="N28" s="97"/>
    </row>
    <row r="29" spans="1:14" x14ac:dyDescent="0.25">
      <c r="A29" s="13" t="s">
        <v>51</v>
      </c>
      <c r="B29" s="15" t="s">
        <v>144</v>
      </c>
      <c r="C29" s="152" t="s">
        <v>68</v>
      </c>
      <c r="D29" s="152"/>
      <c r="E29" s="17">
        <f>F21</f>
        <v>96</v>
      </c>
      <c r="F29" s="17" t="s">
        <v>43</v>
      </c>
      <c r="G29" s="17">
        <v>18800</v>
      </c>
      <c r="H29" s="43">
        <f>G29*E29</f>
        <v>1804800</v>
      </c>
      <c r="I29" s="1"/>
      <c r="J29" s="92"/>
      <c r="K29" s="3"/>
      <c r="L29" s="86"/>
      <c r="M29" s="85">
        <v>5</v>
      </c>
      <c r="N29" s="97"/>
    </row>
    <row r="30" spans="1:14" x14ac:dyDescent="0.25">
      <c r="A30" s="13" t="s">
        <v>7</v>
      </c>
      <c r="B30" s="15" t="s">
        <v>145</v>
      </c>
      <c r="C30" s="151"/>
      <c r="D30" s="151"/>
      <c r="E30" s="17">
        <f>F21</f>
        <v>96</v>
      </c>
      <c r="F30" s="17" t="s">
        <v>43</v>
      </c>
      <c r="G30" s="17">
        <f>200*24</f>
        <v>4800</v>
      </c>
      <c r="H30" s="43">
        <f>G30*E30</f>
        <v>460800</v>
      </c>
      <c r="I30" s="1"/>
      <c r="J30" s="92"/>
      <c r="K30" s="3"/>
      <c r="L30" s="86"/>
      <c r="M30" s="87">
        <v>6</v>
      </c>
      <c r="N30" s="97"/>
    </row>
    <row r="31" spans="1:14" x14ac:dyDescent="0.25">
      <c r="A31" s="33" t="s">
        <v>52</v>
      </c>
      <c r="B31" s="31"/>
      <c r="C31" s="150"/>
      <c r="D31" s="150"/>
      <c r="E31" s="108"/>
      <c r="F31" s="108"/>
      <c r="G31" s="108"/>
      <c r="H31" s="109">
        <f>SUM(H27:H30)</f>
        <v>2525600</v>
      </c>
      <c r="I31" s="1"/>
      <c r="J31" s="94">
        <f>SUM(J27:J30)</f>
        <v>0</v>
      </c>
      <c r="K31" s="7">
        <f>J31</f>
        <v>0</v>
      </c>
      <c r="L31" s="86"/>
      <c r="M31" s="85">
        <v>7</v>
      </c>
      <c r="N31" s="97"/>
    </row>
    <row r="32" spans="1:14" x14ac:dyDescent="0.25">
      <c r="A32" s="4"/>
      <c r="B32" s="2"/>
      <c r="C32" s="151"/>
      <c r="D32" s="151"/>
      <c r="E32" s="17"/>
      <c r="F32" s="17"/>
      <c r="G32" s="17"/>
      <c r="H32" s="110"/>
      <c r="J32" s="92"/>
      <c r="K32" s="3"/>
      <c r="L32" s="86"/>
      <c r="M32" s="87">
        <v>8</v>
      </c>
      <c r="N32" s="97"/>
    </row>
    <row r="33" spans="1:14" x14ac:dyDescent="0.25">
      <c r="A33" s="33" t="s">
        <v>56</v>
      </c>
      <c r="B33" s="6"/>
      <c r="C33" s="154"/>
      <c r="D33" s="154"/>
      <c r="E33" s="111"/>
      <c r="F33" s="111"/>
      <c r="G33" s="111"/>
      <c r="H33" s="112"/>
      <c r="J33" s="92"/>
      <c r="K33" s="3"/>
      <c r="L33" s="86"/>
      <c r="M33" s="85">
        <v>9</v>
      </c>
      <c r="N33" s="97"/>
    </row>
    <row r="34" spans="1:14" x14ac:dyDescent="0.25">
      <c r="A34" s="37" t="s">
        <v>57</v>
      </c>
      <c r="B34" s="2" t="s">
        <v>53</v>
      </c>
      <c r="C34" s="153" t="s">
        <v>55</v>
      </c>
      <c r="D34" s="153"/>
      <c r="E34" s="17"/>
      <c r="F34" s="17" t="s">
        <v>60</v>
      </c>
      <c r="G34" s="17">
        <v>40000</v>
      </c>
      <c r="H34" s="43">
        <f>G34</f>
        <v>40000</v>
      </c>
      <c r="J34" s="92"/>
      <c r="K34" s="3"/>
      <c r="L34" s="86"/>
      <c r="M34" s="87">
        <v>10</v>
      </c>
      <c r="N34" s="97"/>
    </row>
    <row r="35" spans="1:14" x14ac:dyDescent="0.25">
      <c r="A35" s="37"/>
      <c r="B35" s="2" t="s">
        <v>0</v>
      </c>
      <c r="C35" s="153" t="s">
        <v>55</v>
      </c>
      <c r="D35" s="153"/>
      <c r="E35" s="17">
        <f>F9</f>
        <v>12</v>
      </c>
      <c r="F35" s="17" t="s">
        <v>43</v>
      </c>
      <c r="G35" s="17">
        <v>1500</v>
      </c>
      <c r="H35" s="43">
        <f>G35*E35</f>
        <v>18000</v>
      </c>
      <c r="J35" s="92"/>
      <c r="K35" s="3"/>
      <c r="L35" s="86"/>
      <c r="M35" s="85">
        <v>11</v>
      </c>
      <c r="N35" s="97"/>
    </row>
    <row r="36" spans="1:14" x14ac:dyDescent="0.25">
      <c r="A36" s="37"/>
      <c r="B36" s="2" t="s">
        <v>54</v>
      </c>
      <c r="C36" s="153" t="s">
        <v>55</v>
      </c>
      <c r="D36" s="153"/>
      <c r="E36" s="17">
        <f>F9</f>
        <v>12</v>
      </c>
      <c r="F36" s="17" t="s">
        <v>43</v>
      </c>
      <c r="G36" s="17">
        <v>400</v>
      </c>
      <c r="H36" s="43">
        <f>G36*E36</f>
        <v>4800</v>
      </c>
      <c r="J36" s="92"/>
      <c r="K36" s="3"/>
      <c r="L36" s="86"/>
      <c r="M36" s="87">
        <v>12</v>
      </c>
      <c r="N36" s="97"/>
    </row>
    <row r="37" spans="1:14" x14ac:dyDescent="0.25">
      <c r="A37" s="37" t="s">
        <v>58</v>
      </c>
      <c r="B37" s="2" t="s">
        <v>53</v>
      </c>
      <c r="C37" s="153" t="s">
        <v>55</v>
      </c>
      <c r="D37" s="153"/>
      <c r="E37" s="17"/>
      <c r="F37" s="17" t="s">
        <v>60</v>
      </c>
      <c r="G37" s="17">
        <v>20000</v>
      </c>
      <c r="H37" s="43">
        <f>G37</f>
        <v>20000</v>
      </c>
      <c r="J37" s="92"/>
      <c r="K37" s="3"/>
      <c r="L37" s="86"/>
      <c r="M37" s="85">
        <v>13</v>
      </c>
      <c r="N37" s="97"/>
    </row>
    <row r="38" spans="1:14" x14ac:dyDescent="0.25">
      <c r="A38" s="37"/>
      <c r="B38" s="2" t="s">
        <v>0</v>
      </c>
      <c r="C38" s="153" t="s">
        <v>55</v>
      </c>
      <c r="D38" s="153"/>
      <c r="E38" s="17">
        <f>F11</f>
        <v>20</v>
      </c>
      <c r="F38" s="17" t="s">
        <v>43</v>
      </c>
      <c r="G38" s="17">
        <v>1500</v>
      </c>
      <c r="H38" s="43">
        <f t="shared" ref="H38:H45" si="1">G38*E38</f>
        <v>30000</v>
      </c>
      <c r="J38" s="92"/>
      <c r="K38" s="3"/>
      <c r="L38" s="86"/>
      <c r="M38" s="87">
        <v>14</v>
      </c>
      <c r="N38" s="97"/>
    </row>
    <row r="39" spans="1:14" x14ac:dyDescent="0.25">
      <c r="A39" s="37"/>
      <c r="B39" s="2" t="s">
        <v>54</v>
      </c>
      <c r="C39" s="153" t="s">
        <v>55</v>
      </c>
      <c r="D39" s="153"/>
      <c r="E39" s="17">
        <f>F11</f>
        <v>20</v>
      </c>
      <c r="F39" s="17" t="s">
        <v>43</v>
      </c>
      <c r="G39" s="17">
        <v>400</v>
      </c>
      <c r="H39" s="43">
        <f t="shared" si="1"/>
        <v>8000</v>
      </c>
      <c r="J39" s="92"/>
      <c r="K39" s="3"/>
      <c r="L39" s="86"/>
      <c r="M39" s="85">
        <v>15</v>
      </c>
      <c r="N39" s="97"/>
    </row>
    <row r="40" spans="1:14" x14ac:dyDescent="0.25">
      <c r="A40" s="37" t="s">
        <v>59</v>
      </c>
      <c r="B40" s="2" t="s">
        <v>53</v>
      </c>
      <c r="C40" s="153" t="s">
        <v>55</v>
      </c>
      <c r="D40" s="153"/>
      <c r="E40" s="17"/>
      <c r="F40" s="17" t="s">
        <v>60</v>
      </c>
      <c r="G40" s="17">
        <v>25000</v>
      </c>
      <c r="H40" s="43">
        <f>G40</f>
        <v>25000</v>
      </c>
      <c r="J40" s="92"/>
      <c r="K40" s="3"/>
      <c r="L40" s="86"/>
      <c r="M40" s="87">
        <v>16</v>
      </c>
      <c r="N40" s="97"/>
    </row>
    <row r="41" spans="1:14" x14ac:dyDescent="0.25">
      <c r="A41" s="37"/>
      <c r="B41" s="2" t="s">
        <v>0</v>
      </c>
      <c r="C41" s="153" t="s">
        <v>55</v>
      </c>
      <c r="D41" s="153"/>
      <c r="E41" s="17">
        <f>F13</f>
        <v>24</v>
      </c>
      <c r="F41" s="17" t="s">
        <v>43</v>
      </c>
      <c r="G41" s="17">
        <v>1500</v>
      </c>
      <c r="H41" s="43">
        <f t="shared" si="1"/>
        <v>36000</v>
      </c>
      <c r="J41" s="92"/>
      <c r="K41" s="3"/>
      <c r="L41" s="86"/>
      <c r="M41" s="85">
        <v>17</v>
      </c>
      <c r="N41" s="97"/>
    </row>
    <row r="42" spans="1:14" x14ac:dyDescent="0.25">
      <c r="A42" s="37"/>
      <c r="B42" s="2" t="s">
        <v>54</v>
      </c>
      <c r="C42" s="153" t="s">
        <v>55</v>
      </c>
      <c r="D42" s="153"/>
      <c r="E42" s="17">
        <f>F15</f>
        <v>24</v>
      </c>
      <c r="F42" s="17" t="s">
        <v>43</v>
      </c>
      <c r="G42" s="17">
        <v>200</v>
      </c>
      <c r="H42" s="43">
        <f t="shared" si="1"/>
        <v>4800</v>
      </c>
      <c r="J42" s="92"/>
      <c r="K42" s="3"/>
      <c r="L42" s="86"/>
      <c r="M42" s="87">
        <v>18</v>
      </c>
      <c r="N42" s="97"/>
    </row>
    <row r="43" spans="1:14" x14ac:dyDescent="0.25">
      <c r="A43" s="37" t="s">
        <v>61</v>
      </c>
      <c r="B43" s="2" t="s">
        <v>53</v>
      </c>
      <c r="C43" s="153" t="s">
        <v>55</v>
      </c>
      <c r="D43" s="153"/>
      <c r="E43" s="17"/>
      <c r="F43" s="17" t="s">
        <v>60</v>
      </c>
      <c r="G43" s="17">
        <v>40000</v>
      </c>
      <c r="H43" s="43">
        <f>G43</f>
        <v>40000</v>
      </c>
      <c r="J43" s="92"/>
      <c r="K43" s="3"/>
      <c r="L43" s="86"/>
      <c r="M43" s="85">
        <v>19</v>
      </c>
      <c r="N43" s="97"/>
    </row>
    <row r="44" spans="1:14" x14ac:dyDescent="0.25">
      <c r="A44" s="37"/>
      <c r="B44" s="2" t="s">
        <v>0</v>
      </c>
      <c r="C44" s="153" t="s">
        <v>55</v>
      </c>
      <c r="D44" s="153"/>
      <c r="E44" s="17">
        <f>F15</f>
        <v>24</v>
      </c>
      <c r="F44" s="17" t="s">
        <v>43</v>
      </c>
      <c r="G44" s="17">
        <v>1500</v>
      </c>
      <c r="H44" s="43">
        <f t="shared" si="1"/>
        <v>36000</v>
      </c>
      <c r="J44" s="92"/>
      <c r="K44" s="3"/>
      <c r="L44" s="86"/>
      <c r="M44" s="85">
        <v>20</v>
      </c>
      <c r="N44" s="97"/>
    </row>
    <row r="45" spans="1:14" x14ac:dyDescent="0.25">
      <c r="A45" s="37"/>
      <c r="B45" s="2" t="s">
        <v>54</v>
      </c>
      <c r="C45" s="153" t="s">
        <v>55</v>
      </c>
      <c r="D45" s="153"/>
      <c r="E45" s="17">
        <f>F15</f>
        <v>24</v>
      </c>
      <c r="F45" s="17" t="s">
        <v>43</v>
      </c>
      <c r="G45" s="17">
        <v>200</v>
      </c>
      <c r="H45" s="43">
        <f t="shared" si="1"/>
        <v>4800</v>
      </c>
      <c r="J45" s="92"/>
      <c r="K45" s="3"/>
      <c r="L45" s="86"/>
      <c r="M45" s="87">
        <v>21</v>
      </c>
      <c r="N45" s="97"/>
    </row>
    <row r="46" spans="1:14" x14ac:dyDescent="0.25">
      <c r="A46" s="37" t="s">
        <v>111</v>
      </c>
      <c r="B46" s="2" t="s">
        <v>1</v>
      </c>
      <c r="C46" s="153" t="s">
        <v>55</v>
      </c>
      <c r="D46" s="153"/>
      <c r="E46" s="17"/>
      <c r="F46" s="17" t="s">
        <v>60</v>
      </c>
      <c r="G46" s="17"/>
      <c r="H46" s="43">
        <v>10000</v>
      </c>
      <c r="J46" s="92">
        <v>10000</v>
      </c>
      <c r="K46" s="3"/>
      <c r="L46" s="86"/>
      <c r="M46" s="85">
        <v>22</v>
      </c>
      <c r="N46" s="97"/>
    </row>
    <row r="47" spans="1:14" x14ac:dyDescent="0.25">
      <c r="A47" s="33" t="s">
        <v>62</v>
      </c>
      <c r="B47" s="6"/>
      <c r="C47" s="155"/>
      <c r="D47" s="155"/>
      <c r="E47" s="111"/>
      <c r="F47" s="111"/>
      <c r="G47" s="111"/>
      <c r="H47" s="112">
        <f>SUM(H34:H46)</f>
        <v>277400</v>
      </c>
      <c r="J47" s="94">
        <f>SUM(J34:J46)</f>
        <v>10000</v>
      </c>
      <c r="K47" s="7">
        <f>J47</f>
        <v>10000</v>
      </c>
      <c r="L47" s="86"/>
      <c r="M47" s="87">
        <v>23</v>
      </c>
      <c r="N47" s="97"/>
    </row>
    <row r="48" spans="1:14" x14ac:dyDescent="0.25">
      <c r="A48" s="4"/>
      <c r="B48" s="2"/>
      <c r="C48" s="151"/>
      <c r="D48" s="151"/>
      <c r="E48" s="17"/>
      <c r="F48" s="17"/>
      <c r="G48" s="17"/>
      <c r="H48" s="110"/>
      <c r="J48" s="92"/>
      <c r="K48" s="3"/>
      <c r="L48" s="86"/>
      <c r="M48" s="85">
        <v>24</v>
      </c>
      <c r="N48" s="97"/>
    </row>
    <row r="49" spans="1:14" x14ac:dyDescent="0.25">
      <c r="A49" s="33" t="s">
        <v>63</v>
      </c>
      <c r="B49" s="6"/>
      <c r="C49" s="154"/>
      <c r="D49" s="154"/>
      <c r="E49" s="111"/>
      <c r="F49" s="111"/>
      <c r="G49" s="111"/>
      <c r="H49" s="112"/>
      <c r="J49" s="92"/>
      <c r="K49" s="3"/>
      <c r="L49" s="86"/>
      <c r="M49" s="87">
        <v>25</v>
      </c>
      <c r="N49" s="97"/>
    </row>
    <row r="50" spans="1:14" x14ac:dyDescent="0.25">
      <c r="A50" s="33" t="s">
        <v>112</v>
      </c>
      <c r="B50" s="35" t="s">
        <v>64</v>
      </c>
      <c r="C50" s="153" t="s">
        <v>55</v>
      </c>
      <c r="D50" s="153"/>
      <c r="E50" s="113"/>
      <c r="F50" s="113"/>
      <c r="G50" s="113"/>
      <c r="H50" s="43">
        <v>150000</v>
      </c>
      <c r="J50" s="92"/>
      <c r="K50" s="3"/>
      <c r="L50" s="86"/>
      <c r="M50" s="85">
        <v>26</v>
      </c>
      <c r="N50" s="97"/>
    </row>
    <row r="51" spans="1:14" x14ac:dyDescent="0.25">
      <c r="A51" s="33" t="s">
        <v>112</v>
      </c>
      <c r="B51" s="35" t="s">
        <v>131</v>
      </c>
      <c r="C51" s="153" t="s">
        <v>55</v>
      </c>
      <c r="D51" s="153"/>
      <c r="E51" s="113"/>
      <c r="F51" s="113"/>
      <c r="G51" s="113"/>
      <c r="H51" s="43">
        <v>200000</v>
      </c>
      <c r="J51" s="92"/>
      <c r="K51" s="3"/>
      <c r="L51" s="86"/>
      <c r="M51" s="87">
        <v>27</v>
      </c>
      <c r="N51" s="97"/>
    </row>
    <row r="52" spans="1:14" x14ac:dyDescent="0.25">
      <c r="A52" s="33" t="s">
        <v>132</v>
      </c>
      <c r="B52" s="6"/>
      <c r="C52" s="154"/>
      <c r="D52" s="154"/>
      <c r="E52" s="111"/>
      <c r="F52" s="111"/>
      <c r="G52" s="111"/>
      <c r="H52" s="112">
        <f>SUM(H50:H51)</f>
        <v>350000</v>
      </c>
      <c r="J52" s="94">
        <f>SUM(J50:J51)</f>
        <v>0</v>
      </c>
      <c r="K52" s="7">
        <f>J52</f>
        <v>0</v>
      </c>
      <c r="L52" s="86"/>
      <c r="M52" s="85">
        <v>28</v>
      </c>
      <c r="N52" s="97"/>
    </row>
    <row r="53" spans="1:14" x14ac:dyDescent="0.25">
      <c r="A53" s="37"/>
      <c r="B53" s="12"/>
      <c r="C53" s="156"/>
      <c r="D53" s="156"/>
      <c r="E53" s="113"/>
      <c r="F53" s="113"/>
      <c r="G53" s="113"/>
      <c r="H53" s="43"/>
      <c r="J53" s="92"/>
      <c r="K53" s="3"/>
      <c r="L53" s="86"/>
      <c r="M53" s="87">
        <v>29</v>
      </c>
      <c r="N53" s="97"/>
    </row>
    <row r="54" spans="1:14" x14ac:dyDescent="0.25">
      <c r="A54" s="33" t="s">
        <v>71</v>
      </c>
      <c r="B54" s="6"/>
      <c r="C54" s="154"/>
      <c r="D54" s="154"/>
      <c r="E54" s="111"/>
      <c r="F54" s="111"/>
      <c r="G54" s="111"/>
      <c r="H54" s="112"/>
      <c r="J54" s="92"/>
      <c r="K54" s="3"/>
      <c r="L54" s="86"/>
      <c r="M54" s="85">
        <v>30</v>
      </c>
      <c r="N54" s="97"/>
    </row>
    <row r="55" spans="1:14" x14ac:dyDescent="0.25">
      <c r="A55" s="37" t="s">
        <v>57</v>
      </c>
      <c r="B55" s="12"/>
      <c r="C55" s="153" t="s">
        <v>55</v>
      </c>
      <c r="D55" s="153"/>
      <c r="E55" s="113">
        <f>G9</f>
        <v>6</v>
      </c>
      <c r="F55" s="113"/>
      <c r="G55" s="113">
        <v>16000</v>
      </c>
      <c r="H55" s="110">
        <f t="shared" ref="H55:H58" si="2">G55*E55</f>
        <v>96000</v>
      </c>
      <c r="J55" s="92"/>
      <c r="K55" s="3"/>
      <c r="L55" s="86"/>
      <c r="M55" s="87">
        <v>31</v>
      </c>
      <c r="N55" s="97"/>
    </row>
    <row r="56" spans="1:14" x14ac:dyDescent="0.25">
      <c r="A56" s="32" t="s">
        <v>58</v>
      </c>
      <c r="B56" s="2"/>
      <c r="C56" s="153" t="s">
        <v>55</v>
      </c>
      <c r="D56" s="153"/>
      <c r="E56" s="17">
        <f>G11</f>
        <v>10</v>
      </c>
      <c r="F56" s="17"/>
      <c r="G56" s="113">
        <v>16000</v>
      </c>
      <c r="H56" s="110">
        <f t="shared" si="2"/>
        <v>160000</v>
      </c>
      <c r="J56" s="92"/>
      <c r="K56" s="3"/>
      <c r="L56" s="86"/>
      <c r="M56" s="85">
        <v>32</v>
      </c>
      <c r="N56" s="97"/>
    </row>
    <row r="57" spans="1:14" x14ac:dyDescent="0.25">
      <c r="A57" s="32" t="s">
        <v>59</v>
      </c>
      <c r="B57" s="2"/>
      <c r="C57" s="153" t="s">
        <v>55</v>
      </c>
      <c r="D57" s="153"/>
      <c r="E57" s="17">
        <f>G13</f>
        <v>12</v>
      </c>
      <c r="F57" s="17"/>
      <c r="G57" s="113">
        <v>16000</v>
      </c>
      <c r="H57" s="110">
        <f t="shared" si="2"/>
        <v>192000</v>
      </c>
      <c r="J57" s="92"/>
      <c r="K57" s="3"/>
      <c r="L57" s="86"/>
      <c r="M57" s="87">
        <v>33</v>
      </c>
      <c r="N57" s="97"/>
    </row>
    <row r="58" spans="1:14" x14ac:dyDescent="0.25">
      <c r="A58" s="32" t="s">
        <v>61</v>
      </c>
      <c r="B58" s="2"/>
      <c r="C58" s="153" t="s">
        <v>55</v>
      </c>
      <c r="D58" s="153"/>
      <c r="E58" s="17">
        <f>G15</f>
        <v>12</v>
      </c>
      <c r="F58" s="17"/>
      <c r="G58" s="113">
        <v>16000</v>
      </c>
      <c r="H58" s="110">
        <f t="shared" si="2"/>
        <v>192000</v>
      </c>
      <c r="J58" s="92"/>
      <c r="K58" s="3"/>
      <c r="L58" s="86"/>
      <c r="M58" s="85">
        <v>34</v>
      </c>
      <c r="N58" s="97"/>
    </row>
    <row r="59" spans="1:14" x14ac:dyDescent="0.25">
      <c r="A59" s="32" t="s">
        <v>113</v>
      </c>
      <c r="B59" s="15" t="s">
        <v>2</v>
      </c>
      <c r="C59" s="153" t="s">
        <v>55</v>
      </c>
      <c r="D59" s="153"/>
      <c r="E59" s="17"/>
      <c r="F59" s="17"/>
      <c r="G59" s="17"/>
      <c r="H59" s="110">
        <v>35000</v>
      </c>
      <c r="J59" s="92"/>
      <c r="K59" s="3"/>
      <c r="L59" s="86"/>
      <c r="M59" s="87">
        <v>35</v>
      </c>
      <c r="N59" s="97"/>
    </row>
    <row r="60" spans="1:14" x14ac:dyDescent="0.25">
      <c r="A60" s="33" t="s">
        <v>72</v>
      </c>
      <c r="B60" s="6"/>
      <c r="C60" s="157"/>
      <c r="D60" s="157"/>
      <c r="E60" s="111"/>
      <c r="F60" s="111"/>
      <c r="G60" s="111"/>
      <c r="H60" s="112">
        <f>SUM(H55:H59)</f>
        <v>675000</v>
      </c>
      <c r="J60" s="94">
        <f>SUM(J55:J59)</f>
        <v>0</v>
      </c>
      <c r="K60" s="7">
        <f>J60</f>
        <v>0</v>
      </c>
      <c r="L60" s="86"/>
      <c r="M60" s="85">
        <v>36</v>
      </c>
      <c r="N60" s="97"/>
    </row>
    <row r="61" spans="1:14" x14ac:dyDescent="0.25">
      <c r="A61" s="4"/>
      <c r="B61" s="2"/>
      <c r="C61" s="152"/>
      <c r="D61" s="152"/>
      <c r="E61" s="17"/>
      <c r="F61" s="17"/>
      <c r="G61" s="17"/>
      <c r="H61" s="110"/>
      <c r="J61" s="92"/>
      <c r="K61" s="3"/>
      <c r="L61" s="86"/>
      <c r="M61" s="87">
        <v>37</v>
      </c>
      <c r="N61" s="97"/>
    </row>
    <row r="62" spans="1:14" x14ac:dyDescent="0.25">
      <c r="A62" s="33" t="s">
        <v>76</v>
      </c>
      <c r="B62" s="6"/>
      <c r="C62" s="157"/>
      <c r="D62" s="157"/>
      <c r="E62" s="111"/>
      <c r="F62" s="111"/>
      <c r="G62" s="111"/>
      <c r="H62" s="112"/>
      <c r="J62" s="92"/>
      <c r="K62" s="3"/>
      <c r="L62" s="86"/>
      <c r="M62" s="85">
        <v>38</v>
      </c>
      <c r="N62" s="97"/>
    </row>
    <row r="63" spans="1:14" x14ac:dyDescent="0.25">
      <c r="A63" s="37" t="s">
        <v>57</v>
      </c>
      <c r="B63" s="15" t="s">
        <v>114</v>
      </c>
      <c r="C63" s="158" t="s">
        <v>75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2"/>
      <c r="K63" s="3"/>
      <c r="L63" s="86"/>
      <c r="M63" s="85">
        <v>39</v>
      </c>
      <c r="N63" s="97"/>
    </row>
    <row r="64" spans="1:14" x14ac:dyDescent="0.25">
      <c r="A64" s="32" t="s">
        <v>58</v>
      </c>
      <c r="B64" s="35" t="s">
        <v>133</v>
      </c>
      <c r="C64" s="158" t="s">
        <v>75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2"/>
      <c r="K64" s="3"/>
      <c r="L64" s="86"/>
      <c r="M64" s="87">
        <v>40</v>
      </c>
      <c r="N64" s="97"/>
    </row>
    <row r="65" spans="1:14" x14ac:dyDescent="0.25">
      <c r="A65" s="32" t="s">
        <v>59</v>
      </c>
      <c r="B65" s="35" t="s">
        <v>133</v>
      </c>
      <c r="C65" s="158" t="s">
        <v>75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2"/>
      <c r="K65" s="3"/>
      <c r="L65" s="86"/>
      <c r="M65" s="85">
        <v>41</v>
      </c>
      <c r="N65" s="97"/>
    </row>
    <row r="66" spans="1:14" x14ac:dyDescent="0.25">
      <c r="A66" s="32" t="s">
        <v>61</v>
      </c>
      <c r="B66" s="35" t="s">
        <v>133</v>
      </c>
      <c r="C66" s="158" t="s">
        <v>75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2"/>
      <c r="K66" s="3"/>
      <c r="L66" s="86"/>
      <c r="M66" s="87">
        <v>42</v>
      </c>
      <c r="N66" s="97"/>
    </row>
    <row r="67" spans="1:14" x14ac:dyDescent="0.25">
      <c r="A67" s="33" t="s">
        <v>77</v>
      </c>
      <c r="B67" s="6"/>
      <c r="C67" s="157"/>
      <c r="D67" s="157"/>
      <c r="E67" s="111"/>
      <c r="F67" s="111"/>
      <c r="G67" s="111"/>
      <c r="H67" s="112">
        <f>SUM(H63:H66)</f>
        <v>200000</v>
      </c>
      <c r="J67" s="94">
        <f>SUM(J63:J66)</f>
        <v>0</v>
      </c>
      <c r="K67" s="7">
        <f>J67</f>
        <v>0</v>
      </c>
      <c r="L67" s="86"/>
      <c r="M67" s="85">
        <v>43</v>
      </c>
      <c r="N67" s="97"/>
    </row>
    <row r="68" spans="1:14" x14ac:dyDescent="0.25">
      <c r="A68" s="37"/>
      <c r="B68" s="12"/>
      <c r="C68" s="158"/>
      <c r="D68" s="158"/>
      <c r="E68" s="113"/>
      <c r="F68" s="113"/>
      <c r="G68" s="113"/>
      <c r="H68" s="43"/>
      <c r="J68" s="92"/>
      <c r="K68" s="3"/>
      <c r="L68" s="86"/>
      <c r="M68" s="87">
        <v>44</v>
      </c>
      <c r="N68" s="97"/>
    </row>
    <row r="69" spans="1:14" x14ac:dyDescent="0.25">
      <c r="A69" s="37" t="s">
        <v>98</v>
      </c>
      <c r="B69" s="35" t="s">
        <v>9</v>
      </c>
      <c r="C69" s="158"/>
      <c r="D69" s="158"/>
      <c r="E69" s="113"/>
      <c r="F69" s="113"/>
      <c r="G69" s="113"/>
      <c r="H69" s="43"/>
      <c r="J69" s="92"/>
      <c r="K69" s="3"/>
      <c r="L69" s="86"/>
      <c r="M69" s="85">
        <v>45</v>
      </c>
      <c r="N69" s="97"/>
    </row>
    <row r="70" spans="1:14" x14ac:dyDescent="0.25">
      <c r="A70" s="37"/>
      <c r="B70" s="35" t="s">
        <v>97</v>
      </c>
      <c r="C70" s="158"/>
      <c r="D70" s="158"/>
      <c r="E70" s="113"/>
      <c r="F70" s="113"/>
      <c r="G70" s="113"/>
      <c r="H70" s="43"/>
      <c r="J70" s="92"/>
      <c r="K70" s="3"/>
      <c r="L70" s="86"/>
      <c r="M70" s="87">
        <v>46</v>
      </c>
      <c r="N70" s="97"/>
    </row>
    <row r="71" spans="1:14" x14ac:dyDescent="0.25">
      <c r="A71" s="4"/>
      <c r="B71" s="15" t="s">
        <v>99</v>
      </c>
      <c r="C71" s="152"/>
      <c r="D71" s="152"/>
      <c r="E71" s="17"/>
      <c r="F71" s="17"/>
      <c r="G71" s="17"/>
      <c r="H71" s="110"/>
      <c r="J71" s="92"/>
      <c r="K71" s="3"/>
      <c r="L71" s="86"/>
      <c r="M71" s="85">
        <v>47</v>
      </c>
      <c r="N71" s="97"/>
    </row>
    <row r="72" spans="1:14" x14ac:dyDescent="0.25">
      <c r="A72" s="33" t="s">
        <v>115</v>
      </c>
      <c r="B72" s="36"/>
      <c r="C72" s="157"/>
      <c r="D72" s="157"/>
      <c r="E72" s="111"/>
      <c r="F72" s="111"/>
      <c r="G72" s="111"/>
      <c r="H72" s="112">
        <f>SUM(H70:H71)</f>
        <v>0</v>
      </c>
      <c r="J72" s="94">
        <f>SUM(J68:J71)</f>
        <v>0</v>
      </c>
      <c r="K72" s="7">
        <f>J72</f>
        <v>0</v>
      </c>
      <c r="L72" s="86"/>
      <c r="M72" s="87">
        <v>48</v>
      </c>
      <c r="N72" s="97"/>
    </row>
    <row r="73" spans="1:14" x14ac:dyDescent="0.25">
      <c r="A73" s="4"/>
      <c r="B73" s="15"/>
      <c r="C73" s="152"/>
      <c r="D73" s="152"/>
      <c r="E73" s="17"/>
      <c r="F73" s="17"/>
      <c r="G73" s="17"/>
      <c r="H73" s="110"/>
      <c r="J73" s="92"/>
      <c r="K73" s="3"/>
      <c r="L73" s="86"/>
      <c r="M73" s="85">
        <v>49</v>
      </c>
      <c r="N73" s="97"/>
    </row>
    <row r="74" spans="1:14" x14ac:dyDescent="0.25">
      <c r="A74" s="33" t="s">
        <v>78</v>
      </c>
      <c r="B74" s="6"/>
      <c r="C74" s="157"/>
      <c r="D74" s="157"/>
      <c r="E74" s="111"/>
      <c r="F74" s="111"/>
      <c r="G74" s="111"/>
      <c r="H74" s="112"/>
      <c r="J74" s="92"/>
      <c r="K74" s="3"/>
      <c r="L74" s="86"/>
      <c r="M74" s="87">
        <v>50</v>
      </c>
      <c r="N74" s="97"/>
    </row>
    <row r="75" spans="1:14" x14ac:dyDescent="0.25">
      <c r="A75" s="121" t="s">
        <v>57</v>
      </c>
      <c r="B75" s="15" t="s">
        <v>79</v>
      </c>
      <c r="C75" s="152" t="s">
        <v>84</v>
      </c>
      <c r="D75" s="152"/>
      <c r="E75" s="17">
        <v>550</v>
      </c>
      <c r="F75" s="17" t="s">
        <v>3</v>
      </c>
      <c r="G75" s="17">
        <v>262</v>
      </c>
      <c r="H75" s="110">
        <f>G75*E75</f>
        <v>144100</v>
      </c>
      <c r="J75" s="92">
        <v>144100</v>
      </c>
      <c r="K75" s="3"/>
      <c r="L75" s="86"/>
      <c r="M75" s="85">
        <v>51</v>
      </c>
      <c r="N75" s="97"/>
    </row>
    <row r="76" spans="1:14" x14ac:dyDescent="0.25">
      <c r="A76" s="122" t="s">
        <v>58</v>
      </c>
      <c r="B76" s="15" t="s">
        <v>80</v>
      </c>
      <c r="C76" s="152" t="s">
        <v>84</v>
      </c>
      <c r="D76" s="152"/>
      <c r="E76" s="17">
        <v>1550</v>
      </c>
      <c r="F76" s="17" t="s">
        <v>3</v>
      </c>
      <c r="G76" s="17">
        <v>152</v>
      </c>
      <c r="H76" s="110">
        <f>G76*E76</f>
        <v>235600</v>
      </c>
      <c r="J76" s="92"/>
      <c r="K76" s="3"/>
      <c r="L76" s="86"/>
      <c r="M76" s="87">
        <v>52</v>
      </c>
      <c r="N76" s="97"/>
    </row>
    <row r="77" spans="1:14" x14ac:dyDescent="0.25">
      <c r="A77" s="122" t="s">
        <v>59</v>
      </c>
      <c r="B77" s="15" t="s">
        <v>81</v>
      </c>
      <c r="C77" s="152" t="s">
        <v>84</v>
      </c>
      <c r="D77" s="152"/>
      <c r="E77" s="17">
        <v>2700</v>
      </c>
      <c r="F77" s="17" t="s">
        <v>3</v>
      </c>
      <c r="G77" s="17">
        <v>105</v>
      </c>
      <c r="H77" s="110">
        <f>G77*E77</f>
        <v>283500</v>
      </c>
      <c r="J77" s="92"/>
      <c r="K77" s="3"/>
      <c r="L77" s="86"/>
      <c r="M77" s="85">
        <v>53</v>
      </c>
      <c r="N77" s="97"/>
    </row>
    <row r="78" spans="1:14" x14ac:dyDescent="0.25">
      <c r="A78" s="122" t="s">
        <v>61</v>
      </c>
      <c r="B78" s="15" t="s">
        <v>82</v>
      </c>
      <c r="C78" s="152" t="s">
        <v>84</v>
      </c>
      <c r="D78" s="152"/>
      <c r="E78" s="17">
        <v>1500</v>
      </c>
      <c r="F78" s="17" t="s">
        <v>3</v>
      </c>
      <c r="G78" s="17">
        <v>55</v>
      </c>
      <c r="H78" s="110">
        <f>G78*E78</f>
        <v>82500</v>
      </c>
      <c r="J78" s="92"/>
      <c r="K78" s="3"/>
      <c r="L78" s="86"/>
      <c r="M78" s="87">
        <v>54</v>
      </c>
      <c r="N78" s="97"/>
    </row>
    <row r="79" spans="1:14" x14ac:dyDescent="0.25">
      <c r="A79" s="122" t="s">
        <v>61</v>
      </c>
      <c r="B79" s="15" t="s">
        <v>83</v>
      </c>
      <c r="C79" s="152" t="s">
        <v>84</v>
      </c>
      <c r="D79" s="152"/>
      <c r="E79" s="17">
        <v>50</v>
      </c>
      <c r="F79" s="17" t="s">
        <v>146</v>
      </c>
      <c r="G79" s="17">
        <v>800</v>
      </c>
      <c r="H79" s="110">
        <f>E79*G79</f>
        <v>40000</v>
      </c>
      <c r="J79" s="92"/>
      <c r="K79" s="3"/>
      <c r="L79" s="86"/>
      <c r="M79" s="85">
        <v>55</v>
      </c>
      <c r="N79" s="97"/>
    </row>
    <row r="80" spans="1:14" x14ac:dyDescent="0.25">
      <c r="A80" s="122" t="s">
        <v>113</v>
      </c>
      <c r="B80" s="15" t="s">
        <v>45</v>
      </c>
      <c r="C80" s="152" t="s">
        <v>84</v>
      </c>
      <c r="D80" s="152"/>
      <c r="E80" s="17"/>
      <c r="F80" s="17"/>
      <c r="G80" s="17"/>
      <c r="H80" s="110"/>
      <c r="J80" s="92"/>
      <c r="K80" s="3"/>
      <c r="L80" s="86"/>
      <c r="M80" s="87">
        <v>56</v>
      </c>
      <c r="N80" s="97"/>
    </row>
    <row r="81" spans="1:14" x14ac:dyDescent="0.25">
      <c r="A81" s="8" t="s">
        <v>100</v>
      </c>
      <c r="B81" s="36"/>
      <c r="C81" s="157"/>
      <c r="D81" s="157"/>
      <c r="E81" s="111"/>
      <c r="F81" s="111"/>
      <c r="G81" s="111"/>
      <c r="H81" s="112">
        <f>SUM(H75:H80)</f>
        <v>785700</v>
      </c>
      <c r="J81" s="94">
        <f>SUM(J75:J80)</f>
        <v>144100</v>
      </c>
      <c r="K81" s="7">
        <f>J81</f>
        <v>144100</v>
      </c>
      <c r="L81" s="86"/>
      <c r="M81" s="85">
        <v>57</v>
      </c>
      <c r="N81" s="97"/>
    </row>
    <row r="82" spans="1:14" x14ac:dyDescent="0.25">
      <c r="A82" s="4"/>
      <c r="B82" s="2"/>
      <c r="C82" s="152"/>
      <c r="D82" s="152"/>
      <c r="E82" s="17"/>
      <c r="F82" s="17"/>
      <c r="G82" s="17"/>
      <c r="H82" s="110"/>
      <c r="J82" s="92"/>
      <c r="K82" s="3"/>
      <c r="L82" s="86"/>
      <c r="M82" s="85">
        <v>58</v>
      </c>
      <c r="N82" s="97"/>
    </row>
    <row r="83" spans="1:14" x14ac:dyDescent="0.25">
      <c r="A83" s="33" t="s">
        <v>85</v>
      </c>
      <c r="B83" s="6"/>
      <c r="C83" s="157"/>
      <c r="D83" s="157"/>
      <c r="E83" s="111"/>
      <c r="F83" s="111"/>
      <c r="G83" s="111"/>
      <c r="H83" s="112"/>
      <c r="J83" s="92"/>
      <c r="K83" s="3"/>
      <c r="L83" s="86"/>
      <c r="M83" s="87">
        <v>59</v>
      </c>
      <c r="N83" s="97"/>
    </row>
    <row r="84" spans="1:14" x14ac:dyDescent="0.25">
      <c r="A84" s="4" t="s">
        <v>96</v>
      </c>
      <c r="B84" s="2"/>
      <c r="C84" s="158" t="s">
        <v>102</v>
      </c>
      <c r="D84" s="158"/>
      <c r="E84" s="17">
        <v>3</v>
      </c>
      <c r="F84" s="17"/>
      <c r="G84" s="17">
        <v>10000</v>
      </c>
      <c r="H84" s="110">
        <f>E84*G84</f>
        <v>30000</v>
      </c>
      <c r="J84" s="92"/>
      <c r="K84" s="3"/>
      <c r="L84" s="86"/>
      <c r="M84" s="85">
        <v>60</v>
      </c>
      <c r="N84" s="97"/>
    </row>
    <row r="85" spans="1:14" x14ac:dyDescent="0.25">
      <c r="A85" s="4" t="s">
        <v>86</v>
      </c>
      <c r="B85" s="2"/>
      <c r="C85" s="158" t="s">
        <v>102</v>
      </c>
      <c r="D85" s="158"/>
      <c r="E85" s="17">
        <v>4</v>
      </c>
      <c r="F85" s="17"/>
      <c r="G85" s="17">
        <v>5000</v>
      </c>
      <c r="H85" s="110">
        <f>E85*G85</f>
        <v>20000</v>
      </c>
      <c r="J85" s="92"/>
      <c r="K85" s="3"/>
      <c r="L85" s="86"/>
      <c r="M85" s="87">
        <v>61</v>
      </c>
      <c r="N85" s="97"/>
    </row>
    <row r="86" spans="1:14" x14ac:dyDescent="0.25">
      <c r="A86" s="4" t="s">
        <v>87</v>
      </c>
      <c r="B86" s="2"/>
      <c r="C86" s="158" t="s">
        <v>102</v>
      </c>
      <c r="D86" s="158"/>
      <c r="E86" s="17">
        <v>4</v>
      </c>
      <c r="F86" s="17"/>
      <c r="G86" s="17">
        <v>5000</v>
      </c>
      <c r="H86" s="110">
        <f>G86*E86</f>
        <v>20000</v>
      </c>
      <c r="J86" s="92"/>
      <c r="K86" s="3"/>
      <c r="L86" s="86"/>
      <c r="M86" s="85">
        <v>62</v>
      </c>
      <c r="N86" s="97"/>
    </row>
    <row r="87" spans="1:14" x14ac:dyDescent="0.25">
      <c r="A87" s="4" t="s">
        <v>88</v>
      </c>
      <c r="C87" s="152"/>
      <c r="D87" s="152"/>
      <c r="E87" s="17"/>
      <c r="F87" s="17"/>
      <c r="G87" s="17"/>
      <c r="H87" s="110"/>
      <c r="J87" s="92"/>
      <c r="K87" s="3"/>
      <c r="L87" s="86"/>
      <c r="M87" s="87">
        <v>63</v>
      </c>
      <c r="N87" s="97"/>
    </row>
    <row r="88" spans="1:14" x14ac:dyDescent="0.25">
      <c r="A88" s="4" t="s">
        <v>89</v>
      </c>
      <c r="B88" s="2"/>
      <c r="C88" s="158" t="s">
        <v>102</v>
      </c>
      <c r="D88" s="158"/>
      <c r="E88" s="17">
        <v>4</v>
      </c>
      <c r="F88" s="17"/>
      <c r="G88" s="17">
        <v>6000</v>
      </c>
      <c r="H88" s="110">
        <f>G88*E88</f>
        <v>24000</v>
      </c>
      <c r="J88" s="92"/>
      <c r="K88" s="3"/>
      <c r="L88" s="86"/>
      <c r="M88" s="85">
        <v>64</v>
      </c>
      <c r="N88" s="97"/>
    </row>
    <row r="89" spans="1:14" x14ac:dyDescent="0.25">
      <c r="A89" s="4" t="s">
        <v>90</v>
      </c>
      <c r="B89" s="2"/>
      <c r="C89" s="158" t="s">
        <v>102</v>
      </c>
      <c r="D89" s="158"/>
      <c r="E89" s="17">
        <v>4</v>
      </c>
      <c r="F89" s="17"/>
      <c r="G89" s="17">
        <v>15000</v>
      </c>
      <c r="H89" s="110">
        <f>G89*E89</f>
        <v>60000</v>
      </c>
      <c r="J89" s="92"/>
      <c r="K89" s="3"/>
      <c r="L89" s="86"/>
      <c r="M89" s="87">
        <v>65</v>
      </c>
      <c r="N89" s="97"/>
    </row>
    <row r="90" spans="1:14" x14ac:dyDescent="0.25">
      <c r="A90" s="33" t="s">
        <v>95</v>
      </c>
      <c r="B90" s="6"/>
      <c r="C90" s="157"/>
      <c r="D90" s="157"/>
      <c r="E90" s="111"/>
      <c r="F90" s="111"/>
      <c r="G90" s="111"/>
      <c r="H90" s="112">
        <f>SUM(H84:H89)</f>
        <v>154000</v>
      </c>
      <c r="J90" s="94">
        <f>SUM(J84:J89)</f>
        <v>0</v>
      </c>
      <c r="K90" s="7">
        <f>J90</f>
        <v>0</v>
      </c>
      <c r="L90" s="86"/>
      <c r="M90" s="85">
        <v>66</v>
      </c>
      <c r="N90" s="97"/>
    </row>
    <row r="91" spans="1:14" x14ac:dyDescent="0.25">
      <c r="A91" s="13"/>
      <c r="B91" s="12"/>
      <c r="C91" s="158"/>
      <c r="D91" s="158"/>
      <c r="E91" s="113"/>
      <c r="F91" s="113"/>
      <c r="G91" s="113"/>
      <c r="H91" s="43"/>
      <c r="J91" s="92"/>
      <c r="K91" s="3"/>
      <c r="L91" s="86"/>
      <c r="M91" s="87">
        <v>67</v>
      </c>
      <c r="N91" s="97"/>
    </row>
    <row r="92" spans="1:14" x14ac:dyDescent="0.25">
      <c r="A92" s="33" t="s">
        <v>108</v>
      </c>
      <c r="B92" s="6"/>
      <c r="C92" s="157"/>
      <c r="D92" s="157"/>
      <c r="E92" s="111"/>
      <c r="F92" s="111"/>
      <c r="G92" s="111"/>
      <c r="H92" s="112"/>
      <c r="J92" s="92"/>
      <c r="K92" s="3"/>
      <c r="L92" s="86"/>
      <c r="M92" s="85">
        <v>68</v>
      </c>
      <c r="N92" s="97"/>
    </row>
    <row r="93" spans="1:14" x14ac:dyDescent="0.25">
      <c r="A93" s="121" t="s">
        <v>57</v>
      </c>
      <c r="B93" s="35" t="s">
        <v>94</v>
      </c>
      <c r="C93" s="158" t="s">
        <v>103</v>
      </c>
      <c r="D93" s="158"/>
      <c r="E93" s="113"/>
      <c r="F93" s="113"/>
      <c r="G93" s="113"/>
      <c r="H93" s="43">
        <v>120000</v>
      </c>
      <c r="J93" s="92"/>
      <c r="K93" s="3"/>
      <c r="L93" s="86"/>
      <c r="M93" s="87">
        <v>69</v>
      </c>
      <c r="N93" s="97"/>
    </row>
    <row r="94" spans="1:14" x14ac:dyDescent="0.25">
      <c r="A94" s="122" t="s">
        <v>61</v>
      </c>
      <c r="B94" s="15" t="s">
        <v>8</v>
      </c>
      <c r="C94" s="158" t="s">
        <v>103</v>
      </c>
      <c r="D94" s="158"/>
      <c r="E94" s="17"/>
      <c r="F94" s="17"/>
      <c r="G94" s="17"/>
      <c r="H94" s="110">
        <v>80000</v>
      </c>
      <c r="J94" s="92"/>
      <c r="K94" s="3"/>
      <c r="L94" s="86"/>
      <c r="M94" s="85">
        <v>70</v>
      </c>
      <c r="N94" s="97"/>
    </row>
    <row r="95" spans="1:14" x14ac:dyDescent="0.25">
      <c r="A95" s="33" t="s">
        <v>109</v>
      </c>
      <c r="B95" s="6"/>
      <c r="C95" s="157"/>
      <c r="D95" s="157"/>
      <c r="E95" s="111"/>
      <c r="F95" s="111"/>
      <c r="G95" s="111"/>
      <c r="H95" s="112">
        <f>H93+H94</f>
        <v>200000</v>
      </c>
      <c r="J95" s="94">
        <f>SUM(J93:J94)</f>
        <v>0</v>
      </c>
      <c r="K95" s="7">
        <f>J95</f>
        <v>0</v>
      </c>
      <c r="L95" s="86"/>
      <c r="M95" s="87">
        <v>71</v>
      </c>
      <c r="N95" s="97"/>
    </row>
    <row r="96" spans="1:14" x14ac:dyDescent="0.25">
      <c r="A96" s="4"/>
      <c r="B96" s="2"/>
      <c r="C96" s="152"/>
      <c r="D96" s="152"/>
      <c r="E96" s="17"/>
      <c r="F96" s="17"/>
      <c r="G96" s="17"/>
      <c r="H96" s="110"/>
      <c r="J96" s="92"/>
      <c r="K96" s="3"/>
      <c r="L96" s="86"/>
      <c r="M96" s="85">
        <v>72</v>
      </c>
      <c r="N96" s="97"/>
    </row>
    <row r="97" spans="1:14" x14ac:dyDescent="0.25">
      <c r="A97" s="33" t="s">
        <v>91</v>
      </c>
      <c r="B97" s="6"/>
      <c r="C97" s="157"/>
      <c r="D97" s="157"/>
      <c r="E97" s="111"/>
      <c r="F97" s="111"/>
      <c r="G97" s="111"/>
      <c r="H97" s="112"/>
      <c r="J97" s="92"/>
      <c r="K97" s="3"/>
      <c r="L97" s="86"/>
      <c r="M97" s="87">
        <v>73</v>
      </c>
      <c r="N97" s="97"/>
    </row>
    <row r="98" spans="1:14" x14ac:dyDescent="0.25">
      <c r="A98" s="121" t="s">
        <v>57</v>
      </c>
      <c r="B98" s="15" t="s">
        <v>93</v>
      </c>
      <c r="C98" s="158" t="s">
        <v>102</v>
      </c>
      <c r="D98" s="158"/>
      <c r="E98" s="17">
        <v>1</v>
      </c>
      <c r="F98" s="17"/>
      <c r="G98" s="17">
        <v>25000</v>
      </c>
      <c r="H98" s="43">
        <f t="shared" ref="H98:H101" si="4">G98*E98</f>
        <v>25000</v>
      </c>
      <c r="J98" s="92"/>
      <c r="K98" s="3"/>
      <c r="L98" s="86"/>
      <c r="M98" s="85">
        <v>74</v>
      </c>
      <c r="N98" s="97"/>
    </row>
    <row r="99" spans="1:14" x14ac:dyDescent="0.25">
      <c r="A99" s="122" t="s">
        <v>58</v>
      </c>
      <c r="B99" s="15" t="s">
        <v>134</v>
      </c>
      <c r="C99" s="158" t="s">
        <v>102</v>
      </c>
      <c r="D99" s="158"/>
      <c r="E99" s="17">
        <v>1</v>
      </c>
      <c r="F99" s="17"/>
      <c r="G99" s="17">
        <v>25000</v>
      </c>
      <c r="H99" s="43">
        <f t="shared" si="4"/>
        <v>25000</v>
      </c>
      <c r="J99" s="92"/>
      <c r="K99" s="3"/>
      <c r="L99" s="86"/>
      <c r="M99" s="87">
        <v>75</v>
      </c>
      <c r="N99" s="97"/>
    </row>
    <row r="100" spans="1:14" x14ac:dyDescent="0.25">
      <c r="A100" s="122" t="s">
        <v>59</v>
      </c>
      <c r="B100" s="15" t="s">
        <v>134</v>
      </c>
      <c r="C100" s="158" t="s">
        <v>102</v>
      </c>
      <c r="D100" s="158"/>
      <c r="E100" s="17">
        <v>1</v>
      </c>
      <c r="F100" s="17"/>
      <c r="G100" s="17">
        <v>25000</v>
      </c>
      <c r="H100" s="43">
        <f t="shared" si="4"/>
        <v>25000</v>
      </c>
      <c r="J100" s="92"/>
      <c r="K100" s="3"/>
      <c r="L100" s="86"/>
      <c r="M100" s="85">
        <v>76</v>
      </c>
      <c r="N100" s="97"/>
    </row>
    <row r="101" spans="1:14" x14ac:dyDescent="0.25">
      <c r="A101" s="122" t="s">
        <v>61</v>
      </c>
      <c r="B101" s="15" t="s">
        <v>92</v>
      </c>
      <c r="C101" s="158" t="s">
        <v>102</v>
      </c>
      <c r="D101" s="158"/>
      <c r="E101" s="17">
        <v>1</v>
      </c>
      <c r="F101" s="17"/>
      <c r="G101" s="17">
        <v>0</v>
      </c>
      <c r="H101" s="43">
        <f t="shared" si="4"/>
        <v>0</v>
      </c>
      <c r="J101" s="92"/>
      <c r="K101" s="3"/>
      <c r="L101" s="86"/>
      <c r="M101" s="85">
        <v>77</v>
      </c>
      <c r="N101" s="97"/>
    </row>
    <row r="102" spans="1:14" x14ac:dyDescent="0.25">
      <c r="A102" s="33" t="s">
        <v>107</v>
      </c>
      <c r="B102" s="6"/>
      <c r="C102" s="157"/>
      <c r="D102" s="157"/>
      <c r="E102" s="111"/>
      <c r="F102" s="111"/>
      <c r="G102" s="111"/>
      <c r="H102" s="112">
        <f>SUM(H98:H101)</f>
        <v>75000</v>
      </c>
      <c r="J102" s="94">
        <f>SUM(J98:J101)</f>
        <v>0</v>
      </c>
      <c r="K102" s="7">
        <f>J102</f>
        <v>0</v>
      </c>
      <c r="L102" s="86"/>
      <c r="M102" s="87">
        <v>78</v>
      </c>
      <c r="N102" s="97"/>
    </row>
    <row r="103" spans="1:14" x14ac:dyDescent="0.25">
      <c r="A103" s="37"/>
      <c r="B103" s="12"/>
      <c r="C103" s="158"/>
      <c r="D103" s="158"/>
      <c r="E103" s="113"/>
      <c r="F103" s="113"/>
      <c r="G103" s="113"/>
      <c r="H103" s="43"/>
      <c r="J103" s="92"/>
      <c r="K103" s="3"/>
      <c r="L103" s="86"/>
      <c r="M103" s="85">
        <v>79</v>
      </c>
      <c r="N103" s="97"/>
    </row>
    <row r="104" spans="1:14" x14ac:dyDescent="0.25">
      <c r="A104" s="33" t="s">
        <v>116</v>
      </c>
      <c r="B104" s="6"/>
      <c r="C104" s="157" t="s">
        <v>102</v>
      </c>
      <c r="D104" s="157"/>
      <c r="E104" s="111"/>
      <c r="F104" s="111"/>
      <c r="G104" s="111"/>
      <c r="H104" s="112">
        <v>140000</v>
      </c>
      <c r="J104" s="94">
        <v>0</v>
      </c>
      <c r="K104" s="7">
        <f>J104</f>
        <v>0</v>
      </c>
      <c r="L104" s="86"/>
      <c r="M104" s="87">
        <v>80</v>
      </c>
      <c r="N104" s="97"/>
    </row>
    <row r="105" spans="1:14" x14ac:dyDescent="0.25">
      <c r="A105" s="4"/>
      <c r="B105" s="2"/>
      <c r="C105" s="152"/>
      <c r="D105" s="152"/>
      <c r="E105" s="17"/>
      <c r="F105" s="17"/>
      <c r="G105" s="17"/>
      <c r="H105" s="110"/>
      <c r="J105" s="92"/>
      <c r="K105" s="3"/>
      <c r="L105" s="86"/>
      <c r="M105" s="85">
        <v>81</v>
      </c>
      <c r="N105" s="97"/>
    </row>
    <row r="106" spans="1:14" x14ac:dyDescent="0.25">
      <c r="A106" s="33" t="s">
        <v>106</v>
      </c>
      <c r="B106" s="6"/>
      <c r="C106" s="157" t="s">
        <v>102</v>
      </c>
      <c r="D106" s="157"/>
      <c r="E106" s="111"/>
      <c r="F106" s="111"/>
      <c r="G106" s="111"/>
      <c r="H106" s="112"/>
      <c r="J106" s="92"/>
      <c r="K106" s="3"/>
      <c r="L106" s="86"/>
      <c r="M106" s="87">
        <v>82</v>
      </c>
      <c r="N106" s="97"/>
    </row>
    <row r="107" spans="1:14" x14ac:dyDescent="0.25">
      <c r="A107" s="4" t="s">
        <v>111</v>
      </c>
      <c r="B107" s="15" t="s">
        <v>117</v>
      </c>
      <c r="C107" s="152"/>
      <c r="D107" s="152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2"/>
      <c r="K107" s="3"/>
      <c r="L107" s="86"/>
      <c r="M107" s="85">
        <v>83</v>
      </c>
      <c r="N107" s="97"/>
    </row>
    <row r="108" spans="1:14" x14ac:dyDescent="0.25">
      <c r="A108" s="4"/>
      <c r="B108" s="15" t="s">
        <v>118</v>
      </c>
      <c r="C108" s="152"/>
      <c r="D108" s="152"/>
      <c r="E108" s="17">
        <v>2</v>
      </c>
      <c r="F108" s="17"/>
      <c r="G108" s="17">
        <v>15000</v>
      </c>
      <c r="H108" s="43">
        <f t="shared" si="5"/>
        <v>30000</v>
      </c>
      <c r="J108" s="92"/>
      <c r="K108" s="3"/>
      <c r="L108" s="86"/>
      <c r="M108" s="87">
        <v>84</v>
      </c>
      <c r="N108" s="97"/>
    </row>
    <row r="109" spans="1:14" x14ac:dyDescent="0.25">
      <c r="A109" s="4"/>
      <c r="B109" s="2"/>
      <c r="C109" s="152"/>
      <c r="D109" s="152"/>
      <c r="E109" s="17"/>
      <c r="F109" s="17"/>
      <c r="G109" s="17"/>
      <c r="H109" s="110"/>
      <c r="J109" s="92"/>
      <c r="K109" s="3"/>
      <c r="L109" s="86"/>
      <c r="M109" s="85">
        <v>85</v>
      </c>
      <c r="N109" s="97"/>
    </row>
    <row r="110" spans="1:14" x14ac:dyDescent="0.25">
      <c r="A110" s="33" t="s">
        <v>110</v>
      </c>
      <c r="B110" s="6"/>
      <c r="C110" s="157"/>
      <c r="D110" s="157"/>
      <c r="E110" s="111"/>
      <c r="F110" s="111"/>
      <c r="G110" s="111"/>
      <c r="H110" s="112">
        <f>SUM(H107:H109)</f>
        <v>60000</v>
      </c>
      <c r="J110" s="94">
        <f>SUM(J107:J109)</f>
        <v>0</v>
      </c>
      <c r="K110" s="7">
        <f>J110</f>
        <v>0</v>
      </c>
      <c r="L110" s="86"/>
      <c r="M110" s="87">
        <v>86</v>
      </c>
      <c r="N110" s="97"/>
    </row>
    <row r="111" spans="1:14" s="34" customFormat="1" x14ac:dyDescent="0.25">
      <c r="A111" s="13"/>
      <c r="B111" s="12"/>
      <c r="C111" s="158"/>
      <c r="D111" s="158"/>
      <c r="E111" s="113"/>
      <c r="F111" s="113"/>
      <c r="G111" s="113"/>
      <c r="H111" s="43"/>
      <c r="J111" s="93"/>
      <c r="K111" s="14"/>
      <c r="L111" s="86"/>
      <c r="M111" s="85">
        <v>87</v>
      </c>
      <c r="N111" s="97"/>
    </row>
    <row r="112" spans="1:14" x14ac:dyDescent="0.25">
      <c r="A112" s="33" t="s">
        <v>119</v>
      </c>
      <c r="B112" s="6"/>
      <c r="C112" s="157" t="s">
        <v>101</v>
      </c>
      <c r="D112" s="157"/>
      <c r="E112" s="111">
        <f>G21</f>
        <v>40</v>
      </c>
      <c r="F112" s="111" t="s">
        <v>43</v>
      </c>
      <c r="G112" s="111">
        <v>1400</v>
      </c>
      <c r="H112" s="112">
        <f>G112*E112</f>
        <v>56000</v>
      </c>
      <c r="J112" s="92"/>
      <c r="K112" s="3"/>
      <c r="L112" s="86"/>
      <c r="M112" s="87">
        <v>88</v>
      </c>
      <c r="N112" s="97"/>
    </row>
    <row r="113" spans="1:14" x14ac:dyDescent="0.25">
      <c r="A113" s="4"/>
      <c r="B113" s="15" t="s">
        <v>2</v>
      </c>
      <c r="C113" s="158" t="s">
        <v>101</v>
      </c>
      <c r="D113" s="158"/>
      <c r="E113" s="17"/>
      <c r="F113" s="17"/>
      <c r="G113" s="17"/>
      <c r="H113" s="110">
        <v>25000</v>
      </c>
      <c r="J113" s="92"/>
      <c r="K113" s="3"/>
      <c r="L113" s="86"/>
      <c r="M113" s="85">
        <v>89</v>
      </c>
      <c r="N113" s="97"/>
    </row>
    <row r="114" spans="1:14" x14ac:dyDescent="0.25">
      <c r="A114" s="33" t="s">
        <v>120</v>
      </c>
      <c r="B114" s="6"/>
      <c r="C114" s="157"/>
      <c r="D114" s="157"/>
      <c r="E114" s="111"/>
      <c r="F114" s="111"/>
      <c r="G114" s="111"/>
      <c r="H114" s="112">
        <f>SUM(H112:H113)</f>
        <v>81000</v>
      </c>
      <c r="J114" s="94">
        <f>SUM(J112:J113)</f>
        <v>0</v>
      </c>
      <c r="K114" s="7">
        <f>J114</f>
        <v>0</v>
      </c>
      <c r="L114" s="86"/>
      <c r="M114" s="87">
        <v>90</v>
      </c>
      <c r="N114" s="97"/>
    </row>
    <row r="115" spans="1:14" x14ac:dyDescent="0.25">
      <c r="A115" s="4"/>
      <c r="B115" s="2"/>
      <c r="C115" s="152"/>
      <c r="D115" s="152"/>
      <c r="E115" s="17"/>
      <c r="F115" s="17"/>
      <c r="G115" s="17"/>
      <c r="H115" s="110"/>
      <c r="J115" s="92"/>
      <c r="K115" s="3"/>
      <c r="L115" s="86"/>
      <c r="M115" s="85">
        <v>91</v>
      </c>
      <c r="N115" s="97"/>
    </row>
    <row r="116" spans="1:14" x14ac:dyDescent="0.25">
      <c r="A116" s="33" t="s">
        <v>121</v>
      </c>
      <c r="B116" s="36" t="s">
        <v>104</v>
      </c>
      <c r="C116" s="157" t="s">
        <v>101</v>
      </c>
      <c r="D116" s="157"/>
      <c r="E116" s="111">
        <v>1</v>
      </c>
      <c r="F116" s="111"/>
      <c r="G116" s="111">
        <v>350000</v>
      </c>
      <c r="H116" s="112">
        <f>G116*E116</f>
        <v>350000</v>
      </c>
      <c r="J116" s="93"/>
      <c r="K116" s="14"/>
      <c r="L116" s="86"/>
      <c r="M116" s="87">
        <v>92</v>
      </c>
      <c r="N116" s="97"/>
    </row>
    <row r="117" spans="1:14" x14ac:dyDescent="0.25">
      <c r="A117" s="37"/>
      <c r="B117" s="35" t="s">
        <v>105</v>
      </c>
      <c r="C117" s="158" t="s">
        <v>101</v>
      </c>
      <c r="D117" s="158"/>
      <c r="E117" s="113">
        <v>1</v>
      </c>
      <c r="F117" s="113"/>
      <c r="G117" s="113">
        <v>150000</v>
      </c>
      <c r="H117" s="43">
        <f>G117*E117</f>
        <v>150000</v>
      </c>
      <c r="J117" s="92"/>
      <c r="K117" s="3"/>
      <c r="L117" s="86"/>
      <c r="M117" s="85">
        <v>93</v>
      </c>
      <c r="N117" s="97"/>
    </row>
    <row r="118" spans="1:14" x14ac:dyDescent="0.25">
      <c r="A118" s="33" t="s">
        <v>122</v>
      </c>
      <c r="B118" s="36"/>
      <c r="C118" s="157"/>
      <c r="D118" s="157"/>
      <c r="E118" s="111"/>
      <c r="F118" s="111"/>
      <c r="G118" s="111"/>
      <c r="H118" s="112">
        <f>SUM(H116:H117)</f>
        <v>500000</v>
      </c>
      <c r="J118" s="94">
        <f>SUM(J116:J117)</f>
        <v>0</v>
      </c>
      <c r="K118" s="7">
        <f>J118</f>
        <v>0</v>
      </c>
      <c r="L118" s="86"/>
      <c r="M118" s="87">
        <v>94</v>
      </c>
      <c r="N118" s="97"/>
    </row>
    <row r="119" spans="1:14" x14ac:dyDescent="0.25">
      <c r="A119" s="37"/>
      <c r="B119" s="35"/>
      <c r="C119" s="158"/>
      <c r="D119" s="158"/>
      <c r="E119" s="113"/>
      <c r="F119" s="113"/>
      <c r="G119" s="113"/>
      <c r="H119" s="43"/>
      <c r="J119" s="92"/>
      <c r="K119" s="3"/>
      <c r="L119" s="86"/>
      <c r="M119" s="85">
        <v>95</v>
      </c>
      <c r="N119" s="97"/>
    </row>
    <row r="120" spans="1:14" x14ac:dyDescent="0.25">
      <c r="A120" s="33" t="s">
        <v>125</v>
      </c>
      <c r="B120" s="6"/>
      <c r="C120" s="157"/>
      <c r="D120" s="157"/>
      <c r="E120" s="111"/>
      <c r="F120" s="111"/>
      <c r="G120" s="111"/>
      <c r="H120" s="112"/>
      <c r="J120" s="93"/>
      <c r="K120" s="14"/>
      <c r="L120" s="86"/>
      <c r="M120" s="85">
        <v>96</v>
      </c>
      <c r="N120" s="97"/>
    </row>
    <row r="121" spans="1:14" x14ac:dyDescent="0.25">
      <c r="A121" s="37"/>
      <c r="B121" s="35" t="s">
        <v>123</v>
      </c>
      <c r="C121" s="158"/>
      <c r="D121" s="158"/>
      <c r="E121" s="113"/>
      <c r="F121" s="113"/>
      <c r="G121" s="113"/>
      <c r="H121" s="43"/>
      <c r="J121" s="92"/>
      <c r="K121" s="3"/>
      <c r="L121" s="86"/>
      <c r="M121" s="87">
        <v>97</v>
      </c>
      <c r="N121" s="97"/>
    </row>
    <row r="122" spans="1:14" x14ac:dyDescent="0.25">
      <c r="A122" s="33" t="s">
        <v>124</v>
      </c>
      <c r="B122" s="36"/>
      <c r="C122" s="157"/>
      <c r="D122" s="157"/>
      <c r="E122" s="111"/>
      <c r="F122" s="111"/>
      <c r="G122" s="111"/>
      <c r="H122" s="112"/>
      <c r="J122" s="94">
        <v>0</v>
      </c>
      <c r="K122" s="7">
        <f>J122</f>
        <v>0</v>
      </c>
      <c r="L122" s="86"/>
      <c r="M122" s="85">
        <v>98</v>
      </c>
      <c r="N122" s="97"/>
    </row>
    <row r="123" spans="1:14" x14ac:dyDescent="0.25">
      <c r="A123" s="37"/>
      <c r="B123" s="35"/>
      <c r="C123" s="158"/>
      <c r="D123" s="158"/>
      <c r="E123" s="113"/>
      <c r="F123" s="113"/>
      <c r="G123" s="113"/>
      <c r="H123" s="43"/>
      <c r="J123" s="92"/>
      <c r="K123" s="3"/>
      <c r="L123" s="86"/>
      <c r="M123" s="87">
        <v>99</v>
      </c>
      <c r="N123" s="97"/>
    </row>
    <row r="124" spans="1:14" x14ac:dyDescent="0.25">
      <c r="A124" s="33" t="s">
        <v>47</v>
      </c>
      <c r="B124" s="36" t="s">
        <v>126</v>
      </c>
      <c r="C124" s="157"/>
      <c r="D124" s="157"/>
      <c r="E124" s="111"/>
      <c r="F124" s="111"/>
      <c r="G124" s="111"/>
      <c r="H124" s="112">
        <v>100000</v>
      </c>
      <c r="J124" s="94">
        <v>0</v>
      </c>
      <c r="K124" s="7">
        <f>J124</f>
        <v>0</v>
      </c>
      <c r="L124" s="86"/>
      <c r="M124" s="85">
        <v>100</v>
      </c>
      <c r="N124" s="97"/>
    </row>
    <row r="125" spans="1:14" x14ac:dyDescent="0.25">
      <c r="A125" s="13"/>
      <c r="B125" s="12"/>
      <c r="C125" s="158"/>
      <c r="D125" s="158"/>
      <c r="E125" s="113"/>
      <c r="F125" s="113"/>
      <c r="G125" s="113"/>
      <c r="H125" s="43"/>
      <c r="J125" s="92"/>
      <c r="K125" s="3"/>
      <c r="L125" s="86"/>
      <c r="M125" s="87">
        <v>101</v>
      </c>
      <c r="N125" s="97"/>
    </row>
    <row r="126" spans="1:14" x14ac:dyDescent="0.25">
      <c r="A126" s="33" t="s">
        <v>45</v>
      </c>
      <c r="B126" s="6"/>
      <c r="C126" s="157"/>
      <c r="D126" s="157"/>
      <c r="E126" s="111"/>
      <c r="F126" s="111"/>
      <c r="G126" s="111"/>
      <c r="H126" s="112"/>
      <c r="J126" s="92"/>
      <c r="K126" s="3"/>
      <c r="L126" s="86"/>
      <c r="M126" s="85">
        <v>102</v>
      </c>
      <c r="N126" s="97"/>
    </row>
    <row r="127" spans="1:14" x14ac:dyDescent="0.25">
      <c r="A127" s="4"/>
      <c r="B127" s="15" t="s">
        <v>46</v>
      </c>
      <c r="C127" s="151"/>
      <c r="D127" s="151"/>
      <c r="E127" s="17">
        <v>0</v>
      </c>
      <c r="F127" s="17"/>
      <c r="G127" s="17">
        <v>0</v>
      </c>
      <c r="H127" s="110">
        <f>G127*E127</f>
        <v>0</v>
      </c>
      <c r="J127" s="92"/>
      <c r="K127" s="3"/>
      <c r="L127" s="86"/>
      <c r="M127" s="87">
        <v>103</v>
      </c>
      <c r="N127" s="97"/>
    </row>
    <row r="128" spans="1:14" x14ac:dyDescent="0.25">
      <c r="A128" s="4"/>
      <c r="B128" s="15" t="s">
        <v>46</v>
      </c>
      <c r="C128" s="151"/>
      <c r="D128" s="151"/>
      <c r="E128" s="17">
        <v>0</v>
      </c>
      <c r="F128" s="17"/>
      <c r="G128" s="17">
        <v>0</v>
      </c>
      <c r="H128" s="110">
        <f>G128*E128</f>
        <v>0</v>
      </c>
      <c r="J128" s="92"/>
      <c r="K128" s="3"/>
      <c r="L128" s="86"/>
      <c r="M128" s="85">
        <v>104</v>
      </c>
      <c r="N128" s="97"/>
    </row>
    <row r="129" spans="1:14" x14ac:dyDescent="0.25">
      <c r="A129" s="33" t="s">
        <v>135</v>
      </c>
      <c r="B129" s="6"/>
      <c r="C129" s="155"/>
      <c r="D129" s="155"/>
      <c r="E129" s="111"/>
      <c r="F129" s="111"/>
      <c r="G129" s="111"/>
      <c r="H129" s="112">
        <f>SUM(H127:H128)</f>
        <v>0</v>
      </c>
      <c r="J129" s="94">
        <f>SUM(J127:J128)</f>
        <v>0</v>
      </c>
      <c r="K129" s="7">
        <f>J129</f>
        <v>0</v>
      </c>
      <c r="L129" s="86"/>
      <c r="M129" s="87">
        <v>105</v>
      </c>
      <c r="N129" s="97"/>
    </row>
    <row r="130" spans="1:14" x14ac:dyDescent="0.25">
      <c r="A130" s="4"/>
      <c r="B130" s="2"/>
      <c r="C130" s="151"/>
      <c r="D130" s="151"/>
      <c r="E130" s="17"/>
      <c r="F130" s="17"/>
      <c r="G130" s="17"/>
      <c r="H130" s="110"/>
      <c r="J130" s="92"/>
      <c r="K130" s="3"/>
      <c r="L130" s="86"/>
      <c r="M130" s="85">
        <v>106</v>
      </c>
      <c r="N130" s="97"/>
    </row>
    <row r="131" spans="1:14" x14ac:dyDescent="0.25">
      <c r="A131" s="33" t="s">
        <v>44</v>
      </c>
      <c r="B131" s="6"/>
      <c r="C131" s="157" t="s">
        <v>37</v>
      </c>
      <c r="D131" s="157"/>
      <c r="E131" s="111"/>
      <c r="F131" s="111"/>
      <c r="G131" s="111"/>
      <c r="H131" s="112">
        <v>50000</v>
      </c>
      <c r="J131" s="94">
        <v>0</v>
      </c>
      <c r="K131" s="7">
        <f>J131</f>
        <v>0</v>
      </c>
      <c r="L131" s="86"/>
      <c r="M131" s="87">
        <v>107</v>
      </c>
      <c r="N131" s="97"/>
    </row>
    <row r="132" spans="1:14" x14ac:dyDescent="0.25">
      <c r="A132" s="33" t="s">
        <v>41</v>
      </c>
      <c r="B132" s="6"/>
      <c r="C132" s="157" t="s">
        <v>42</v>
      </c>
      <c r="D132" s="157"/>
      <c r="E132" s="111">
        <f>H21</f>
        <v>120</v>
      </c>
      <c r="F132" s="111" t="s">
        <v>43</v>
      </c>
      <c r="G132" s="111">
        <v>1300</v>
      </c>
      <c r="H132" s="112">
        <f>G132*E132</f>
        <v>156000</v>
      </c>
      <c r="J132" s="94">
        <v>0</v>
      </c>
      <c r="K132" s="7">
        <f>J132</f>
        <v>0</v>
      </c>
      <c r="L132" s="86"/>
      <c r="M132" s="85">
        <v>108</v>
      </c>
      <c r="N132" s="97"/>
    </row>
    <row r="133" spans="1:14" x14ac:dyDescent="0.25">
      <c r="A133" s="37"/>
      <c r="B133" s="12"/>
      <c r="C133" s="158"/>
      <c r="D133" s="158"/>
      <c r="E133" s="113"/>
      <c r="F133" s="113"/>
      <c r="G133" s="113"/>
      <c r="H133" s="43"/>
      <c r="J133" s="92"/>
      <c r="K133" s="3"/>
      <c r="L133" s="86"/>
      <c r="M133" s="87">
        <v>109</v>
      </c>
      <c r="N133" s="97"/>
    </row>
    <row r="134" spans="1:14" x14ac:dyDescent="0.25">
      <c r="A134" s="33" t="s">
        <v>39</v>
      </c>
      <c r="B134" s="6"/>
      <c r="C134" s="159" t="s">
        <v>40</v>
      </c>
      <c r="D134" s="159"/>
      <c r="E134" s="111"/>
      <c r="F134" s="111"/>
      <c r="G134" s="111"/>
      <c r="H134" s="112">
        <v>750000</v>
      </c>
      <c r="J134" s="94">
        <v>0</v>
      </c>
      <c r="K134" s="7">
        <f>J134</f>
        <v>0</v>
      </c>
      <c r="L134" s="86"/>
      <c r="M134" s="85">
        <v>110</v>
      </c>
      <c r="N134" s="97"/>
    </row>
    <row r="135" spans="1:14" x14ac:dyDescent="0.25">
      <c r="A135" s="32"/>
      <c r="B135" s="2"/>
      <c r="C135" s="152"/>
      <c r="D135" s="152"/>
      <c r="E135" s="17"/>
      <c r="F135" s="17"/>
      <c r="G135" s="17"/>
      <c r="H135" s="110"/>
      <c r="J135" s="92"/>
      <c r="K135" s="3"/>
      <c r="L135" s="86"/>
      <c r="M135" s="87">
        <v>111</v>
      </c>
      <c r="N135" s="97"/>
    </row>
    <row r="136" spans="1:14" x14ac:dyDescent="0.25">
      <c r="A136" s="33" t="s">
        <v>36</v>
      </c>
      <c r="B136" s="6"/>
      <c r="C136" s="157"/>
      <c r="D136" s="157"/>
      <c r="E136" s="111"/>
      <c r="F136" s="111"/>
      <c r="G136" s="111"/>
      <c r="H136" s="112"/>
      <c r="J136" s="94">
        <v>0</v>
      </c>
      <c r="K136" s="7">
        <f>J136</f>
        <v>0</v>
      </c>
      <c r="L136" s="86"/>
      <c r="M136" s="85">
        <v>112</v>
      </c>
      <c r="N136" s="97"/>
    </row>
    <row r="137" spans="1:14" x14ac:dyDescent="0.25">
      <c r="A137" s="32"/>
      <c r="B137" s="2"/>
      <c r="C137" s="152"/>
      <c r="D137" s="152"/>
      <c r="E137" s="17"/>
      <c r="F137" s="17"/>
      <c r="G137" s="17"/>
      <c r="H137" s="110"/>
      <c r="J137" s="92"/>
      <c r="K137" s="3"/>
      <c r="L137" s="86"/>
      <c r="M137" s="87">
        <v>113</v>
      </c>
      <c r="N137" s="97"/>
    </row>
    <row r="138" spans="1:14" x14ac:dyDescent="0.25">
      <c r="A138" s="33" t="s">
        <v>127</v>
      </c>
      <c r="B138" s="6"/>
      <c r="C138" s="159" t="s">
        <v>37</v>
      </c>
      <c r="D138" s="159"/>
      <c r="E138" s="111"/>
      <c r="F138" s="111"/>
      <c r="G138" s="111"/>
      <c r="H138" s="112">
        <v>500000</v>
      </c>
      <c r="J138" s="94">
        <v>0</v>
      </c>
      <c r="K138" s="7">
        <f>J138</f>
        <v>0</v>
      </c>
      <c r="L138" s="86"/>
      <c r="M138" s="85">
        <v>114</v>
      </c>
      <c r="N138" s="97"/>
    </row>
    <row r="139" spans="1:14" x14ac:dyDescent="0.25">
      <c r="A139" s="4"/>
      <c r="B139" s="2"/>
      <c r="C139" s="151"/>
      <c r="D139" s="151"/>
      <c r="E139" s="17"/>
      <c r="F139" s="17"/>
      <c r="G139" s="17"/>
      <c r="H139" s="110"/>
      <c r="J139" s="92"/>
      <c r="K139" s="3"/>
      <c r="L139" s="86"/>
      <c r="M139" s="85">
        <v>115</v>
      </c>
      <c r="N139" s="97"/>
    </row>
    <row r="140" spans="1:14" x14ac:dyDescent="0.25">
      <c r="A140" s="4"/>
      <c r="B140" s="2"/>
      <c r="C140" s="151"/>
      <c r="D140" s="151"/>
      <c r="E140" s="17"/>
      <c r="F140" s="17"/>
      <c r="G140" s="17"/>
      <c r="H140" s="110"/>
      <c r="J140" s="92"/>
      <c r="K140" s="3"/>
      <c r="L140" s="86"/>
      <c r="M140" s="85">
        <v>116</v>
      </c>
      <c r="N140" s="97"/>
    </row>
    <row r="141" spans="1:14" x14ac:dyDescent="0.25">
      <c r="A141" s="4"/>
      <c r="B141" s="2"/>
      <c r="C141" s="151"/>
      <c r="D141" s="151"/>
      <c r="E141" s="17"/>
      <c r="F141" s="17"/>
      <c r="G141" s="17"/>
      <c r="H141" s="110"/>
      <c r="J141" s="92"/>
      <c r="K141" s="3"/>
      <c r="L141" s="86"/>
      <c r="M141" s="85">
        <v>117</v>
      </c>
      <c r="N141" s="97"/>
    </row>
    <row r="142" spans="1:14" x14ac:dyDescent="0.25">
      <c r="A142" s="4"/>
      <c r="B142" s="2"/>
      <c r="C142" s="151"/>
      <c r="D142" s="151"/>
      <c r="E142" s="17"/>
      <c r="F142" s="17"/>
      <c r="G142" s="17"/>
      <c r="H142" s="110"/>
      <c r="J142" s="92"/>
      <c r="K142" s="3"/>
      <c r="L142" s="86"/>
      <c r="M142" s="85">
        <v>118</v>
      </c>
      <c r="N142" s="97"/>
    </row>
    <row r="143" spans="1:14" x14ac:dyDescent="0.25">
      <c r="A143" s="4"/>
      <c r="B143" s="2"/>
      <c r="C143" s="151"/>
      <c r="D143" s="151"/>
      <c r="E143" s="17"/>
      <c r="F143" s="17"/>
      <c r="G143" s="17"/>
      <c r="H143" s="110"/>
      <c r="J143" s="92"/>
      <c r="K143" s="3"/>
      <c r="L143" s="86"/>
      <c r="M143" s="85">
        <v>119</v>
      </c>
      <c r="N143" s="97"/>
    </row>
    <row r="144" spans="1:14" ht="15.75" thickBot="1" x14ac:dyDescent="0.3">
      <c r="A144" s="4"/>
      <c r="B144" s="2"/>
      <c r="C144" s="151"/>
      <c r="D144" s="151"/>
      <c r="E144" s="17"/>
      <c r="F144" s="17"/>
      <c r="G144" s="17"/>
      <c r="H144" s="114"/>
      <c r="J144" s="92"/>
      <c r="K144" s="3"/>
      <c r="L144" s="86"/>
      <c r="M144" s="85">
        <v>120</v>
      </c>
      <c r="N144" s="97"/>
    </row>
    <row r="145" spans="1:14" ht="15.75" thickBot="1" x14ac:dyDescent="0.3">
      <c r="A145" s="8"/>
      <c r="B145" s="6"/>
      <c r="C145" s="155"/>
      <c r="D145" s="155"/>
      <c r="E145" s="111"/>
      <c r="F145" s="111" t="s">
        <v>28</v>
      </c>
      <c r="G145" s="115"/>
      <c r="H145" s="116">
        <f>H138+H136+H134+H132+H131+H129+H124+H122+H118+H114+H110+H104+H102+H95+H90+H81++H72+H67+H60+H52+H47+H31</f>
        <v>7579700</v>
      </c>
      <c r="J145" s="94" t="s">
        <v>38</v>
      </c>
      <c r="K145" s="7">
        <f>SUM(K25:K144)</f>
        <v>154100</v>
      </c>
      <c r="L145" s="100"/>
      <c r="M145" s="88"/>
      <c r="N145" s="98">
        <f>SUM(N25:N144)</f>
        <v>939100</v>
      </c>
    </row>
    <row r="146" spans="1:14" ht="15.75" thickBot="1" x14ac:dyDescent="0.3">
      <c r="A146" s="9"/>
      <c r="B146" s="10"/>
      <c r="C146" s="160"/>
      <c r="D146" s="160"/>
      <c r="E146" s="11"/>
      <c r="F146" s="11"/>
      <c r="G146" s="11"/>
      <c r="H146" s="117"/>
      <c r="J146" s="95"/>
      <c r="K146" s="11"/>
      <c r="L146" s="89"/>
      <c r="M146" s="90"/>
      <c r="N146" s="82"/>
    </row>
  </sheetData>
  <mergeCells count="152"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:H15 M10:M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="80" zoomScaleNormal="80" workbookViewId="0">
      <selection activeCell="B4" sqref="B4"/>
    </sheetView>
  </sheetViews>
  <sheetFormatPr baseColWidth="10" defaultColWidth="11.5703125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3.85546875" customWidth="1"/>
    <col min="7" max="7" width="11.5703125" bestFit="1" customWidth="1"/>
    <col min="8" max="8" width="14.85546875" customWidth="1"/>
    <col min="9" max="9" width="1.5703125" customWidth="1"/>
    <col min="10" max="11" width="17.28515625" customWidth="1"/>
    <col min="12" max="12" width="13.7109375" customWidth="1"/>
    <col min="13" max="13" width="12.7109375" customWidth="1"/>
    <col min="14" max="14" width="12.42578125" bestFit="1" customWidth="1"/>
  </cols>
  <sheetData>
    <row r="1" spans="1:14" hidden="1" x14ac:dyDescent="0.25"/>
    <row r="2" spans="1:14" ht="19.5" thickBot="1" x14ac:dyDescent="0.35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44.25" customHeight="1" thickBot="1" x14ac:dyDescent="0.4">
      <c r="A3" s="45" t="s">
        <v>136</v>
      </c>
      <c r="B3" s="128" t="s">
        <v>150</v>
      </c>
      <c r="C3" s="129"/>
      <c r="D3" s="129"/>
      <c r="E3" s="129"/>
      <c r="F3" s="129"/>
      <c r="G3" s="129"/>
      <c r="H3" s="130"/>
      <c r="J3" s="46" t="s">
        <v>13</v>
      </c>
      <c r="K3" s="118" t="s">
        <v>15</v>
      </c>
      <c r="L3" s="119" t="s">
        <v>14</v>
      </c>
      <c r="M3" s="131" t="s">
        <v>10</v>
      </c>
      <c r="N3" s="132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33" t="s">
        <v>33</v>
      </c>
      <c r="B5" s="134"/>
      <c r="C5" s="134"/>
      <c r="D5" s="134"/>
      <c r="E5" s="134"/>
      <c r="F5" s="134"/>
      <c r="G5" s="134"/>
      <c r="H5" s="135"/>
      <c r="J5" s="136" t="s">
        <v>128</v>
      </c>
      <c r="K5" s="137"/>
      <c r="L5" s="137"/>
      <c r="M5" s="137"/>
      <c r="N5" s="138"/>
    </row>
    <row r="6" spans="1:14" ht="30.75" thickBot="1" x14ac:dyDescent="0.3">
      <c r="A6" s="50" t="s">
        <v>137</v>
      </c>
      <c r="B6" s="25"/>
      <c r="C6" s="51" t="s">
        <v>11</v>
      </c>
      <c r="D6" s="52" t="s">
        <v>138</v>
      </c>
      <c r="E6" s="26" t="s">
        <v>139</v>
      </c>
      <c r="F6" s="26" t="s">
        <v>140</v>
      </c>
      <c r="G6" s="26" t="s">
        <v>27</v>
      </c>
      <c r="H6" s="44" t="s">
        <v>28</v>
      </c>
      <c r="J6" s="47" t="s">
        <v>5</v>
      </c>
      <c r="K6" s="26" t="s">
        <v>140</v>
      </c>
      <c r="L6" s="26" t="s">
        <v>27</v>
      </c>
      <c r="M6" s="26" t="s">
        <v>28</v>
      </c>
      <c r="N6" s="53" t="s">
        <v>138</v>
      </c>
    </row>
    <row r="7" spans="1:14" x14ac:dyDescent="0.25">
      <c r="A7" s="54"/>
      <c r="B7" s="55"/>
      <c r="C7" s="56">
        <v>0</v>
      </c>
      <c r="D7" s="57">
        <f>SUM($H$7:H7)</f>
        <v>0</v>
      </c>
      <c r="E7" s="58"/>
      <c r="F7" s="58"/>
      <c r="G7" s="58"/>
      <c r="H7" s="59"/>
      <c r="J7" s="60"/>
      <c r="K7" s="61"/>
      <c r="L7" s="61"/>
      <c r="M7" s="62"/>
      <c r="N7" s="63">
        <f>SUM($M$7:M7)</f>
        <v>0</v>
      </c>
    </row>
    <row r="8" spans="1:14" x14ac:dyDescent="0.25">
      <c r="A8" s="38" t="s">
        <v>6</v>
      </c>
      <c r="B8" s="22" t="s">
        <v>141</v>
      </c>
      <c r="C8" s="20">
        <v>0</v>
      </c>
      <c r="D8" s="64">
        <f>SUM($H$7:H8)</f>
        <v>14</v>
      </c>
      <c r="E8" s="23">
        <v>14</v>
      </c>
      <c r="F8" s="23"/>
      <c r="G8" s="23"/>
      <c r="H8" s="41">
        <f>E8+F8</f>
        <v>14</v>
      </c>
      <c r="J8" s="65">
        <v>4</v>
      </c>
      <c r="K8" s="66"/>
      <c r="L8" s="66"/>
      <c r="M8" s="67">
        <f>J8+K8</f>
        <v>4</v>
      </c>
      <c r="N8" s="5">
        <f>SUM($M$7:M8)</f>
        <v>4</v>
      </c>
    </row>
    <row r="9" spans="1:14" x14ac:dyDescent="0.25">
      <c r="A9" s="139" t="s">
        <v>16</v>
      </c>
      <c r="B9" s="141" t="s">
        <v>20</v>
      </c>
      <c r="C9" s="2">
        <v>500</v>
      </c>
      <c r="D9" s="64">
        <f>SUM($H$7:H9)</f>
        <v>20</v>
      </c>
      <c r="E9" s="17"/>
      <c r="F9" s="143">
        <v>12</v>
      </c>
      <c r="G9" s="143">
        <v>6</v>
      </c>
      <c r="H9" s="68">
        <f>G9</f>
        <v>6</v>
      </c>
      <c r="J9" s="65"/>
      <c r="K9" s="161">
        <v>11</v>
      </c>
      <c r="L9" s="162">
        <v>6</v>
      </c>
      <c r="M9" s="69">
        <f>L9</f>
        <v>6</v>
      </c>
      <c r="N9" s="5">
        <f>SUM($M$7:M9)</f>
        <v>10</v>
      </c>
    </row>
    <row r="10" spans="1:14" x14ac:dyDescent="0.25">
      <c r="A10" s="140"/>
      <c r="B10" s="142"/>
      <c r="C10" s="2">
        <v>500</v>
      </c>
      <c r="D10" s="64">
        <f>SUM($H$7:H10)</f>
        <v>26</v>
      </c>
      <c r="E10" s="17"/>
      <c r="F10" s="144"/>
      <c r="G10" s="144"/>
      <c r="H10" s="70">
        <f>F9-G9</f>
        <v>6</v>
      </c>
      <c r="J10" s="65"/>
      <c r="K10" s="161"/>
      <c r="L10" s="162"/>
      <c r="M10" s="62">
        <f>K9-L9</f>
        <v>5</v>
      </c>
      <c r="N10" s="5">
        <f>SUM($M$7:M10)</f>
        <v>15</v>
      </c>
    </row>
    <row r="11" spans="1:14" x14ac:dyDescent="0.25">
      <c r="A11" s="145" t="s">
        <v>17</v>
      </c>
      <c r="B11" s="141" t="s">
        <v>21</v>
      </c>
      <c r="C11" s="2">
        <v>1400</v>
      </c>
      <c r="D11" s="64">
        <f>SUM($H$7:H11)</f>
        <v>36</v>
      </c>
      <c r="E11" s="17"/>
      <c r="F11" s="143">
        <v>20</v>
      </c>
      <c r="G11" s="143">
        <v>10</v>
      </c>
      <c r="H11" s="68">
        <f>G11</f>
        <v>10</v>
      </c>
      <c r="J11" s="65"/>
      <c r="K11" s="161">
        <v>19</v>
      </c>
      <c r="L11" s="162">
        <v>10</v>
      </c>
      <c r="M11" s="69">
        <f>L11</f>
        <v>10</v>
      </c>
      <c r="N11" s="5">
        <f>SUM($M$7:M11)</f>
        <v>25</v>
      </c>
    </row>
    <row r="12" spans="1:14" x14ac:dyDescent="0.25">
      <c r="A12" s="146"/>
      <c r="B12" s="142"/>
      <c r="C12" s="2">
        <v>1400</v>
      </c>
      <c r="D12" s="64">
        <f>SUM($H$7:H12)</f>
        <v>46</v>
      </c>
      <c r="E12" s="17"/>
      <c r="F12" s="144"/>
      <c r="G12" s="144"/>
      <c r="H12" s="70">
        <f>F11-G11</f>
        <v>10</v>
      </c>
      <c r="J12" s="65"/>
      <c r="K12" s="161"/>
      <c r="L12" s="162"/>
      <c r="M12" s="62">
        <f>K11-L11</f>
        <v>9</v>
      </c>
      <c r="N12" s="5">
        <f>SUM($M$7:M12)</f>
        <v>34</v>
      </c>
    </row>
    <row r="13" spans="1:14" x14ac:dyDescent="0.25">
      <c r="A13" s="145" t="s">
        <v>18</v>
      </c>
      <c r="B13" s="141" t="s">
        <v>22</v>
      </c>
      <c r="C13" s="2">
        <v>2500</v>
      </c>
      <c r="D13" s="64">
        <f>SUM($H$7:H13)</f>
        <v>58</v>
      </c>
      <c r="E13" s="17"/>
      <c r="F13" s="143">
        <v>24</v>
      </c>
      <c r="G13" s="143">
        <v>12</v>
      </c>
      <c r="H13" s="68">
        <f>G13</f>
        <v>12</v>
      </c>
      <c r="J13" s="65"/>
      <c r="K13" s="161">
        <v>26</v>
      </c>
      <c r="L13" s="162">
        <v>12</v>
      </c>
      <c r="M13" s="69">
        <f>L13</f>
        <v>12</v>
      </c>
      <c r="N13" s="5">
        <f>SUM($M$7:M13)</f>
        <v>46</v>
      </c>
    </row>
    <row r="14" spans="1:14" x14ac:dyDescent="0.25">
      <c r="A14" s="146"/>
      <c r="B14" s="142"/>
      <c r="C14" s="2">
        <v>2500</v>
      </c>
      <c r="D14" s="64">
        <f>SUM($H$7:H14)</f>
        <v>70</v>
      </c>
      <c r="E14" s="17"/>
      <c r="F14" s="144"/>
      <c r="G14" s="144"/>
      <c r="H14" s="70">
        <f>F13-G13</f>
        <v>12</v>
      </c>
      <c r="J14" s="65"/>
      <c r="K14" s="161"/>
      <c r="L14" s="162"/>
      <c r="M14" s="62">
        <f>K13-L13</f>
        <v>14</v>
      </c>
      <c r="N14" s="5">
        <f>SUM($M$7:M14)</f>
        <v>60</v>
      </c>
    </row>
    <row r="15" spans="1:14" x14ac:dyDescent="0.25">
      <c r="A15" s="145" t="s">
        <v>19</v>
      </c>
      <c r="B15" s="141" t="s">
        <v>23</v>
      </c>
      <c r="C15" s="2">
        <v>3900</v>
      </c>
      <c r="D15" s="64">
        <f>SUM($H$7:H15)</f>
        <v>82</v>
      </c>
      <c r="E15" s="17"/>
      <c r="F15" s="143">
        <v>24</v>
      </c>
      <c r="G15" s="143">
        <v>12</v>
      </c>
      <c r="H15" s="68">
        <f>G15</f>
        <v>12</v>
      </c>
      <c r="J15" s="65"/>
      <c r="K15" s="161">
        <v>22</v>
      </c>
      <c r="L15" s="162">
        <v>12</v>
      </c>
      <c r="M15" s="69">
        <f>L15</f>
        <v>12</v>
      </c>
      <c r="N15" s="5">
        <f>SUM($M$7:M15)</f>
        <v>72</v>
      </c>
    </row>
    <row r="16" spans="1:14" x14ac:dyDescent="0.25">
      <c r="A16" s="146"/>
      <c r="B16" s="142"/>
      <c r="C16" s="2">
        <v>3900</v>
      </c>
      <c r="D16" s="64">
        <f>SUM($H$7:H16)</f>
        <v>94</v>
      </c>
      <c r="E16" s="17"/>
      <c r="F16" s="144"/>
      <c r="G16" s="144"/>
      <c r="H16" s="70">
        <f>F15-G15</f>
        <v>12</v>
      </c>
      <c r="J16" s="65"/>
      <c r="K16" s="161"/>
      <c r="L16" s="162"/>
      <c r="M16" s="61">
        <f>K15-L15</f>
        <v>10</v>
      </c>
      <c r="N16" s="5">
        <f>SUM($M$7:M16)</f>
        <v>82</v>
      </c>
    </row>
    <row r="17" spans="1:14" x14ac:dyDescent="0.25">
      <c r="A17" s="39" t="s">
        <v>24</v>
      </c>
      <c r="B17" s="16" t="s">
        <v>142</v>
      </c>
      <c r="C17" s="2">
        <v>3900</v>
      </c>
      <c r="D17" s="64">
        <f>SUM($H$7:H17)</f>
        <v>103</v>
      </c>
      <c r="E17" s="17"/>
      <c r="F17" s="17">
        <v>9</v>
      </c>
      <c r="G17" s="17"/>
      <c r="H17" s="43">
        <f>SUM(E17:F17)</f>
        <v>9</v>
      </c>
      <c r="J17" s="65"/>
      <c r="K17" s="66">
        <v>10</v>
      </c>
      <c r="L17" s="66"/>
      <c r="M17" s="66">
        <f>J17+K17</f>
        <v>10</v>
      </c>
      <c r="N17" s="5">
        <f>SUM($M$7:M17)</f>
        <v>92</v>
      </c>
    </row>
    <row r="18" spans="1:14" x14ac:dyDescent="0.25">
      <c r="A18" s="39" t="s">
        <v>143</v>
      </c>
      <c r="B18" s="16" t="s">
        <v>34</v>
      </c>
      <c r="C18" s="2">
        <v>3900</v>
      </c>
      <c r="D18" s="64">
        <f>SUM($H$7:H18)</f>
        <v>109</v>
      </c>
      <c r="E18" s="17"/>
      <c r="F18" s="17">
        <v>6</v>
      </c>
      <c r="G18" s="17"/>
      <c r="H18" s="43">
        <f>SUM(E18:F18)</f>
        <v>6</v>
      </c>
      <c r="J18" s="65"/>
      <c r="K18" s="66">
        <v>5</v>
      </c>
      <c r="L18" s="66"/>
      <c r="M18" s="66">
        <f>J18+K18</f>
        <v>5</v>
      </c>
      <c r="N18" s="5">
        <f>SUM($M$7:M18)</f>
        <v>97</v>
      </c>
    </row>
    <row r="19" spans="1:14" x14ac:dyDescent="0.25">
      <c r="A19" s="40" t="s">
        <v>25</v>
      </c>
      <c r="B19" s="27" t="s">
        <v>26</v>
      </c>
      <c r="C19" s="19">
        <v>3900</v>
      </c>
      <c r="D19" s="64">
        <f>SUM($H$7:H19)</f>
        <v>110</v>
      </c>
      <c r="E19" s="28"/>
      <c r="F19" s="28">
        <v>1</v>
      </c>
      <c r="G19" s="28"/>
      <c r="H19" s="42">
        <f>SUM(E19:F19)</f>
        <v>1</v>
      </c>
      <c r="J19" s="65"/>
      <c r="K19" s="66">
        <v>2</v>
      </c>
      <c r="L19" s="66"/>
      <c r="M19" s="66">
        <f>J19+K19</f>
        <v>2</v>
      </c>
      <c r="N19" s="5">
        <f>SUM($M$7:M19)</f>
        <v>99</v>
      </c>
    </row>
    <row r="20" spans="1:14" ht="15.75" thickBot="1" x14ac:dyDescent="0.3">
      <c r="A20" s="40" t="s">
        <v>35</v>
      </c>
      <c r="B20" s="27" t="s">
        <v>141</v>
      </c>
      <c r="C20" s="19">
        <v>3900</v>
      </c>
      <c r="D20" s="71">
        <f>SUM($H$7:H20)</f>
        <v>120</v>
      </c>
      <c r="E20" s="28">
        <v>10</v>
      </c>
      <c r="F20" s="28"/>
      <c r="G20" s="28"/>
      <c r="H20" s="42">
        <f>SUM(E20:F20)</f>
        <v>10</v>
      </c>
      <c r="J20" s="72">
        <v>12</v>
      </c>
      <c r="K20" s="73"/>
      <c r="L20" s="73"/>
      <c r="M20" s="73">
        <f>SUM(J20:K20)</f>
        <v>12</v>
      </c>
      <c r="N20" s="74">
        <f>SUM($M$7:M20)</f>
        <v>111</v>
      </c>
    </row>
    <row r="21" spans="1:14" ht="15.75" thickBot="1" x14ac:dyDescent="0.3">
      <c r="A21" s="24" t="s">
        <v>32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16</v>
      </c>
      <c r="K21" s="29">
        <f>SUM(K7:K20)</f>
        <v>95</v>
      </c>
      <c r="L21" s="29">
        <f>SUM(L7:L20)</f>
        <v>40</v>
      </c>
      <c r="M21" s="21">
        <f>SUM(M7:M20)</f>
        <v>111</v>
      </c>
      <c r="N21" s="75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54.4" customHeight="1" thickBot="1" x14ac:dyDescent="0.3">
      <c r="A24" s="123" t="s">
        <v>129</v>
      </c>
      <c r="B24" s="124"/>
      <c r="C24" s="147" t="s">
        <v>67</v>
      </c>
      <c r="D24" s="148"/>
      <c r="E24" s="125" t="s">
        <v>65</v>
      </c>
      <c r="F24" s="125" t="s">
        <v>66</v>
      </c>
      <c r="G24" s="125" t="s">
        <v>4</v>
      </c>
      <c r="H24" s="126" t="s">
        <v>4</v>
      </c>
      <c r="J24" s="76" t="s">
        <v>73</v>
      </c>
      <c r="K24" s="77" t="s">
        <v>74</v>
      </c>
      <c r="L24" s="77" t="s">
        <v>29</v>
      </c>
      <c r="M24" s="83" t="s">
        <v>30</v>
      </c>
      <c r="N24" s="81" t="s">
        <v>31</v>
      </c>
    </row>
    <row r="25" spans="1:14" x14ac:dyDescent="0.25">
      <c r="A25" s="101"/>
      <c r="B25" s="102"/>
      <c r="C25" s="149"/>
      <c r="D25" s="149"/>
      <c r="E25" s="103"/>
      <c r="F25" s="103"/>
      <c r="G25" s="103"/>
      <c r="H25" s="104"/>
      <c r="J25" s="91"/>
      <c r="K25" s="18"/>
      <c r="L25" s="84"/>
      <c r="M25" s="85">
        <v>1</v>
      </c>
      <c r="N25" s="96">
        <v>785000</v>
      </c>
    </row>
    <row r="26" spans="1:14" ht="30" x14ac:dyDescent="0.25">
      <c r="A26" s="120" t="s">
        <v>48</v>
      </c>
      <c r="B26" s="105" t="s">
        <v>49</v>
      </c>
      <c r="C26" s="150"/>
      <c r="D26" s="150"/>
      <c r="E26" s="106"/>
      <c r="F26" s="106"/>
      <c r="G26" s="106"/>
      <c r="H26" s="107"/>
      <c r="J26" s="92"/>
      <c r="K26" s="3"/>
      <c r="L26" s="86"/>
      <c r="M26" s="87">
        <v>2</v>
      </c>
      <c r="N26" s="97">
        <v>154100</v>
      </c>
    </row>
    <row r="27" spans="1:14" x14ac:dyDescent="0.25">
      <c r="A27" s="13" t="s">
        <v>6</v>
      </c>
      <c r="B27" s="15" t="s">
        <v>70</v>
      </c>
      <c r="C27" s="152" t="s">
        <v>68</v>
      </c>
      <c r="D27" s="152"/>
      <c r="E27" s="17">
        <v>2</v>
      </c>
      <c r="F27" s="17" t="s">
        <v>69</v>
      </c>
      <c r="G27" s="17"/>
      <c r="H27" s="43">
        <v>60000</v>
      </c>
      <c r="J27" s="92"/>
      <c r="K27" s="3"/>
      <c r="L27" s="86"/>
      <c r="M27" s="85">
        <v>3</v>
      </c>
      <c r="N27" s="97">
        <v>50000</v>
      </c>
    </row>
    <row r="28" spans="1:14" x14ac:dyDescent="0.25">
      <c r="A28" s="13" t="s">
        <v>50</v>
      </c>
      <c r="B28" s="15" t="s">
        <v>70</v>
      </c>
      <c r="C28" s="152" t="s">
        <v>68</v>
      </c>
      <c r="D28" s="152"/>
      <c r="E28" s="17">
        <f>E20</f>
        <v>10</v>
      </c>
      <c r="F28" s="17" t="s">
        <v>69</v>
      </c>
      <c r="G28" s="17"/>
      <c r="H28" s="43">
        <v>200000</v>
      </c>
      <c r="J28" s="92"/>
      <c r="K28" s="3"/>
      <c r="L28" s="86"/>
      <c r="M28" s="87">
        <v>4</v>
      </c>
      <c r="N28" s="97">
        <v>60000</v>
      </c>
    </row>
    <row r="29" spans="1:14" x14ac:dyDescent="0.25">
      <c r="A29" s="13" t="s">
        <v>51</v>
      </c>
      <c r="B29" s="15" t="s">
        <v>144</v>
      </c>
      <c r="C29" s="152" t="s">
        <v>68</v>
      </c>
      <c r="D29" s="152"/>
      <c r="E29" s="17">
        <f>F21</f>
        <v>96</v>
      </c>
      <c r="F29" s="17" t="s">
        <v>43</v>
      </c>
      <c r="G29" s="17">
        <v>18800</v>
      </c>
      <c r="H29" s="43">
        <f>G29*E29</f>
        <v>1804800</v>
      </c>
      <c r="I29" s="1"/>
      <c r="J29" s="92"/>
      <c r="K29" s="3"/>
      <c r="L29" s="86"/>
      <c r="M29" s="85">
        <v>5</v>
      </c>
      <c r="N29" s="97">
        <v>45000</v>
      </c>
    </row>
    <row r="30" spans="1:14" x14ac:dyDescent="0.25">
      <c r="A30" s="13" t="s">
        <v>7</v>
      </c>
      <c r="B30" s="15" t="s">
        <v>145</v>
      </c>
      <c r="C30" s="151"/>
      <c r="D30" s="151"/>
      <c r="E30" s="17">
        <f>F21</f>
        <v>96</v>
      </c>
      <c r="F30" s="17" t="s">
        <v>43</v>
      </c>
      <c r="G30" s="17">
        <f>200*24</f>
        <v>4800</v>
      </c>
      <c r="H30" s="43">
        <f>G30*E30</f>
        <v>460800</v>
      </c>
      <c r="I30" s="1"/>
      <c r="J30" s="92"/>
      <c r="K30" s="3"/>
      <c r="L30" s="86"/>
      <c r="M30" s="87">
        <v>6</v>
      </c>
      <c r="N30" s="97"/>
    </row>
    <row r="31" spans="1:14" x14ac:dyDescent="0.25">
      <c r="A31" s="33" t="s">
        <v>52</v>
      </c>
      <c r="B31" s="31"/>
      <c r="C31" s="150"/>
      <c r="D31" s="150"/>
      <c r="E31" s="108"/>
      <c r="F31" s="108"/>
      <c r="G31" s="108"/>
      <c r="H31" s="109">
        <f>SUM(H27:H30)</f>
        <v>2525600</v>
      </c>
      <c r="I31" s="1"/>
      <c r="J31" s="94">
        <f>SUM(J27:J30)</f>
        <v>0</v>
      </c>
      <c r="K31" s="7">
        <f>J31</f>
        <v>0</v>
      </c>
      <c r="L31" s="86"/>
      <c r="M31" s="85">
        <v>7</v>
      </c>
      <c r="N31" s="97"/>
    </row>
    <row r="32" spans="1:14" x14ac:dyDescent="0.25">
      <c r="A32" s="4"/>
      <c r="B32" s="2"/>
      <c r="C32" s="151"/>
      <c r="D32" s="151"/>
      <c r="E32" s="17"/>
      <c r="F32" s="17"/>
      <c r="G32" s="17"/>
      <c r="H32" s="110"/>
      <c r="J32" s="92"/>
      <c r="K32" s="3"/>
      <c r="L32" s="86"/>
      <c r="M32" s="87">
        <v>8</v>
      </c>
      <c r="N32" s="97"/>
    </row>
    <row r="33" spans="1:14" x14ac:dyDescent="0.25">
      <c r="A33" s="33" t="s">
        <v>56</v>
      </c>
      <c r="B33" s="6"/>
      <c r="C33" s="154"/>
      <c r="D33" s="154"/>
      <c r="E33" s="111"/>
      <c r="F33" s="111"/>
      <c r="G33" s="111"/>
      <c r="H33" s="112"/>
      <c r="J33" s="92"/>
      <c r="K33" s="3"/>
      <c r="L33" s="86"/>
      <c r="M33" s="85">
        <v>9</v>
      </c>
      <c r="N33" s="97"/>
    </row>
    <row r="34" spans="1:14" x14ac:dyDescent="0.25">
      <c r="A34" s="37" t="s">
        <v>57</v>
      </c>
      <c r="B34" s="2" t="s">
        <v>53</v>
      </c>
      <c r="C34" s="153" t="s">
        <v>55</v>
      </c>
      <c r="D34" s="153"/>
      <c r="E34" s="17"/>
      <c r="F34" s="17" t="s">
        <v>60</v>
      </c>
      <c r="G34" s="17">
        <v>40000</v>
      </c>
      <c r="H34" s="43">
        <f>G34</f>
        <v>40000</v>
      </c>
      <c r="J34" s="92"/>
      <c r="K34" s="3"/>
      <c r="L34" s="86"/>
      <c r="M34" s="87">
        <v>10</v>
      </c>
      <c r="N34" s="97"/>
    </row>
    <row r="35" spans="1:14" x14ac:dyDescent="0.25">
      <c r="A35" s="37"/>
      <c r="B35" s="2" t="s">
        <v>0</v>
      </c>
      <c r="C35" s="153" t="s">
        <v>55</v>
      </c>
      <c r="D35" s="153"/>
      <c r="E35" s="17">
        <f>F9</f>
        <v>12</v>
      </c>
      <c r="F35" s="17" t="s">
        <v>43</v>
      </c>
      <c r="G35" s="17">
        <v>1500</v>
      </c>
      <c r="H35" s="43">
        <f>G35*E35</f>
        <v>18000</v>
      </c>
      <c r="J35" s="92"/>
      <c r="K35" s="3"/>
      <c r="L35" s="86"/>
      <c r="M35" s="85">
        <v>11</v>
      </c>
      <c r="N35" s="97"/>
    </row>
    <row r="36" spans="1:14" x14ac:dyDescent="0.25">
      <c r="A36" s="37"/>
      <c r="B36" s="2" t="s">
        <v>54</v>
      </c>
      <c r="C36" s="153" t="s">
        <v>55</v>
      </c>
      <c r="D36" s="153"/>
      <c r="E36" s="17">
        <f>F9</f>
        <v>12</v>
      </c>
      <c r="F36" s="17" t="s">
        <v>43</v>
      </c>
      <c r="G36" s="17">
        <v>400</v>
      </c>
      <c r="H36" s="43">
        <f>G36*E36</f>
        <v>4800</v>
      </c>
      <c r="J36" s="92"/>
      <c r="K36" s="3"/>
      <c r="L36" s="86"/>
      <c r="M36" s="87">
        <v>12</v>
      </c>
      <c r="N36" s="97"/>
    </row>
    <row r="37" spans="1:14" x14ac:dyDescent="0.25">
      <c r="A37" s="37" t="s">
        <v>58</v>
      </c>
      <c r="B37" s="2" t="s">
        <v>53</v>
      </c>
      <c r="C37" s="153" t="s">
        <v>55</v>
      </c>
      <c r="D37" s="153"/>
      <c r="E37" s="17"/>
      <c r="F37" s="17" t="s">
        <v>60</v>
      </c>
      <c r="G37" s="17">
        <v>20000</v>
      </c>
      <c r="H37" s="43">
        <f>G37</f>
        <v>20000</v>
      </c>
      <c r="J37" s="92"/>
      <c r="K37" s="3"/>
      <c r="L37" s="86"/>
      <c r="M37" s="85">
        <v>13</v>
      </c>
      <c r="N37" s="97"/>
    </row>
    <row r="38" spans="1:14" x14ac:dyDescent="0.25">
      <c r="A38" s="37"/>
      <c r="B38" s="2" t="s">
        <v>0</v>
      </c>
      <c r="C38" s="153" t="s">
        <v>55</v>
      </c>
      <c r="D38" s="153"/>
      <c r="E38" s="17">
        <f>F11</f>
        <v>20</v>
      </c>
      <c r="F38" s="17" t="s">
        <v>43</v>
      </c>
      <c r="G38" s="17">
        <v>1500</v>
      </c>
      <c r="H38" s="43">
        <f t="shared" ref="H38:H45" si="1">G38*E38</f>
        <v>30000</v>
      </c>
      <c r="J38" s="92"/>
      <c r="K38" s="3"/>
      <c r="L38" s="86"/>
      <c r="M38" s="87">
        <v>14</v>
      </c>
      <c r="N38" s="97"/>
    </row>
    <row r="39" spans="1:14" x14ac:dyDescent="0.25">
      <c r="A39" s="37"/>
      <c r="B39" s="2" t="s">
        <v>54</v>
      </c>
      <c r="C39" s="153" t="s">
        <v>55</v>
      </c>
      <c r="D39" s="153"/>
      <c r="E39" s="17">
        <f>F11</f>
        <v>20</v>
      </c>
      <c r="F39" s="17" t="s">
        <v>43</v>
      </c>
      <c r="G39" s="17">
        <v>400</v>
      </c>
      <c r="H39" s="43">
        <f t="shared" si="1"/>
        <v>8000</v>
      </c>
      <c r="J39" s="92"/>
      <c r="K39" s="3"/>
      <c r="L39" s="86"/>
      <c r="M39" s="85">
        <v>15</v>
      </c>
      <c r="N39" s="97"/>
    </row>
    <row r="40" spans="1:14" x14ac:dyDescent="0.25">
      <c r="A40" s="37" t="s">
        <v>59</v>
      </c>
      <c r="B40" s="2" t="s">
        <v>53</v>
      </c>
      <c r="C40" s="153" t="s">
        <v>55</v>
      </c>
      <c r="D40" s="153"/>
      <c r="E40" s="17"/>
      <c r="F40" s="17" t="s">
        <v>60</v>
      </c>
      <c r="G40" s="17">
        <v>25000</v>
      </c>
      <c r="H40" s="43">
        <f>G40</f>
        <v>25000</v>
      </c>
      <c r="J40" s="92"/>
      <c r="K40" s="3"/>
      <c r="L40" s="86"/>
      <c r="M40" s="87">
        <v>16</v>
      </c>
      <c r="N40" s="97"/>
    </row>
    <row r="41" spans="1:14" x14ac:dyDescent="0.25">
      <c r="A41" s="37"/>
      <c r="B41" s="2" t="s">
        <v>0</v>
      </c>
      <c r="C41" s="153" t="s">
        <v>55</v>
      </c>
      <c r="D41" s="153"/>
      <c r="E41" s="17">
        <f>F13</f>
        <v>24</v>
      </c>
      <c r="F41" s="17" t="s">
        <v>43</v>
      </c>
      <c r="G41" s="17">
        <v>1500</v>
      </c>
      <c r="H41" s="43">
        <f t="shared" si="1"/>
        <v>36000</v>
      </c>
      <c r="J41" s="92"/>
      <c r="K41" s="3"/>
      <c r="L41" s="86"/>
      <c r="M41" s="85">
        <v>17</v>
      </c>
      <c r="N41" s="97"/>
    </row>
    <row r="42" spans="1:14" x14ac:dyDescent="0.25">
      <c r="A42" s="37"/>
      <c r="B42" s="2" t="s">
        <v>54</v>
      </c>
      <c r="C42" s="153" t="s">
        <v>55</v>
      </c>
      <c r="D42" s="153"/>
      <c r="E42" s="17">
        <f>F15</f>
        <v>24</v>
      </c>
      <c r="F42" s="17" t="s">
        <v>43</v>
      </c>
      <c r="G42" s="17">
        <v>200</v>
      </c>
      <c r="H42" s="43">
        <f t="shared" si="1"/>
        <v>4800</v>
      </c>
      <c r="J42" s="92"/>
      <c r="K42" s="3"/>
      <c r="L42" s="86"/>
      <c r="M42" s="87">
        <v>18</v>
      </c>
      <c r="N42" s="97"/>
    </row>
    <row r="43" spans="1:14" x14ac:dyDescent="0.25">
      <c r="A43" s="37" t="s">
        <v>61</v>
      </c>
      <c r="B43" s="2" t="s">
        <v>53</v>
      </c>
      <c r="C43" s="153" t="s">
        <v>55</v>
      </c>
      <c r="D43" s="153"/>
      <c r="E43" s="17"/>
      <c r="F43" s="17" t="s">
        <v>60</v>
      </c>
      <c r="G43" s="17">
        <v>40000</v>
      </c>
      <c r="H43" s="43">
        <f>G43</f>
        <v>40000</v>
      </c>
      <c r="J43" s="92"/>
      <c r="K43" s="3"/>
      <c r="L43" s="86"/>
      <c r="M43" s="85">
        <v>19</v>
      </c>
      <c r="N43" s="97"/>
    </row>
    <row r="44" spans="1:14" x14ac:dyDescent="0.25">
      <c r="A44" s="37"/>
      <c r="B44" s="2" t="s">
        <v>0</v>
      </c>
      <c r="C44" s="153" t="s">
        <v>55</v>
      </c>
      <c r="D44" s="153"/>
      <c r="E44" s="17">
        <f>F15</f>
        <v>24</v>
      </c>
      <c r="F44" s="17" t="s">
        <v>43</v>
      </c>
      <c r="G44" s="17">
        <v>1500</v>
      </c>
      <c r="H44" s="43">
        <f t="shared" si="1"/>
        <v>36000</v>
      </c>
      <c r="J44" s="92"/>
      <c r="K44" s="3"/>
      <c r="L44" s="86"/>
      <c r="M44" s="85">
        <v>20</v>
      </c>
      <c r="N44" s="97"/>
    </row>
    <row r="45" spans="1:14" x14ac:dyDescent="0.25">
      <c r="A45" s="37"/>
      <c r="B45" s="2" t="s">
        <v>54</v>
      </c>
      <c r="C45" s="153" t="s">
        <v>55</v>
      </c>
      <c r="D45" s="153"/>
      <c r="E45" s="17">
        <f>F15</f>
        <v>24</v>
      </c>
      <c r="F45" s="17" t="s">
        <v>43</v>
      </c>
      <c r="G45" s="17">
        <v>200</v>
      </c>
      <c r="H45" s="43">
        <f t="shared" si="1"/>
        <v>4800</v>
      </c>
      <c r="J45" s="92"/>
      <c r="K45" s="3"/>
      <c r="L45" s="86"/>
      <c r="M45" s="87">
        <v>21</v>
      </c>
      <c r="N45" s="97"/>
    </row>
    <row r="46" spans="1:14" x14ac:dyDescent="0.25">
      <c r="A46" s="37" t="s">
        <v>111</v>
      </c>
      <c r="B46" s="2" t="s">
        <v>1</v>
      </c>
      <c r="C46" s="153" t="s">
        <v>55</v>
      </c>
      <c r="D46" s="153"/>
      <c r="E46" s="17"/>
      <c r="F46" s="17" t="s">
        <v>60</v>
      </c>
      <c r="G46" s="17"/>
      <c r="H46" s="43">
        <v>10000</v>
      </c>
      <c r="J46" s="92">
        <v>10000</v>
      </c>
      <c r="K46" s="3"/>
      <c r="L46" s="86"/>
      <c r="M46" s="85">
        <v>22</v>
      </c>
      <c r="N46" s="97"/>
    </row>
    <row r="47" spans="1:14" x14ac:dyDescent="0.25">
      <c r="A47" s="33" t="s">
        <v>62</v>
      </c>
      <c r="B47" s="6"/>
      <c r="C47" s="155"/>
      <c r="D47" s="155"/>
      <c r="E47" s="111"/>
      <c r="F47" s="111"/>
      <c r="G47" s="111"/>
      <c r="H47" s="112">
        <f>SUM(H34:H46)</f>
        <v>277400</v>
      </c>
      <c r="J47" s="94">
        <f>SUM(J34:J46)</f>
        <v>10000</v>
      </c>
      <c r="K47" s="7">
        <f>J47</f>
        <v>10000</v>
      </c>
      <c r="L47" s="86"/>
      <c r="M47" s="87">
        <v>23</v>
      </c>
      <c r="N47" s="97"/>
    </row>
    <row r="48" spans="1:14" x14ac:dyDescent="0.25">
      <c r="A48" s="4"/>
      <c r="B48" s="2"/>
      <c r="C48" s="151"/>
      <c r="D48" s="151"/>
      <c r="E48" s="17"/>
      <c r="F48" s="17"/>
      <c r="G48" s="17"/>
      <c r="H48" s="110"/>
      <c r="J48" s="92"/>
      <c r="K48" s="3"/>
      <c r="L48" s="86"/>
      <c r="M48" s="85">
        <v>24</v>
      </c>
      <c r="N48" s="97"/>
    </row>
    <row r="49" spans="1:14" x14ac:dyDescent="0.25">
      <c r="A49" s="33" t="s">
        <v>63</v>
      </c>
      <c r="B49" s="6"/>
      <c r="C49" s="154"/>
      <c r="D49" s="154"/>
      <c r="E49" s="111"/>
      <c r="F49" s="111"/>
      <c r="G49" s="111"/>
      <c r="H49" s="112"/>
      <c r="J49" s="92"/>
      <c r="K49" s="3"/>
      <c r="L49" s="86"/>
      <c r="M49" s="87">
        <v>25</v>
      </c>
      <c r="N49" s="97"/>
    </row>
    <row r="50" spans="1:14" x14ac:dyDescent="0.25">
      <c r="A50" s="33" t="s">
        <v>112</v>
      </c>
      <c r="B50" s="35" t="s">
        <v>64</v>
      </c>
      <c r="C50" s="153" t="s">
        <v>55</v>
      </c>
      <c r="D50" s="153"/>
      <c r="E50" s="113"/>
      <c r="F50" s="113"/>
      <c r="G50" s="113"/>
      <c r="H50" s="43">
        <v>150000</v>
      </c>
      <c r="J50" s="92"/>
      <c r="K50" s="3"/>
      <c r="L50" s="86"/>
      <c r="M50" s="85">
        <v>26</v>
      </c>
      <c r="N50" s="97"/>
    </row>
    <row r="51" spans="1:14" x14ac:dyDescent="0.25">
      <c r="A51" s="33" t="s">
        <v>112</v>
      </c>
      <c r="B51" s="35" t="s">
        <v>131</v>
      </c>
      <c r="C51" s="153" t="s">
        <v>55</v>
      </c>
      <c r="D51" s="153"/>
      <c r="E51" s="113"/>
      <c r="F51" s="113"/>
      <c r="G51" s="113"/>
      <c r="H51" s="43">
        <v>200000</v>
      </c>
      <c r="J51" s="92"/>
      <c r="K51" s="3"/>
      <c r="L51" s="86"/>
      <c r="M51" s="87">
        <v>27</v>
      </c>
      <c r="N51" s="97"/>
    </row>
    <row r="52" spans="1:14" x14ac:dyDescent="0.25">
      <c r="A52" s="33" t="s">
        <v>132</v>
      </c>
      <c r="B52" s="6"/>
      <c r="C52" s="154"/>
      <c r="D52" s="154"/>
      <c r="E52" s="111"/>
      <c r="F52" s="111"/>
      <c r="G52" s="111"/>
      <c r="H52" s="112">
        <f>SUM(H50:H51)</f>
        <v>350000</v>
      </c>
      <c r="J52" s="94">
        <f>SUM(J50:J51)</f>
        <v>0</v>
      </c>
      <c r="K52" s="7">
        <f>J52</f>
        <v>0</v>
      </c>
      <c r="L52" s="86"/>
      <c r="M52" s="85">
        <v>28</v>
      </c>
      <c r="N52" s="97"/>
    </row>
    <row r="53" spans="1:14" x14ac:dyDescent="0.25">
      <c r="A53" s="37"/>
      <c r="B53" s="12"/>
      <c r="C53" s="156"/>
      <c r="D53" s="156"/>
      <c r="E53" s="113"/>
      <c r="F53" s="113"/>
      <c r="G53" s="113"/>
      <c r="H53" s="43"/>
      <c r="J53" s="92"/>
      <c r="K53" s="3"/>
      <c r="L53" s="86"/>
      <c r="M53" s="87">
        <v>29</v>
      </c>
      <c r="N53" s="97"/>
    </row>
    <row r="54" spans="1:14" x14ac:dyDescent="0.25">
      <c r="A54" s="33" t="s">
        <v>71</v>
      </c>
      <c r="B54" s="6"/>
      <c r="C54" s="154"/>
      <c r="D54" s="154"/>
      <c r="E54" s="111"/>
      <c r="F54" s="111"/>
      <c r="G54" s="111"/>
      <c r="H54" s="112"/>
      <c r="J54" s="92"/>
      <c r="K54" s="3"/>
      <c r="L54" s="86"/>
      <c r="M54" s="85">
        <v>30</v>
      </c>
      <c r="N54" s="97"/>
    </row>
    <row r="55" spans="1:14" x14ac:dyDescent="0.25">
      <c r="A55" s="37" t="s">
        <v>57</v>
      </c>
      <c r="B55" s="12"/>
      <c r="C55" s="153" t="s">
        <v>55</v>
      </c>
      <c r="D55" s="153"/>
      <c r="E55" s="113">
        <f>G9</f>
        <v>6</v>
      </c>
      <c r="F55" s="113"/>
      <c r="G55" s="113">
        <v>16000</v>
      </c>
      <c r="H55" s="110">
        <f t="shared" ref="H55:H58" si="2">G55*E55</f>
        <v>96000</v>
      </c>
      <c r="J55" s="92"/>
      <c r="K55" s="3"/>
      <c r="L55" s="86"/>
      <c r="M55" s="87">
        <v>31</v>
      </c>
      <c r="N55" s="97"/>
    </row>
    <row r="56" spans="1:14" x14ac:dyDescent="0.25">
      <c r="A56" s="32" t="s">
        <v>58</v>
      </c>
      <c r="B56" s="2"/>
      <c r="C56" s="153" t="s">
        <v>55</v>
      </c>
      <c r="D56" s="153"/>
      <c r="E56" s="17">
        <f>G11</f>
        <v>10</v>
      </c>
      <c r="F56" s="17"/>
      <c r="G56" s="113">
        <v>16000</v>
      </c>
      <c r="H56" s="110">
        <f t="shared" si="2"/>
        <v>160000</v>
      </c>
      <c r="J56" s="92"/>
      <c r="K56" s="3"/>
      <c r="L56" s="86"/>
      <c r="M56" s="85">
        <v>32</v>
      </c>
      <c r="N56" s="97"/>
    </row>
    <row r="57" spans="1:14" x14ac:dyDescent="0.25">
      <c r="A57" s="32" t="s">
        <v>59</v>
      </c>
      <c r="B57" s="2"/>
      <c r="C57" s="153" t="s">
        <v>55</v>
      </c>
      <c r="D57" s="153"/>
      <c r="E57" s="17">
        <f>G13</f>
        <v>12</v>
      </c>
      <c r="F57" s="17"/>
      <c r="G57" s="113">
        <v>16000</v>
      </c>
      <c r="H57" s="110">
        <f t="shared" si="2"/>
        <v>192000</v>
      </c>
      <c r="J57" s="92"/>
      <c r="K57" s="3"/>
      <c r="L57" s="86"/>
      <c r="M57" s="87">
        <v>33</v>
      </c>
      <c r="N57" s="97"/>
    </row>
    <row r="58" spans="1:14" x14ac:dyDescent="0.25">
      <c r="A58" s="32" t="s">
        <v>61</v>
      </c>
      <c r="B58" s="2"/>
      <c r="C58" s="153" t="s">
        <v>55</v>
      </c>
      <c r="D58" s="153"/>
      <c r="E58" s="17">
        <f>G15</f>
        <v>12</v>
      </c>
      <c r="F58" s="17"/>
      <c r="G58" s="113">
        <v>16000</v>
      </c>
      <c r="H58" s="110">
        <f t="shared" si="2"/>
        <v>192000</v>
      </c>
      <c r="J58" s="92"/>
      <c r="K58" s="3"/>
      <c r="L58" s="86"/>
      <c r="M58" s="85">
        <v>34</v>
      </c>
      <c r="N58" s="97"/>
    </row>
    <row r="59" spans="1:14" x14ac:dyDescent="0.25">
      <c r="A59" s="32" t="s">
        <v>113</v>
      </c>
      <c r="B59" s="15" t="s">
        <v>2</v>
      </c>
      <c r="C59" s="153" t="s">
        <v>55</v>
      </c>
      <c r="D59" s="153"/>
      <c r="E59" s="17"/>
      <c r="F59" s="17"/>
      <c r="G59" s="17"/>
      <c r="H59" s="110">
        <v>35000</v>
      </c>
      <c r="J59" s="92"/>
      <c r="K59" s="3"/>
      <c r="L59" s="86"/>
      <c r="M59" s="87">
        <v>35</v>
      </c>
      <c r="N59" s="97"/>
    </row>
    <row r="60" spans="1:14" x14ac:dyDescent="0.25">
      <c r="A60" s="33" t="s">
        <v>72</v>
      </c>
      <c r="B60" s="6"/>
      <c r="C60" s="157"/>
      <c r="D60" s="157"/>
      <c r="E60" s="111"/>
      <c r="F60" s="111"/>
      <c r="G60" s="111"/>
      <c r="H60" s="112">
        <f>SUM(H55:H59)</f>
        <v>675000</v>
      </c>
      <c r="J60" s="94">
        <f>SUM(J55:J59)</f>
        <v>0</v>
      </c>
      <c r="K60" s="7">
        <f>J60</f>
        <v>0</v>
      </c>
      <c r="L60" s="86"/>
      <c r="M60" s="85">
        <v>36</v>
      </c>
      <c r="N60" s="97"/>
    </row>
    <row r="61" spans="1:14" x14ac:dyDescent="0.25">
      <c r="A61" s="4"/>
      <c r="B61" s="2"/>
      <c r="C61" s="152"/>
      <c r="D61" s="152"/>
      <c r="E61" s="17"/>
      <c r="F61" s="17"/>
      <c r="G61" s="17"/>
      <c r="H61" s="110"/>
      <c r="J61" s="92"/>
      <c r="K61" s="3"/>
      <c r="L61" s="86"/>
      <c r="M61" s="87">
        <v>37</v>
      </c>
      <c r="N61" s="97"/>
    </row>
    <row r="62" spans="1:14" x14ac:dyDescent="0.25">
      <c r="A62" s="33" t="s">
        <v>76</v>
      </c>
      <c r="B62" s="6"/>
      <c r="C62" s="157"/>
      <c r="D62" s="157"/>
      <c r="E62" s="111"/>
      <c r="F62" s="111"/>
      <c r="G62" s="111"/>
      <c r="H62" s="112"/>
      <c r="J62" s="92"/>
      <c r="K62" s="3"/>
      <c r="L62" s="86"/>
      <c r="M62" s="85">
        <v>38</v>
      </c>
      <c r="N62" s="97"/>
    </row>
    <row r="63" spans="1:14" x14ac:dyDescent="0.25">
      <c r="A63" s="37" t="s">
        <v>57</v>
      </c>
      <c r="B63" s="15" t="s">
        <v>114</v>
      </c>
      <c r="C63" s="158" t="s">
        <v>75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2"/>
      <c r="K63" s="3"/>
      <c r="L63" s="86"/>
      <c r="M63" s="85">
        <v>39</v>
      </c>
      <c r="N63" s="97"/>
    </row>
    <row r="64" spans="1:14" x14ac:dyDescent="0.25">
      <c r="A64" s="32" t="s">
        <v>58</v>
      </c>
      <c r="B64" s="35" t="s">
        <v>133</v>
      </c>
      <c r="C64" s="158" t="s">
        <v>75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2"/>
      <c r="K64" s="3"/>
      <c r="L64" s="86"/>
      <c r="M64" s="87">
        <v>40</v>
      </c>
      <c r="N64" s="97"/>
    </row>
    <row r="65" spans="1:14" x14ac:dyDescent="0.25">
      <c r="A65" s="32" t="s">
        <v>59</v>
      </c>
      <c r="B65" s="35" t="s">
        <v>133</v>
      </c>
      <c r="C65" s="158" t="s">
        <v>75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2"/>
      <c r="K65" s="3"/>
      <c r="L65" s="86"/>
      <c r="M65" s="85">
        <v>41</v>
      </c>
      <c r="N65" s="97"/>
    </row>
    <row r="66" spans="1:14" x14ac:dyDescent="0.25">
      <c r="A66" s="32" t="s">
        <v>61</v>
      </c>
      <c r="B66" s="35" t="s">
        <v>133</v>
      </c>
      <c r="C66" s="158" t="s">
        <v>75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2"/>
      <c r="K66" s="3"/>
      <c r="L66" s="86"/>
      <c r="M66" s="87">
        <v>42</v>
      </c>
      <c r="N66" s="97"/>
    </row>
    <row r="67" spans="1:14" x14ac:dyDescent="0.25">
      <c r="A67" s="33" t="s">
        <v>77</v>
      </c>
      <c r="B67" s="6"/>
      <c r="C67" s="157"/>
      <c r="D67" s="157"/>
      <c r="E67" s="111"/>
      <c r="F67" s="111"/>
      <c r="G67" s="111"/>
      <c r="H67" s="112">
        <f>SUM(H63:H66)</f>
        <v>200000</v>
      </c>
      <c r="J67" s="94">
        <f>SUM(J63:J66)</f>
        <v>0</v>
      </c>
      <c r="K67" s="7">
        <f>J67</f>
        <v>0</v>
      </c>
      <c r="L67" s="86"/>
      <c r="M67" s="85">
        <v>43</v>
      </c>
      <c r="N67" s="97"/>
    </row>
    <row r="68" spans="1:14" x14ac:dyDescent="0.25">
      <c r="A68" s="37"/>
      <c r="B68" s="12"/>
      <c r="C68" s="158"/>
      <c r="D68" s="158"/>
      <c r="E68" s="113"/>
      <c r="F68" s="113"/>
      <c r="G68" s="113"/>
      <c r="H68" s="43"/>
      <c r="J68" s="92"/>
      <c r="K68" s="3"/>
      <c r="L68" s="86"/>
      <c r="M68" s="87">
        <v>44</v>
      </c>
      <c r="N68" s="97"/>
    </row>
    <row r="69" spans="1:14" x14ac:dyDescent="0.25">
      <c r="A69" s="37" t="s">
        <v>98</v>
      </c>
      <c r="B69" s="35" t="s">
        <v>9</v>
      </c>
      <c r="C69" s="158"/>
      <c r="D69" s="158"/>
      <c r="E69" s="113"/>
      <c r="F69" s="113"/>
      <c r="G69" s="113"/>
      <c r="H69" s="43"/>
      <c r="J69" s="92"/>
      <c r="K69" s="3"/>
      <c r="L69" s="86"/>
      <c r="M69" s="85">
        <v>45</v>
      </c>
      <c r="N69" s="97"/>
    </row>
    <row r="70" spans="1:14" x14ac:dyDescent="0.25">
      <c r="A70" s="37"/>
      <c r="B70" s="35" t="s">
        <v>97</v>
      </c>
      <c r="C70" s="158"/>
      <c r="D70" s="158"/>
      <c r="E70" s="113"/>
      <c r="F70" s="113"/>
      <c r="G70" s="113"/>
      <c r="H70" s="43"/>
      <c r="J70" s="92"/>
      <c r="K70" s="3"/>
      <c r="L70" s="86"/>
      <c r="M70" s="87">
        <v>46</v>
      </c>
      <c r="N70" s="97"/>
    </row>
    <row r="71" spans="1:14" x14ac:dyDescent="0.25">
      <c r="A71" s="4"/>
      <c r="B71" s="15" t="s">
        <v>99</v>
      </c>
      <c r="C71" s="152"/>
      <c r="D71" s="152"/>
      <c r="E71" s="17"/>
      <c r="F71" s="17"/>
      <c r="G71" s="17"/>
      <c r="H71" s="110"/>
      <c r="J71" s="92"/>
      <c r="K71" s="3"/>
      <c r="L71" s="86"/>
      <c r="M71" s="85">
        <v>47</v>
      </c>
      <c r="N71" s="97"/>
    </row>
    <row r="72" spans="1:14" x14ac:dyDescent="0.25">
      <c r="A72" s="33" t="s">
        <v>115</v>
      </c>
      <c r="B72" s="36"/>
      <c r="C72" s="157"/>
      <c r="D72" s="157"/>
      <c r="E72" s="111"/>
      <c r="F72" s="111"/>
      <c r="G72" s="111"/>
      <c r="H72" s="112">
        <f>SUM(H70:H71)</f>
        <v>0</v>
      </c>
      <c r="J72" s="94">
        <f>SUM(J68:J71)</f>
        <v>0</v>
      </c>
      <c r="K72" s="7">
        <f>J72</f>
        <v>0</v>
      </c>
      <c r="L72" s="86"/>
      <c r="M72" s="87">
        <v>48</v>
      </c>
      <c r="N72" s="97"/>
    </row>
    <row r="73" spans="1:14" x14ac:dyDescent="0.25">
      <c r="A73" s="4"/>
      <c r="B73" s="15"/>
      <c r="C73" s="152"/>
      <c r="D73" s="152"/>
      <c r="E73" s="17"/>
      <c r="F73" s="17"/>
      <c r="G73" s="17"/>
      <c r="H73" s="110"/>
      <c r="J73" s="92"/>
      <c r="K73" s="3"/>
      <c r="L73" s="86"/>
      <c r="M73" s="85">
        <v>49</v>
      </c>
      <c r="N73" s="97"/>
    </row>
    <row r="74" spans="1:14" x14ac:dyDescent="0.25">
      <c r="A74" s="33" t="s">
        <v>78</v>
      </c>
      <c r="B74" s="6"/>
      <c r="C74" s="157"/>
      <c r="D74" s="157"/>
      <c r="E74" s="111"/>
      <c r="F74" s="111"/>
      <c r="G74" s="111"/>
      <c r="H74" s="112"/>
      <c r="J74" s="92"/>
      <c r="K74" s="3"/>
      <c r="L74" s="86"/>
      <c r="M74" s="87">
        <v>50</v>
      </c>
      <c r="N74" s="97"/>
    </row>
    <row r="75" spans="1:14" x14ac:dyDescent="0.25">
      <c r="A75" s="121" t="s">
        <v>57</v>
      </c>
      <c r="B75" s="15" t="s">
        <v>79</v>
      </c>
      <c r="C75" s="152" t="s">
        <v>84</v>
      </c>
      <c r="D75" s="152"/>
      <c r="E75" s="17">
        <v>550</v>
      </c>
      <c r="F75" s="17" t="s">
        <v>3</v>
      </c>
      <c r="G75" s="17">
        <v>262</v>
      </c>
      <c r="H75" s="110">
        <f>G75*E75</f>
        <v>144100</v>
      </c>
      <c r="J75" s="92">
        <v>144100</v>
      </c>
      <c r="K75" s="3"/>
      <c r="L75" s="86"/>
      <c r="M75" s="85">
        <v>51</v>
      </c>
      <c r="N75" s="97"/>
    </row>
    <row r="76" spans="1:14" x14ac:dyDescent="0.25">
      <c r="A76" s="122" t="s">
        <v>58</v>
      </c>
      <c r="B76" s="15" t="s">
        <v>80</v>
      </c>
      <c r="C76" s="152" t="s">
        <v>84</v>
      </c>
      <c r="D76" s="152"/>
      <c r="E76" s="17">
        <v>1550</v>
      </c>
      <c r="F76" s="17" t="s">
        <v>3</v>
      </c>
      <c r="G76" s="17">
        <v>152</v>
      </c>
      <c r="H76" s="110">
        <f>G76*E76</f>
        <v>235600</v>
      </c>
      <c r="J76" s="92"/>
      <c r="K76" s="3"/>
      <c r="L76" s="86"/>
      <c r="M76" s="87">
        <v>52</v>
      </c>
      <c r="N76" s="97"/>
    </row>
    <row r="77" spans="1:14" x14ac:dyDescent="0.25">
      <c r="A77" s="122" t="s">
        <v>59</v>
      </c>
      <c r="B77" s="15" t="s">
        <v>81</v>
      </c>
      <c r="C77" s="152" t="s">
        <v>84</v>
      </c>
      <c r="D77" s="152"/>
      <c r="E77" s="17">
        <v>2700</v>
      </c>
      <c r="F77" s="17" t="s">
        <v>3</v>
      </c>
      <c r="G77" s="17">
        <v>105</v>
      </c>
      <c r="H77" s="110">
        <f>G77*E77</f>
        <v>283500</v>
      </c>
      <c r="J77" s="92"/>
      <c r="K77" s="3"/>
      <c r="L77" s="86"/>
      <c r="M77" s="85">
        <v>53</v>
      </c>
      <c r="N77" s="97"/>
    </row>
    <row r="78" spans="1:14" x14ac:dyDescent="0.25">
      <c r="A78" s="122" t="s">
        <v>61</v>
      </c>
      <c r="B78" s="15" t="s">
        <v>82</v>
      </c>
      <c r="C78" s="152" t="s">
        <v>84</v>
      </c>
      <c r="D78" s="152"/>
      <c r="E78" s="17">
        <v>1500</v>
      </c>
      <c r="F78" s="17" t="s">
        <v>3</v>
      </c>
      <c r="G78" s="17">
        <v>55</v>
      </c>
      <c r="H78" s="110">
        <f>G78*E78</f>
        <v>82500</v>
      </c>
      <c r="J78" s="92"/>
      <c r="K78" s="3"/>
      <c r="L78" s="86"/>
      <c r="M78" s="87">
        <v>54</v>
      </c>
      <c r="N78" s="97"/>
    </row>
    <row r="79" spans="1:14" x14ac:dyDescent="0.25">
      <c r="A79" s="122" t="s">
        <v>61</v>
      </c>
      <c r="B79" s="15" t="s">
        <v>83</v>
      </c>
      <c r="C79" s="152" t="s">
        <v>84</v>
      </c>
      <c r="D79" s="152"/>
      <c r="E79" s="17">
        <v>50</v>
      </c>
      <c r="F79" s="17" t="s">
        <v>146</v>
      </c>
      <c r="G79" s="17">
        <v>800</v>
      </c>
      <c r="H79" s="110">
        <f>E79*G79</f>
        <v>40000</v>
      </c>
      <c r="J79" s="92"/>
      <c r="K79" s="3"/>
      <c r="L79" s="86"/>
      <c r="M79" s="85">
        <v>55</v>
      </c>
      <c r="N79" s="97"/>
    </row>
    <row r="80" spans="1:14" x14ac:dyDescent="0.25">
      <c r="A80" s="122" t="s">
        <v>113</v>
      </c>
      <c r="B80" s="15" t="s">
        <v>45</v>
      </c>
      <c r="C80" s="152" t="s">
        <v>84</v>
      </c>
      <c r="D80" s="152"/>
      <c r="E80" s="17"/>
      <c r="F80" s="17"/>
      <c r="G80" s="17"/>
      <c r="H80" s="110"/>
      <c r="J80" s="92"/>
      <c r="K80" s="3"/>
      <c r="L80" s="86"/>
      <c r="M80" s="87">
        <v>56</v>
      </c>
      <c r="N80" s="97"/>
    </row>
    <row r="81" spans="1:14" x14ac:dyDescent="0.25">
      <c r="A81" s="8" t="s">
        <v>100</v>
      </c>
      <c r="B81" s="36"/>
      <c r="C81" s="157"/>
      <c r="D81" s="157"/>
      <c r="E81" s="111"/>
      <c r="F81" s="111"/>
      <c r="G81" s="111"/>
      <c r="H81" s="112">
        <f>SUM(H75:H80)</f>
        <v>785700</v>
      </c>
      <c r="J81" s="94">
        <f>SUM(J75:J80)</f>
        <v>144100</v>
      </c>
      <c r="K81" s="7">
        <f>J81</f>
        <v>144100</v>
      </c>
      <c r="L81" s="86"/>
      <c r="M81" s="85">
        <v>57</v>
      </c>
      <c r="N81" s="97"/>
    </row>
    <row r="82" spans="1:14" x14ac:dyDescent="0.25">
      <c r="A82" s="4"/>
      <c r="B82" s="2"/>
      <c r="C82" s="152"/>
      <c r="D82" s="152"/>
      <c r="E82" s="17"/>
      <c r="F82" s="17"/>
      <c r="G82" s="17"/>
      <c r="H82" s="110"/>
      <c r="J82" s="92"/>
      <c r="K82" s="3"/>
      <c r="L82" s="86"/>
      <c r="M82" s="85">
        <v>58</v>
      </c>
      <c r="N82" s="97"/>
    </row>
    <row r="83" spans="1:14" x14ac:dyDescent="0.25">
      <c r="A83" s="33" t="s">
        <v>85</v>
      </c>
      <c r="B83" s="6"/>
      <c r="C83" s="157"/>
      <c r="D83" s="157"/>
      <c r="E83" s="111"/>
      <c r="F83" s="111"/>
      <c r="G83" s="111"/>
      <c r="H83" s="112"/>
      <c r="J83" s="92"/>
      <c r="K83" s="3"/>
      <c r="L83" s="86"/>
      <c r="M83" s="87">
        <v>59</v>
      </c>
      <c r="N83" s="97"/>
    </row>
    <row r="84" spans="1:14" x14ac:dyDescent="0.25">
      <c r="A84" s="4" t="s">
        <v>96</v>
      </c>
      <c r="B84" s="2"/>
      <c r="C84" s="158" t="s">
        <v>102</v>
      </c>
      <c r="D84" s="158"/>
      <c r="E84" s="17">
        <v>3</v>
      </c>
      <c r="F84" s="17"/>
      <c r="G84" s="17">
        <v>10000</v>
      </c>
      <c r="H84" s="110">
        <f>E84*G84</f>
        <v>30000</v>
      </c>
      <c r="J84" s="92"/>
      <c r="K84" s="3"/>
      <c r="L84" s="86"/>
      <c r="M84" s="85">
        <v>60</v>
      </c>
      <c r="N84" s="97"/>
    </row>
    <row r="85" spans="1:14" x14ac:dyDescent="0.25">
      <c r="A85" s="4" t="s">
        <v>86</v>
      </c>
      <c r="B85" s="2"/>
      <c r="C85" s="158" t="s">
        <v>102</v>
      </c>
      <c r="D85" s="158"/>
      <c r="E85" s="17">
        <v>4</v>
      </c>
      <c r="F85" s="17"/>
      <c r="G85" s="17">
        <v>5000</v>
      </c>
      <c r="H85" s="110">
        <f>E85*G85</f>
        <v>20000</v>
      </c>
      <c r="J85" s="92"/>
      <c r="K85" s="3"/>
      <c r="L85" s="86"/>
      <c r="M85" s="87">
        <v>61</v>
      </c>
      <c r="N85" s="97"/>
    </row>
    <row r="86" spans="1:14" x14ac:dyDescent="0.25">
      <c r="A86" s="4" t="s">
        <v>87</v>
      </c>
      <c r="B86" s="2"/>
      <c r="C86" s="158" t="s">
        <v>102</v>
      </c>
      <c r="D86" s="158"/>
      <c r="E86" s="17">
        <v>4</v>
      </c>
      <c r="F86" s="17"/>
      <c r="G86" s="17">
        <v>5000</v>
      </c>
      <c r="H86" s="110">
        <f>G86*E86</f>
        <v>20000</v>
      </c>
      <c r="J86" s="92"/>
      <c r="K86" s="3"/>
      <c r="L86" s="86"/>
      <c r="M86" s="85">
        <v>62</v>
      </c>
      <c r="N86" s="97"/>
    </row>
    <row r="87" spans="1:14" x14ac:dyDescent="0.25">
      <c r="A87" s="4" t="s">
        <v>88</v>
      </c>
      <c r="C87" s="152"/>
      <c r="D87" s="152"/>
      <c r="E87" s="17"/>
      <c r="F87" s="17"/>
      <c r="G87" s="17"/>
      <c r="H87" s="110"/>
      <c r="J87" s="92"/>
      <c r="K87" s="3"/>
      <c r="L87" s="86"/>
      <c r="M87" s="87">
        <v>63</v>
      </c>
      <c r="N87" s="97"/>
    </row>
    <row r="88" spans="1:14" x14ac:dyDescent="0.25">
      <c r="A88" s="4" t="s">
        <v>89</v>
      </c>
      <c r="B88" s="2"/>
      <c r="C88" s="158" t="s">
        <v>102</v>
      </c>
      <c r="D88" s="158"/>
      <c r="E88" s="17">
        <v>4</v>
      </c>
      <c r="F88" s="17"/>
      <c r="G88" s="17">
        <v>6000</v>
      </c>
      <c r="H88" s="110">
        <f>G88*E88</f>
        <v>24000</v>
      </c>
      <c r="J88" s="92"/>
      <c r="K88" s="3"/>
      <c r="L88" s="86"/>
      <c r="M88" s="85">
        <v>64</v>
      </c>
      <c r="N88" s="97"/>
    </row>
    <row r="89" spans="1:14" x14ac:dyDescent="0.25">
      <c r="A89" s="4" t="s">
        <v>90</v>
      </c>
      <c r="B89" s="2"/>
      <c r="C89" s="158" t="s">
        <v>102</v>
      </c>
      <c r="D89" s="158"/>
      <c r="E89" s="17">
        <v>4</v>
      </c>
      <c r="F89" s="17"/>
      <c r="G89" s="17">
        <v>15000</v>
      </c>
      <c r="H89" s="110">
        <f>G89*E89</f>
        <v>60000</v>
      </c>
      <c r="J89" s="92"/>
      <c r="K89" s="3"/>
      <c r="L89" s="86"/>
      <c r="M89" s="87">
        <v>65</v>
      </c>
      <c r="N89" s="97"/>
    </row>
    <row r="90" spans="1:14" x14ac:dyDescent="0.25">
      <c r="A90" s="33" t="s">
        <v>95</v>
      </c>
      <c r="B90" s="6"/>
      <c r="C90" s="157"/>
      <c r="D90" s="157"/>
      <c r="E90" s="111"/>
      <c r="F90" s="111"/>
      <c r="G90" s="111"/>
      <c r="H90" s="112">
        <f>SUM(H84:H89)</f>
        <v>154000</v>
      </c>
      <c r="J90" s="94">
        <f>SUM(J84:J89)</f>
        <v>0</v>
      </c>
      <c r="K90" s="7">
        <f>J90</f>
        <v>0</v>
      </c>
      <c r="L90" s="86"/>
      <c r="M90" s="85">
        <v>66</v>
      </c>
      <c r="N90" s="97"/>
    </row>
    <row r="91" spans="1:14" x14ac:dyDescent="0.25">
      <c r="A91" s="13"/>
      <c r="B91" s="12"/>
      <c r="C91" s="158"/>
      <c r="D91" s="158"/>
      <c r="E91" s="113"/>
      <c r="F91" s="113"/>
      <c r="G91" s="113"/>
      <c r="H91" s="43"/>
      <c r="J91" s="92"/>
      <c r="K91" s="3"/>
      <c r="L91" s="86"/>
      <c r="M91" s="87">
        <v>67</v>
      </c>
      <c r="N91" s="97"/>
    </row>
    <row r="92" spans="1:14" x14ac:dyDescent="0.25">
      <c r="A92" s="33" t="s">
        <v>108</v>
      </c>
      <c r="B92" s="6"/>
      <c r="C92" s="157"/>
      <c r="D92" s="157"/>
      <c r="E92" s="111"/>
      <c r="F92" s="111"/>
      <c r="G92" s="111"/>
      <c r="H92" s="112"/>
      <c r="J92" s="92"/>
      <c r="K92" s="3"/>
      <c r="L92" s="86"/>
      <c r="M92" s="85">
        <v>68</v>
      </c>
      <c r="N92" s="97"/>
    </row>
    <row r="93" spans="1:14" x14ac:dyDescent="0.25">
      <c r="A93" s="121" t="s">
        <v>57</v>
      </c>
      <c r="B93" s="35" t="s">
        <v>94</v>
      </c>
      <c r="C93" s="158" t="s">
        <v>103</v>
      </c>
      <c r="D93" s="158"/>
      <c r="E93" s="113"/>
      <c r="F93" s="113"/>
      <c r="G93" s="113"/>
      <c r="H93" s="43">
        <v>120000</v>
      </c>
      <c r="J93" s="92"/>
      <c r="K93" s="3"/>
      <c r="L93" s="86"/>
      <c r="M93" s="87">
        <v>69</v>
      </c>
      <c r="N93" s="97"/>
    </row>
    <row r="94" spans="1:14" x14ac:dyDescent="0.25">
      <c r="A94" s="122" t="s">
        <v>61</v>
      </c>
      <c r="B94" s="15" t="s">
        <v>8</v>
      </c>
      <c r="C94" s="158" t="s">
        <v>103</v>
      </c>
      <c r="D94" s="158"/>
      <c r="E94" s="17"/>
      <c r="F94" s="17"/>
      <c r="G94" s="17"/>
      <c r="H94" s="110">
        <v>80000</v>
      </c>
      <c r="J94" s="92"/>
      <c r="K94" s="3"/>
      <c r="L94" s="86"/>
      <c r="M94" s="85">
        <v>70</v>
      </c>
      <c r="N94" s="97"/>
    </row>
    <row r="95" spans="1:14" x14ac:dyDescent="0.25">
      <c r="A95" s="33" t="s">
        <v>109</v>
      </c>
      <c r="B95" s="6"/>
      <c r="C95" s="157"/>
      <c r="D95" s="157"/>
      <c r="E95" s="111"/>
      <c r="F95" s="111"/>
      <c r="G95" s="111"/>
      <c r="H95" s="112">
        <f>H93+H94</f>
        <v>200000</v>
      </c>
      <c r="J95" s="94">
        <f>SUM(J93:J94)</f>
        <v>0</v>
      </c>
      <c r="K95" s="7">
        <f>J95</f>
        <v>0</v>
      </c>
      <c r="L95" s="86"/>
      <c r="M95" s="87">
        <v>71</v>
      </c>
      <c r="N95" s="97"/>
    </row>
    <row r="96" spans="1:14" x14ac:dyDescent="0.25">
      <c r="A96" s="4"/>
      <c r="B96" s="2"/>
      <c r="C96" s="152"/>
      <c r="D96" s="152"/>
      <c r="E96" s="17"/>
      <c r="F96" s="17"/>
      <c r="G96" s="17"/>
      <c r="H96" s="110"/>
      <c r="J96" s="92"/>
      <c r="K96" s="3"/>
      <c r="L96" s="86"/>
      <c r="M96" s="85">
        <v>72</v>
      </c>
      <c r="N96" s="97"/>
    </row>
    <row r="97" spans="1:14" x14ac:dyDescent="0.25">
      <c r="A97" s="33" t="s">
        <v>91</v>
      </c>
      <c r="B97" s="6"/>
      <c r="C97" s="157"/>
      <c r="D97" s="157"/>
      <c r="E97" s="111"/>
      <c r="F97" s="111"/>
      <c r="G97" s="111"/>
      <c r="H97" s="112"/>
      <c r="J97" s="92"/>
      <c r="K97" s="3"/>
      <c r="L97" s="86"/>
      <c r="M97" s="87">
        <v>73</v>
      </c>
      <c r="N97" s="97"/>
    </row>
    <row r="98" spans="1:14" x14ac:dyDescent="0.25">
      <c r="A98" s="121" t="s">
        <v>57</v>
      </c>
      <c r="B98" s="15" t="s">
        <v>93</v>
      </c>
      <c r="C98" s="158" t="s">
        <v>102</v>
      </c>
      <c r="D98" s="158"/>
      <c r="E98" s="17">
        <v>1</v>
      </c>
      <c r="F98" s="17"/>
      <c r="G98" s="17">
        <v>25000</v>
      </c>
      <c r="H98" s="43">
        <f t="shared" ref="H98:H101" si="4">G98*E98</f>
        <v>25000</v>
      </c>
      <c r="J98" s="92"/>
      <c r="K98" s="3"/>
      <c r="L98" s="86"/>
      <c r="M98" s="85">
        <v>74</v>
      </c>
      <c r="N98" s="97"/>
    </row>
    <row r="99" spans="1:14" x14ac:dyDescent="0.25">
      <c r="A99" s="122" t="s">
        <v>58</v>
      </c>
      <c r="B99" s="15" t="s">
        <v>134</v>
      </c>
      <c r="C99" s="158" t="s">
        <v>102</v>
      </c>
      <c r="D99" s="158"/>
      <c r="E99" s="17">
        <v>1</v>
      </c>
      <c r="F99" s="17"/>
      <c r="G99" s="17">
        <v>25000</v>
      </c>
      <c r="H99" s="43">
        <f t="shared" si="4"/>
        <v>25000</v>
      </c>
      <c r="J99" s="92"/>
      <c r="K99" s="3"/>
      <c r="L99" s="86"/>
      <c r="M99" s="87">
        <v>75</v>
      </c>
      <c r="N99" s="97"/>
    </row>
    <row r="100" spans="1:14" x14ac:dyDescent="0.25">
      <c r="A100" s="122" t="s">
        <v>59</v>
      </c>
      <c r="B100" s="15" t="s">
        <v>134</v>
      </c>
      <c r="C100" s="158" t="s">
        <v>102</v>
      </c>
      <c r="D100" s="158"/>
      <c r="E100" s="17">
        <v>1</v>
      </c>
      <c r="F100" s="17"/>
      <c r="G100" s="17">
        <v>25000</v>
      </c>
      <c r="H100" s="43">
        <f t="shared" si="4"/>
        <v>25000</v>
      </c>
      <c r="J100" s="92"/>
      <c r="K100" s="3"/>
      <c r="L100" s="86"/>
      <c r="M100" s="85">
        <v>76</v>
      </c>
      <c r="N100" s="97"/>
    </row>
    <row r="101" spans="1:14" x14ac:dyDescent="0.25">
      <c r="A101" s="122" t="s">
        <v>61</v>
      </c>
      <c r="B101" s="15" t="s">
        <v>92</v>
      </c>
      <c r="C101" s="158" t="s">
        <v>102</v>
      </c>
      <c r="D101" s="158"/>
      <c r="E101" s="17">
        <v>1</v>
      </c>
      <c r="F101" s="17"/>
      <c r="G101" s="17">
        <v>0</v>
      </c>
      <c r="H101" s="43">
        <f t="shared" si="4"/>
        <v>0</v>
      </c>
      <c r="J101" s="92"/>
      <c r="K101" s="3"/>
      <c r="L101" s="86"/>
      <c r="M101" s="85">
        <v>77</v>
      </c>
      <c r="N101" s="97"/>
    </row>
    <row r="102" spans="1:14" x14ac:dyDescent="0.25">
      <c r="A102" s="33" t="s">
        <v>107</v>
      </c>
      <c r="B102" s="6"/>
      <c r="C102" s="157"/>
      <c r="D102" s="157"/>
      <c r="E102" s="111"/>
      <c r="F102" s="111"/>
      <c r="G102" s="111"/>
      <c r="H102" s="112">
        <f>SUM(H98:H101)</f>
        <v>75000</v>
      </c>
      <c r="J102" s="94">
        <f>SUM(J98:J101)</f>
        <v>0</v>
      </c>
      <c r="K102" s="7">
        <f>J102</f>
        <v>0</v>
      </c>
      <c r="L102" s="86"/>
      <c r="M102" s="87">
        <v>78</v>
      </c>
      <c r="N102" s="97"/>
    </row>
    <row r="103" spans="1:14" x14ac:dyDescent="0.25">
      <c r="A103" s="37"/>
      <c r="B103" s="12"/>
      <c r="C103" s="158"/>
      <c r="D103" s="158"/>
      <c r="E103" s="113"/>
      <c r="F103" s="113"/>
      <c r="G103" s="113"/>
      <c r="H103" s="43"/>
      <c r="J103" s="92"/>
      <c r="K103" s="3"/>
      <c r="L103" s="86"/>
      <c r="M103" s="85">
        <v>79</v>
      </c>
      <c r="N103" s="97"/>
    </row>
    <row r="104" spans="1:14" x14ac:dyDescent="0.25">
      <c r="A104" s="33" t="s">
        <v>116</v>
      </c>
      <c r="B104" s="6"/>
      <c r="C104" s="157" t="s">
        <v>102</v>
      </c>
      <c r="D104" s="157"/>
      <c r="E104" s="111"/>
      <c r="F104" s="111"/>
      <c r="G104" s="111"/>
      <c r="H104" s="112">
        <v>140000</v>
      </c>
      <c r="J104" s="94">
        <v>0</v>
      </c>
      <c r="K104" s="7">
        <f>J104</f>
        <v>0</v>
      </c>
      <c r="L104" s="86"/>
      <c r="M104" s="87">
        <v>80</v>
      </c>
      <c r="N104" s="97"/>
    </row>
    <row r="105" spans="1:14" x14ac:dyDescent="0.25">
      <c r="A105" s="4"/>
      <c r="B105" s="2"/>
      <c r="C105" s="152"/>
      <c r="D105" s="152"/>
      <c r="E105" s="17"/>
      <c r="F105" s="17"/>
      <c r="G105" s="17"/>
      <c r="H105" s="110"/>
      <c r="J105" s="92"/>
      <c r="K105" s="3"/>
      <c r="L105" s="86"/>
      <c r="M105" s="85">
        <v>81</v>
      </c>
      <c r="N105" s="97"/>
    </row>
    <row r="106" spans="1:14" x14ac:dyDescent="0.25">
      <c r="A106" s="33" t="s">
        <v>106</v>
      </c>
      <c r="B106" s="6"/>
      <c r="C106" s="157" t="s">
        <v>102</v>
      </c>
      <c r="D106" s="157"/>
      <c r="E106" s="111"/>
      <c r="F106" s="111"/>
      <c r="G106" s="111"/>
      <c r="H106" s="112"/>
      <c r="J106" s="92"/>
      <c r="K106" s="3"/>
      <c r="L106" s="86"/>
      <c r="M106" s="87">
        <v>82</v>
      </c>
      <c r="N106" s="97"/>
    </row>
    <row r="107" spans="1:14" x14ac:dyDescent="0.25">
      <c r="A107" s="4" t="s">
        <v>111</v>
      </c>
      <c r="B107" s="15" t="s">
        <v>117</v>
      </c>
      <c r="C107" s="152"/>
      <c r="D107" s="152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2"/>
      <c r="K107" s="3"/>
      <c r="L107" s="86"/>
      <c r="M107" s="85">
        <v>83</v>
      </c>
      <c r="N107" s="97"/>
    </row>
    <row r="108" spans="1:14" x14ac:dyDescent="0.25">
      <c r="A108" s="4"/>
      <c r="B108" s="15" t="s">
        <v>118</v>
      </c>
      <c r="C108" s="152"/>
      <c r="D108" s="152"/>
      <c r="E108" s="17">
        <v>2</v>
      </c>
      <c r="F108" s="17"/>
      <c r="G108" s="17">
        <v>15000</v>
      </c>
      <c r="H108" s="43">
        <f t="shared" si="5"/>
        <v>30000</v>
      </c>
      <c r="J108" s="92"/>
      <c r="K108" s="3"/>
      <c r="L108" s="86"/>
      <c r="M108" s="87">
        <v>84</v>
      </c>
      <c r="N108" s="97"/>
    </row>
    <row r="109" spans="1:14" x14ac:dyDescent="0.25">
      <c r="A109" s="4"/>
      <c r="B109" s="2"/>
      <c r="C109" s="152"/>
      <c r="D109" s="152"/>
      <c r="E109" s="17"/>
      <c r="F109" s="17"/>
      <c r="G109" s="17"/>
      <c r="H109" s="110"/>
      <c r="J109" s="92"/>
      <c r="K109" s="3"/>
      <c r="L109" s="86"/>
      <c r="M109" s="85">
        <v>85</v>
      </c>
      <c r="N109" s="97"/>
    </row>
    <row r="110" spans="1:14" x14ac:dyDescent="0.25">
      <c r="A110" s="33" t="s">
        <v>110</v>
      </c>
      <c r="B110" s="6"/>
      <c r="C110" s="157"/>
      <c r="D110" s="157"/>
      <c r="E110" s="111"/>
      <c r="F110" s="111"/>
      <c r="G110" s="111"/>
      <c r="H110" s="112">
        <f>SUM(H107:H109)</f>
        <v>60000</v>
      </c>
      <c r="J110" s="94">
        <f>SUM(J107:J109)</f>
        <v>0</v>
      </c>
      <c r="K110" s="7">
        <f>J110</f>
        <v>0</v>
      </c>
      <c r="L110" s="86"/>
      <c r="M110" s="87">
        <v>86</v>
      </c>
      <c r="N110" s="97"/>
    </row>
    <row r="111" spans="1:14" s="34" customFormat="1" x14ac:dyDescent="0.25">
      <c r="A111" s="13"/>
      <c r="B111" s="12"/>
      <c r="C111" s="158"/>
      <c r="D111" s="158"/>
      <c r="E111" s="113"/>
      <c r="F111" s="113"/>
      <c r="G111" s="113"/>
      <c r="H111" s="43"/>
      <c r="J111" s="93"/>
      <c r="K111" s="14"/>
      <c r="L111" s="86"/>
      <c r="M111" s="85">
        <v>87</v>
      </c>
      <c r="N111" s="97"/>
    </row>
    <row r="112" spans="1:14" x14ac:dyDescent="0.25">
      <c r="A112" s="33" t="s">
        <v>119</v>
      </c>
      <c r="B112" s="6"/>
      <c r="C112" s="157" t="s">
        <v>101</v>
      </c>
      <c r="D112" s="157"/>
      <c r="E112" s="111">
        <f>G21</f>
        <v>40</v>
      </c>
      <c r="F112" s="111" t="s">
        <v>43</v>
      </c>
      <c r="G112" s="111">
        <v>1400</v>
      </c>
      <c r="H112" s="112">
        <f>G112*E112</f>
        <v>56000</v>
      </c>
      <c r="J112" s="92"/>
      <c r="K112" s="3"/>
      <c r="L112" s="86"/>
      <c r="M112" s="87">
        <v>88</v>
      </c>
      <c r="N112" s="97"/>
    </row>
    <row r="113" spans="1:14" x14ac:dyDescent="0.25">
      <c r="A113" s="4"/>
      <c r="B113" s="15" t="s">
        <v>2</v>
      </c>
      <c r="C113" s="158" t="s">
        <v>101</v>
      </c>
      <c r="D113" s="158"/>
      <c r="E113" s="17"/>
      <c r="F113" s="17"/>
      <c r="G113" s="17"/>
      <c r="H113" s="110">
        <v>25000</v>
      </c>
      <c r="J113" s="92"/>
      <c r="K113" s="3"/>
      <c r="L113" s="86"/>
      <c r="M113" s="85">
        <v>89</v>
      </c>
      <c r="N113" s="97"/>
    </row>
    <row r="114" spans="1:14" x14ac:dyDescent="0.25">
      <c r="A114" s="33" t="s">
        <v>120</v>
      </c>
      <c r="B114" s="6"/>
      <c r="C114" s="157"/>
      <c r="D114" s="157"/>
      <c r="E114" s="111"/>
      <c r="F114" s="111"/>
      <c r="G114" s="111"/>
      <c r="H114" s="112">
        <f>SUM(H112:H113)</f>
        <v>81000</v>
      </c>
      <c r="J114" s="94">
        <f>SUM(J112:J113)</f>
        <v>0</v>
      </c>
      <c r="K114" s="7">
        <f>J114</f>
        <v>0</v>
      </c>
      <c r="L114" s="86"/>
      <c r="M114" s="87">
        <v>90</v>
      </c>
      <c r="N114" s="97"/>
    </row>
    <row r="115" spans="1:14" x14ac:dyDescent="0.25">
      <c r="A115" s="4"/>
      <c r="B115" s="2"/>
      <c r="C115" s="152"/>
      <c r="D115" s="152"/>
      <c r="E115" s="17"/>
      <c r="F115" s="17"/>
      <c r="G115" s="17"/>
      <c r="H115" s="110"/>
      <c r="J115" s="92"/>
      <c r="K115" s="3"/>
      <c r="L115" s="86"/>
      <c r="M115" s="85">
        <v>91</v>
      </c>
      <c r="N115" s="97"/>
    </row>
    <row r="116" spans="1:14" x14ac:dyDescent="0.25">
      <c r="A116" s="33" t="s">
        <v>121</v>
      </c>
      <c r="B116" s="36" t="s">
        <v>104</v>
      </c>
      <c r="C116" s="157" t="s">
        <v>101</v>
      </c>
      <c r="D116" s="157"/>
      <c r="E116" s="111">
        <v>1</v>
      </c>
      <c r="F116" s="111"/>
      <c r="G116" s="111">
        <v>350000</v>
      </c>
      <c r="H116" s="112">
        <f>G116*E116</f>
        <v>350000</v>
      </c>
      <c r="J116" s="93"/>
      <c r="K116" s="14"/>
      <c r="L116" s="86"/>
      <c r="M116" s="87">
        <v>92</v>
      </c>
      <c r="N116" s="97"/>
    </row>
    <row r="117" spans="1:14" x14ac:dyDescent="0.25">
      <c r="A117" s="37"/>
      <c r="B117" s="35" t="s">
        <v>105</v>
      </c>
      <c r="C117" s="158" t="s">
        <v>101</v>
      </c>
      <c r="D117" s="158"/>
      <c r="E117" s="113">
        <v>1</v>
      </c>
      <c r="F117" s="113"/>
      <c r="G117" s="113">
        <v>150000</v>
      </c>
      <c r="H117" s="43">
        <f>G117*E117</f>
        <v>150000</v>
      </c>
      <c r="J117" s="92"/>
      <c r="K117" s="3"/>
      <c r="L117" s="86"/>
      <c r="M117" s="85">
        <v>93</v>
      </c>
      <c r="N117" s="97"/>
    </row>
    <row r="118" spans="1:14" x14ac:dyDescent="0.25">
      <c r="A118" s="33" t="s">
        <v>122</v>
      </c>
      <c r="B118" s="36"/>
      <c r="C118" s="157"/>
      <c r="D118" s="157"/>
      <c r="E118" s="111"/>
      <c r="F118" s="111"/>
      <c r="G118" s="111"/>
      <c r="H118" s="112">
        <f>SUM(H116:H117)</f>
        <v>500000</v>
      </c>
      <c r="J118" s="94">
        <f>SUM(J116:J117)</f>
        <v>0</v>
      </c>
      <c r="K118" s="7">
        <f>J118</f>
        <v>0</v>
      </c>
      <c r="L118" s="86"/>
      <c r="M118" s="87">
        <v>94</v>
      </c>
      <c r="N118" s="97"/>
    </row>
    <row r="119" spans="1:14" x14ac:dyDescent="0.25">
      <c r="A119" s="37"/>
      <c r="B119" s="35"/>
      <c r="C119" s="158"/>
      <c r="D119" s="158"/>
      <c r="E119" s="113"/>
      <c r="F119" s="113"/>
      <c r="G119" s="113"/>
      <c r="H119" s="43"/>
      <c r="J119" s="92"/>
      <c r="K119" s="3"/>
      <c r="L119" s="86"/>
      <c r="M119" s="85">
        <v>95</v>
      </c>
      <c r="N119" s="97"/>
    </row>
    <row r="120" spans="1:14" x14ac:dyDescent="0.25">
      <c r="A120" s="33" t="s">
        <v>125</v>
      </c>
      <c r="B120" s="6"/>
      <c r="C120" s="157"/>
      <c r="D120" s="157"/>
      <c r="E120" s="111"/>
      <c r="F120" s="111"/>
      <c r="G120" s="111"/>
      <c r="H120" s="112"/>
      <c r="J120" s="93"/>
      <c r="K120" s="14"/>
      <c r="L120" s="86"/>
      <c r="M120" s="85">
        <v>96</v>
      </c>
      <c r="N120" s="97"/>
    </row>
    <row r="121" spans="1:14" x14ac:dyDescent="0.25">
      <c r="A121" s="37"/>
      <c r="B121" s="35" t="s">
        <v>123</v>
      </c>
      <c r="C121" s="158"/>
      <c r="D121" s="158"/>
      <c r="E121" s="113"/>
      <c r="F121" s="113"/>
      <c r="G121" s="113"/>
      <c r="H121" s="43"/>
      <c r="J121" s="92"/>
      <c r="K121" s="3"/>
      <c r="L121" s="86"/>
      <c r="M121" s="87">
        <v>97</v>
      </c>
      <c r="N121" s="97"/>
    </row>
    <row r="122" spans="1:14" x14ac:dyDescent="0.25">
      <c r="A122" s="33" t="s">
        <v>124</v>
      </c>
      <c r="B122" s="36"/>
      <c r="C122" s="157"/>
      <c r="D122" s="157"/>
      <c r="E122" s="111"/>
      <c r="F122" s="111"/>
      <c r="G122" s="111"/>
      <c r="H122" s="112"/>
      <c r="J122" s="94">
        <v>0</v>
      </c>
      <c r="K122" s="7">
        <f>J122</f>
        <v>0</v>
      </c>
      <c r="L122" s="86"/>
      <c r="M122" s="85">
        <v>98</v>
      </c>
      <c r="N122" s="97"/>
    </row>
    <row r="123" spans="1:14" x14ac:dyDescent="0.25">
      <c r="A123" s="37"/>
      <c r="B123" s="35"/>
      <c r="C123" s="158"/>
      <c r="D123" s="158"/>
      <c r="E123" s="113"/>
      <c r="F123" s="113"/>
      <c r="G123" s="113"/>
      <c r="H123" s="43"/>
      <c r="J123" s="92"/>
      <c r="K123" s="3"/>
      <c r="L123" s="86"/>
      <c r="M123" s="87">
        <v>99</v>
      </c>
      <c r="N123" s="97"/>
    </row>
    <row r="124" spans="1:14" x14ac:dyDescent="0.25">
      <c r="A124" s="33" t="s">
        <v>47</v>
      </c>
      <c r="B124" s="36" t="s">
        <v>126</v>
      </c>
      <c r="C124" s="157"/>
      <c r="D124" s="157"/>
      <c r="E124" s="111"/>
      <c r="F124" s="111"/>
      <c r="G124" s="111"/>
      <c r="H124" s="112">
        <v>100000</v>
      </c>
      <c r="J124" s="94">
        <v>0</v>
      </c>
      <c r="K124" s="7">
        <f>J124</f>
        <v>0</v>
      </c>
      <c r="L124" s="86"/>
      <c r="M124" s="85">
        <v>100</v>
      </c>
      <c r="N124" s="97"/>
    </row>
    <row r="125" spans="1:14" x14ac:dyDescent="0.25">
      <c r="A125" s="13"/>
      <c r="B125" s="12"/>
      <c r="C125" s="158"/>
      <c r="D125" s="158"/>
      <c r="E125" s="113"/>
      <c r="F125" s="113"/>
      <c r="G125" s="113"/>
      <c r="H125" s="43"/>
      <c r="J125" s="92"/>
      <c r="K125" s="3"/>
      <c r="L125" s="86"/>
      <c r="M125" s="87">
        <v>101</v>
      </c>
      <c r="N125" s="97"/>
    </row>
    <row r="126" spans="1:14" x14ac:dyDescent="0.25">
      <c r="A126" s="33" t="s">
        <v>45</v>
      </c>
      <c r="B126" s="6"/>
      <c r="C126" s="157"/>
      <c r="D126" s="157"/>
      <c r="E126" s="111"/>
      <c r="F126" s="111"/>
      <c r="G126" s="111"/>
      <c r="H126" s="112"/>
      <c r="J126" s="92"/>
      <c r="K126" s="3"/>
      <c r="L126" s="86"/>
      <c r="M126" s="85">
        <v>102</v>
      </c>
      <c r="N126" s="97"/>
    </row>
    <row r="127" spans="1:14" x14ac:dyDescent="0.25">
      <c r="A127" s="4"/>
      <c r="B127" s="15" t="s">
        <v>46</v>
      </c>
      <c r="C127" s="151"/>
      <c r="D127" s="151"/>
      <c r="E127" s="17">
        <v>0</v>
      </c>
      <c r="F127" s="17"/>
      <c r="G127" s="17">
        <v>0</v>
      </c>
      <c r="H127" s="110">
        <f>G127*E127</f>
        <v>0</v>
      </c>
      <c r="J127" s="92"/>
      <c r="K127" s="3"/>
      <c r="L127" s="86"/>
      <c r="M127" s="87">
        <v>103</v>
      </c>
      <c r="N127" s="97"/>
    </row>
    <row r="128" spans="1:14" x14ac:dyDescent="0.25">
      <c r="A128" s="4"/>
      <c r="B128" s="15" t="s">
        <v>46</v>
      </c>
      <c r="C128" s="151"/>
      <c r="D128" s="151"/>
      <c r="E128" s="17">
        <v>0</v>
      </c>
      <c r="F128" s="17"/>
      <c r="G128" s="17">
        <v>0</v>
      </c>
      <c r="H128" s="110">
        <f>G128*E128</f>
        <v>0</v>
      </c>
      <c r="J128" s="92"/>
      <c r="K128" s="3"/>
      <c r="L128" s="86"/>
      <c r="M128" s="85">
        <v>104</v>
      </c>
      <c r="N128" s="97"/>
    </row>
    <row r="129" spans="1:14" x14ac:dyDescent="0.25">
      <c r="A129" s="33" t="s">
        <v>135</v>
      </c>
      <c r="B129" s="6"/>
      <c r="C129" s="155"/>
      <c r="D129" s="155"/>
      <c r="E129" s="111"/>
      <c r="F129" s="111"/>
      <c r="G129" s="111"/>
      <c r="H129" s="112">
        <f>SUM(H127:H128)</f>
        <v>0</v>
      </c>
      <c r="J129" s="94">
        <f>SUM(J127:J128)</f>
        <v>0</v>
      </c>
      <c r="K129" s="7">
        <f>J129</f>
        <v>0</v>
      </c>
      <c r="L129" s="86"/>
      <c r="M129" s="87">
        <v>105</v>
      </c>
      <c r="N129" s="97"/>
    </row>
    <row r="130" spans="1:14" x14ac:dyDescent="0.25">
      <c r="A130" s="4"/>
      <c r="B130" s="2"/>
      <c r="C130" s="151"/>
      <c r="D130" s="151"/>
      <c r="E130" s="17"/>
      <c r="F130" s="17"/>
      <c r="G130" s="17"/>
      <c r="H130" s="110"/>
      <c r="J130" s="92"/>
      <c r="K130" s="3"/>
      <c r="L130" s="86"/>
      <c r="M130" s="85">
        <v>106</v>
      </c>
      <c r="N130" s="97"/>
    </row>
    <row r="131" spans="1:14" x14ac:dyDescent="0.25">
      <c r="A131" s="33" t="s">
        <v>44</v>
      </c>
      <c r="B131" s="6"/>
      <c r="C131" s="157" t="s">
        <v>37</v>
      </c>
      <c r="D131" s="157"/>
      <c r="E131" s="111"/>
      <c r="F131" s="111"/>
      <c r="G131" s="111"/>
      <c r="H131" s="112">
        <v>50000</v>
      </c>
      <c r="J131" s="94">
        <v>0</v>
      </c>
      <c r="K131" s="7">
        <f>J131</f>
        <v>0</v>
      </c>
      <c r="L131" s="86"/>
      <c r="M131" s="87">
        <v>107</v>
      </c>
      <c r="N131" s="97"/>
    </row>
    <row r="132" spans="1:14" x14ac:dyDescent="0.25">
      <c r="A132" s="33" t="s">
        <v>41</v>
      </c>
      <c r="B132" s="6"/>
      <c r="C132" s="157" t="s">
        <v>42</v>
      </c>
      <c r="D132" s="157"/>
      <c r="E132" s="111">
        <f>H21</f>
        <v>120</v>
      </c>
      <c r="F132" s="111" t="s">
        <v>43</v>
      </c>
      <c r="G132" s="111">
        <v>1300</v>
      </c>
      <c r="H132" s="112">
        <f>G132*E132</f>
        <v>156000</v>
      </c>
      <c r="J132" s="94">
        <v>0</v>
      </c>
      <c r="K132" s="7">
        <f>J132</f>
        <v>0</v>
      </c>
      <c r="L132" s="86"/>
      <c r="M132" s="85">
        <v>108</v>
      </c>
      <c r="N132" s="97"/>
    </row>
    <row r="133" spans="1:14" x14ac:dyDescent="0.25">
      <c r="A133" s="37"/>
      <c r="B133" s="12"/>
      <c r="C133" s="158"/>
      <c r="D133" s="158"/>
      <c r="E133" s="113"/>
      <c r="F133" s="113"/>
      <c r="G133" s="113"/>
      <c r="H133" s="43"/>
      <c r="J133" s="92"/>
      <c r="K133" s="3"/>
      <c r="L133" s="86"/>
      <c r="M133" s="87">
        <v>109</v>
      </c>
      <c r="N133" s="97"/>
    </row>
    <row r="134" spans="1:14" x14ac:dyDescent="0.25">
      <c r="A134" s="33" t="s">
        <v>39</v>
      </c>
      <c r="B134" s="6"/>
      <c r="C134" s="159" t="s">
        <v>40</v>
      </c>
      <c r="D134" s="159"/>
      <c r="E134" s="111"/>
      <c r="F134" s="111"/>
      <c r="G134" s="111"/>
      <c r="H134" s="112">
        <v>750000</v>
      </c>
      <c r="J134" s="94">
        <v>0</v>
      </c>
      <c r="K134" s="7">
        <f>J134</f>
        <v>0</v>
      </c>
      <c r="L134" s="86"/>
      <c r="M134" s="85">
        <v>110</v>
      </c>
      <c r="N134" s="97"/>
    </row>
    <row r="135" spans="1:14" x14ac:dyDescent="0.25">
      <c r="A135" s="32"/>
      <c r="B135" s="2"/>
      <c r="C135" s="152"/>
      <c r="D135" s="152"/>
      <c r="E135" s="17"/>
      <c r="F135" s="17"/>
      <c r="G135" s="17"/>
      <c r="H135" s="110"/>
      <c r="J135" s="92"/>
      <c r="K135" s="3"/>
      <c r="L135" s="86"/>
      <c r="M135" s="87">
        <v>111</v>
      </c>
      <c r="N135" s="97"/>
    </row>
    <row r="136" spans="1:14" x14ac:dyDescent="0.25">
      <c r="A136" s="33" t="s">
        <v>36</v>
      </c>
      <c r="B136" s="6"/>
      <c r="C136" s="157"/>
      <c r="D136" s="157"/>
      <c r="E136" s="111"/>
      <c r="F136" s="111"/>
      <c r="G136" s="111"/>
      <c r="H136" s="112"/>
      <c r="J136" s="94">
        <v>0</v>
      </c>
      <c r="K136" s="7">
        <f>J136</f>
        <v>0</v>
      </c>
      <c r="L136" s="86"/>
      <c r="M136" s="85">
        <v>112</v>
      </c>
      <c r="N136" s="97"/>
    </row>
    <row r="137" spans="1:14" x14ac:dyDescent="0.25">
      <c r="A137" s="32"/>
      <c r="B137" s="2"/>
      <c r="C137" s="152"/>
      <c r="D137" s="152"/>
      <c r="E137" s="17"/>
      <c r="F137" s="17"/>
      <c r="G137" s="17"/>
      <c r="H137" s="110"/>
      <c r="J137" s="92"/>
      <c r="K137" s="3"/>
      <c r="L137" s="86"/>
      <c r="M137" s="87">
        <v>113</v>
      </c>
      <c r="N137" s="97"/>
    </row>
    <row r="138" spans="1:14" x14ac:dyDescent="0.25">
      <c r="A138" s="33" t="s">
        <v>127</v>
      </c>
      <c r="B138" s="6"/>
      <c r="C138" s="159" t="s">
        <v>37</v>
      </c>
      <c r="D138" s="159"/>
      <c r="E138" s="111"/>
      <c r="F138" s="111"/>
      <c r="G138" s="111"/>
      <c r="H138" s="112">
        <v>500000</v>
      </c>
      <c r="J138" s="94">
        <v>0</v>
      </c>
      <c r="K138" s="7">
        <f>J138</f>
        <v>0</v>
      </c>
      <c r="L138" s="86"/>
      <c r="M138" s="85">
        <v>114</v>
      </c>
      <c r="N138" s="97"/>
    </row>
    <row r="139" spans="1:14" x14ac:dyDescent="0.25">
      <c r="A139" s="4"/>
      <c r="B139" s="2"/>
      <c r="C139" s="151"/>
      <c r="D139" s="151"/>
      <c r="E139" s="17"/>
      <c r="F139" s="17"/>
      <c r="G139" s="17"/>
      <c r="H139" s="110"/>
      <c r="J139" s="92"/>
      <c r="K139" s="3"/>
      <c r="L139" s="86"/>
      <c r="M139" s="85">
        <v>115</v>
      </c>
      <c r="N139" s="97"/>
    </row>
    <row r="140" spans="1:14" x14ac:dyDescent="0.25">
      <c r="A140" s="4"/>
      <c r="B140" s="2"/>
      <c r="C140" s="151"/>
      <c r="D140" s="151"/>
      <c r="E140" s="17"/>
      <c r="F140" s="17"/>
      <c r="G140" s="17"/>
      <c r="H140" s="110"/>
      <c r="J140" s="92"/>
      <c r="K140" s="3"/>
      <c r="L140" s="86"/>
      <c r="M140" s="85">
        <v>116</v>
      </c>
      <c r="N140" s="97"/>
    </row>
    <row r="141" spans="1:14" x14ac:dyDescent="0.25">
      <c r="A141" s="4"/>
      <c r="B141" s="2"/>
      <c r="C141" s="151"/>
      <c r="D141" s="151"/>
      <c r="E141" s="17"/>
      <c r="F141" s="17"/>
      <c r="G141" s="17"/>
      <c r="H141" s="110"/>
      <c r="J141" s="92"/>
      <c r="K141" s="3"/>
      <c r="L141" s="86"/>
      <c r="M141" s="85">
        <v>117</v>
      </c>
      <c r="N141" s="97"/>
    </row>
    <row r="142" spans="1:14" x14ac:dyDescent="0.25">
      <c r="A142" s="4"/>
      <c r="B142" s="2"/>
      <c r="C142" s="151"/>
      <c r="D142" s="151"/>
      <c r="E142" s="17"/>
      <c r="F142" s="17"/>
      <c r="G142" s="17"/>
      <c r="H142" s="110"/>
      <c r="J142" s="92"/>
      <c r="K142" s="3"/>
      <c r="L142" s="86"/>
      <c r="M142" s="85">
        <v>118</v>
      </c>
      <c r="N142" s="97"/>
    </row>
    <row r="143" spans="1:14" x14ac:dyDescent="0.25">
      <c r="A143" s="4"/>
      <c r="B143" s="2"/>
      <c r="C143" s="151"/>
      <c r="D143" s="151"/>
      <c r="E143" s="17"/>
      <c r="F143" s="17"/>
      <c r="G143" s="17"/>
      <c r="H143" s="110"/>
      <c r="J143" s="92"/>
      <c r="K143" s="3"/>
      <c r="L143" s="86"/>
      <c r="M143" s="85">
        <v>119</v>
      </c>
      <c r="N143" s="97"/>
    </row>
    <row r="144" spans="1:14" ht="15.75" thickBot="1" x14ac:dyDescent="0.3">
      <c r="A144" s="4"/>
      <c r="B144" s="2"/>
      <c r="C144" s="151"/>
      <c r="D144" s="151"/>
      <c r="E144" s="17"/>
      <c r="F144" s="17"/>
      <c r="G144" s="17"/>
      <c r="H144" s="114"/>
      <c r="J144" s="92"/>
      <c r="K144" s="3"/>
      <c r="L144" s="86"/>
      <c r="M144" s="85">
        <v>120</v>
      </c>
      <c r="N144" s="97"/>
    </row>
    <row r="145" spans="1:14" ht="15.75" thickBot="1" x14ac:dyDescent="0.3">
      <c r="A145" s="8"/>
      <c r="B145" s="6"/>
      <c r="C145" s="155"/>
      <c r="D145" s="155"/>
      <c r="E145" s="111"/>
      <c r="F145" s="111" t="s">
        <v>28</v>
      </c>
      <c r="G145" s="115"/>
      <c r="H145" s="116">
        <f>H138+H136+H134+H132+H131+H129+H124+H122+H118+H114+H110+H104+H102+H95+H90+H81++H72+H67+H60+H52+H47+H31</f>
        <v>7579700</v>
      </c>
      <c r="J145" s="94" t="s">
        <v>38</v>
      </c>
      <c r="K145" s="7">
        <f>SUM(K25:K144)</f>
        <v>154100</v>
      </c>
      <c r="L145" s="100"/>
      <c r="M145" s="88"/>
      <c r="N145" s="98">
        <f>SUM(N25:N144)</f>
        <v>1094100</v>
      </c>
    </row>
    <row r="146" spans="1:14" ht="15.75" thickBot="1" x14ac:dyDescent="0.3">
      <c r="A146" s="9"/>
      <c r="B146" s="10"/>
      <c r="C146" s="160"/>
      <c r="D146" s="160"/>
      <c r="E146" s="11"/>
      <c r="F146" s="11"/>
      <c r="G146" s="11"/>
      <c r="H146" s="117"/>
      <c r="J146" s="95"/>
      <c r="K146" s="11"/>
      <c r="L146" s="89"/>
      <c r="M146" s="90"/>
      <c r="N146" s="82"/>
    </row>
  </sheetData>
  <mergeCells count="152"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0:H15 M10:M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Page de Couverture</vt:lpstr>
      <vt:lpstr>Jour 1 - Coûts réels jj-mm-aa</vt:lpstr>
      <vt:lpstr>Jour 2 - jj-mm-aa</vt:lpstr>
      <vt:lpstr>Coûts réels cumulés -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Nicole Lupi OFEN</cp:lastModifiedBy>
  <cp:lastPrinted>2019-07-14T12:17:07Z</cp:lastPrinted>
  <dcterms:created xsi:type="dcterms:W3CDTF">2018-02-13T15:24:32Z</dcterms:created>
  <dcterms:modified xsi:type="dcterms:W3CDTF">2020-03-09T14:15:53Z</dcterms:modified>
</cp:coreProperties>
</file>