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Übersicht" sheetId="12" r:id="rId1"/>
    <sheet name="Investitionskosten" sheetId="15" r:id="rId2"/>
    <sheet name="Jährliche Kosten" sheetId="18" r:id="rId3"/>
  </sheets>
  <definedNames>
    <definedName name="_GoBack" localSheetId="0">Übersicht!#REF!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2" l="1"/>
  <c r="F5" i="18"/>
  <c r="F6" i="18"/>
  <c r="F7" i="18"/>
  <c r="F8" i="18"/>
  <c r="F9" i="18"/>
  <c r="F17" i="18"/>
  <c r="F18" i="18"/>
  <c r="E22" i="18" s="1"/>
  <c r="F19" i="18"/>
  <c r="F20" i="18"/>
  <c r="F21" i="18"/>
  <c r="F29" i="18"/>
  <c r="F30" i="18"/>
  <c r="F31" i="18"/>
  <c r="F32" i="18"/>
  <c r="F33" i="18"/>
  <c r="F41" i="18"/>
  <c r="F42" i="18"/>
  <c r="F43" i="18"/>
  <c r="F44" i="18"/>
  <c r="F45" i="18"/>
  <c r="E46" i="18"/>
  <c r="E34" i="18" l="1"/>
  <c r="W12" i="12" s="1"/>
  <c r="E10" i="18"/>
  <c r="N13" i="12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46" i="15" l="1"/>
  <c r="G22" i="15"/>
  <c r="W10" i="12" l="1"/>
  <c r="W13" i="12" s="1"/>
</calcChain>
</file>

<file path=xl/sharedStrings.xml><?xml version="1.0" encoding="utf-8"?>
<sst xmlns="http://schemas.openxmlformats.org/spreadsheetml/2006/main" count="170" uniqueCount="93">
  <si>
    <t>Total</t>
  </si>
  <si>
    <t>Projekttitel:</t>
  </si>
  <si>
    <t>Ertragsart</t>
  </si>
  <si>
    <t>-</t>
  </si>
  <si>
    <t>Jährliche Netto-Betriebskosten</t>
  </si>
  <si>
    <t>[CHF]</t>
  </si>
  <si>
    <t>Jährliche Netto-Energiekosten</t>
  </si>
  <si>
    <t>[a]</t>
  </si>
  <si>
    <t>[-]</t>
  </si>
  <si>
    <t>[Beschreibung]</t>
  </si>
  <si>
    <t>Jährlicher Betriebsertrag</t>
  </si>
  <si>
    <t>Menge</t>
  </si>
  <si>
    <t>Jährliche Energiekosten</t>
  </si>
  <si>
    <t>Jährlicher Energieertrag</t>
  </si>
  <si>
    <t>Projektdauer:</t>
  </si>
  <si>
    <t>Ort, Datum:</t>
  </si>
  <si>
    <t>Kostenart</t>
  </si>
  <si>
    <t>Kontaktperson:</t>
  </si>
  <si>
    <t>Projektkosten</t>
  </si>
  <si>
    <t>Einmalige Investitionskosten</t>
  </si>
  <si>
    <t>Bemerkungen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</si>
  <si>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Die Felder </t>
    </r>
    <r>
      <rPr>
        <sz val="10"/>
        <color rgb="FF000000"/>
        <rFont val="Arial"/>
        <family val="2"/>
      </rPr>
      <t>Projekttitel, Vertragsnummer, Projektdauer, Kontaktperson, Ort und Datum ausfüllen.</t>
    </r>
  </si>
  <si>
    <t>Gesamt</t>
  </si>
  <si>
    <t>Total pro Jahr</t>
  </si>
  <si>
    <t>Einheit</t>
  </si>
  <si>
    <t>Preis pro Einheit</t>
  </si>
  <si>
    <t>[CHF/Einheit]</t>
  </si>
  <si>
    <t>[Einheit]</t>
  </si>
  <si>
    <t>(Honorar- und Materialkosten)</t>
  </si>
  <si>
    <t>(Wartungs-, Unterhalts- und Reparaturaufwand; Reparatur-, Verbrauchs- und Produktionsmaterial)</t>
  </si>
  <si>
    <t>Jährliche Betriebskosten (Honorar und Material)</t>
  </si>
  <si>
    <t>Schmelzsalzbatterie</t>
  </si>
  <si>
    <t>SI/xxxxxx</t>
  </si>
  <si>
    <t>Musterhausen, 03.08.2016</t>
  </si>
  <si>
    <t>Honorar Hahn Daniel</t>
  </si>
  <si>
    <t>Honorar Hermann Barbara</t>
  </si>
  <si>
    <t>h</t>
  </si>
  <si>
    <t>Stück</t>
  </si>
  <si>
    <t>Unbekannt</t>
  </si>
  <si>
    <t>Pauschal</t>
  </si>
  <si>
    <t>Honorar KI-HUB</t>
  </si>
  <si>
    <t>Wechselrichter (Swiss Electronics)</t>
  </si>
  <si>
    <t>Honorar Brandt Jens (Hochschule für Energie- und Umwelttechnik)</t>
  </si>
  <si>
    <t>Honorar Audibert Jacquenett (Boivin Engineering AG)</t>
  </si>
  <si>
    <t>Stromzähler (Swiss Electronics)</t>
  </si>
  <si>
    <t>Elektronik (Swiss Electronics)</t>
  </si>
  <si>
    <t>Mehrere</t>
  </si>
  <si>
    <t>Batteriegehäuse (Lieferant unbekannt)</t>
  </si>
  <si>
    <t>Reparaturmaterial (diverse Lieferanten)</t>
  </si>
  <si>
    <t>Strom</t>
  </si>
  <si>
    <t>kWh</t>
  </si>
  <si>
    <t>Betriebsdaten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</si>
  <si>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0"/>
        <color rgb="FF000000"/>
        <rFont val="Arial"/>
        <family val="2"/>
      </rPr>
      <t>Die Werte für I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B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, E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und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dem NAM-Formular (Bestandteil des Subventionsvertrags) entnehmen und in den Spalten "Gesuch" eintragen.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</si>
  <si>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Die Lebensdauer </t>
    </r>
    <r>
      <rPr>
        <sz val="10"/>
        <color rgb="FF000000"/>
        <rFont val="Arial"/>
        <family val="2"/>
      </rPr>
      <t>des Systems in der Spalte "Projekt" eintragen. Abweichungen von N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sind möglich wenn (1) die erwartete Lebensdauer zum aktuellen Zeit-</t>
    </r>
  </si>
  <si>
    <r>
      <rPr>
        <sz val="7"/>
        <color theme="1"/>
        <rFont val="Times New Roman"/>
        <family val="1"/>
      </rPr>
      <t xml:space="preserve">         </t>
    </r>
    <r>
      <rPr>
        <sz val="10"/>
        <color theme="1"/>
        <rFont val="Arial"/>
        <family val="2"/>
      </rPr>
      <t>punkt besser abgeschätzt werden kann oder (2) das System bei Projektabschluss abgebaut wurde. Im Fall (2) ist die Projektdauer als Lebensdauer anzugeben.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</si>
  <si>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0"/>
        <color rgb="FF000000"/>
        <rFont val="Arial"/>
        <family val="2"/>
      </rPr>
      <t>Die Werte in den weissen Feldern werden automatisch berechnet. Dazu die nachfolgenden Excel-Blätter "Investitionskosten" und "Jährliche Kosten" mit aus-</t>
    </r>
  </si>
  <si>
    <r>
      <t xml:space="preserve">  </t>
    </r>
    <r>
      <rPr>
        <sz val="7"/>
        <color theme="1"/>
        <rFont val="Times New Roman"/>
        <family val="1"/>
      </rPr>
      <t xml:space="preserve">     </t>
    </r>
    <r>
      <rPr>
        <sz val="10"/>
        <color theme="1"/>
        <rFont val="Arial"/>
        <family val="2"/>
      </rPr>
      <t xml:space="preserve">reichendem Detailgrad (typische Auflösung = CHF 50'000.-) ausfüllen. </t>
    </r>
    <r>
      <rPr>
        <sz val="10"/>
        <color rgb="FF000000"/>
        <rFont val="Arial"/>
        <family val="2"/>
      </rPr>
      <t>Es sind die tatsächlich entstandenen Kosten und Erträge anzugeben.</t>
    </r>
  </si>
  <si>
    <t>Projekt</t>
  </si>
  <si>
    <t>Gesuch</t>
  </si>
  <si>
    <t>Lebensdauer des Systems</t>
  </si>
  <si>
    <t>01.01.14 - 12.07.16</t>
  </si>
  <si>
    <t>09.03.15 - 15.04.16</t>
  </si>
  <si>
    <t>01.01.14 - 20.11.15</t>
  </si>
  <si>
    <t>14.04.2014</t>
  </si>
  <si>
    <t>20.01.2015</t>
  </si>
  <si>
    <t>03.03.2014</t>
  </si>
  <si>
    <t>(Verkaufte Produkte und Dienstleistungen)</t>
  </si>
  <si>
    <t>(Gekaufte/r Strom, Brenn- und Treibstoffe, Wärme, etc.)</t>
  </si>
  <si>
    <t>(Verkaufte/r Strom, Brenn- und Treibstoffe, Wärme, etc.)</t>
  </si>
  <si>
    <t>Honorar wiss. Mitarbeiter (Boivin Engineering AG)</t>
  </si>
  <si>
    <t>Nur gelb markierte Felder ausfüllen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</si>
  <si>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Sollten die effektiven Projektkosten tiefer liegen als im Gesuch angegeben, muss das BFE die Höhe der Finanzhilfe nach unten korrigieren.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</si>
  <si>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Das Ergebnis der Schlussabrechnung hat keinen Einfluss auf das Kostendach der Subvention. Die Höhe der Finanzhilfe wird nicht nach oben korrigiert.</t>
    </r>
  </si>
  <si>
    <t>Vertragsnummer:</t>
  </si>
  <si>
    <t>Eigenleistungen (exkl. MWST)</t>
  </si>
  <si>
    <t>Unteraufträge und Bestellungen (inkl. MWST)</t>
  </si>
  <si>
    <t>[dd.mm.yyyy]</t>
  </si>
  <si>
    <t>Zeitraum / Bestelldatum</t>
  </si>
  <si>
    <t>Projektdurchführung</t>
  </si>
  <si>
    <t>Erika Musterfrau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</si>
  <si>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Die Spalten "Gesuch" beziehen sich auf die ursprünglich vorgesehenen Werte gemäss eingereichtem Gesuch um Finanzhilfe. Die Spalten "Projekt" hingegen</t>
    </r>
  </si>
  <si>
    <r>
      <rPr>
        <sz val="7"/>
        <color theme="1"/>
        <rFont val="Times New Roman"/>
        <family val="1"/>
      </rPr>
      <t xml:space="preserve">         </t>
    </r>
    <r>
      <rPr>
        <sz val="10"/>
        <color theme="1"/>
        <rFont val="Arial"/>
        <family val="2"/>
      </rPr>
      <t>beziehen sich auf die effektiven Werte nach Projektabschluss.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</si>
  <si>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 xml:space="preserve">Ein Beispiel einer ausgefüllten Schlussabrechnung ist hier verfügbar: www.bfe.admin.ch/pilotdemonstration  </t>
    </r>
    <r>
      <rPr>
        <sz val="10"/>
        <color theme="1"/>
        <rFont val="Symbol"/>
        <family val="1"/>
        <charset val="2"/>
      </rPr>
      <t>®</t>
    </r>
  </si>
  <si>
    <t>Anweisungen</t>
  </si>
  <si>
    <t>(Honorarkosten)</t>
  </si>
  <si>
    <t>12.10.15 - 12.07.16</t>
  </si>
  <si>
    <t>Zeitraum</t>
  </si>
  <si>
    <t>01.01.2014</t>
  </si>
  <si>
    <t>08.01.2014</t>
  </si>
  <si>
    <t>Akkuzellen (TecNec Battery AG)</t>
  </si>
  <si>
    <t>Batteriemanagementsystem (TecNec Battery AG)</t>
  </si>
  <si>
    <t>Messtechnik (Alugani GmbH)</t>
  </si>
  <si>
    <t>Elektroinstallationen (diverse Lieferanten)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</si>
</sst>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7"/>
      <color theme="1"/>
      <name val="Times New Roman"/>
      <family val="1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22"/>
      <color theme="1"/>
      <name val="Arial"/>
      <family val="2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06">
    <xf numFmtId="0" fontId="0" fillId="0" borderId="0" xfId="0"/>
    <xf numFmtId="4" fontId="9" fillId="0" borderId="0" xfId="0" applyNumberFormat="1" applyFont="1" applyFill="1" applyBorder="1" applyProtection="1"/>
    <xf numFmtId="4" fontId="14" fillId="0" borderId="0" xfId="0" applyNumberFormat="1" applyFont="1" applyBorder="1" applyProtection="1"/>
    <xf numFmtId="0" fontId="10" fillId="0" borderId="5" xfId="0" applyFont="1" applyFill="1" applyBorder="1" applyProtection="1"/>
    <xf numFmtId="0" fontId="10" fillId="0" borderId="6" xfId="0" applyFont="1" applyFill="1" applyBorder="1" applyProtection="1"/>
    <xf numFmtId="0" fontId="10" fillId="0" borderId="6" xfId="0" applyFont="1" applyFill="1" applyBorder="1" applyAlignment="1" applyProtection="1"/>
    <xf numFmtId="3" fontId="10" fillId="2" borderId="11" xfId="0" applyNumberFormat="1" applyFont="1" applyFill="1" applyBorder="1" applyProtection="1">
      <protection locked="0"/>
    </xf>
    <xf numFmtId="3" fontId="10" fillId="0" borderId="7" xfId="0" applyNumberFormat="1" applyFont="1" applyFill="1" applyBorder="1" applyProtection="1"/>
    <xf numFmtId="3" fontId="10" fillId="2" borderId="11" xfId="0" applyNumberFormat="1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0" fontId="10" fillId="0" borderId="13" xfId="0" applyFont="1" applyFill="1" applyBorder="1" applyAlignment="1" applyProtection="1">
      <alignment horizontal="right"/>
    </xf>
    <xf numFmtId="3" fontId="10" fillId="2" borderId="5" xfId="0" applyNumberFormat="1" applyFont="1" applyFill="1" applyBorder="1" applyProtection="1">
      <protection locked="0"/>
    </xf>
    <xf numFmtId="3" fontId="10" fillId="2" borderId="7" xfId="0" applyNumberFormat="1" applyFont="1" applyFill="1" applyBorder="1" applyProtection="1">
      <protection locked="0"/>
    </xf>
    <xf numFmtId="0" fontId="10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Protection="1"/>
    <xf numFmtId="0" fontId="7" fillId="2" borderId="0" xfId="0" applyFont="1" applyFill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14" fontId="9" fillId="2" borderId="0" xfId="0" applyNumberFormat="1" applyFont="1" applyFill="1" applyBorder="1" applyProtection="1"/>
    <xf numFmtId="0" fontId="7" fillId="0" borderId="0" xfId="0" applyFont="1" applyProtection="1"/>
    <xf numFmtId="0" fontId="11" fillId="0" borderId="0" xfId="0" applyFont="1" applyAlignment="1" applyProtection="1">
      <alignment horizontal="left"/>
    </xf>
    <xf numFmtId="0" fontId="7" fillId="0" borderId="0" xfId="0" applyFont="1" applyBorder="1" applyAlignment="1" applyProtection="1"/>
    <xf numFmtId="0" fontId="9" fillId="0" borderId="0" xfId="0" applyFont="1" applyBorder="1" applyAlignment="1" applyProtection="1"/>
    <xf numFmtId="0" fontId="0" fillId="0" borderId="0" xfId="0" applyFill="1" applyProtection="1"/>
    <xf numFmtId="0" fontId="8" fillId="0" borderId="0" xfId="0" applyFont="1" applyProtection="1"/>
    <xf numFmtId="0" fontId="6" fillId="2" borderId="0" xfId="0" applyFont="1" applyFill="1" applyProtection="1"/>
    <xf numFmtId="49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7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horizontal="center"/>
    </xf>
    <xf numFmtId="3" fontId="9" fillId="0" borderId="0" xfId="0" applyNumberFormat="1" applyFont="1" applyBorder="1" applyAlignment="1" applyProtection="1"/>
    <xf numFmtId="49" fontId="10" fillId="2" borderId="9" xfId="0" applyNumberFormat="1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/>
    <xf numFmtId="49" fontId="10" fillId="2" borderId="14" xfId="0" applyNumberFormat="1" applyFont="1" applyFill="1" applyBorder="1" applyAlignment="1" applyProtection="1">
      <alignment horizontal="left"/>
      <protection locked="0"/>
    </xf>
    <xf numFmtId="3" fontId="10" fillId="0" borderId="6" xfId="0" applyNumberFormat="1" applyFont="1" applyFill="1" applyBorder="1" applyProtection="1"/>
    <xf numFmtId="0" fontId="14" fillId="0" borderId="0" xfId="0" applyFont="1" applyBorder="1" applyAlignment="1" applyProtection="1">
      <alignment vertical="center"/>
    </xf>
    <xf numFmtId="49" fontId="10" fillId="2" borderId="5" xfId="0" applyNumberFormat="1" applyFont="1" applyFill="1" applyBorder="1" applyAlignment="1" applyProtection="1">
      <alignment horizontal="left"/>
      <protection locked="0"/>
    </xf>
    <xf numFmtId="49" fontId="10" fillId="2" borderId="6" xfId="0" applyNumberFormat="1" applyFont="1" applyFill="1" applyBorder="1" applyAlignment="1" applyProtection="1">
      <alignment horizontal="left"/>
      <protection locked="0"/>
    </xf>
    <xf numFmtId="3" fontId="10" fillId="0" borderId="10" xfId="0" applyNumberFormat="1" applyFont="1" applyFill="1" applyBorder="1" applyProtection="1"/>
    <xf numFmtId="3" fontId="10" fillId="0" borderId="12" xfId="0" applyNumberFormat="1" applyFont="1" applyFill="1" applyBorder="1" applyProtection="1"/>
    <xf numFmtId="3" fontId="10" fillId="0" borderId="13" xfId="0" applyNumberFormat="1" applyFont="1" applyFill="1" applyBorder="1" applyProtection="1"/>
    <xf numFmtId="3" fontId="10" fillId="2" borderId="6" xfId="0" applyNumberFormat="1" applyFont="1" applyFill="1" applyBorder="1" applyProtection="1">
      <protection locked="0"/>
    </xf>
    <xf numFmtId="3" fontId="10" fillId="2" borderId="0" xfId="0" applyNumberFormat="1" applyFont="1" applyFill="1" applyBorder="1" applyAlignment="1" applyProtection="1">
      <protection locked="0"/>
    </xf>
    <xf numFmtId="0" fontId="14" fillId="0" borderId="26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protection locked="0"/>
    </xf>
    <xf numFmtId="3" fontId="10" fillId="2" borderId="9" xfId="0" applyNumberFormat="1" applyFont="1" applyFill="1" applyBorder="1" applyAlignment="1" applyProtection="1">
      <protection locked="0"/>
    </xf>
    <xf numFmtId="3" fontId="10" fillId="2" borderId="1" xfId="0" applyNumberFormat="1" applyFont="1" applyFill="1" applyBorder="1" applyAlignment="1" applyProtection="1">
      <protection locked="0"/>
    </xf>
    <xf numFmtId="3" fontId="10" fillId="2" borderId="14" xfId="0" applyNumberFormat="1" applyFont="1" applyFill="1" applyBorder="1" applyAlignment="1" applyProtection="1">
      <protection locked="0"/>
    </xf>
    <xf numFmtId="164" fontId="14" fillId="0" borderId="26" xfId="0" applyNumberFormat="1" applyFont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left"/>
    </xf>
    <xf numFmtId="3" fontId="10" fillId="2" borderId="12" xfId="0" applyNumberFormat="1" applyFont="1" applyFill="1" applyBorder="1" applyAlignment="1" applyProtection="1">
      <protection locked="0"/>
    </xf>
    <xf numFmtId="49" fontId="10" fillId="2" borderId="12" xfId="0" applyNumberFormat="1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/>
    </xf>
    <xf numFmtId="0" fontId="10" fillId="0" borderId="14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49" fontId="10" fillId="2" borderId="13" xfId="0" applyNumberFormat="1" applyFont="1" applyFill="1" applyBorder="1" applyAlignment="1" applyProtection="1">
      <alignment horizontal="left"/>
      <protection locked="0"/>
    </xf>
    <xf numFmtId="3" fontId="10" fillId="2" borderId="14" xfId="0" applyNumberFormat="1" applyFont="1" applyFill="1" applyBorder="1" applyProtection="1">
      <protection locked="0"/>
    </xf>
    <xf numFmtId="3" fontId="10" fillId="2" borderId="9" xfId="0" applyNumberFormat="1" applyFont="1" applyFill="1" applyBorder="1" applyProtection="1">
      <protection locked="0"/>
    </xf>
    <xf numFmtId="0" fontId="10" fillId="0" borderId="12" xfId="0" applyFont="1" applyFill="1" applyBorder="1" applyAlignment="1" applyProtection="1">
      <alignment horizontal="right"/>
    </xf>
    <xf numFmtId="0" fontId="3" fillId="2" borderId="0" xfId="0" applyFont="1" applyFill="1" applyProtection="1"/>
    <xf numFmtId="0" fontId="9" fillId="2" borderId="29" xfId="0" applyFont="1" applyFill="1" applyBorder="1" applyAlignment="1" applyProtection="1"/>
    <xf numFmtId="0" fontId="0" fillId="0" borderId="0" xfId="0"/>
    <xf numFmtId="0" fontId="9" fillId="0" borderId="0" xfId="0" applyFont="1" applyProtection="1"/>
    <xf numFmtId="0" fontId="9" fillId="0" borderId="0" xfId="0" applyFont="1" applyFill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/>
    <xf numFmtId="0" fontId="9" fillId="0" borderId="0" xfId="0" applyFont="1" applyBorder="1" applyAlignment="1" applyProtection="1"/>
    <xf numFmtId="0" fontId="0" fillId="0" borderId="0" xfId="0" applyFill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18" fillId="0" borderId="0" xfId="0" applyFont="1" applyFill="1" applyAlignment="1" applyProtection="1">
      <alignment vertical="top" wrapText="1"/>
    </xf>
    <xf numFmtId="0" fontId="19" fillId="0" borderId="0" xfId="0" applyFont="1" applyProtection="1"/>
    <xf numFmtId="0" fontId="2" fillId="0" borderId="0" xfId="0" applyFont="1" applyAlignment="1" applyProtection="1">
      <alignment horizontal="left" vertical="center" indent="1"/>
    </xf>
    <xf numFmtId="0" fontId="21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23" fillId="0" borderId="0" xfId="1" applyFont="1" applyAlignment="1" applyProtection="1">
      <alignment horizontal="left"/>
      <protection locked="0"/>
    </xf>
    <xf numFmtId="0" fontId="12" fillId="0" borderId="0" xfId="0" applyFont="1" applyAlignment="1" applyProtection="1"/>
    <xf numFmtId="49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12" xfId="0" applyNumberFormat="1" applyFont="1" applyFill="1" applyBorder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center" vertical="center"/>
    </xf>
    <xf numFmtId="3" fontId="9" fillId="2" borderId="24" xfId="0" applyNumberFormat="1" applyFont="1" applyFill="1" applyBorder="1" applyAlignment="1" applyProtection="1">
      <alignment horizontal="center" vertical="center"/>
      <protection locked="0"/>
    </xf>
    <xf numFmtId="3" fontId="9" fillId="2" borderId="20" xfId="0" applyNumberFormat="1" applyFont="1" applyFill="1" applyBorder="1" applyAlignment="1" applyProtection="1">
      <alignment horizontal="center" vertical="center"/>
      <protection locked="0"/>
    </xf>
    <xf numFmtId="3" fontId="9" fillId="2" borderId="25" xfId="0" applyNumberFormat="1" applyFont="1" applyFill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3" fontId="9" fillId="2" borderId="12" xfId="0" applyNumberFormat="1" applyFont="1" applyFill="1" applyBorder="1" applyAlignment="1" applyProtection="1">
      <alignment horizontal="center" vertical="center"/>
      <protection locked="0"/>
    </xf>
    <xf numFmtId="3" fontId="11" fillId="0" borderId="17" xfId="0" applyNumberFormat="1" applyFont="1" applyFill="1" applyBorder="1" applyAlignment="1" applyProtection="1">
      <alignment horizontal="center" vertical="center"/>
    </xf>
    <xf numFmtId="3" fontId="11" fillId="0" borderId="15" xfId="0" applyNumberFormat="1" applyFont="1" applyFill="1" applyBorder="1" applyAlignment="1" applyProtection="1">
      <alignment horizontal="center" vertical="center"/>
    </xf>
    <xf numFmtId="3" fontId="11" fillId="0" borderId="16" xfId="0" applyNumberFormat="1" applyFont="1" applyFill="1" applyBorder="1" applyAlignment="1" applyProtection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</xf>
    <xf numFmtId="3" fontId="9" fillId="0" borderId="20" xfId="0" applyNumberFormat="1" applyFont="1" applyBorder="1" applyAlignment="1" applyProtection="1">
      <alignment horizontal="center" vertical="center"/>
    </xf>
    <xf numFmtId="3" fontId="9" fillId="0" borderId="25" xfId="0" applyNumberFormat="1" applyFont="1" applyBorder="1" applyAlignment="1" applyProtection="1">
      <alignment horizontal="center" vertical="center"/>
    </xf>
    <xf numFmtId="3" fontId="9" fillId="0" borderId="11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 vertical="center"/>
    </xf>
    <xf numFmtId="3" fontId="9" fillId="0" borderId="12" xfId="0" applyNumberFormat="1" applyFont="1" applyBorder="1" applyAlignment="1" applyProtection="1">
      <alignment horizontal="center" vertical="center"/>
    </xf>
    <xf numFmtId="3" fontId="11" fillId="0" borderId="17" xfId="0" applyNumberFormat="1" applyFont="1" applyBorder="1" applyAlignment="1" applyProtection="1">
      <alignment horizontal="center" vertical="center"/>
    </xf>
    <xf numFmtId="3" fontId="11" fillId="0" borderId="15" xfId="0" applyNumberFormat="1" applyFont="1" applyBorder="1" applyAlignment="1" applyProtection="1">
      <alignment horizontal="center" vertical="center"/>
    </xf>
    <xf numFmtId="3" fontId="11" fillId="0" borderId="18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top"/>
    </xf>
    <xf numFmtId="0" fontId="12" fillId="0" borderId="8" xfId="0" applyFont="1" applyBorder="1" applyAlignment="1" applyProtection="1">
      <alignment horizontal="center" vertical="top"/>
    </xf>
    <xf numFmtId="0" fontId="12" fillId="0" borderId="10" xfId="0" applyFont="1" applyBorder="1" applyAlignment="1" applyProtection="1">
      <alignment horizontal="center" vertical="top"/>
    </xf>
    <xf numFmtId="0" fontId="12" fillId="0" borderId="14" xfId="0" applyFont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/>
    </xf>
    <xf numFmtId="0" fontId="12" fillId="0" borderId="13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3" fontId="9" fillId="2" borderId="21" xfId="0" applyNumberFormat="1" applyFont="1" applyFill="1" applyBorder="1" applyAlignment="1" applyProtection="1">
      <alignment horizontal="center" vertical="center"/>
      <protection locked="0"/>
    </xf>
    <xf numFmtId="3" fontId="9" fillId="2" borderId="22" xfId="0" applyNumberFormat="1" applyFont="1" applyFill="1" applyBorder="1" applyAlignment="1" applyProtection="1">
      <alignment horizontal="center" vertical="center"/>
      <protection locked="0"/>
    </xf>
    <xf numFmtId="3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9" fillId="2" borderId="19" xfId="0" applyFont="1" applyFill="1" applyBorder="1" applyAlignment="1" applyProtection="1">
      <alignment horizontal="left"/>
      <protection locked="0"/>
    </xf>
    <xf numFmtId="14" fontId="9" fillId="2" borderId="20" xfId="0" applyNumberFormat="1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left"/>
      <protection locked="0"/>
    </xf>
    <xf numFmtId="3" fontId="9" fillId="0" borderId="9" xfId="0" applyNumberFormat="1" applyFont="1" applyBorder="1" applyAlignment="1" applyProtection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</xf>
    <xf numFmtId="3" fontId="9" fillId="0" borderId="10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49" fontId="10" fillId="2" borderId="11" xfId="0" applyNumberFormat="1" applyFont="1" applyFill="1" applyBorder="1" applyAlignment="1" applyProtection="1">
      <alignment horizontal="left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49" fontId="10" fillId="2" borderId="12" xfId="0" applyNumberFormat="1" applyFont="1" applyFill="1" applyBorder="1" applyAlignment="1" applyProtection="1">
      <alignment horizontal="left"/>
      <protection locked="0"/>
    </xf>
    <xf numFmtId="49" fontId="10" fillId="2" borderId="14" xfId="0" applyNumberFormat="1" applyFont="1" applyFill="1" applyBorder="1" applyAlignment="1" applyProtection="1">
      <alignment horizontal="left"/>
      <protection locked="0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49" fontId="10" fillId="2" borderId="13" xfId="0" applyNumberFormat="1" applyFont="1" applyFill="1" applyBorder="1" applyAlignment="1" applyProtection="1">
      <alignment horizontal="left"/>
      <protection locked="0"/>
    </xf>
    <xf numFmtId="49" fontId="10" fillId="2" borderId="9" xfId="0" applyNumberFormat="1" applyFon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164" fontId="14" fillId="0" borderId="26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10" fillId="0" borderId="9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right"/>
    </xf>
    <xf numFmtId="0" fontId="10" fillId="0" borderId="10" xfId="0" applyFont="1" applyFill="1" applyBorder="1" applyAlignment="1" applyProtection="1">
      <alignment horizontal="right"/>
    </xf>
    <xf numFmtId="0" fontId="10" fillId="0" borderId="11" xfId="0" applyFont="1" applyFill="1" applyBorder="1" applyAlignment="1" applyProtection="1">
      <alignment horizontal="right"/>
    </xf>
    <xf numFmtId="0" fontId="10" fillId="0" borderId="12" xfId="0" applyFont="1" applyFill="1" applyBorder="1" applyAlignment="1" applyProtection="1">
      <alignment horizontal="right"/>
    </xf>
    <xf numFmtId="3" fontId="10" fillId="2" borderId="9" xfId="0" applyNumberFormat="1" applyFont="1" applyFill="1" applyBorder="1" applyAlignment="1" applyProtection="1">
      <alignment horizontal="right"/>
      <protection locked="0"/>
    </xf>
    <xf numFmtId="3" fontId="10" fillId="2" borderId="8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3" fontId="10" fillId="2" borderId="14" xfId="0" applyNumberFormat="1" applyFont="1" applyFill="1" applyBorder="1" applyAlignment="1" applyProtection="1">
      <alignment horizontal="right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14" fillId="0" borderId="26" xfId="0" applyFont="1" applyBorder="1" applyAlignment="1" applyProtection="1">
      <alignment horizontal="left" vertical="center"/>
    </xf>
    <xf numFmtId="164" fontId="14" fillId="0" borderId="31" xfId="0" applyNumberFormat="1" applyFont="1" applyBorder="1" applyAlignment="1" applyProtection="1">
      <alignment horizontal="right" vertical="center"/>
    </xf>
    <xf numFmtId="4" fontId="10" fillId="2" borderId="9" xfId="0" applyNumberFormat="1" applyFont="1" applyFill="1" applyBorder="1" applyAlignment="1" applyProtection="1">
      <alignment horizontal="right"/>
      <protection locked="0"/>
    </xf>
    <xf numFmtId="4" fontId="10" fillId="2" borderId="8" xfId="0" applyNumberFormat="1" applyFont="1" applyFill="1" applyBorder="1" applyAlignment="1" applyProtection="1">
      <alignment horizontal="right"/>
      <protection locked="0"/>
    </xf>
    <xf numFmtId="4" fontId="10" fillId="2" borderId="11" xfId="0" applyNumberFormat="1" applyFont="1" applyFill="1" applyBorder="1" applyAlignment="1" applyProtection="1">
      <alignment horizontal="right"/>
      <protection locked="0"/>
    </xf>
    <xf numFmtId="4" fontId="10" fillId="2" borderId="0" xfId="0" applyNumberFormat="1" applyFont="1" applyFill="1" applyBorder="1" applyAlignment="1" applyProtection="1">
      <alignment horizontal="right"/>
      <protection locked="0"/>
    </xf>
    <xf numFmtId="4" fontId="10" fillId="2" borderId="14" xfId="0" applyNumberFormat="1" applyFont="1" applyFill="1" applyBorder="1" applyAlignment="1" applyProtection="1">
      <alignment horizontal="right"/>
      <protection locked="0"/>
    </xf>
    <xf numFmtId="4" fontId="10" fillId="2" borderId="1" xfId="0" applyNumberFormat="1" applyFont="1" applyFill="1" applyBorder="1" applyAlignment="1" applyProtection="1">
      <alignment horizontal="righ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74532</xdr:colOff>
      <xdr:row>9</xdr:row>
      <xdr:rowOff>178680</xdr:rowOff>
    </xdr:from>
    <xdr:to>
      <xdr:col>56</xdr:col>
      <xdr:colOff>7352</xdr:colOff>
      <xdr:row>17</xdr:row>
      <xdr:rowOff>117719</xdr:rowOff>
    </xdr:to>
    <xdr:sp macro="" textlink="">
      <xdr:nvSpPr>
        <xdr:cNvPr id="2" name="Textfeld 1"/>
        <xdr:cNvSpPr txBox="1"/>
      </xdr:nvSpPr>
      <xdr:spPr>
        <a:xfrm rot="19800967">
          <a:off x="988932" y="2083680"/>
          <a:ext cx="7552820" cy="1828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Beispiel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792479</xdr:colOff>
      <xdr:row>4</xdr:row>
      <xdr:rowOff>0</xdr:rowOff>
    </xdr:from>
    <xdr:to>
      <xdr:col>5</xdr:col>
      <xdr:colOff>217777</xdr:colOff>
      <xdr:row>42</xdr:row>
      <xdr:rowOff>124236</xdr:rowOff>
    </xdr:to>
    <xdr:sp macro="" textlink="">
      <xdr:nvSpPr>
        <xdr:cNvPr id="3" name="Textfeld 2"/>
        <xdr:cNvSpPr txBox="1"/>
      </xdr:nvSpPr>
      <xdr:spPr>
        <a:xfrm rot="18047136">
          <a:off x="-595215" y="3368894"/>
          <a:ext cx="7496586" cy="2358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Beispiel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1965796</xdr:colOff>
      <xdr:row>3</xdr:row>
      <xdr:rowOff>90348</xdr:rowOff>
    </xdr:from>
    <xdr:to>
      <xdr:col>2</xdr:col>
      <xdr:colOff>228046</xdr:colOff>
      <xdr:row>40</xdr:row>
      <xdr:rowOff>136998</xdr:rowOff>
    </xdr:to>
    <xdr:sp macro="" textlink="">
      <xdr:nvSpPr>
        <xdr:cNvPr id="2" name="Textfeld 1"/>
        <xdr:cNvSpPr txBox="1"/>
      </xdr:nvSpPr>
      <xdr:spPr>
        <a:xfrm rot="18047136">
          <a:off x="-602804" y="3268548"/>
          <a:ext cx="7495200" cy="235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Beispiel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de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tabSelected="1" view="pageLayout" zoomScaleNormal="100" workbookViewId="0">
      <selection activeCell="I2" sqref="I2:BM2"/>
    </sheetView>
  </sheetViews>
  <sheetFormatPr baseColWidth="10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8" customHeight="1">
      <c r="A2" s="25" t="s">
        <v>1</v>
      </c>
      <c r="B2" s="26"/>
      <c r="C2" s="27"/>
      <c r="D2" s="27"/>
      <c r="E2" s="27"/>
      <c r="F2" s="27"/>
      <c r="G2" s="27"/>
      <c r="H2" s="27"/>
      <c r="I2" s="158" t="s">
        <v>31</v>
      </c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</row>
    <row r="3" spans="1:65" ht="22.8" customHeight="1">
      <c r="A3" s="80" t="s">
        <v>73</v>
      </c>
      <c r="B3" s="26"/>
      <c r="C3" s="28"/>
      <c r="D3" s="28"/>
      <c r="E3" s="28"/>
      <c r="F3" s="29"/>
      <c r="G3" s="27"/>
      <c r="H3" s="28"/>
      <c r="I3" s="160" t="s">
        <v>32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28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17</v>
      </c>
      <c r="AJ3" s="26"/>
      <c r="AK3" s="26"/>
      <c r="AL3" s="26"/>
      <c r="AM3" s="26"/>
      <c r="AN3" s="26"/>
      <c r="AO3" s="81"/>
      <c r="AP3" s="81"/>
      <c r="AQ3" s="160" t="s">
        <v>79</v>
      </c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</row>
    <row r="4" spans="1:65" ht="22.8" customHeight="1">
      <c r="A4" s="37" t="s">
        <v>14</v>
      </c>
      <c r="B4" s="26"/>
      <c r="C4" s="30"/>
      <c r="D4" s="28"/>
      <c r="E4" s="28"/>
      <c r="F4" s="28"/>
      <c r="G4" s="28"/>
      <c r="H4" s="28"/>
      <c r="I4" s="159">
        <v>41640</v>
      </c>
      <c r="J4" s="159"/>
      <c r="K4" s="159"/>
      <c r="L4" s="159"/>
      <c r="M4" s="159"/>
      <c r="N4" s="42" t="s">
        <v>3</v>
      </c>
      <c r="O4" s="159">
        <v>42563</v>
      </c>
      <c r="P4" s="159"/>
      <c r="Q4" s="159"/>
      <c r="R4" s="159"/>
      <c r="S4" s="159"/>
      <c r="T4" s="28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15</v>
      </c>
      <c r="AJ4" s="26"/>
      <c r="AK4" s="26"/>
      <c r="AL4" s="26"/>
      <c r="AM4" s="26"/>
      <c r="AN4" s="26"/>
      <c r="AO4" s="26"/>
      <c r="AP4" s="26"/>
      <c r="AQ4" s="160" t="s">
        <v>33</v>
      </c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68" t="s">
        <v>18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68" t="s">
        <v>51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3"/>
      <c r="N8" s="130" t="s">
        <v>58</v>
      </c>
      <c r="O8" s="131"/>
      <c r="P8" s="131"/>
      <c r="Q8" s="131"/>
      <c r="R8" s="131"/>
      <c r="S8" s="131"/>
      <c r="T8" s="131"/>
      <c r="U8" s="131"/>
      <c r="V8" s="132"/>
      <c r="W8" s="130" t="s">
        <v>57</v>
      </c>
      <c r="X8" s="131"/>
      <c r="Y8" s="131"/>
      <c r="Z8" s="131"/>
      <c r="AA8" s="131"/>
      <c r="AB8" s="131"/>
      <c r="AC8" s="131"/>
      <c r="AD8" s="131"/>
      <c r="AE8" s="132"/>
      <c r="AI8" s="164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6"/>
      <c r="AV8" s="130" t="s">
        <v>58</v>
      </c>
      <c r="AW8" s="131"/>
      <c r="AX8" s="131"/>
      <c r="AY8" s="131"/>
      <c r="AZ8" s="131"/>
      <c r="BA8" s="131"/>
      <c r="BB8" s="131"/>
      <c r="BC8" s="131"/>
      <c r="BD8" s="132"/>
      <c r="BE8" s="130" t="s">
        <v>57</v>
      </c>
      <c r="BF8" s="131"/>
      <c r="BG8" s="131"/>
      <c r="BH8" s="131"/>
      <c r="BI8" s="131"/>
      <c r="BJ8" s="131"/>
      <c r="BK8" s="131"/>
      <c r="BL8" s="131"/>
      <c r="BM8" s="132"/>
    </row>
    <row r="9" spans="1:65" ht="14.4" customHeigh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33" t="s">
        <v>5</v>
      </c>
      <c r="O9" s="134"/>
      <c r="P9" s="134"/>
      <c r="Q9" s="134"/>
      <c r="R9" s="134"/>
      <c r="S9" s="134"/>
      <c r="T9" s="134"/>
      <c r="U9" s="134"/>
      <c r="V9" s="135"/>
      <c r="W9" s="133" t="s">
        <v>5</v>
      </c>
      <c r="X9" s="134"/>
      <c r="Y9" s="134"/>
      <c r="Z9" s="134"/>
      <c r="AA9" s="134"/>
      <c r="AB9" s="134"/>
      <c r="AC9" s="134"/>
      <c r="AD9" s="134"/>
      <c r="AE9" s="135"/>
      <c r="AI9" s="167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9"/>
      <c r="AV9" s="133" t="s">
        <v>7</v>
      </c>
      <c r="AW9" s="134"/>
      <c r="AX9" s="134"/>
      <c r="AY9" s="134"/>
      <c r="AZ9" s="134"/>
      <c r="BA9" s="134"/>
      <c r="BB9" s="134"/>
      <c r="BC9" s="134"/>
      <c r="BD9" s="135"/>
      <c r="BE9" s="133" t="s">
        <v>7</v>
      </c>
      <c r="BF9" s="134"/>
      <c r="BG9" s="134"/>
      <c r="BH9" s="134"/>
      <c r="BI9" s="134"/>
      <c r="BJ9" s="134"/>
      <c r="BK9" s="134"/>
      <c r="BL9" s="134"/>
      <c r="BM9" s="135"/>
    </row>
    <row r="10" spans="1:65" ht="22.8" customHeight="1">
      <c r="A10" s="127" t="s">
        <v>19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  <c r="N10" s="136">
        <v>600000</v>
      </c>
      <c r="O10" s="137"/>
      <c r="P10" s="137"/>
      <c r="Q10" s="137"/>
      <c r="R10" s="137"/>
      <c r="S10" s="137"/>
      <c r="T10" s="137"/>
      <c r="U10" s="137"/>
      <c r="V10" s="138"/>
      <c r="W10" s="161">
        <f>Investitionskosten!G22+Investitionskosten!G46</f>
        <v>586750</v>
      </c>
      <c r="X10" s="162"/>
      <c r="Y10" s="162"/>
      <c r="Z10" s="162"/>
      <c r="AA10" s="162"/>
      <c r="AB10" s="162"/>
      <c r="AC10" s="162"/>
      <c r="AD10" s="162"/>
      <c r="AE10" s="163"/>
      <c r="AI10" s="139" t="s">
        <v>59</v>
      </c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1"/>
      <c r="AV10" s="145">
        <v>15</v>
      </c>
      <c r="AW10" s="146"/>
      <c r="AX10" s="146"/>
      <c r="AY10" s="146"/>
      <c r="AZ10" s="146"/>
      <c r="BA10" s="146"/>
      <c r="BB10" s="146"/>
      <c r="BC10" s="146"/>
      <c r="BD10" s="147"/>
      <c r="BE10" s="142">
        <v>12</v>
      </c>
      <c r="BF10" s="143"/>
      <c r="BG10" s="143"/>
      <c r="BH10" s="143"/>
      <c r="BI10" s="143"/>
      <c r="BJ10" s="143"/>
      <c r="BK10" s="143"/>
      <c r="BL10" s="143"/>
      <c r="BM10" s="144"/>
    </row>
    <row r="11" spans="1:65" ht="22.8" customHeight="1">
      <c r="A11" s="154" t="s">
        <v>4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03">
        <v>1000</v>
      </c>
      <c r="O11" s="104"/>
      <c r="P11" s="104"/>
      <c r="Q11" s="104"/>
      <c r="R11" s="104"/>
      <c r="S11" s="104"/>
      <c r="T11" s="104"/>
      <c r="U11" s="104"/>
      <c r="V11" s="105"/>
      <c r="W11" s="112">
        <f>'Jährliche Kosten'!E10-'Jährliche Kosten'!E22</f>
        <v>1700</v>
      </c>
      <c r="X11" s="113"/>
      <c r="Y11" s="113"/>
      <c r="Z11" s="113"/>
      <c r="AA11" s="113"/>
      <c r="AB11" s="113"/>
      <c r="AC11" s="113"/>
      <c r="AD11" s="113"/>
      <c r="AE11" s="114"/>
      <c r="BH11" s="19"/>
      <c r="BI11" s="19"/>
      <c r="BJ11" s="19"/>
      <c r="BK11" s="19"/>
      <c r="BL11" s="19"/>
      <c r="BM11" s="19"/>
    </row>
    <row r="12" spans="1:65" ht="22.8" customHeight="1" thickBot="1">
      <c r="A12" s="151" t="s">
        <v>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06">
        <v>14000</v>
      </c>
      <c r="O12" s="107"/>
      <c r="P12" s="107"/>
      <c r="Q12" s="107"/>
      <c r="R12" s="107"/>
      <c r="S12" s="107"/>
      <c r="T12" s="107"/>
      <c r="U12" s="107"/>
      <c r="V12" s="108"/>
      <c r="W12" s="115">
        <f>'Jährliche Kosten'!E34-'Jährliche Kosten'!E46</f>
        <v>14000</v>
      </c>
      <c r="X12" s="116"/>
      <c r="Y12" s="116"/>
      <c r="Z12" s="116"/>
      <c r="AA12" s="116"/>
      <c r="AB12" s="116"/>
      <c r="AC12" s="116"/>
      <c r="AD12" s="116"/>
      <c r="AE12" s="117"/>
      <c r="AI12" s="102" t="s">
        <v>70</v>
      </c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</row>
    <row r="13" spans="1:65" s="35" customFormat="1" ht="22.8" customHeight="1" thickBot="1">
      <c r="A13" s="148" t="s">
        <v>0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50"/>
      <c r="N13" s="109">
        <f>IF(ISERROR(N10+AV10*(N11+N12)),"",N10+AV10*(N11+N12))</f>
        <v>825000</v>
      </c>
      <c r="O13" s="110"/>
      <c r="P13" s="110"/>
      <c r="Q13" s="110"/>
      <c r="R13" s="110"/>
      <c r="S13" s="110"/>
      <c r="T13" s="110"/>
      <c r="U13" s="110"/>
      <c r="V13" s="111"/>
      <c r="W13" s="118">
        <f>IF(W10+BE10*(W11+W12)=0,"",W10+BE10*(W11+W12))</f>
        <v>775150</v>
      </c>
      <c r="X13" s="119"/>
      <c r="Y13" s="119"/>
      <c r="Z13" s="119"/>
      <c r="AA13" s="119"/>
      <c r="AB13" s="119"/>
      <c r="AC13" s="119"/>
      <c r="AD13" s="119"/>
      <c r="AE13" s="120"/>
      <c r="AH13" s="23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 ht="14.4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43"/>
      <c r="AB15" s="34"/>
      <c r="AC15" s="34"/>
      <c r="AD15" s="34"/>
      <c r="AE15" s="34"/>
      <c r="AF15" s="41"/>
      <c r="AG15" s="41"/>
      <c r="AH15" s="40"/>
      <c r="AI15" s="41"/>
      <c r="AJ15" s="41"/>
      <c r="AK15" s="33"/>
      <c r="BM15" s="19"/>
    </row>
    <row r="16" spans="1:65">
      <c r="A16" s="157" t="s">
        <v>20</v>
      </c>
      <c r="B16" s="157"/>
      <c r="C16" s="157"/>
      <c r="D16" s="157"/>
      <c r="E16" s="157"/>
      <c r="F16" s="15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3"/>
      <c r="AA16" s="83"/>
      <c r="AB16" s="83"/>
      <c r="AC16" s="83"/>
      <c r="AD16" s="83"/>
      <c r="AE16" s="83"/>
      <c r="AF16" s="85"/>
      <c r="AG16" s="85"/>
      <c r="AH16" s="83"/>
      <c r="AI16" s="84"/>
      <c r="AJ16" s="85"/>
      <c r="AK16" s="86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</row>
    <row r="17" spans="1:65">
      <c r="A17" s="95" t="s">
        <v>80</v>
      </c>
      <c r="B17" s="82"/>
      <c r="C17" s="92"/>
      <c r="D17" s="92"/>
      <c r="E17" s="92"/>
      <c r="F17" s="92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3"/>
      <c r="AA17" s="83"/>
      <c r="AB17" s="83"/>
      <c r="AC17" s="83"/>
      <c r="AD17" s="83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</row>
    <row r="18" spans="1:65">
      <c r="A18" s="94" t="s">
        <v>81</v>
      </c>
      <c r="B18" s="82"/>
      <c r="C18" s="92"/>
      <c r="D18" s="92"/>
      <c r="E18" s="92"/>
      <c r="F18" s="92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3"/>
      <c r="AA18" s="83"/>
      <c r="AB18" s="83"/>
      <c r="AC18" s="83"/>
      <c r="AD18" s="83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</row>
    <row r="19" spans="1:65">
      <c r="A19" s="95" t="s">
        <v>72</v>
      </c>
      <c r="B19" s="9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</row>
    <row r="20" spans="1:65">
      <c r="A20" s="95" t="s">
        <v>71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</row>
    <row r="21" spans="1:65">
      <c r="A21" s="95" t="s">
        <v>82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2"/>
      <c r="AL21" s="82"/>
      <c r="AM21" s="82"/>
      <c r="AN21" s="82"/>
      <c r="AO21" s="82"/>
      <c r="AP21" s="82"/>
      <c r="AQ21" s="82"/>
      <c r="AR21" s="82"/>
      <c r="AS21" s="82"/>
      <c r="AT21" s="101" t="s">
        <v>78</v>
      </c>
      <c r="AU21" s="101"/>
      <c r="AV21" s="101"/>
      <c r="AW21" s="101"/>
      <c r="AX21" s="101"/>
      <c r="AY21" s="101"/>
      <c r="AZ21" s="101"/>
      <c r="BA21" s="101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</row>
    <row r="22" spans="1:65">
      <c r="A22" s="9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2"/>
      <c r="AL22" s="82"/>
      <c r="AM22" s="82"/>
      <c r="AN22" s="82"/>
      <c r="AO22" s="82"/>
      <c r="AP22" s="82"/>
      <c r="AQ22" s="82"/>
      <c r="AR22" s="82"/>
      <c r="AS22" s="82"/>
      <c r="AT22" s="97"/>
      <c r="AU22" s="97"/>
      <c r="AV22" s="97"/>
      <c r="AW22" s="97"/>
      <c r="AX22" s="97"/>
      <c r="AY22" s="97"/>
      <c r="AZ22" s="97"/>
      <c r="BA22" s="97"/>
      <c r="BB22" s="82"/>
      <c r="BK22" s="82"/>
      <c r="BL22" s="82"/>
      <c r="BM22" s="82"/>
    </row>
    <row r="23" spans="1:65">
      <c r="A23" s="98" t="s">
        <v>83</v>
      </c>
      <c r="B23" s="98"/>
      <c r="C23" s="98"/>
      <c r="D23" s="98"/>
      <c r="E23" s="98"/>
      <c r="F23" s="9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BF23" s="82"/>
      <c r="BG23" s="82"/>
      <c r="BH23" s="82"/>
      <c r="BI23" s="82"/>
      <c r="BJ23" s="82"/>
      <c r="BK23" s="82"/>
      <c r="BL23" s="82"/>
      <c r="BM23" s="82"/>
    </row>
    <row r="24" spans="1:65">
      <c r="A24" s="94" t="s">
        <v>21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</row>
    <row r="25" spans="1:65" ht="15.6">
      <c r="A25" s="94" t="s">
        <v>52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</row>
    <row r="26" spans="1:65" ht="15.6">
      <c r="A26" s="94" t="s">
        <v>53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</row>
    <row r="27" spans="1:65">
      <c r="A27" s="94" t="s">
        <v>54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88"/>
      <c r="AK27" s="88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</row>
    <row r="28" spans="1:65">
      <c r="A28" s="96" t="s">
        <v>55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88"/>
      <c r="AK28" s="88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</row>
    <row r="29" spans="1:65">
      <c r="A29" s="96" t="s">
        <v>56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88"/>
      <c r="AK29" s="88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</row>
    <row r="30" spans="1:65">
      <c r="A30" s="36"/>
      <c r="B30" s="36"/>
      <c r="C30" s="36"/>
      <c r="D30" s="36"/>
      <c r="E30" s="36"/>
      <c r="F30" s="36"/>
      <c r="G30" s="36"/>
      <c r="H30" s="36"/>
      <c r="I30" s="36"/>
    </row>
    <row r="31" spans="1:65">
      <c r="A31" s="36"/>
      <c r="B31" s="36"/>
      <c r="C31" s="36"/>
      <c r="D31" s="36"/>
      <c r="E31" s="36"/>
      <c r="F31" s="36"/>
      <c r="G31" s="36"/>
      <c r="H31" s="36"/>
      <c r="I31" s="36"/>
    </row>
    <row r="32" spans="1:65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  <row r="37" spans="1:9">
      <c r="A37" s="36"/>
      <c r="B37" s="36"/>
      <c r="C37" s="36"/>
      <c r="D37" s="36"/>
      <c r="E37" s="36"/>
      <c r="F37" s="36"/>
      <c r="G37" s="36"/>
      <c r="H37" s="36"/>
      <c r="I37" s="36"/>
    </row>
    <row r="38" spans="1:9">
      <c r="A38" s="36"/>
      <c r="B38" s="36"/>
      <c r="C38" s="36"/>
      <c r="D38" s="36"/>
      <c r="E38" s="36"/>
      <c r="F38" s="36"/>
      <c r="G38" s="36"/>
      <c r="H38" s="36"/>
      <c r="I38" s="36"/>
    </row>
  </sheetData>
  <sheetProtection sheet="1" objects="1" scenarios="1" selectLockedCells="1"/>
  <protectedRanges>
    <protectedRange sqref="A1:E1" name="Unteraufträge1"/>
  </protectedRanges>
  <mergeCells count="34">
    <mergeCell ref="A13:M13"/>
    <mergeCell ref="A12:M12"/>
    <mergeCell ref="A11:M11"/>
    <mergeCell ref="A16:F16"/>
    <mergeCell ref="I2:BM2"/>
    <mergeCell ref="I4:M4"/>
    <mergeCell ref="O4:S4"/>
    <mergeCell ref="I3:S3"/>
    <mergeCell ref="AQ3:BM3"/>
    <mergeCell ref="AQ4:BM4"/>
    <mergeCell ref="W8:AE8"/>
    <mergeCell ref="W9:AE9"/>
    <mergeCell ref="W10:AE10"/>
    <mergeCell ref="BE8:BM8"/>
    <mergeCell ref="BE9:BM9"/>
    <mergeCell ref="AI8:AU9"/>
    <mergeCell ref="AI10:AU10"/>
    <mergeCell ref="BE10:BM10"/>
    <mergeCell ref="AV8:BD8"/>
    <mergeCell ref="AV9:BD9"/>
    <mergeCell ref="AV10:BD10"/>
    <mergeCell ref="A8:M9"/>
    <mergeCell ref="A10:M10"/>
    <mergeCell ref="N8:V8"/>
    <mergeCell ref="N9:V9"/>
    <mergeCell ref="N10:V10"/>
    <mergeCell ref="AT21:BA21"/>
    <mergeCell ref="AI12:BM13"/>
    <mergeCell ref="N11:V11"/>
    <mergeCell ref="N12:V12"/>
    <mergeCell ref="N13:V13"/>
    <mergeCell ref="W11:AE11"/>
    <mergeCell ref="W12:AE12"/>
    <mergeCell ref="W13:AE13"/>
  </mergeCells>
  <hyperlinks>
    <hyperlink ref="AT21:BA21" r:id="rId1" display="Projektdurchführung"/>
  </hyperlinks>
  <pageMargins left="0.7" right="0.65833333333333333" top="0.78740157499999996" bottom="0.78740157499999996" header="0.3" footer="0.3"/>
  <pageSetup paperSize="9" orientation="landscape" r:id="rId2"/>
  <headerFooter>
    <oddHeader>&amp;L&amp;G&amp;C&amp;"Arial,Standard"&amp;14Schlussabrechnung für P+D+L-Projekte des BFE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A5" sqref="A5:C5"/>
    </sheetView>
  </sheetViews>
  <sheetFormatPr baseColWidth="10" defaultColWidth="11.5546875" defaultRowHeight="14.4"/>
  <cols>
    <col min="1" max="1" width="8.5546875" style="17" customWidth="1"/>
    <col min="2" max="2" width="1.44140625" style="17" customWidth="1"/>
    <col min="3" max="3" width="8.5546875" style="17" customWidth="1"/>
    <col min="4" max="4" width="29.109375" style="17" customWidth="1"/>
    <col min="5" max="6" width="8.5546875" style="17" customWidth="1"/>
    <col min="7" max="7" width="13" style="17" customWidth="1"/>
    <col min="8" max="8" width="9.44140625" style="17" customWidth="1"/>
    <col min="9" max="16384" width="11.5546875" style="17"/>
  </cols>
  <sheetData>
    <row r="1" spans="1:36">
      <c r="A1" s="180" t="s">
        <v>74</v>
      </c>
      <c r="B1" s="180"/>
      <c r="C1" s="180"/>
      <c r="D1" s="180"/>
      <c r="E1" s="180"/>
      <c r="F1" s="180"/>
      <c r="G1" s="180"/>
      <c r="H1" s="180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81" t="s">
        <v>84</v>
      </c>
      <c r="B2" s="181"/>
      <c r="C2" s="181"/>
      <c r="D2" s="181"/>
      <c r="E2" s="181"/>
      <c r="F2" s="181"/>
      <c r="G2" s="181"/>
      <c r="H2" s="181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82" t="s">
        <v>86</v>
      </c>
      <c r="B3" s="183"/>
      <c r="C3" s="184"/>
      <c r="D3" s="3" t="s">
        <v>16</v>
      </c>
      <c r="E3" s="66" t="s">
        <v>24</v>
      </c>
      <c r="F3" s="9" t="s">
        <v>11</v>
      </c>
      <c r="G3" s="9" t="s">
        <v>25</v>
      </c>
      <c r="H3" s="11" t="s">
        <v>22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85" t="s">
        <v>76</v>
      </c>
      <c r="B4" s="186"/>
      <c r="C4" s="187"/>
      <c r="D4" s="5" t="s">
        <v>9</v>
      </c>
      <c r="E4" s="67" t="s">
        <v>8</v>
      </c>
      <c r="F4" s="10" t="s">
        <v>27</v>
      </c>
      <c r="G4" s="10" t="s">
        <v>26</v>
      </c>
      <c r="H4" s="12" t="s">
        <v>5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76" t="s">
        <v>60</v>
      </c>
      <c r="B5" s="177"/>
      <c r="C5" s="178"/>
      <c r="D5" s="74" t="s">
        <v>34</v>
      </c>
      <c r="E5" s="44" t="s">
        <v>36</v>
      </c>
      <c r="F5" s="13">
        <v>260</v>
      </c>
      <c r="G5" s="13">
        <v>180</v>
      </c>
      <c r="H5" s="51">
        <f>IF(OR(ISBLANK(G5),ISBLANK(F5)),"",G5*F5)</f>
        <v>46800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70" t="s">
        <v>61</v>
      </c>
      <c r="B6" s="171"/>
      <c r="C6" s="172"/>
      <c r="D6" s="65" t="s">
        <v>35</v>
      </c>
      <c r="E6" s="38" t="s">
        <v>36</v>
      </c>
      <c r="F6" s="14">
        <v>1162</v>
      </c>
      <c r="G6" s="14">
        <v>100</v>
      </c>
      <c r="H6" s="52">
        <f t="shared" ref="H6:H21" si="0">IF(OR(ISBLANK(G6),ISBLANK(F6)),"",G6*F6)</f>
        <v>116200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70"/>
      <c r="B7" s="171"/>
      <c r="C7" s="172"/>
      <c r="D7" s="65"/>
      <c r="E7" s="38"/>
      <c r="F7" s="14"/>
      <c r="G7" s="14"/>
      <c r="H7" s="52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70"/>
      <c r="B8" s="171"/>
      <c r="C8" s="172"/>
      <c r="D8" s="65"/>
      <c r="E8" s="38"/>
      <c r="F8" s="14"/>
      <c r="G8" s="14"/>
      <c r="H8" s="52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70"/>
      <c r="B9" s="171"/>
      <c r="C9" s="172"/>
      <c r="D9" s="65"/>
      <c r="E9" s="38"/>
      <c r="F9" s="14"/>
      <c r="G9" s="14"/>
      <c r="H9" s="52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70"/>
      <c r="B10" s="171"/>
      <c r="C10" s="172"/>
      <c r="D10" s="65"/>
      <c r="E10" s="38"/>
      <c r="F10" s="14"/>
      <c r="G10" s="14"/>
      <c r="H10" s="52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70"/>
      <c r="B11" s="171"/>
      <c r="C11" s="172"/>
      <c r="D11" s="65"/>
      <c r="E11" s="38"/>
      <c r="F11" s="14"/>
      <c r="G11" s="14"/>
      <c r="H11" s="52" t="str">
        <f t="shared" si="0"/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70"/>
      <c r="B12" s="171"/>
      <c r="C12" s="172"/>
      <c r="D12" s="65"/>
      <c r="E12" s="38"/>
      <c r="F12" s="14"/>
      <c r="G12" s="14"/>
      <c r="H12" s="52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70"/>
      <c r="B13" s="171"/>
      <c r="C13" s="172"/>
      <c r="D13" s="65"/>
      <c r="E13" s="38"/>
      <c r="F13" s="14"/>
      <c r="G13" s="14"/>
      <c r="H13" s="52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70"/>
      <c r="B14" s="171"/>
      <c r="C14" s="172"/>
      <c r="D14" s="65"/>
      <c r="E14" s="38"/>
      <c r="F14" s="14"/>
      <c r="G14" s="14"/>
      <c r="H14" s="52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70"/>
      <c r="B15" s="171"/>
      <c r="C15" s="172"/>
      <c r="D15" s="65"/>
      <c r="E15" s="38"/>
      <c r="F15" s="14"/>
      <c r="G15" s="14"/>
      <c r="H15" s="52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70"/>
      <c r="B16" s="171"/>
      <c r="C16" s="172"/>
      <c r="D16" s="65"/>
      <c r="E16" s="38"/>
      <c r="F16" s="14"/>
      <c r="G16" s="14"/>
      <c r="H16" s="52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70"/>
      <c r="B17" s="171"/>
      <c r="C17" s="172"/>
      <c r="D17" s="65"/>
      <c r="E17" s="38"/>
      <c r="F17" s="14"/>
      <c r="G17" s="14"/>
      <c r="H17" s="52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70"/>
      <c r="B18" s="171"/>
      <c r="C18" s="172"/>
      <c r="D18" s="75"/>
      <c r="E18" s="38"/>
      <c r="F18" s="6"/>
      <c r="G18" s="6"/>
      <c r="H18" s="7" t="str">
        <f t="shared" si="0"/>
        <v/>
      </c>
    </row>
    <row r="19" spans="1:36" ht="14.4" customHeight="1">
      <c r="A19" s="170"/>
      <c r="B19" s="171"/>
      <c r="C19" s="172"/>
      <c r="D19" s="65"/>
      <c r="E19" s="38"/>
      <c r="F19" s="14"/>
      <c r="G19" s="14"/>
      <c r="H19" s="52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70"/>
      <c r="B20" s="171"/>
      <c r="C20" s="172"/>
      <c r="D20" s="65"/>
      <c r="E20" s="38"/>
      <c r="F20" s="14"/>
      <c r="G20" s="14"/>
      <c r="H20" s="52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73"/>
      <c r="B21" s="174"/>
      <c r="C21" s="175"/>
      <c r="D21" s="76"/>
      <c r="E21" s="46"/>
      <c r="F21" s="54"/>
      <c r="G21" s="54"/>
      <c r="H21" s="53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8" customHeight="1" thickBot="1">
      <c r="A22" s="48"/>
      <c r="B22" s="48"/>
      <c r="C22" s="48"/>
      <c r="D22" s="48"/>
      <c r="E22" s="48"/>
      <c r="F22" s="56" t="s">
        <v>0</v>
      </c>
      <c r="G22" s="179">
        <f>SUM(H5:H21)</f>
        <v>163000</v>
      </c>
      <c r="H22" s="179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69"/>
      <c r="B23" s="72"/>
      <c r="C23" s="72"/>
      <c r="D23" s="69"/>
      <c r="E23" s="69"/>
      <c r="F23" s="69"/>
      <c r="G23" s="69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80" t="s">
        <v>75</v>
      </c>
      <c r="B25" s="180"/>
      <c r="C25" s="180"/>
      <c r="D25" s="180"/>
      <c r="E25" s="180"/>
      <c r="F25" s="180"/>
      <c r="G25" s="180"/>
      <c r="H25" s="18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81" t="s">
        <v>28</v>
      </c>
      <c r="B26" s="181"/>
      <c r="C26" s="181"/>
      <c r="D26" s="181"/>
      <c r="E26" s="181"/>
      <c r="F26" s="181"/>
      <c r="G26" s="181"/>
      <c r="H26" s="181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82" t="s">
        <v>77</v>
      </c>
      <c r="B27" s="183"/>
      <c r="C27" s="184"/>
      <c r="D27" s="3" t="s">
        <v>16</v>
      </c>
      <c r="E27" s="15" t="s">
        <v>24</v>
      </c>
      <c r="F27" s="11" t="s">
        <v>11</v>
      </c>
      <c r="G27" s="9" t="s">
        <v>25</v>
      </c>
      <c r="H27" s="9" t="s">
        <v>22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85" t="s">
        <v>76</v>
      </c>
      <c r="B28" s="186"/>
      <c r="C28" s="187"/>
      <c r="D28" s="4" t="s">
        <v>9</v>
      </c>
      <c r="E28" s="63" t="s">
        <v>8</v>
      </c>
      <c r="F28" s="12" t="s">
        <v>27</v>
      </c>
      <c r="G28" s="10" t="s">
        <v>26</v>
      </c>
      <c r="H28" s="10" t="s">
        <v>5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76" t="s">
        <v>62</v>
      </c>
      <c r="B29" s="177"/>
      <c r="C29" s="178"/>
      <c r="D29" s="44" t="s">
        <v>42</v>
      </c>
      <c r="E29" s="49" t="s">
        <v>36</v>
      </c>
      <c r="F29" s="58">
        <v>573</v>
      </c>
      <c r="G29" s="59">
        <v>160</v>
      </c>
      <c r="H29" s="45">
        <f>IF(OR(ISBLANK(G29),ISBLANK(F29)),"",G29*F29)</f>
        <v>91680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70" t="s">
        <v>60</v>
      </c>
      <c r="B30" s="171"/>
      <c r="C30" s="172"/>
      <c r="D30" s="38" t="s">
        <v>69</v>
      </c>
      <c r="E30" s="39" t="s">
        <v>36</v>
      </c>
      <c r="F30" s="55">
        <v>325</v>
      </c>
      <c r="G30" s="8">
        <v>120</v>
      </c>
      <c r="H30" s="7">
        <f t="shared" ref="H30:H45" si="1">IF(OR(ISBLANK(G30),ISBLANK(F30)),"",G30*F30)</f>
        <v>39000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70" t="s">
        <v>60</v>
      </c>
      <c r="B31" s="171"/>
      <c r="C31" s="172"/>
      <c r="D31" s="38" t="s">
        <v>43</v>
      </c>
      <c r="E31" s="39" t="s">
        <v>36</v>
      </c>
      <c r="F31" s="55">
        <v>659</v>
      </c>
      <c r="G31" s="8">
        <v>180</v>
      </c>
      <c r="H31" s="7">
        <f t="shared" si="1"/>
        <v>118620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70" t="s">
        <v>85</v>
      </c>
      <c r="B32" s="171"/>
      <c r="C32" s="172"/>
      <c r="D32" s="65" t="s">
        <v>40</v>
      </c>
      <c r="E32" s="39" t="s">
        <v>36</v>
      </c>
      <c r="F32" s="64">
        <v>545</v>
      </c>
      <c r="G32" s="64">
        <v>110</v>
      </c>
      <c r="H32" s="52">
        <f t="shared" si="1"/>
        <v>59950</v>
      </c>
    </row>
    <row r="33" spans="1:36">
      <c r="A33" s="170"/>
      <c r="B33" s="171"/>
      <c r="C33" s="172"/>
      <c r="D33" s="100"/>
      <c r="E33" s="99"/>
      <c r="F33" s="14"/>
      <c r="G33" s="14"/>
      <c r="H33" s="7" t="str">
        <f t="shared" ref="H33:H44" si="2">IF(OR(ISBLANK(G33),ISBLANK(F33)),"",G33*F33)</f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70" t="s">
        <v>87</v>
      </c>
      <c r="B34" s="171"/>
      <c r="C34" s="172"/>
      <c r="D34" s="100" t="s">
        <v>89</v>
      </c>
      <c r="E34" s="99" t="s">
        <v>37</v>
      </c>
      <c r="F34" s="14">
        <v>3400</v>
      </c>
      <c r="G34" s="14">
        <v>20</v>
      </c>
      <c r="H34" s="7">
        <f t="shared" si="2"/>
        <v>68000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70" t="s">
        <v>88</v>
      </c>
      <c r="B35" s="171"/>
      <c r="C35" s="172"/>
      <c r="D35" s="100" t="s">
        <v>90</v>
      </c>
      <c r="E35" s="99" t="s">
        <v>37</v>
      </c>
      <c r="F35" s="14">
        <v>1</v>
      </c>
      <c r="G35" s="14">
        <v>5000</v>
      </c>
      <c r="H35" s="7">
        <f t="shared" si="2"/>
        <v>5000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70" t="s">
        <v>63</v>
      </c>
      <c r="B36" s="171"/>
      <c r="C36" s="172"/>
      <c r="D36" s="99" t="s">
        <v>41</v>
      </c>
      <c r="E36" s="39" t="s">
        <v>37</v>
      </c>
      <c r="F36" s="55">
        <v>3</v>
      </c>
      <c r="G36" s="8">
        <v>1500</v>
      </c>
      <c r="H36" s="7">
        <f t="shared" si="2"/>
        <v>4500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70" t="s">
        <v>64</v>
      </c>
      <c r="B37" s="171"/>
      <c r="C37" s="172"/>
      <c r="D37" s="99" t="s">
        <v>44</v>
      </c>
      <c r="E37" s="39" t="s">
        <v>37</v>
      </c>
      <c r="F37" s="55">
        <v>5</v>
      </c>
      <c r="G37" s="8">
        <v>1000</v>
      </c>
      <c r="H37" s="7">
        <f t="shared" si="2"/>
        <v>5000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70" t="s">
        <v>65</v>
      </c>
      <c r="B38" s="171"/>
      <c r="C38" s="172"/>
      <c r="D38" s="99" t="s">
        <v>45</v>
      </c>
      <c r="E38" s="39" t="s">
        <v>39</v>
      </c>
      <c r="F38" s="55">
        <v>1</v>
      </c>
      <c r="G38" s="8">
        <v>5000</v>
      </c>
      <c r="H38" s="7">
        <f t="shared" si="2"/>
        <v>5000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70" t="s">
        <v>46</v>
      </c>
      <c r="B39" s="171"/>
      <c r="C39" s="172"/>
      <c r="D39" s="99" t="s">
        <v>92</v>
      </c>
      <c r="E39" s="39" t="s">
        <v>39</v>
      </c>
      <c r="F39" s="55">
        <v>1</v>
      </c>
      <c r="G39" s="8">
        <v>8000</v>
      </c>
      <c r="H39" s="7">
        <f t="shared" si="2"/>
        <v>8000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70" t="s">
        <v>46</v>
      </c>
      <c r="B40" s="171"/>
      <c r="C40" s="172"/>
      <c r="D40" s="99" t="s">
        <v>91</v>
      </c>
      <c r="E40" s="39" t="s">
        <v>37</v>
      </c>
      <c r="F40" s="55">
        <v>10</v>
      </c>
      <c r="G40" s="8">
        <v>1200</v>
      </c>
      <c r="H40" s="7">
        <f t="shared" si="2"/>
        <v>12000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70" t="s">
        <v>38</v>
      </c>
      <c r="B41" s="171"/>
      <c r="C41" s="172"/>
      <c r="D41" s="99" t="s">
        <v>47</v>
      </c>
      <c r="E41" s="39" t="s">
        <v>37</v>
      </c>
      <c r="F41" s="55">
        <v>1</v>
      </c>
      <c r="G41" s="8">
        <v>7000</v>
      </c>
      <c r="H41" s="7">
        <f t="shared" si="2"/>
        <v>7000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70"/>
      <c r="B42" s="171"/>
      <c r="C42" s="172"/>
      <c r="D42" s="99"/>
      <c r="E42" s="39"/>
      <c r="F42" s="55"/>
      <c r="G42" s="8"/>
      <c r="H42" s="7" t="str">
        <f t="shared" si="2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70"/>
      <c r="B43" s="171"/>
      <c r="C43" s="172"/>
      <c r="D43" s="99"/>
      <c r="E43" s="39"/>
      <c r="F43" s="55"/>
      <c r="G43" s="8"/>
      <c r="H43" s="7" t="str">
        <f t="shared" si="2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70"/>
      <c r="B44" s="171"/>
      <c r="C44" s="172"/>
      <c r="D44" s="99"/>
      <c r="E44" s="39"/>
      <c r="F44" s="55"/>
      <c r="G44" s="8"/>
      <c r="H44" s="7" t="str">
        <f t="shared" si="2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73"/>
      <c r="B45" s="174"/>
      <c r="C45" s="175"/>
      <c r="D45" s="46"/>
      <c r="E45" s="50"/>
      <c r="F45" s="60"/>
      <c r="G45" s="61"/>
      <c r="H45" s="47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8" customHeight="1" thickBot="1">
      <c r="A46" s="57"/>
      <c r="B46" s="57"/>
      <c r="C46" s="57"/>
      <c r="D46" s="57"/>
      <c r="E46" s="57"/>
      <c r="F46" s="62" t="s">
        <v>0</v>
      </c>
      <c r="G46" s="179">
        <f>SUM(H29:H45)</f>
        <v>423750</v>
      </c>
      <c r="H46" s="179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6:D45 D35:E35 F30:G45" name="Unteraufträge1"/>
    <protectedRange sqref="G4:H4 G28:H28" name="Fremdwährung"/>
  </protectedRanges>
  <mergeCells count="44">
    <mergeCell ref="G46:H46"/>
    <mergeCell ref="A1:H1"/>
    <mergeCell ref="A2:H2"/>
    <mergeCell ref="G22:H22"/>
    <mergeCell ref="A25:H25"/>
    <mergeCell ref="A26:H26"/>
    <mergeCell ref="A3:C3"/>
    <mergeCell ref="A4:C4"/>
    <mergeCell ref="A27:C27"/>
    <mergeCell ref="A28:C2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9:C29"/>
    <mergeCell ref="A30:C30"/>
    <mergeCell ref="A31:C31"/>
    <mergeCell ref="A32:C32"/>
    <mergeCell ref="A33:C33"/>
    <mergeCell ref="A34:C34"/>
    <mergeCell ref="A35:C35"/>
    <mergeCell ref="A36:C36"/>
    <mergeCell ref="A43:C43"/>
    <mergeCell ref="A44:C44"/>
    <mergeCell ref="A45:C45"/>
    <mergeCell ref="A37:C37"/>
    <mergeCell ref="A38:C38"/>
    <mergeCell ref="A39:C39"/>
    <mergeCell ref="A40:C40"/>
    <mergeCell ref="A41:C41"/>
    <mergeCell ref="A42:C42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&amp;C&amp;"Arial,Standard"&amp;14Investitionskosten</oddHeader>
    <oddFooter>&amp;C&amp;"Arial,Standard"&amp;10Beilage zu Finanzrapport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5" sqref="A5"/>
    </sheetView>
  </sheetViews>
  <sheetFormatPr baseColWidth="10" defaultColWidth="11.5546875" defaultRowHeight="14.4"/>
  <cols>
    <col min="1" max="1" width="47.6640625" style="17" customWidth="1"/>
    <col min="2" max="3" width="8.5546875" style="17" customWidth="1"/>
    <col min="4" max="5" width="6.44140625" style="17" customWidth="1"/>
    <col min="6" max="6" width="9.44140625" style="17" customWidth="1"/>
    <col min="7" max="16384" width="11.5546875" style="17"/>
  </cols>
  <sheetData>
    <row r="1" spans="1:34">
      <c r="A1" s="72" t="s">
        <v>30</v>
      </c>
      <c r="B1" s="72"/>
      <c r="C1" s="72"/>
      <c r="D1" s="72"/>
      <c r="E1" s="72"/>
      <c r="F1" s="72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3" t="s">
        <v>29</v>
      </c>
      <c r="B2" s="73"/>
      <c r="C2" s="73"/>
      <c r="D2" s="73"/>
      <c r="E2" s="73"/>
      <c r="F2" s="73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16</v>
      </c>
      <c r="B3" s="66" t="s">
        <v>24</v>
      </c>
      <c r="C3" s="9" t="s">
        <v>11</v>
      </c>
      <c r="D3" s="188" t="s">
        <v>25</v>
      </c>
      <c r="E3" s="189"/>
      <c r="F3" s="11" t="s">
        <v>22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9</v>
      </c>
      <c r="B4" s="67" t="s">
        <v>8</v>
      </c>
      <c r="C4" s="10" t="s">
        <v>27</v>
      </c>
      <c r="D4" s="190" t="s">
        <v>26</v>
      </c>
      <c r="E4" s="191"/>
      <c r="F4" s="79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49" t="s">
        <v>69</v>
      </c>
      <c r="B5" s="44" t="s">
        <v>36</v>
      </c>
      <c r="C5" s="78">
        <v>10</v>
      </c>
      <c r="D5" s="192">
        <v>120</v>
      </c>
      <c r="E5" s="193"/>
      <c r="F5" s="45">
        <f>IF(OR(ISBLANK(D5),ISBLANK(C5)),"",D5*C5)</f>
        <v>1200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39" t="s">
        <v>48</v>
      </c>
      <c r="B6" s="38" t="s">
        <v>39</v>
      </c>
      <c r="C6" s="6">
        <v>1</v>
      </c>
      <c r="D6" s="194">
        <v>500</v>
      </c>
      <c r="E6" s="195"/>
      <c r="F6" s="7">
        <f>IF(OR(ISBLANK(D6),ISBLANK(C6)),"",D6*C6)</f>
        <v>500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39"/>
      <c r="B7" s="38"/>
      <c r="C7" s="6"/>
      <c r="D7" s="194"/>
      <c r="E7" s="195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39"/>
      <c r="B8" s="38"/>
      <c r="C8" s="6"/>
      <c r="D8" s="194"/>
      <c r="E8" s="195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50"/>
      <c r="B9" s="46"/>
      <c r="C9" s="77"/>
      <c r="D9" s="196"/>
      <c r="E9" s="197"/>
      <c r="F9" s="47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8" customHeight="1" thickBot="1">
      <c r="A10" s="48"/>
      <c r="B10" s="48"/>
      <c r="C10" s="198" t="s">
        <v>23</v>
      </c>
      <c r="D10" s="198"/>
      <c r="E10" s="199">
        <f>SUM(F5:F9)</f>
        <v>1700</v>
      </c>
      <c r="F10" s="19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48"/>
      <c r="B11" s="48"/>
      <c r="C11" s="70"/>
      <c r="D11" s="70"/>
      <c r="E11" s="71"/>
      <c r="F11" s="7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72"/>
      <c r="B12" s="72"/>
      <c r="C12" s="72"/>
      <c r="D12" s="72"/>
      <c r="E12" s="72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72" t="s">
        <v>10</v>
      </c>
      <c r="B13" s="72"/>
      <c r="C13" s="72"/>
      <c r="D13" s="72"/>
      <c r="E13" s="72"/>
      <c r="F13" s="7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3" t="s">
        <v>66</v>
      </c>
      <c r="B14" s="73"/>
      <c r="C14" s="73"/>
      <c r="D14" s="73"/>
      <c r="E14" s="73"/>
      <c r="F14" s="7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2</v>
      </c>
      <c r="B15" s="66" t="s">
        <v>24</v>
      </c>
      <c r="C15" s="9" t="s">
        <v>11</v>
      </c>
      <c r="D15" s="188" t="s">
        <v>25</v>
      </c>
      <c r="E15" s="189"/>
      <c r="F15" s="11" t="s">
        <v>22</v>
      </c>
    </row>
    <row r="16" spans="1:34">
      <c r="A16" s="5" t="s">
        <v>9</v>
      </c>
      <c r="B16" s="67" t="s">
        <v>8</v>
      </c>
      <c r="C16" s="10" t="s">
        <v>27</v>
      </c>
      <c r="D16" s="190" t="s">
        <v>26</v>
      </c>
      <c r="E16" s="191"/>
      <c r="F16" s="79" t="s">
        <v>5</v>
      </c>
    </row>
    <row r="17" spans="1:6">
      <c r="A17" s="49"/>
      <c r="B17" s="44"/>
      <c r="C17" s="78"/>
      <c r="D17" s="192"/>
      <c r="E17" s="193"/>
      <c r="F17" s="45" t="str">
        <f>IF(OR(ISBLANK(D17),ISBLANK(C17)),"",D17*C17)</f>
        <v/>
      </c>
    </row>
    <row r="18" spans="1:6">
      <c r="A18" s="39"/>
      <c r="B18" s="38"/>
      <c r="C18" s="6"/>
      <c r="D18" s="194"/>
      <c r="E18" s="195"/>
      <c r="F18" s="7" t="str">
        <f>IF(OR(ISBLANK(D18),ISBLANK(C18)),"",D18*C18)</f>
        <v/>
      </c>
    </row>
    <row r="19" spans="1:6">
      <c r="A19" s="39"/>
      <c r="B19" s="38"/>
      <c r="C19" s="6"/>
      <c r="D19" s="194"/>
      <c r="E19" s="195"/>
      <c r="F19" s="7" t="str">
        <f>IF(OR(ISBLANK(D19),ISBLANK(C19)),"",D19*C19)</f>
        <v/>
      </c>
    </row>
    <row r="20" spans="1:6">
      <c r="A20" s="39"/>
      <c r="B20" s="38"/>
      <c r="C20" s="6"/>
      <c r="D20" s="194"/>
      <c r="E20" s="195"/>
      <c r="F20" s="7" t="str">
        <f>IF(OR(ISBLANK(D20),ISBLANK(C20)),"",D20*C20)</f>
        <v/>
      </c>
    </row>
    <row r="21" spans="1:6">
      <c r="A21" s="50"/>
      <c r="B21" s="46"/>
      <c r="C21" s="77"/>
      <c r="D21" s="196"/>
      <c r="E21" s="197"/>
      <c r="F21" s="47" t="str">
        <f>IF(OR(ISBLANK(D21),ISBLANK(C21)),"",D21*C21)</f>
        <v/>
      </c>
    </row>
    <row r="22" spans="1:6" ht="22.8" customHeight="1" thickBot="1">
      <c r="A22" s="48"/>
      <c r="B22" s="48"/>
      <c r="C22" s="198" t="s">
        <v>23</v>
      </c>
      <c r="D22" s="198"/>
      <c r="E22" s="179">
        <f>SUM(F17:F21)</f>
        <v>0</v>
      </c>
      <c r="F22" s="179"/>
    </row>
    <row r="23" spans="1:6" ht="15" thickTop="1">
      <c r="A23" s="48"/>
      <c r="B23" s="48"/>
      <c r="C23" s="70"/>
      <c r="D23" s="70"/>
      <c r="E23" s="71"/>
      <c r="F23" s="71"/>
    </row>
    <row r="25" spans="1:6">
      <c r="A25" s="72" t="s">
        <v>12</v>
      </c>
      <c r="B25" s="72"/>
      <c r="C25" s="72"/>
      <c r="D25" s="72"/>
      <c r="E25" s="72"/>
      <c r="F25" s="72"/>
    </row>
    <row r="26" spans="1:6" ht="17.399999999999999" customHeight="1">
      <c r="A26" s="73" t="s">
        <v>67</v>
      </c>
      <c r="B26" s="73"/>
      <c r="C26" s="73"/>
      <c r="D26" s="73"/>
      <c r="E26" s="73"/>
      <c r="F26" s="73"/>
    </row>
    <row r="27" spans="1:6">
      <c r="A27" s="3" t="s">
        <v>16</v>
      </c>
      <c r="B27" s="66" t="s">
        <v>24</v>
      </c>
      <c r="C27" s="9" t="s">
        <v>11</v>
      </c>
      <c r="D27" s="188" t="s">
        <v>25</v>
      </c>
      <c r="E27" s="189"/>
      <c r="F27" s="11" t="s">
        <v>22</v>
      </c>
    </row>
    <row r="28" spans="1:6">
      <c r="A28" s="5" t="s">
        <v>9</v>
      </c>
      <c r="B28" s="67" t="s">
        <v>8</v>
      </c>
      <c r="C28" s="10" t="s">
        <v>27</v>
      </c>
      <c r="D28" s="190" t="s">
        <v>26</v>
      </c>
      <c r="E28" s="191"/>
      <c r="F28" s="79" t="s">
        <v>5</v>
      </c>
    </row>
    <row r="29" spans="1:6">
      <c r="A29" s="49" t="s">
        <v>49</v>
      </c>
      <c r="B29" s="44" t="s">
        <v>50</v>
      </c>
      <c r="C29" s="78">
        <v>70000</v>
      </c>
      <c r="D29" s="200">
        <v>0.2</v>
      </c>
      <c r="E29" s="201"/>
      <c r="F29" s="45">
        <f>IF(OR(ISBLANK(D29),ISBLANK(C29)),"",D29*C29)</f>
        <v>14000</v>
      </c>
    </row>
    <row r="30" spans="1:6">
      <c r="A30" s="39"/>
      <c r="B30" s="38"/>
      <c r="C30" s="6"/>
      <c r="D30" s="202"/>
      <c r="E30" s="203"/>
      <c r="F30" s="7" t="str">
        <f>IF(OR(ISBLANK(D30),ISBLANK(C30)),"",D30*C30)</f>
        <v/>
      </c>
    </row>
    <row r="31" spans="1:6">
      <c r="A31" s="39"/>
      <c r="B31" s="38"/>
      <c r="C31" s="6"/>
      <c r="D31" s="202"/>
      <c r="E31" s="203"/>
      <c r="F31" s="7" t="str">
        <f>IF(OR(ISBLANK(D31),ISBLANK(C31)),"",D31*C31)</f>
        <v/>
      </c>
    </row>
    <row r="32" spans="1:6">
      <c r="A32" s="39"/>
      <c r="B32" s="38"/>
      <c r="C32" s="6"/>
      <c r="D32" s="202"/>
      <c r="E32" s="203"/>
      <c r="F32" s="7" t="str">
        <f>IF(OR(ISBLANK(D32),ISBLANK(C32)),"",D32*C32)</f>
        <v/>
      </c>
    </row>
    <row r="33" spans="1:6">
      <c r="A33" s="50"/>
      <c r="B33" s="46"/>
      <c r="C33" s="77"/>
      <c r="D33" s="204"/>
      <c r="E33" s="205"/>
      <c r="F33" s="47" t="str">
        <f>IF(OR(ISBLANK(D33),ISBLANK(C33)),"",D33*C33)</f>
        <v/>
      </c>
    </row>
    <row r="34" spans="1:6" ht="22.8" customHeight="1" thickBot="1">
      <c r="A34" s="48"/>
      <c r="B34" s="48"/>
      <c r="C34" s="198" t="s">
        <v>23</v>
      </c>
      <c r="D34" s="198"/>
      <c r="E34" s="179">
        <f>SUM(F29:F33)</f>
        <v>14000</v>
      </c>
      <c r="F34" s="179"/>
    </row>
    <row r="35" spans="1:6" ht="15" thickTop="1"/>
    <row r="37" spans="1:6">
      <c r="A37" s="72" t="s">
        <v>13</v>
      </c>
      <c r="B37" s="72"/>
      <c r="C37" s="72"/>
      <c r="D37" s="72"/>
      <c r="E37" s="72"/>
      <c r="F37" s="72"/>
    </row>
    <row r="38" spans="1:6" ht="17.399999999999999" customHeight="1">
      <c r="A38" s="73" t="s">
        <v>68</v>
      </c>
      <c r="B38" s="73"/>
      <c r="C38" s="73"/>
      <c r="D38" s="73"/>
      <c r="E38" s="73"/>
      <c r="F38" s="73"/>
    </row>
    <row r="39" spans="1:6">
      <c r="A39" s="3" t="s">
        <v>2</v>
      </c>
      <c r="B39" s="66" t="s">
        <v>24</v>
      </c>
      <c r="C39" s="9" t="s">
        <v>11</v>
      </c>
      <c r="D39" s="188" t="s">
        <v>25</v>
      </c>
      <c r="E39" s="189"/>
      <c r="F39" s="11" t="s">
        <v>22</v>
      </c>
    </row>
    <row r="40" spans="1:6">
      <c r="A40" s="5" t="s">
        <v>9</v>
      </c>
      <c r="B40" s="67" t="s">
        <v>8</v>
      </c>
      <c r="C40" s="10" t="s">
        <v>27</v>
      </c>
      <c r="D40" s="190" t="s">
        <v>26</v>
      </c>
      <c r="E40" s="191"/>
      <c r="F40" s="79" t="s">
        <v>5</v>
      </c>
    </row>
    <row r="41" spans="1:6">
      <c r="A41" s="49"/>
      <c r="B41" s="44"/>
      <c r="C41" s="78"/>
      <c r="D41" s="200"/>
      <c r="E41" s="201"/>
      <c r="F41" s="45" t="str">
        <f>IF(OR(ISBLANK(D41),ISBLANK(C41)),"",D41*C41)</f>
        <v/>
      </c>
    </row>
    <row r="42" spans="1:6">
      <c r="A42" s="39"/>
      <c r="B42" s="38"/>
      <c r="C42" s="6"/>
      <c r="D42" s="202"/>
      <c r="E42" s="203"/>
      <c r="F42" s="7" t="str">
        <f>IF(OR(ISBLANK(D42),ISBLANK(C42)),"",D42*C42)</f>
        <v/>
      </c>
    </row>
    <row r="43" spans="1:6">
      <c r="A43" s="39"/>
      <c r="B43" s="38"/>
      <c r="C43" s="6"/>
      <c r="D43" s="202"/>
      <c r="E43" s="203"/>
      <c r="F43" s="7" t="str">
        <f>IF(OR(ISBLANK(D43),ISBLANK(C43)),"",D43*C43)</f>
        <v/>
      </c>
    </row>
    <row r="44" spans="1:6">
      <c r="A44" s="39"/>
      <c r="B44" s="38"/>
      <c r="C44" s="6"/>
      <c r="D44" s="202"/>
      <c r="E44" s="203"/>
      <c r="F44" s="7" t="str">
        <f>IF(OR(ISBLANK(D44),ISBLANK(C44)),"",D44*C44)</f>
        <v/>
      </c>
    </row>
    <row r="45" spans="1:6">
      <c r="A45" s="50"/>
      <c r="B45" s="46"/>
      <c r="C45" s="77"/>
      <c r="D45" s="204"/>
      <c r="E45" s="205"/>
      <c r="F45" s="47" t="str">
        <f>IF(OR(ISBLANK(D45),ISBLANK(C45)),"",D45*C45)</f>
        <v/>
      </c>
    </row>
    <row r="46" spans="1:6" ht="22.8" customHeight="1" thickBot="1">
      <c r="A46" s="48"/>
      <c r="B46" s="48"/>
      <c r="C46" s="198" t="s">
        <v>23</v>
      </c>
      <c r="D46" s="198"/>
      <c r="E46" s="179">
        <f>SUM(F41:F45)</f>
        <v>0</v>
      </c>
      <c r="F46" s="179"/>
    </row>
    <row r="47" spans="1:6" ht="4.2" customHeight="1" thickTop="1"/>
  </sheetData>
  <sheetProtection sheet="1" objects="1" scenarios="1" selectLockedCells="1"/>
  <mergeCells count="36">
    <mergeCell ref="D42:E42"/>
    <mergeCell ref="D43:E43"/>
    <mergeCell ref="D44:E44"/>
    <mergeCell ref="D45:E45"/>
    <mergeCell ref="C46:D46"/>
    <mergeCell ref="E46:F46"/>
    <mergeCell ref="C34:D34"/>
    <mergeCell ref="E34:F34"/>
    <mergeCell ref="D39:E39"/>
    <mergeCell ref="D40:E40"/>
    <mergeCell ref="D41:E41"/>
    <mergeCell ref="D29:E29"/>
    <mergeCell ref="D30:E30"/>
    <mergeCell ref="D31:E31"/>
    <mergeCell ref="D32:E32"/>
    <mergeCell ref="D33:E33"/>
    <mergeCell ref="D21:E21"/>
    <mergeCell ref="C22:D22"/>
    <mergeCell ref="E22:F22"/>
    <mergeCell ref="D27:E27"/>
    <mergeCell ref="D28:E28"/>
    <mergeCell ref="D16:E16"/>
    <mergeCell ref="D17:E17"/>
    <mergeCell ref="D18:E18"/>
    <mergeCell ref="D19:E19"/>
    <mergeCell ref="D20:E20"/>
    <mergeCell ref="D8:E8"/>
    <mergeCell ref="D9:E9"/>
    <mergeCell ref="C10:D10"/>
    <mergeCell ref="E10:F10"/>
    <mergeCell ref="D15:E15"/>
    <mergeCell ref="D3:E3"/>
    <mergeCell ref="D4:E4"/>
    <mergeCell ref="D5:E5"/>
    <mergeCell ref="D6:E6"/>
    <mergeCell ref="D7:E7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&amp;C&amp;"Arial,Standard"&amp;14Jährliche Betriebs- und Energiekosten</oddHeader>
    <oddFooter>&amp;C&amp;"Arial,Standard"&amp;10Beilage zu Finanzrapport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ispiel_für_die_Schlussabrechnung"/>
    <f:field ref="objsubject" par="" edit="true" text=""/>
    <f:field ref="objcreatedby" par="" text="Wismer, Andrea Oliver (BFE - wia)"/>
    <f:field ref="objcreatedat" par="" text="30.03.2017 14:37:24"/>
    <f:field ref="objchangedby" par="" text="Möller, Andrea (BFE - mod)"/>
    <f:field ref="objmodifiedat" par="" text="09.10.2018 17:41:30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Beispiel_für_die_Schlussabrechnung"/>
    <f:field ref="CHPRECONFIG_1_1001_Objektname" par="" edit="true" text="Beispiel_für_die_Schlussabrechnung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Investitionskosten</vt:lpstr>
      <vt:lpstr>Jährliche Kosten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2017-03-29T12:13:19Z</cp:lastPrinted>
  <dcterms:created xsi:type="dcterms:W3CDTF">2014-03-21T10:03:31Z</dcterms:created>
  <dcterms:modified xsi:type="dcterms:W3CDTF">2017-06-21T07:07:09Z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COO.2207.110.3.1368228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Beispiel_x005f_für_x005f_die_x005f_Schlussabrechnung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2017-03-30-0250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Beispiel_x005f_für_x005f_die_x005f_Schlussabrechnung</vt:lpwstr>
  </property>
  <property name="FSC#UVEKCFG@15.1700:Nummer" pid="100" fmtid="{D5CDD505-2E9C-101B-9397-08002B2CF9AE}">
    <vt:lpwstr>2017-03-30-0250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30.03.2017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*COO.2207.110.3.1368228*</vt:lpwstr>
  </property>
  <property name="FSC#COOELAK@1.1001:RefBarCode" pid="152" fmtid="{D5CDD505-2E9C-101B-9397-08002B2CF9AE}">
    <vt:lpwstr>*COO.2207.110.2.1368229*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Beispiel_x005f_für_x005f_Schlussabrechnung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COO.2207.110.3.1368228</vt:lpwstr>
  </property>
  <property name="FSC#FSCFOLIO@1.1001:docpropproject" pid="198" fmtid="{D5CDD505-2E9C-101B-9397-08002B2CF9AE}">
    <vt:lpwstr/>
  </property>
</Properties>
</file>