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adb.intra.admin.ch\Userhome$\All\config\Desktop\"/>
    </mc:Choice>
  </mc:AlternateContent>
  <bookViews>
    <workbookView xWindow="0" yWindow="460" windowWidth="33600" windowHeight="19160" tabRatio="781" firstSheet="1" activeTab="4"/>
  </bookViews>
  <sheets>
    <sheet name="Auswahlfelder" sheetId="4" state="hidden" r:id="rId1"/>
    <sheet name="Übersicht nach Jahren" sheetId="13" r:id="rId2"/>
    <sheet name="Übersicht alle Kurse" sheetId="1" r:id="rId3"/>
    <sheet name="Budget" sheetId="10" state="hidden" r:id="rId4"/>
    <sheet name="Budget_Kursstaffel_1" sheetId="14" r:id="rId5"/>
    <sheet name="Budget_Kursstaffel_2" sheetId="15" r:id="rId6"/>
    <sheet name="Budget_Kursstaffel_3" sheetId="16" r:id="rId7"/>
    <sheet name="Budget_Kursstaffel_4" sheetId="17" r:id="rId8"/>
    <sheet name="Budget_Kursstaffel_5" sheetId="18" r:id="rId9"/>
    <sheet name="Budget_Kursstaffel_6" sheetId="19" r:id="rId10"/>
    <sheet name="Budget_Kursstaffel_7" sheetId="20" r:id="rId11"/>
    <sheet name="Budget_Kursstaffel_8" sheetId="21" r:id="rId12"/>
    <sheet name="Budget_Kursstaffel_9" sheetId="22" r:id="rId13"/>
    <sheet name="Budget_Kursstaffel_10" sheetId="23" r:id="rId14"/>
    <sheet name="Budget_Kursstaffel_11" sheetId="24" r:id="rId15"/>
    <sheet name="Budget_Kursstaffel_12" sheetId="25" r:id="rId16"/>
    <sheet name="Budget_Kursstaffel_13" sheetId="26" r:id="rId17"/>
    <sheet name="Budget_Kursstaffel_14" sheetId="27" r:id="rId18"/>
    <sheet name="Budget_Kursstaffel_15" sheetId="28" r:id="rId19"/>
    <sheet name="Budget_Kursstaffel_16" sheetId="29" r:id="rId20"/>
    <sheet name="Budget_Kursstaffel_17" sheetId="30" r:id="rId21"/>
    <sheet name="Budget_Kursstaffel_18" sheetId="31" r:id="rId22"/>
    <sheet name="Budget_Kursstaffel_19" sheetId="32" r:id="rId23"/>
    <sheet name="Budget_Kursstaffel_20" sheetId="33" r:id="rId24"/>
    <sheet name="Budget_Kursstaffel_21" sheetId="34" r:id="rId25"/>
    <sheet name="Budget_Kursstaffel_22" sheetId="35" r:id="rId26"/>
    <sheet name="Budget_Kursstaffel_23" sheetId="36" r:id="rId27"/>
    <sheet name="Budget_Kursstaffel_24" sheetId="37" r:id="rId28"/>
    <sheet name="Budget_Kursstaffel_25" sheetId="38" r:id="rId29"/>
    <sheet name="Budget_Kursstaffel_26" sheetId="39" r:id="rId30"/>
    <sheet name="Budget_Kursstaffel_27" sheetId="40" r:id="rId31"/>
    <sheet name="Budget_Kursstaffel_28" sheetId="41" r:id="rId32"/>
    <sheet name="Budget_Kursstaffel_29" sheetId="42" r:id="rId33"/>
    <sheet name="Budget_Kursstaffel_30" sheetId="43" r:id="rId34"/>
  </sheets>
  <definedNames>
    <definedName name="_xlnm._FilterDatabase" localSheetId="2" hidden="1">'Übersicht alle Kurse'!$A$2:$AG$2</definedName>
    <definedName name="_xlnm.Print_Area" localSheetId="3">Budget!$A$1:$M$53</definedName>
    <definedName name="_xlnm.Print_Area" localSheetId="4">Budget_Kursstaffel_1!$A$1:$M$53</definedName>
    <definedName name="_xlnm.Print_Area" localSheetId="13">Budget_Kursstaffel_10!$A$1:$M$53</definedName>
    <definedName name="_xlnm.Print_Area" localSheetId="14">Budget_Kursstaffel_11!$A$1:$M$53</definedName>
    <definedName name="_xlnm.Print_Area" localSheetId="15">Budget_Kursstaffel_12!$A$1:$M$53</definedName>
    <definedName name="_xlnm.Print_Area" localSheetId="16">Budget_Kursstaffel_13!$A$1:$M$53</definedName>
    <definedName name="_xlnm.Print_Area" localSheetId="17">Budget_Kursstaffel_14!$A$1:$M$53</definedName>
    <definedName name="_xlnm.Print_Area" localSheetId="18">Budget_Kursstaffel_15!$A$1:$M$53</definedName>
    <definedName name="_xlnm.Print_Area" localSheetId="19">Budget_Kursstaffel_16!$A$1:$M$53</definedName>
    <definedName name="_xlnm.Print_Area" localSheetId="20">Budget_Kursstaffel_17!$A$1:$M$53</definedName>
    <definedName name="_xlnm.Print_Area" localSheetId="21">Budget_Kursstaffel_18!$A$1:$M$53</definedName>
    <definedName name="_xlnm.Print_Area" localSheetId="22">Budget_Kursstaffel_19!$A$1:$M$53</definedName>
    <definedName name="_xlnm.Print_Area" localSheetId="5">Budget_Kursstaffel_2!$A$1:$M$53</definedName>
    <definedName name="_xlnm.Print_Area" localSheetId="23">Budget_Kursstaffel_20!$A$1:$M$53</definedName>
    <definedName name="_xlnm.Print_Area" localSheetId="24">Budget_Kursstaffel_21!$A$1:$M$53</definedName>
    <definedName name="_xlnm.Print_Area" localSheetId="25">Budget_Kursstaffel_22!$A$1:$M$53</definedName>
    <definedName name="_xlnm.Print_Area" localSheetId="26">Budget_Kursstaffel_23!$A$1:$M$53</definedName>
    <definedName name="_xlnm.Print_Area" localSheetId="27">Budget_Kursstaffel_24!$A$1:$M$53</definedName>
    <definedName name="_xlnm.Print_Area" localSheetId="28">Budget_Kursstaffel_25!$A$1:$M$53</definedName>
    <definedName name="_xlnm.Print_Area" localSheetId="29">Budget_Kursstaffel_26!$A$1:$M$53</definedName>
    <definedName name="_xlnm.Print_Area" localSheetId="30">Budget_Kursstaffel_27!$A$1:$M$53</definedName>
    <definedName name="_xlnm.Print_Area" localSheetId="31">Budget_Kursstaffel_28!$A$1:$M$53</definedName>
    <definedName name="_xlnm.Print_Area" localSheetId="32">Budget_Kursstaffel_29!$A$1:$M$53</definedName>
    <definedName name="_xlnm.Print_Area" localSheetId="6">Budget_Kursstaffel_3!$A$1:$M$53</definedName>
    <definedName name="_xlnm.Print_Area" localSheetId="33">Budget_Kursstaffel_30!$A$1:$M$53</definedName>
    <definedName name="_xlnm.Print_Area" localSheetId="7">Budget_Kursstaffel_4!$A$1:$M$53</definedName>
    <definedName name="_xlnm.Print_Area" localSheetId="8">Budget_Kursstaffel_5!$A$1:$M$53</definedName>
    <definedName name="_xlnm.Print_Area" localSheetId="9">Budget_Kursstaffel_6!$A$1:$M$53</definedName>
    <definedName name="_xlnm.Print_Area" localSheetId="10">Budget_Kursstaffel_7!$A$1:$M$53</definedName>
    <definedName name="_xlnm.Print_Area" localSheetId="11">Budget_Kursstaffel_8!$A$1:$M$53</definedName>
    <definedName name="_xlnm.Print_Area" localSheetId="12">Budget_Kursstaffel_9!$A$1:$M$53</definedName>
    <definedName name="_xlnm.Print_Area" localSheetId="1">'Übersicht nach Jahren'!$A$2:$A$4</definedName>
    <definedName name="Förderbeiträge">Auswahlfelder!$A$1:$H$6</definedName>
    <definedName name="Staffel1">'Übersicht nach Jahren'!$A$2:$P$4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0" i="43" l="1"/>
  <c r="A89" i="43"/>
  <c r="A88" i="43"/>
  <c r="A87" i="43"/>
  <c r="A86" i="43"/>
  <c r="A85" i="43"/>
  <c r="A84" i="43"/>
  <c r="A83" i="43"/>
  <c r="A82" i="43"/>
  <c r="A81" i="43"/>
  <c r="A80" i="43"/>
  <c r="A79" i="43"/>
  <c r="A78" i="43"/>
  <c r="A77" i="43"/>
  <c r="B76" i="43"/>
  <c r="A76" i="43"/>
  <c r="F70" i="43"/>
  <c r="F61" i="43" s="1"/>
  <c r="M69" i="43"/>
  <c r="C49" i="43" s="1"/>
  <c r="L69" i="43"/>
  <c r="K69" i="43"/>
  <c r="J69" i="43"/>
  <c r="I69" i="43"/>
  <c r="H69" i="43"/>
  <c r="G69" i="43"/>
  <c r="F69" i="43"/>
  <c r="E69" i="43"/>
  <c r="D69" i="43"/>
  <c r="C69" i="43"/>
  <c r="M68" i="43"/>
  <c r="C48" i="43" s="1"/>
  <c r="L68" i="43"/>
  <c r="K68" i="43"/>
  <c r="J68" i="43"/>
  <c r="I68" i="43"/>
  <c r="H68" i="43"/>
  <c r="G68" i="43"/>
  <c r="F68" i="43"/>
  <c r="E68" i="43"/>
  <c r="D68" i="43"/>
  <c r="C68" i="43"/>
  <c r="M67" i="43"/>
  <c r="L67" i="43"/>
  <c r="K67" i="43"/>
  <c r="J67" i="43"/>
  <c r="I67" i="43"/>
  <c r="H67" i="43"/>
  <c r="G67" i="43"/>
  <c r="G70" i="43" s="1"/>
  <c r="F67" i="43"/>
  <c r="E67" i="43"/>
  <c r="D67" i="43"/>
  <c r="C67" i="43"/>
  <c r="M66" i="43"/>
  <c r="M70" i="43" s="1"/>
  <c r="L66" i="43"/>
  <c r="L70" i="43" s="1"/>
  <c r="K66" i="43"/>
  <c r="K70" i="43" s="1"/>
  <c r="J66" i="43"/>
  <c r="J70" i="43" s="1"/>
  <c r="I66" i="43"/>
  <c r="I70" i="43" s="1"/>
  <c r="H66" i="43"/>
  <c r="H70" i="43" s="1"/>
  <c r="G66" i="43"/>
  <c r="F66" i="43"/>
  <c r="E66" i="43"/>
  <c r="E70" i="43" s="1"/>
  <c r="D66" i="43"/>
  <c r="D70" i="43" s="1"/>
  <c r="C66" i="43"/>
  <c r="C70" i="43" s="1"/>
  <c r="F64" i="43"/>
  <c r="A61" i="43"/>
  <c r="J59" i="43"/>
  <c r="I59" i="43"/>
  <c r="H59" i="43"/>
  <c r="F59" i="43"/>
  <c r="L58" i="43"/>
  <c r="L59" i="43" s="1"/>
  <c r="K58" i="43"/>
  <c r="K59" i="43" s="1"/>
  <c r="J58" i="43"/>
  <c r="I58" i="43"/>
  <c r="H58" i="43"/>
  <c r="G58" i="43"/>
  <c r="G59" i="43" s="1"/>
  <c r="F58" i="43"/>
  <c r="E58" i="43"/>
  <c r="E59" i="43" s="1"/>
  <c r="D58" i="43"/>
  <c r="D59" i="43" s="1"/>
  <c r="C58" i="43"/>
  <c r="C59" i="43" s="1"/>
  <c r="M59" i="43" s="1"/>
  <c r="L57" i="43"/>
  <c r="K57" i="43"/>
  <c r="J57" i="43"/>
  <c r="I57" i="43"/>
  <c r="H57" i="43"/>
  <c r="G57" i="43"/>
  <c r="F57" i="43"/>
  <c r="E57" i="43"/>
  <c r="D57" i="43"/>
  <c r="C57" i="43"/>
  <c r="M57" i="43" s="1"/>
  <c r="L56" i="43"/>
  <c r="K56" i="43"/>
  <c r="J56" i="43"/>
  <c r="I56" i="43"/>
  <c r="H56" i="43"/>
  <c r="G56" i="43"/>
  <c r="F56" i="43"/>
  <c r="E56" i="43"/>
  <c r="D56" i="43"/>
  <c r="C56" i="43"/>
  <c r="C76" i="43" s="1"/>
  <c r="C47" i="43"/>
  <c r="C46" i="43"/>
  <c r="C39" i="43"/>
  <c r="D39" i="43" s="1"/>
  <c r="E39" i="43" s="1"/>
  <c r="F39" i="43" s="1"/>
  <c r="K36" i="43"/>
  <c r="J36" i="43"/>
  <c r="J71" i="43" s="1"/>
  <c r="C36" i="43"/>
  <c r="M35" i="43"/>
  <c r="L34" i="43"/>
  <c r="L36" i="43" s="1"/>
  <c r="K34" i="43"/>
  <c r="J34" i="43"/>
  <c r="I34" i="43"/>
  <c r="I36" i="43" s="1"/>
  <c r="H34" i="43"/>
  <c r="H36" i="43" s="1"/>
  <c r="G34" i="43"/>
  <c r="G36" i="43" s="1"/>
  <c r="F34" i="43"/>
  <c r="E34" i="43"/>
  <c r="E36" i="43" s="1"/>
  <c r="D34" i="43"/>
  <c r="D36" i="43" s="1"/>
  <c r="C34" i="43"/>
  <c r="M34" i="43" s="1"/>
  <c r="L33" i="43"/>
  <c r="K33" i="43"/>
  <c r="J33" i="43"/>
  <c r="I33" i="43"/>
  <c r="H33" i="43"/>
  <c r="G33" i="43"/>
  <c r="F33" i="43"/>
  <c r="E33" i="43"/>
  <c r="D33" i="43"/>
  <c r="C33" i="43"/>
  <c r="M32" i="43"/>
  <c r="M31" i="43"/>
  <c r="M30" i="43"/>
  <c r="M29" i="43"/>
  <c r="M28" i="43"/>
  <c r="M27" i="43"/>
  <c r="M26" i="43"/>
  <c r="M25" i="43"/>
  <c r="M24" i="43"/>
  <c r="M23" i="43"/>
  <c r="M22" i="43"/>
  <c r="M21" i="43"/>
  <c r="M20" i="43"/>
  <c r="M19" i="43"/>
  <c r="M18" i="43"/>
  <c r="M17" i="43"/>
  <c r="S14" i="43"/>
  <c r="R14" i="43"/>
  <c r="Q14" i="43"/>
  <c r="P14" i="43"/>
  <c r="O14" i="43"/>
  <c r="M12" i="43"/>
  <c r="M11" i="43"/>
  <c r="M10" i="43"/>
  <c r="A90" i="42"/>
  <c r="A89" i="42"/>
  <c r="A88" i="42"/>
  <c r="A87" i="42"/>
  <c r="A86" i="42"/>
  <c r="A85" i="42"/>
  <c r="A84" i="42"/>
  <c r="A83" i="42"/>
  <c r="A82" i="42"/>
  <c r="A81" i="42"/>
  <c r="A80" i="42"/>
  <c r="A79" i="42"/>
  <c r="A78" i="42"/>
  <c r="A77" i="42"/>
  <c r="B76" i="42"/>
  <c r="A76" i="42"/>
  <c r="M69" i="42"/>
  <c r="L69" i="42"/>
  <c r="K69" i="42"/>
  <c r="J69" i="42"/>
  <c r="I69" i="42"/>
  <c r="H69" i="42"/>
  <c r="G69" i="42"/>
  <c r="F69" i="42"/>
  <c r="E69" i="42"/>
  <c r="D69" i="42"/>
  <c r="C69" i="42"/>
  <c r="M68" i="42"/>
  <c r="L68" i="42"/>
  <c r="K68" i="42"/>
  <c r="J68" i="42"/>
  <c r="I68" i="42"/>
  <c r="H68" i="42"/>
  <c r="G68" i="42"/>
  <c r="F68" i="42"/>
  <c r="E68" i="42"/>
  <c r="D68" i="42"/>
  <c r="C68" i="42"/>
  <c r="M67" i="42"/>
  <c r="C47" i="42" s="1"/>
  <c r="L67" i="42"/>
  <c r="K67" i="42"/>
  <c r="J67" i="42"/>
  <c r="I67" i="42"/>
  <c r="H67" i="42"/>
  <c r="G67" i="42"/>
  <c r="F67" i="42"/>
  <c r="E67" i="42"/>
  <c r="D67" i="42"/>
  <c r="C67" i="42"/>
  <c r="M66" i="42"/>
  <c r="C46" i="42" s="1"/>
  <c r="L66" i="42"/>
  <c r="L70" i="42" s="1"/>
  <c r="K66" i="42"/>
  <c r="J66" i="42"/>
  <c r="I66" i="42"/>
  <c r="I70" i="42" s="1"/>
  <c r="H66" i="42"/>
  <c r="H70" i="42" s="1"/>
  <c r="G66" i="42"/>
  <c r="F66" i="42"/>
  <c r="F70" i="42" s="1"/>
  <c r="E66" i="42"/>
  <c r="D66" i="42"/>
  <c r="D70" i="42" s="1"/>
  <c r="C66" i="42"/>
  <c r="A61" i="42"/>
  <c r="J59" i="42"/>
  <c r="I59" i="42"/>
  <c r="H59" i="42"/>
  <c r="F59" i="42"/>
  <c r="L58" i="42"/>
  <c r="L59" i="42" s="1"/>
  <c r="K58" i="42"/>
  <c r="K59" i="42" s="1"/>
  <c r="J58" i="42"/>
  <c r="I58" i="42"/>
  <c r="H58" i="42"/>
  <c r="G58" i="42"/>
  <c r="G59" i="42" s="1"/>
  <c r="F58" i="42"/>
  <c r="E58" i="42"/>
  <c r="E59" i="42" s="1"/>
  <c r="D58" i="42"/>
  <c r="D59" i="42" s="1"/>
  <c r="C58" i="42"/>
  <c r="C59" i="42" s="1"/>
  <c r="M59" i="42" s="1"/>
  <c r="L57" i="42"/>
  <c r="K57" i="42"/>
  <c r="J57" i="42"/>
  <c r="I57" i="42"/>
  <c r="H57" i="42"/>
  <c r="G57" i="42"/>
  <c r="F57" i="42"/>
  <c r="E57" i="42"/>
  <c r="D57" i="42"/>
  <c r="C57" i="42"/>
  <c r="M57" i="42" s="1"/>
  <c r="L56" i="42"/>
  <c r="K56" i="42"/>
  <c r="J56" i="42"/>
  <c r="I56" i="42"/>
  <c r="H56" i="42"/>
  <c r="G56" i="42"/>
  <c r="F56" i="42"/>
  <c r="E56" i="42"/>
  <c r="D56" i="42"/>
  <c r="C56" i="42"/>
  <c r="C76" i="42" s="1"/>
  <c r="C49" i="42"/>
  <c r="C48" i="42"/>
  <c r="C39" i="42"/>
  <c r="D39" i="42" s="1"/>
  <c r="E39" i="42" s="1"/>
  <c r="F39" i="42" s="1"/>
  <c r="K36" i="42"/>
  <c r="J36" i="42"/>
  <c r="H36" i="42"/>
  <c r="C36" i="42"/>
  <c r="M35" i="42"/>
  <c r="L34" i="42"/>
  <c r="L36" i="42" s="1"/>
  <c r="K34" i="42"/>
  <c r="J34" i="42"/>
  <c r="I34" i="42"/>
  <c r="I36" i="42" s="1"/>
  <c r="H34" i="42"/>
  <c r="G34" i="42"/>
  <c r="G36" i="42" s="1"/>
  <c r="F34" i="42"/>
  <c r="F36" i="42" s="1"/>
  <c r="E34" i="42"/>
  <c r="E36" i="42" s="1"/>
  <c r="D34" i="42"/>
  <c r="D36" i="42" s="1"/>
  <c r="C34" i="42"/>
  <c r="M34" i="42" s="1"/>
  <c r="L33" i="42"/>
  <c r="K33" i="42"/>
  <c r="J33" i="42"/>
  <c r="I33" i="42"/>
  <c r="H33" i="42"/>
  <c r="G33" i="42"/>
  <c r="F33" i="42"/>
  <c r="E33" i="42"/>
  <c r="D33" i="42"/>
  <c r="C33" i="42"/>
  <c r="M32" i="42"/>
  <c r="M31" i="42"/>
  <c r="M30" i="42"/>
  <c r="M29" i="42"/>
  <c r="M28" i="42"/>
  <c r="M27" i="42"/>
  <c r="M26" i="42"/>
  <c r="M25" i="42"/>
  <c r="M24" i="42"/>
  <c r="M23" i="42"/>
  <c r="M22" i="42"/>
  <c r="M21" i="42"/>
  <c r="M20" i="42"/>
  <c r="M19" i="42"/>
  <c r="M18" i="42"/>
  <c r="M17" i="42"/>
  <c r="S14" i="42"/>
  <c r="R14" i="42"/>
  <c r="Q14" i="42"/>
  <c r="P14" i="42"/>
  <c r="O14" i="42"/>
  <c r="M12" i="42"/>
  <c r="M11" i="42"/>
  <c r="M10" i="42"/>
  <c r="A90" i="41"/>
  <c r="A89" i="41"/>
  <c r="A88" i="41"/>
  <c r="A87" i="41"/>
  <c r="A86" i="41"/>
  <c r="A85" i="41"/>
  <c r="A84" i="41"/>
  <c r="A83" i="41"/>
  <c r="A82" i="41"/>
  <c r="A81" i="41"/>
  <c r="A80" i="41"/>
  <c r="A79" i="41"/>
  <c r="A78" i="41"/>
  <c r="A77" i="41"/>
  <c r="B76" i="41"/>
  <c r="A76" i="41"/>
  <c r="M69" i="41"/>
  <c r="C49" i="41" s="1"/>
  <c r="L69" i="41"/>
  <c r="K69" i="41"/>
  <c r="J69" i="41"/>
  <c r="I69" i="41"/>
  <c r="H69" i="41"/>
  <c r="G69" i="41"/>
  <c r="F69" i="41"/>
  <c r="E69" i="41"/>
  <c r="D69" i="41"/>
  <c r="C69" i="41"/>
  <c r="M68" i="41"/>
  <c r="C48" i="41" s="1"/>
  <c r="L68" i="41"/>
  <c r="K68" i="41"/>
  <c r="J68" i="41"/>
  <c r="I68" i="41"/>
  <c r="H68" i="41"/>
  <c r="G68" i="41"/>
  <c r="F68" i="41"/>
  <c r="E68" i="41"/>
  <c r="D68" i="41"/>
  <c r="C68" i="41"/>
  <c r="M67" i="41"/>
  <c r="C47" i="41" s="1"/>
  <c r="L67" i="41"/>
  <c r="K67" i="41"/>
  <c r="J67" i="41"/>
  <c r="I67" i="41"/>
  <c r="H67" i="41"/>
  <c r="G67" i="41"/>
  <c r="F67" i="41"/>
  <c r="E67" i="41"/>
  <c r="D67" i="41"/>
  <c r="C67" i="41"/>
  <c r="M66" i="41"/>
  <c r="L66" i="41"/>
  <c r="K66" i="41"/>
  <c r="J66" i="41"/>
  <c r="I66" i="41"/>
  <c r="H66" i="41"/>
  <c r="G66" i="41"/>
  <c r="F66" i="41"/>
  <c r="F70" i="41" s="1"/>
  <c r="E66" i="41"/>
  <c r="D66" i="41"/>
  <c r="C66" i="41"/>
  <c r="A61" i="41"/>
  <c r="J59" i="41"/>
  <c r="I59" i="41"/>
  <c r="H59" i="41"/>
  <c r="L58" i="41"/>
  <c r="L59" i="41" s="1"/>
  <c r="K58" i="41"/>
  <c r="K59" i="41" s="1"/>
  <c r="J58" i="41"/>
  <c r="I58" i="41"/>
  <c r="H58" i="41"/>
  <c r="G58" i="41"/>
  <c r="G59" i="41" s="1"/>
  <c r="F58" i="41"/>
  <c r="F59" i="41" s="1"/>
  <c r="E58" i="41"/>
  <c r="E59" i="41" s="1"/>
  <c r="D58" i="41"/>
  <c r="D59" i="41" s="1"/>
  <c r="C58" i="41"/>
  <c r="C59" i="41" s="1"/>
  <c r="L57" i="41"/>
  <c r="K57" i="41"/>
  <c r="J57" i="41"/>
  <c r="I57" i="41"/>
  <c r="H57" i="41"/>
  <c r="G57" i="41"/>
  <c r="F57" i="41"/>
  <c r="E57" i="41"/>
  <c r="D57" i="41"/>
  <c r="C57" i="41"/>
  <c r="M57" i="41" s="1"/>
  <c r="L56" i="41"/>
  <c r="K56" i="41"/>
  <c r="J56" i="41"/>
  <c r="I56" i="41"/>
  <c r="H56" i="41"/>
  <c r="G56" i="41"/>
  <c r="F56" i="41"/>
  <c r="E56" i="41"/>
  <c r="D56" i="41"/>
  <c r="C56" i="41"/>
  <c r="C76" i="41" s="1"/>
  <c r="C46" i="41"/>
  <c r="C39" i="41"/>
  <c r="D39" i="41" s="1"/>
  <c r="E39" i="41" s="1"/>
  <c r="F39" i="41" s="1"/>
  <c r="K36" i="41"/>
  <c r="J36" i="41"/>
  <c r="E36" i="41"/>
  <c r="C36" i="41"/>
  <c r="M35" i="41"/>
  <c r="L34" i="41"/>
  <c r="K34" i="41"/>
  <c r="J34" i="41"/>
  <c r="I34" i="41"/>
  <c r="I36" i="41" s="1"/>
  <c r="H34" i="41"/>
  <c r="H36" i="41" s="1"/>
  <c r="G34" i="41"/>
  <c r="G36" i="41" s="1"/>
  <c r="F34" i="41"/>
  <c r="E34" i="41"/>
  <c r="D34" i="41"/>
  <c r="C34" i="41"/>
  <c r="M34" i="41" s="1"/>
  <c r="L33" i="41"/>
  <c r="K33" i="41"/>
  <c r="J33" i="41"/>
  <c r="I33" i="41"/>
  <c r="H33" i="41"/>
  <c r="G33" i="41"/>
  <c r="F33" i="41"/>
  <c r="E33" i="41"/>
  <c r="D33" i="41"/>
  <c r="C33" i="41"/>
  <c r="M32" i="41"/>
  <c r="M31" i="41"/>
  <c r="M30" i="41"/>
  <c r="M29" i="41"/>
  <c r="M28" i="41"/>
  <c r="M27" i="41"/>
  <c r="M26" i="41"/>
  <c r="M25" i="41"/>
  <c r="M24" i="41"/>
  <c r="M23" i="41"/>
  <c r="M22" i="41"/>
  <c r="M21" i="41"/>
  <c r="M20" i="41"/>
  <c r="M19" i="41"/>
  <c r="M18" i="41"/>
  <c r="M17" i="41"/>
  <c r="S14" i="41"/>
  <c r="R14" i="41"/>
  <c r="Q14" i="41"/>
  <c r="P14" i="41"/>
  <c r="O14" i="41"/>
  <c r="M12" i="41"/>
  <c r="M11" i="41"/>
  <c r="M10" i="41"/>
  <c r="A90" i="40"/>
  <c r="A89" i="40"/>
  <c r="A88" i="40"/>
  <c r="A87" i="40"/>
  <c r="A86" i="40"/>
  <c r="A85" i="40"/>
  <c r="A84" i="40"/>
  <c r="A83" i="40"/>
  <c r="A82" i="40"/>
  <c r="A81" i="40"/>
  <c r="A80" i="40"/>
  <c r="A79" i="40"/>
  <c r="A78" i="40"/>
  <c r="A77" i="40"/>
  <c r="B76" i="40"/>
  <c r="A76" i="40"/>
  <c r="M69" i="40"/>
  <c r="L69" i="40"/>
  <c r="K69" i="40"/>
  <c r="J69" i="40"/>
  <c r="I69" i="40"/>
  <c r="H69" i="40"/>
  <c r="G69" i="40"/>
  <c r="F69" i="40"/>
  <c r="E69" i="40"/>
  <c r="D69" i="40"/>
  <c r="C69" i="40"/>
  <c r="M68" i="40"/>
  <c r="L68" i="40"/>
  <c r="K68" i="40"/>
  <c r="J68" i="40"/>
  <c r="I68" i="40"/>
  <c r="H68" i="40"/>
  <c r="G68" i="40"/>
  <c r="F68" i="40"/>
  <c r="E68" i="40"/>
  <c r="D68" i="40"/>
  <c r="C68" i="40"/>
  <c r="M67" i="40"/>
  <c r="C47" i="40" s="1"/>
  <c r="L67" i="40"/>
  <c r="K67" i="40"/>
  <c r="J67" i="40"/>
  <c r="I67" i="40"/>
  <c r="H67" i="40"/>
  <c r="G67" i="40"/>
  <c r="F67" i="40"/>
  <c r="E67" i="40"/>
  <c r="D67" i="40"/>
  <c r="C67" i="40"/>
  <c r="M66" i="40"/>
  <c r="C46" i="40" s="1"/>
  <c r="L66" i="40"/>
  <c r="K66" i="40"/>
  <c r="J66" i="40"/>
  <c r="I66" i="40"/>
  <c r="H66" i="40"/>
  <c r="G66" i="40"/>
  <c r="F66" i="40"/>
  <c r="E66" i="40"/>
  <c r="D66" i="40"/>
  <c r="C66" i="40"/>
  <c r="A61" i="40"/>
  <c r="K59" i="40"/>
  <c r="J59" i="40"/>
  <c r="I59" i="40"/>
  <c r="H59" i="40"/>
  <c r="C59" i="40"/>
  <c r="L58" i="40"/>
  <c r="L59" i="40" s="1"/>
  <c r="K58" i="40"/>
  <c r="J58" i="40"/>
  <c r="I58" i="40"/>
  <c r="H58" i="40"/>
  <c r="G58" i="40"/>
  <c r="G59" i="40" s="1"/>
  <c r="F58" i="40"/>
  <c r="F59" i="40" s="1"/>
  <c r="E58" i="40"/>
  <c r="E59" i="40" s="1"/>
  <c r="D58" i="40"/>
  <c r="D59" i="40" s="1"/>
  <c r="C58" i="40"/>
  <c r="M58" i="40" s="1"/>
  <c r="L57" i="40"/>
  <c r="K57" i="40"/>
  <c r="J57" i="40"/>
  <c r="I57" i="40"/>
  <c r="H57" i="40"/>
  <c r="G57" i="40"/>
  <c r="F57" i="40"/>
  <c r="E57" i="40"/>
  <c r="D57" i="40"/>
  <c r="C57" i="40"/>
  <c r="M57" i="40" s="1"/>
  <c r="L56" i="40"/>
  <c r="K56" i="40"/>
  <c r="J56" i="40"/>
  <c r="I56" i="40"/>
  <c r="H56" i="40"/>
  <c r="G56" i="40"/>
  <c r="F56" i="40"/>
  <c r="E56" i="40"/>
  <c r="D56" i="40"/>
  <c r="C56" i="40"/>
  <c r="C76" i="40" s="1"/>
  <c r="C49" i="40"/>
  <c r="C48" i="40"/>
  <c r="K36" i="40"/>
  <c r="F36" i="40"/>
  <c r="C36" i="40"/>
  <c r="M35" i="40"/>
  <c r="L34" i="40"/>
  <c r="L36" i="40" s="1"/>
  <c r="K34" i="40"/>
  <c r="J34" i="40"/>
  <c r="J36" i="40" s="1"/>
  <c r="I34" i="40"/>
  <c r="I36" i="40" s="1"/>
  <c r="H34" i="40"/>
  <c r="G34" i="40"/>
  <c r="G36" i="40" s="1"/>
  <c r="F34" i="40"/>
  <c r="E34" i="40"/>
  <c r="D34" i="40"/>
  <c r="D36" i="40" s="1"/>
  <c r="C34" i="40"/>
  <c r="M34" i="40" s="1"/>
  <c r="L33" i="40"/>
  <c r="K33" i="40"/>
  <c r="J33" i="40"/>
  <c r="I33" i="40"/>
  <c r="H33" i="40"/>
  <c r="H36" i="40" s="1"/>
  <c r="G33" i="40"/>
  <c r="F33" i="40"/>
  <c r="E33" i="40"/>
  <c r="D33" i="40"/>
  <c r="C33" i="40"/>
  <c r="M32" i="40"/>
  <c r="M31" i="40"/>
  <c r="M30" i="40"/>
  <c r="M29" i="40"/>
  <c r="M28" i="40"/>
  <c r="M27" i="40"/>
  <c r="M26" i="40"/>
  <c r="M25" i="40"/>
  <c r="M24" i="40"/>
  <c r="M23" i="40"/>
  <c r="M22" i="40"/>
  <c r="M21" i="40"/>
  <c r="M20" i="40"/>
  <c r="M19" i="40"/>
  <c r="M18" i="40"/>
  <c r="M17" i="40"/>
  <c r="S14" i="40"/>
  <c r="R14" i="40"/>
  <c r="Q14" i="40"/>
  <c r="P14" i="40"/>
  <c r="O14" i="40"/>
  <c r="M12" i="40"/>
  <c r="M11" i="40"/>
  <c r="M10" i="40"/>
  <c r="A90" i="39"/>
  <c r="A89" i="39"/>
  <c r="A88" i="39"/>
  <c r="A87" i="39"/>
  <c r="A86" i="39"/>
  <c r="A85" i="39"/>
  <c r="A84" i="39"/>
  <c r="A83" i="39"/>
  <c r="A82" i="39"/>
  <c r="A81" i="39"/>
  <c r="A80" i="39"/>
  <c r="A79" i="39"/>
  <c r="A78" i="39"/>
  <c r="A77" i="39"/>
  <c r="B76" i="39"/>
  <c r="A76" i="39"/>
  <c r="M69" i="39"/>
  <c r="C49" i="39" s="1"/>
  <c r="L69" i="39"/>
  <c r="K69" i="39"/>
  <c r="J69" i="39"/>
  <c r="I69" i="39"/>
  <c r="H69" i="39"/>
  <c r="G69" i="39"/>
  <c r="F69" i="39"/>
  <c r="E69" i="39"/>
  <c r="D69" i="39"/>
  <c r="C69" i="39"/>
  <c r="M68" i="39"/>
  <c r="C48" i="39" s="1"/>
  <c r="L68" i="39"/>
  <c r="K68" i="39"/>
  <c r="J68" i="39"/>
  <c r="I68" i="39"/>
  <c r="H68" i="39"/>
  <c r="G68" i="39"/>
  <c r="F68" i="39"/>
  <c r="E68" i="39"/>
  <c r="D68" i="39"/>
  <c r="C68" i="39"/>
  <c r="M67" i="39"/>
  <c r="L67" i="39"/>
  <c r="K67" i="39"/>
  <c r="J67" i="39"/>
  <c r="I67" i="39"/>
  <c r="H67" i="39"/>
  <c r="G67" i="39"/>
  <c r="F67" i="39"/>
  <c r="E67" i="39"/>
  <c r="D67" i="39"/>
  <c r="C67" i="39"/>
  <c r="M66" i="39"/>
  <c r="L66" i="39"/>
  <c r="K66" i="39"/>
  <c r="J66" i="39"/>
  <c r="I66" i="39"/>
  <c r="H66" i="39"/>
  <c r="G66" i="39"/>
  <c r="F66" i="39"/>
  <c r="E66" i="39"/>
  <c r="D66" i="39"/>
  <c r="C66" i="39"/>
  <c r="A61" i="39"/>
  <c r="I59" i="39"/>
  <c r="H59" i="39"/>
  <c r="F59" i="39"/>
  <c r="L58" i="39"/>
  <c r="L59" i="39" s="1"/>
  <c r="K58" i="39"/>
  <c r="K59" i="39" s="1"/>
  <c r="J58" i="39"/>
  <c r="J59" i="39" s="1"/>
  <c r="I58" i="39"/>
  <c r="H58" i="39"/>
  <c r="G58" i="39"/>
  <c r="G59" i="39" s="1"/>
  <c r="F58" i="39"/>
  <c r="E58" i="39"/>
  <c r="E59" i="39" s="1"/>
  <c r="D58" i="39"/>
  <c r="D59" i="39" s="1"/>
  <c r="C58" i="39"/>
  <c r="C59" i="39" s="1"/>
  <c r="L57" i="39"/>
  <c r="K57" i="39"/>
  <c r="J57" i="39"/>
  <c r="I57" i="39"/>
  <c r="H57" i="39"/>
  <c r="G57" i="39"/>
  <c r="F57" i="39"/>
  <c r="E57" i="39"/>
  <c r="D57" i="39"/>
  <c r="C57" i="39"/>
  <c r="M57" i="39" s="1"/>
  <c r="L56" i="39"/>
  <c r="K56" i="39"/>
  <c r="J56" i="39"/>
  <c r="I56" i="39"/>
  <c r="H56" i="39"/>
  <c r="G56" i="39"/>
  <c r="F56" i="39"/>
  <c r="E56" i="39"/>
  <c r="D56" i="39"/>
  <c r="C56" i="39"/>
  <c r="C76" i="39" s="1"/>
  <c r="C47" i="39"/>
  <c r="C39" i="39"/>
  <c r="D39" i="39" s="1"/>
  <c r="E39" i="39" s="1"/>
  <c r="F39" i="39" s="1"/>
  <c r="K36" i="39"/>
  <c r="J36" i="39"/>
  <c r="C36" i="39"/>
  <c r="M35" i="39"/>
  <c r="L34" i="39"/>
  <c r="K34" i="39"/>
  <c r="J34" i="39"/>
  <c r="I34" i="39"/>
  <c r="H34" i="39"/>
  <c r="H36" i="39" s="1"/>
  <c r="G34" i="39"/>
  <c r="G36" i="39" s="1"/>
  <c r="F34" i="39"/>
  <c r="F36" i="39" s="1"/>
  <c r="E34" i="39"/>
  <c r="E36" i="39" s="1"/>
  <c r="D34" i="39"/>
  <c r="M34" i="39" s="1"/>
  <c r="C34" i="39"/>
  <c r="L33" i="39"/>
  <c r="K33" i="39"/>
  <c r="J33" i="39"/>
  <c r="I33" i="39"/>
  <c r="I36" i="39" s="1"/>
  <c r="H33" i="39"/>
  <c r="G33" i="39"/>
  <c r="F33" i="39"/>
  <c r="E33" i="39"/>
  <c r="D33" i="39"/>
  <c r="C33" i="39"/>
  <c r="M32" i="39"/>
  <c r="M31" i="39"/>
  <c r="M30" i="39"/>
  <c r="M29" i="39"/>
  <c r="M28" i="39"/>
  <c r="M27" i="39"/>
  <c r="M26" i="39"/>
  <c r="M25" i="39"/>
  <c r="M24" i="39"/>
  <c r="M23" i="39"/>
  <c r="M22" i="39"/>
  <c r="M21" i="39"/>
  <c r="M20" i="39"/>
  <c r="M19" i="39"/>
  <c r="M18" i="39"/>
  <c r="M17" i="39"/>
  <c r="S14" i="39"/>
  <c r="R14" i="39"/>
  <c r="Q14" i="39"/>
  <c r="P14" i="39"/>
  <c r="O14" i="39"/>
  <c r="M12" i="39"/>
  <c r="M11" i="39"/>
  <c r="M10" i="39"/>
  <c r="A90" i="38"/>
  <c r="A89" i="38"/>
  <c r="A88" i="38"/>
  <c r="A87" i="38"/>
  <c r="A86" i="38"/>
  <c r="A85" i="38"/>
  <c r="A84" i="38"/>
  <c r="A83" i="38"/>
  <c r="A82" i="38"/>
  <c r="A81" i="38"/>
  <c r="A80" i="38"/>
  <c r="A79" i="38"/>
  <c r="A78" i="38"/>
  <c r="A77" i="38"/>
  <c r="B76" i="38"/>
  <c r="A76" i="38"/>
  <c r="M69" i="38"/>
  <c r="C49" i="38" s="1"/>
  <c r="L69" i="38"/>
  <c r="K69" i="38"/>
  <c r="J69" i="38"/>
  <c r="I69" i="38"/>
  <c r="H69" i="38"/>
  <c r="G69" i="38"/>
  <c r="F69" i="38"/>
  <c r="E69" i="38"/>
  <c r="D69" i="38"/>
  <c r="C69" i="38"/>
  <c r="M68" i="38"/>
  <c r="C48" i="38" s="1"/>
  <c r="L68" i="38"/>
  <c r="K68" i="38"/>
  <c r="J68" i="38"/>
  <c r="I68" i="38"/>
  <c r="H68" i="38"/>
  <c r="G68" i="38"/>
  <c r="F68" i="38"/>
  <c r="E68" i="38"/>
  <c r="D68" i="38"/>
  <c r="C68" i="38"/>
  <c r="M67" i="38"/>
  <c r="C47" i="38" s="1"/>
  <c r="L67" i="38"/>
  <c r="K67" i="38"/>
  <c r="J67" i="38"/>
  <c r="I67" i="38"/>
  <c r="H67" i="38"/>
  <c r="G67" i="38"/>
  <c r="F67" i="38"/>
  <c r="E67" i="38"/>
  <c r="D67" i="38"/>
  <c r="C67" i="38"/>
  <c r="M66" i="38"/>
  <c r="L66" i="38"/>
  <c r="K66" i="38"/>
  <c r="J66" i="38"/>
  <c r="I66" i="38"/>
  <c r="H66" i="38"/>
  <c r="G66" i="38"/>
  <c r="F66" i="38"/>
  <c r="E66" i="38"/>
  <c r="D66" i="38"/>
  <c r="C66" i="38"/>
  <c r="A61" i="38"/>
  <c r="J59" i="38"/>
  <c r="I59" i="38"/>
  <c r="H59" i="38"/>
  <c r="L58" i="38"/>
  <c r="L59" i="38" s="1"/>
  <c r="K58" i="38"/>
  <c r="K59" i="38" s="1"/>
  <c r="J58" i="38"/>
  <c r="I58" i="38"/>
  <c r="H58" i="38"/>
  <c r="G58" i="38"/>
  <c r="G59" i="38" s="1"/>
  <c r="F58" i="38"/>
  <c r="F59" i="38" s="1"/>
  <c r="E58" i="38"/>
  <c r="E59" i="38" s="1"/>
  <c r="D58" i="38"/>
  <c r="D59" i="38" s="1"/>
  <c r="C58" i="38"/>
  <c r="C59" i="38" s="1"/>
  <c r="L57" i="38"/>
  <c r="K57" i="38"/>
  <c r="J57" i="38"/>
  <c r="I57" i="38"/>
  <c r="H57" i="38"/>
  <c r="G57" i="38"/>
  <c r="F57" i="38"/>
  <c r="E57" i="38"/>
  <c r="D57" i="38"/>
  <c r="C57" i="38"/>
  <c r="M57" i="38" s="1"/>
  <c r="L56" i="38"/>
  <c r="K56" i="38"/>
  <c r="J56" i="38"/>
  <c r="I56" i="38"/>
  <c r="H56" i="38"/>
  <c r="G56" i="38"/>
  <c r="F56" i="38"/>
  <c r="E56" i="38"/>
  <c r="D56" i="38"/>
  <c r="C56" i="38"/>
  <c r="C76" i="38" s="1"/>
  <c r="C46" i="38"/>
  <c r="C39" i="38"/>
  <c r="D39" i="38" s="1"/>
  <c r="E39" i="38" s="1"/>
  <c r="F39" i="38" s="1"/>
  <c r="L36" i="38"/>
  <c r="K36" i="38"/>
  <c r="J36" i="38"/>
  <c r="E36" i="38"/>
  <c r="D36" i="38"/>
  <c r="C36" i="38"/>
  <c r="M35" i="38"/>
  <c r="L34" i="38"/>
  <c r="K34" i="38"/>
  <c r="J34" i="38"/>
  <c r="I34" i="38"/>
  <c r="I36" i="38" s="1"/>
  <c r="H34" i="38"/>
  <c r="H36" i="38" s="1"/>
  <c r="G34" i="38"/>
  <c r="G36" i="38" s="1"/>
  <c r="F34" i="38"/>
  <c r="F36" i="38" s="1"/>
  <c r="E34" i="38"/>
  <c r="D34" i="38"/>
  <c r="C34" i="38"/>
  <c r="M34" i="38" s="1"/>
  <c r="L33" i="38"/>
  <c r="K33" i="38"/>
  <c r="J33" i="38"/>
  <c r="I33" i="38"/>
  <c r="H33" i="38"/>
  <c r="G33" i="38"/>
  <c r="F33" i="38"/>
  <c r="E33" i="38"/>
  <c r="D33" i="38"/>
  <c r="C33" i="38"/>
  <c r="M32" i="38"/>
  <c r="M31" i="38"/>
  <c r="M30" i="38"/>
  <c r="M29" i="38"/>
  <c r="M28" i="38"/>
  <c r="M27" i="38"/>
  <c r="M26" i="38"/>
  <c r="M25" i="38"/>
  <c r="M24" i="38"/>
  <c r="M23" i="38"/>
  <c r="M22" i="38"/>
  <c r="M21" i="38"/>
  <c r="M20" i="38"/>
  <c r="M19" i="38"/>
  <c r="M18" i="38"/>
  <c r="M17" i="38"/>
  <c r="S14" i="38"/>
  <c r="R14" i="38"/>
  <c r="Q14" i="38"/>
  <c r="P14" i="38"/>
  <c r="O14" i="38"/>
  <c r="M12" i="38"/>
  <c r="M11" i="38"/>
  <c r="M10" i="38"/>
  <c r="A90" i="37"/>
  <c r="A89" i="37"/>
  <c r="A88" i="37"/>
  <c r="A87" i="37"/>
  <c r="A86" i="37"/>
  <c r="A85" i="37"/>
  <c r="A84" i="37"/>
  <c r="A83" i="37"/>
  <c r="A82" i="37"/>
  <c r="A81" i="37"/>
  <c r="A80" i="37"/>
  <c r="A79" i="37"/>
  <c r="A78" i="37"/>
  <c r="A77" i="37"/>
  <c r="B76" i="37"/>
  <c r="A76" i="37"/>
  <c r="M69" i="37"/>
  <c r="C49" i="37" s="1"/>
  <c r="L69" i="37"/>
  <c r="K69" i="37"/>
  <c r="J69" i="37"/>
  <c r="I69" i="37"/>
  <c r="H69" i="37"/>
  <c r="G69" i="37"/>
  <c r="F69" i="37"/>
  <c r="E69" i="37"/>
  <c r="D69" i="37"/>
  <c r="C69" i="37"/>
  <c r="M68" i="37"/>
  <c r="C48" i="37" s="1"/>
  <c r="L68" i="37"/>
  <c r="K68" i="37"/>
  <c r="J68" i="37"/>
  <c r="I68" i="37"/>
  <c r="H68" i="37"/>
  <c r="G68" i="37"/>
  <c r="F68" i="37"/>
  <c r="E68" i="37"/>
  <c r="D68" i="37"/>
  <c r="C68" i="37"/>
  <c r="M67" i="37"/>
  <c r="L67" i="37"/>
  <c r="K67" i="37"/>
  <c r="J67" i="37"/>
  <c r="I67" i="37"/>
  <c r="H67" i="37"/>
  <c r="G67" i="37"/>
  <c r="F67" i="37"/>
  <c r="E67" i="37"/>
  <c r="D67" i="37"/>
  <c r="C67" i="37"/>
  <c r="M66" i="37"/>
  <c r="C46" i="37" s="1"/>
  <c r="L66" i="37"/>
  <c r="K66" i="37"/>
  <c r="J66" i="37"/>
  <c r="I66" i="37"/>
  <c r="H66" i="37"/>
  <c r="G66" i="37"/>
  <c r="F66" i="37"/>
  <c r="E66" i="37"/>
  <c r="D66" i="37"/>
  <c r="C66" i="37"/>
  <c r="A61" i="37"/>
  <c r="H59" i="37"/>
  <c r="L58" i="37"/>
  <c r="L59" i="37" s="1"/>
  <c r="K58" i="37"/>
  <c r="K59" i="37" s="1"/>
  <c r="J58" i="37"/>
  <c r="J59" i="37" s="1"/>
  <c r="I58" i="37"/>
  <c r="I59" i="37" s="1"/>
  <c r="H58" i="37"/>
  <c r="G58" i="37"/>
  <c r="G59" i="37" s="1"/>
  <c r="F58" i="37"/>
  <c r="F59" i="37" s="1"/>
  <c r="E58" i="37"/>
  <c r="E59" i="37" s="1"/>
  <c r="D58" i="37"/>
  <c r="D59" i="37" s="1"/>
  <c r="C58" i="37"/>
  <c r="C59" i="37" s="1"/>
  <c r="L57" i="37"/>
  <c r="K57" i="37"/>
  <c r="J57" i="37"/>
  <c r="I57" i="37"/>
  <c r="H57" i="37"/>
  <c r="G57" i="37"/>
  <c r="F57" i="37"/>
  <c r="E57" i="37"/>
  <c r="D57" i="37"/>
  <c r="C57" i="37"/>
  <c r="M57" i="37" s="1"/>
  <c r="L56" i="37"/>
  <c r="K56" i="37"/>
  <c r="J56" i="37"/>
  <c r="I56" i="37"/>
  <c r="H56" i="37"/>
  <c r="G56" i="37"/>
  <c r="F56" i="37"/>
  <c r="E56" i="37"/>
  <c r="D56" i="37"/>
  <c r="C56" i="37"/>
  <c r="C76" i="37" s="1"/>
  <c r="C47" i="37"/>
  <c r="C39" i="37"/>
  <c r="D39" i="37" s="1"/>
  <c r="E39" i="37" s="1"/>
  <c r="F39" i="37" s="1"/>
  <c r="J36" i="37"/>
  <c r="M35" i="37"/>
  <c r="L34" i="37"/>
  <c r="L36" i="37" s="1"/>
  <c r="K34" i="37"/>
  <c r="K36" i="37" s="1"/>
  <c r="J34" i="37"/>
  <c r="I34" i="37"/>
  <c r="H34" i="37"/>
  <c r="H36" i="37" s="1"/>
  <c r="G34" i="37"/>
  <c r="G36" i="37" s="1"/>
  <c r="F34" i="37"/>
  <c r="F36" i="37" s="1"/>
  <c r="E34" i="37"/>
  <c r="M34" i="37" s="1"/>
  <c r="D34" i="37"/>
  <c r="D36" i="37" s="1"/>
  <c r="C34" i="37"/>
  <c r="C36" i="37" s="1"/>
  <c r="L33" i="37"/>
  <c r="K33" i="37"/>
  <c r="J33" i="37"/>
  <c r="I33" i="37"/>
  <c r="I36" i="37" s="1"/>
  <c r="H33" i="37"/>
  <c r="G33" i="37"/>
  <c r="F33" i="37"/>
  <c r="E33" i="37"/>
  <c r="D33" i="37"/>
  <c r="C33" i="37"/>
  <c r="M32" i="37"/>
  <c r="M31" i="37"/>
  <c r="M30" i="37"/>
  <c r="M29" i="37"/>
  <c r="M28" i="37"/>
  <c r="M27" i="37"/>
  <c r="M26" i="37"/>
  <c r="M25" i="37"/>
  <c r="M24" i="37"/>
  <c r="M23" i="37"/>
  <c r="M22" i="37"/>
  <c r="M21" i="37"/>
  <c r="M20" i="37"/>
  <c r="M19" i="37"/>
  <c r="M18" i="37"/>
  <c r="M17" i="37"/>
  <c r="S14" i="37"/>
  <c r="R14" i="37"/>
  <c r="Q14" i="37"/>
  <c r="P14" i="37"/>
  <c r="O14" i="37"/>
  <c r="M12" i="37"/>
  <c r="M11" i="37"/>
  <c r="M10" i="37"/>
  <c r="A90" i="36"/>
  <c r="A89" i="36"/>
  <c r="A88" i="36"/>
  <c r="A87" i="36"/>
  <c r="A86" i="36"/>
  <c r="A85" i="36"/>
  <c r="A84" i="36"/>
  <c r="A83" i="36"/>
  <c r="A82" i="36"/>
  <c r="A81" i="36"/>
  <c r="A80" i="36"/>
  <c r="A79" i="36"/>
  <c r="A78" i="36"/>
  <c r="A77" i="36"/>
  <c r="B76" i="36"/>
  <c r="A76" i="36"/>
  <c r="M69" i="36"/>
  <c r="C49" i="36" s="1"/>
  <c r="L69" i="36"/>
  <c r="K69" i="36"/>
  <c r="J69" i="36"/>
  <c r="I69" i="36"/>
  <c r="H69" i="36"/>
  <c r="G69" i="36"/>
  <c r="F69" i="36"/>
  <c r="E69" i="36"/>
  <c r="D69" i="36"/>
  <c r="C69" i="36"/>
  <c r="M68" i="36"/>
  <c r="C48" i="36" s="1"/>
  <c r="L68" i="36"/>
  <c r="K68" i="36"/>
  <c r="J68" i="36"/>
  <c r="I68" i="36"/>
  <c r="H68" i="36"/>
  <c r="G68" i="36"/>
  <c r="F68" i="36"/>
  <c r="E68" i="36"/>
  <c r="D68" i="36"/>
  <c r="C68" i="36"/>
  <c r="M67" i="36"/>
  <c r="C47" i="36" s="1"/>
  <c r="L67" i="36"/>
  <c r="K67" i="36"/>
  <c r="J67" i="36"/>
  <c r="I67" i="36"/>
  <c r="H67" i="36"/>
  <c r="G67" i="36"/>
  <c r="F67" i="36"/>
  <c r="E67" i="36"/>
  <c r="D67" i="36"/>
  <c r="C67" i="36"/>
  <c r="M66" i="36"/>
  <c r="C46" i="36" s="1"/>
  <c r="L66" i="36"/>
  <c r="K66" i="36"/>
  <c r="J66" i="36"/>
  <c r="I66" i="36"/>
  <c r="H66" i="36"/>
  <c r="G66" i="36"/>
  <c r="F66" i="36"/>
  <c r="E66" i="36"/>
  <c r="D66" i="36"/>
  <c r="C66" i="36"/>
  <c r="A61" i="36"/>
  <c r="I59" i="36"/>
  <c r="H59" i="36"/>
  <c r="L58" i="36"/>
  <c r="L59" i="36" s="1"/>
  <c r="K58" i="36"/>
  <c r="K59" i="36" s="1"/>
  <c r="J58" i="36"/>
  <c r="J59" i="36" s="1"/>
  <c r="I58" i="36"/>
  <c r="H58" i="36"/>
  <c r="G58" i="36"/>
  <c r="G59" i="36" s="1"/>
  <c r="F58" i="36"/>
  <c r="F59" i="36" s="1"/>
  <c r="E58" i="36"/>
  <c r="E59" i="36" s="1"/>
  <c r="D58" i="36"/>
  <c r="D59" i="36" s="1"/>
  <c r="C58" i="36"/>
  <c r="C59" i="36" s="1"/>
  <c r="L57" i="36"/>
  <c r="K57" i="36"/>
  <c r="J57" i="36"/>
  <c r="I57" i="36"/>
  <c r="H57" i="36"/>
  <c r="G57" i="36"/>
  <c r="F57" i="36"/>
  <c r="E57" i="36"/>
  <c r="D57" i="36"/>
  <c r="C57" i="36"/>
  <c r="M57" i="36" s="1"/>
  <c r="L56" i="36"/>
  <c r="K56" i="36"/>
  <c r="J56" i="36"/>
  <c r="I56" i="36"/>
  <c r="H56" i="36"/>
  <c r="G56" i="36"/>
  <c r="F56" i="36"/>
  <c r="E56" i="36"/>
  <c r="D56" i="36"/>
  <c r="C56" i="36"/>
  <c r="C76" i="36" s="1"/>
  <c r="C39" i="36"/>
  <c r="D39" i="36" s="1"/>
  <c r="E39" i="36" s="1"/>
  <c r="F39" i="36" s="1"/>
  <c r="J36" i="36"/>
  <c r="M35" i="36"/>
  <c r="L34" i="36"/>
  <c r="L36" i="36" s="1"/>
  <c r="K34" i="36"/>
  <c r="K36" i="36" s="1"/>
  <c r="J34" i="36"/>
  <c r="I34" i="36"/>
  <c r="I36" i="36" s="1"/>
  <c r="H34" i="36"/>
  <c r="H36" i="36" s="1"/>
  <c r="G34" i="36"/>
  <c r="G36" i="36" s="1"/>
  <c r="F34" i="36"/>
  <c r="F36" i="36" s="1"/>
  <c r="E34" i="36"/>
  <c r="E36" i="36" s="1"/>
  <c r="D34" i="36"/>
  <c r="D36" i="36" s="1"/>
  <c r="C34" i="36"/>
  <c r="M34" i="36" s="1"/>
  <c r="L33" i="36"/>
  <c r="K33" i="36"/>
  <c r="J33" i="36"/>
  <c r="I33" i="36"/>
  <c r="H33" i="36"/>
  <c r="G33" i="36"/>
  <c r="F33" i="36"/>
  <c r="E33" i="36"/>
  <c r="D33" i="36"/>
  <c r="C33" i="36"/>
  <c r="M32" i="36"/>
  <c r="M31" i="36"/>
  <c r="M30" i="36"/>
  <c r="M29" i="36"/>
  <c r="M28" i="36"/>
  <c r="M27" i="36"/>
  <c r="M26" i="36"/>
  <c r="M25" i="36"/>
  <c r="M24" i="36"/>
  <c r="M23" i="36"/>
  <c r="M22" i="36"/>
  <c r="M21" i="36"/>
  <c r="M20" i="36"/>
  <c r="M19" i="36"/>
  <c r="M18" i="36"/>
  <c r="M17" i="36"/>
  <c r="S14" i="36"/>
  <c r="R14" i="36"/>
  <c r="Q14" i="36"/>
  <c r="P14" i="36"/>
  <c r="O14" i="36"/>
  <c r="M12" i="36"/>
  <c r="M11" i="36"/>
  <c r="M10" i="36"/>
  <c r="A90" i="35"/>
  <c r="A89" i="35"/>
  <c r="A88" i="35"/>
  <c r="A87" i="35"/>
  <c r="A86" i="35"/>
  <c r="A85" i="35"/>
  <c r="A84" i="35"/>
  <c r="A83" i="35"/>
  <c r="A82" i="35"/>
  <c r="A81" i="35"/>
  <c r="A80" i="35"/>
  <c r="A79" i="35"/>
  <c r="A78" i="35"/>
  <c r="A77" i="35"/>
  <c r="B76" i="35"/>
  <c r="A76" i="35"/>
  <c r="M69" i="35"/>
  <c r="C49" i="35" s="1"/>
  <c r="L69" i="35"/>
  <c r="K69" i="35"/>
  <c r="J69" i="35"/>
  <c r="I69" i="35"/>
  <c r="H69" i="35"/>
  <c r="G69" i="35"/>
  <c r="F69" i="35"/>
  <c r="E69" i="35"/>
  <c r="D69" i="35"/>
  <c r="C69" i="35"/>
  <c r="M68" i="35"/>
  <c r="C48" i="35" s="1"/>
  <c r="L68" i="35"/>
  <c r="K68" i="35"/>
  <c r="J68" i="35"/>
  <c r="I68" i="35"/>
  <c r="H68" i="35"/>
  <c r="G68" i="35"/>
  <c r="F68" i="35"/>
  <c r="E68" i="35"/>
  <c r="D68" i="35"/>
  <c r="C68" i="35"/>
  <c r="M67" i="35"/>
  <c r="L67" i="35"/>
  <c r="K67" i="35"/>
  <c r="J67" i="35"/>
  <c r="I67" i="35"/>
  <c r="H67" i="35"/>
  <c r="G67" i="35"/>
  <c r="F67" i="35"/>
  <c r="E67" i="35"/>
  <c r="D67" i="35"/>
  <c r="C67" i="35"/>
  <c r="M66" i="35"/>
  <c r="L66" i="35"/>
  <c r="K66" i="35"/>
  <c r="J66" i="35"/>
  <c r="I66" i="35"/>
  <c r="H66" i="35"/>
  <c r="G66" i="35"/>
  <c r="F66" i="35"/>
  <c r="E66" i="35"/>
  <c r="D66" i="35"/>
  <c r="C66" i="35"/>
  <c r="A61" i="35"/>
  <c r="J59" i="35"/>
  <c r="I59" i="35"/>
  <c r="H59" i="35"/>
  <c r="L58" i="35"/>
  <c r="L59" i="35" s="1"/>
  <c r="K58" i="35"/>
  <c r="K59" i="35" s="1"/>
  <c r="J58" i="35"/>
  <c r="I58" i="35"/>
  <c r="H58" i="35"/>
  <c r="G58" i="35"/>
  <c r="G59" i="35" s="1"/>
  <c r="F58" i="35"/>
  <c r="F59" i="35" s="1"/>
  <c r="E58" i="35"/>
  <c r="E59" i="35" s="1"/>
  <c r="D58" i="35"/>
  <c r="D59" i="35" s="1"/>
  <c r="C58" i="35"/>
  <c r="C59" i="35" s="1"/>
  <c r="L57" i="35"/>
  <c r="K57" i="35"/>
  <c r="J57" i="35"/>
  <c r="I57" i="35"/>
  <c r="H57" i="35"/>
  <c r="G57" i="35"/>
  <c r="F57" i="35"/>
  <c r="E57" i="35"/>
  <c r="D57" i="35"/>
  <c r="C57" i="35"/>
  <c r="M57" i="35" s="1"/>
  <c r="L56" i="35"/>
  <c r="K56" i="35"/>
  <c r="J56" i="35"/>
  <c r="I56" i="35"/>
  <c r="H56" i="35"/>
  <c r="G56" i="35"/>
  <c r="F56" i="35"/>
  <c r="E56" i="35"/>
  <c r="D56" i="35"/>
  <c r="C56" i="35"/>
  <c r="C76" i="35" s="1"/>
  <c r="C47" i="35"/>
  <c r="C46" i="35"/>
  <c r="C39" i="35"/>
  <c r="D39" i="35" s="1"/>
  <c r="E39" i="35" s="1"/>
  <c r="F39" i="35" s="1"/>
  <c r="L36" i="35"/>
  <c r="K36" i="35"/>
  <c r="J36" i="35"/>
  <c r="D36" i="35"/>
  <c r="C36" i="35"/>
  <c r="M35" i="35"/>
  <c r="L34" i="35"/>
  <c r="K34" i="35"/>
  <c r="J34" i="35"/>
  <c r="I34" i="35"/>
  <c r="I36" i="35" s="1"/>
  <c r="H34" i="35"/>
  <c r="H36" i="35" s="1"/>
  <c r="G34" i="35"/>
  <c r="F34" i="35"/>
  <c r="F36" i="35" s="1"/>
  <c r="E34" i="35"/>
  <c r="E36" i="35" s="1"/>
  <c r="D34" i="35"/>
  <c r="C34" i="35"/>
  <c r="M34" i="35" s="1"/>
  <c r="L33" i="35"/>
  <c r="K33" i="35"/>
  <c r="J33" i="35"/>
  <c r="I33" i="35"/>
  <c r="H33" i="35"/>
  <c r="G33" i="35"/>
  <c r="F33" i="35"/>
  <c r="E33" i="35"/>
  <c r="D33" i="35"/>
  <c r="C33" i="35"/>
  <c r="M32" i="35"/>
  <c r="M31" i="35"/>
  <c r="M30" i="35"/>
  <c r="M29" i="35"/>
  <c r="M28" i="35"/>
  <c r="M27" i="35"/>
  <c r="M26" i="35"/>
  <c r="M25" i="35"/>
  <c r="M24" i="35"/>
  <c r="M23" i="35"/>
  <c r="M22" i="35"/>
  <c r="M21" i="35"/>
  <c r="M20" i="35"/>
  <c r="M19" i="35"/>
  <c r="M18" i="35"/>
  <c r="M17" i="35"/>
  <c r="S14" i="35"/>
  <c r="R14" i="35"/>
  <c r="Q14" i="35"/>
  <c r="P14" i="35"/>
  <c r="O14" i="35"/>
  <c r="M12" i="35"/>
  <c r="M11" i="35"/>
  <c r="M10" i="35"/>
  <c r="A90" i="34"/>
  <c r="A89" i="34"/>
  <c r="A88" i="34"/>
  <c r="A87" i="34"/>
  <c r="A86" i="34"/>
  <c r="A85" i="34"/>
  <c r="A84" i="34"/>
  <c r="A83" i="34"/>
  <c r="A82" i="34"/>
  <c r="A81" i="34"/>
  <c r="A80" i="34"/>
  <c r="A79" i="34"/>
  <c r="A78" i="34"/>
  <c r="A77" i="34"/>
  <c r="B76" i="34"/>
  <c r="A76" i="34"/>
  <c r="M69" i="34"/>
  <c r="C49" i="34" s="1"/>
  <c r="L69" i="34"/>
  <c r="K69" i="34"/>
  <c r="J69" i="34"/>
  <c r="I69" i="34"/>
  <c r="H69" i="34"/>
  <c r="G69" i="34"/>
  <c r="F69" i="34"/>
  <c r="E69" i="34"/>
  <c r="D69" i="34"/>
  <c r="C69" i="34"/>
  <c r="M68" i="34"/>
  <c r="C48" i="34" s="1"/>
  <c r="L68" i="34"/>
  <c r="K68" i="34"/>
  <c r="J68" i="34"/>
  <c r="I68" i="34"/>
  <c r="H68" i="34"/>
  <c r="G68" i="34"/>
  <c r="F68" i="34"/>
  <c r="E68" i="34"/>
  <c r="D68" i="34"/>
  <c r="C68" i="34"/>
  <c r="M67" i="34"/>
  <c r="C47" i="34" s="1"/>
  <c r="L67" i="34"/>
  <c r="K67" i="34"/>
  <c r="J67" i="34"/>
  <c r="I67" i="34"/>
  <c r="H67" i="34"/>
  <c r="G67" i="34"/>
  <c r="F67" i="34"/>
  <c r="E67" i="34"/>
  <c r="D67" i="34"/>
  <c r="C67" i="34"/>
  <c r="M66" i="34"/>
  <c r="C46" i="34" s="1"/>
  <c r="L66" i="34"/>
  <c r="K66" i="34"/>
  <c r="J66" i="34"/>
  <c r="I66" i="34"/>
  <c r="H66" i="34"/>
  <c r="G66" i="34"/>
  <c r="F66" i="34"/>
  <c r="E66" i="34"/>
  <c r="D66" i="34"/>
  <c r="C66" i="34"/>
  <c r="A61" i="34"/>
  <c r="I59" i="34"/>
  <c r="H59" i="34"/>
  <c r="L58" i="34"/>
  <c r="L59" i="34" s="1"/>
  <c r="K58" i="34"/>
  <c r="K59" i="34" s="1"/>
  <c r="J58" i="34"/>
  <c r="J59" i="34" s="1"/>
  <c r="I58" i="34"/>
  <c r="H58" i="34"/>
  <c r="G58" i="34"/>
  <c r="G59" i="34" s="1"/>
  <c r="F58" i="34"/>
  <c r="F59" i="34" s="1"/>
  <c r="E58" i="34"/>
  <c r="E59" i="34" s="1"/>
  <c r="D58" i="34"/>
  <c r="D59" i="34" s="1"/>
  <c r="C58" i="34"/>
  <c r="C59" i="34" s="1"/>
  <c r="L57" i="34"/>
  <c r="K57" i="34"/>
  <c r="J57" i="34"/>
  <c r="I57" i="34"/>
  <c r="H57" i="34"/>
  <c r="G57" i="34"/>
  <c r="F57" i="34"/>
  <c r="E57" i="34"/>
  <c r="D57" i="34"/>
  <c r="C57" i="34"/>
  <c r="M57" i="34" s="1"/>
  <c r="L56" i="34"/>
  <c r="K56" i="34"/>
  <c r="J56" i="34"/>
  <c r="I56" i="34"/>
  <c r="H56" i="34"/>
  <c r="C39" i="34" s="1"/>
  <c r="D39" i="34" s="1"/>
  <c r="E39" i="34" s="1"/>
  <c r="F39" i="34" s="1"/>
  <c r="G56" i="34"/>
  <c r="F56" i="34"/>
  <c r="E56" i="34"/>
  <c r="D56" i="34"/>
  <c r="C56" i="34"/>
  <c r="C76" i="34" s="1"/>
  <c r="K36" i="34"/>
  <c r="J36" i="34"/>
  <c r="C36" i="34"/>
  <c r="M35" i="34"/>
  <c r="L34" i="34"/>
  <c r="L36" i="34" s="1"/>
  <c r="K34" i="34"/>
  <c r="J34" i="34"/>
  <c r="I34" i="34"/>
  <c r="I36" i="34" s="1"/>
  <c r="H34" i="34"/>
  <c r="H36" i="34" s="1"/>
  <c r="G34" i="34"/>
  <c r="G36" i="34" s="1"/>
  <c r="F34" i="34"/>
  <c r="F36" i="34" s="1"/>
  <c r="E34" i="34"/>
  <c r="M34" i="34" s="1"/>
  <c r="D34" i="34"/>
  <c r="D36" i="34" s="1"/>
  <c r="C34" i="34"/>
  <c r="L33" i="34"/>
  <c r="K33" i="34"/>
  <c r="J33" i="34"/>
  <c r="I33" i="34"/>
  <c r="H33" i="34"/>
  <c r="G33" i="34"/>
  <c r="F33" i="34"/>
  <c r="E33" i="34"/>
  <c r="D33" i="34"/>
  <c r="C33" i="34"/>
  <c r="M32" i="34"/>
  <c r="M31" i="34"/>
  <c r="M30" i="34"/>
  <c r="M29" i="34"/>
  <c r="M28" i="34"/>
  <c r="M27" i="34"/>
  <c r="M26" i="34"/>
  <c r="M25" i="34"/>
  <c r="M24" i="34"/>
  <c r="M23" i="34"/>
  <c r="M22" i="34"/>
  <c r="M21" i="34"/>
  <c r="M20" i="34"/>
  <c r="M19" i="34"/>
  <c r="M18" i="34"/>
  <c r="M17" i="34"/>
  <c r="S14" i="34"/>
  <c r="R14" i="34"/>
  <c r="Q14" i="34"/>
  <c r="P14" i="34"/>
  <c r="O14" i="34"/>
  <c r="M12" i="34"/>
  <c r="M11" i="34"/>
  <c r="M10" i="34"/>
  <c r="A90" i="33"/>
  <c r="A89" i="33"/>
  <c r="A88" i="33"/>
  <c r="A87" i="33"/>
  <c r="A86" i="33"/>
  <c r="A85" i="33"/>
  <c r="A84" i="33"/>
  <c r="A83" i="33"/>
  <c r="A82" i="33"/>
  <c r="A81" i="33"/>
  <c r="A80" i="33"/>
  <c r="A79" i="33"/>
  <c r="A78" i="33"/>
  <c r="A77" i="33"/>
  <c r="B76" i="33"/>
  <c r="A76" i="33"/>
  <c r="M69" i="33"/>
  <c r="C49" i="33" s="1"/>
  <c r="L69" i="33"/>
  <c r="K69" i="33"/>
  <c r="J69" i="33"/>
  <c r="I69" i="33"/>
  <c r="H69" i="33"/>
  <c r="G69" i="33"/>
  <c r="F69" i="33"/>
  <c r="E69" i="33"/>
  <c r="D69" i="33"/>
  <c r="C69" i="33"/>
  <c r="M68" i="33"/>
  <c r="C48" i="33" s="1"/>
  <c r="L68" i="33"/>
  <c r="K68" i="33"/>
  <c r="J68" i="33"/>
  <c r="I68" i="33"/>
  <c r="H68" i="33"/>
  <c r="G68" i="33"/>
  <c r="F68" i="33"/>
  <c r="E68" i="33"/>
  <c r="D68" i="33"/>
  <c r="C68" i="33"/>
  <c r="M67" i="33"/>
  <c r="C47" i="33" s="1"/>
  <c r="L67" i="33"/>
  <c r="K67" i="33"/>
  <c r="J67" i="33"/>
  <c r="I67" i="33"/>
  <c r="H67" i="33"/>
  <c r="G67" i="33"/>
  <c r="F67" i="33"/>
  <c r="E67" i="33"/>
  <c r="D67" i="33"/>
  <c r="C67" i="33"/>
  <c r="M66" i="33"/>
  <c r="C46" i="33" s="1"/>
  <c r="L66" i="33"/>
  <c r="K66" i="33"/>
  <c r="J66" i="33"/>
  <c r="I66" i="33"/>
  <c r="H66" i="33"/>
  <c r="G66" i="33"/>
  <c r="F66" i="33"/>
  <c r="E66" i="33"/>
  <c r="D66" i="33"/>
  <c r="C66" i="33"/>
  <c r="A61" i="33"/>
  <c r="J59" i="33"/>
  <c r="I59" i="33"/>
  <c r="H59" i="33"/>
  <c r="L58" i="33"/>
  <c r="L59" i="33" s="1"/>
  <c r="K58" i="33"/>
  <c r="K59" i="33" s="1"/>
  <c r="J58" i="33"/>
  <c r="I58" i="33"/>
  <c r="H58" i="33"/>
  <c r="G58" i="33"/>
  <c r="G59" i="33" s="1"/>
  <c r="F58" i="33"/>
  <c r="F59" i="33" s="1"/>
  <c r="E58" i="33"/>
  <c r="E59" i="33" s="1"/>
  <c r="D58" i="33"/>
  <c r="D59" i="33" s="1"/>
  <c r="C58" i="33"/>
  <c r="C59" i="33" s="1"/>
  <c r="L57" i="33"/>
  <c r="K57" i="33"/>
  <c r="J57" i="33"/>
  <c r="I57" i="33"/>
  <c r="H57" i="33"/>
  <c r="G57" i="33"/>
  <c r="F57" i="33"/>
  <c r="E57" i="33"/>
  <c r="D57" i="33"/>
  <c r="C57" i="33"/>
  <c r="M57" i="33" s="1"/>
  <c r="L56" i="33"/>
  <c r="K56" i="33"/>
  <c r="J56" i="33"/>
  <c r="I56" i="33"/>
  <c r="H56" i="33"/>
  <c r="G56" i="33"/>
  <c r="F56" i="33"/>
  <c r="E56" i="33"/>
  <c r="D56" i="33"/>
  <c r="C56" i="33"/>
  <c r="C76" i="33" s="1"/>
  <c r="C39" i="33"/>
  <c r="D39" i="33" s="1"/>
  <c r="E39" i="33" s="1"/>
  <c r="F39" i="33" s="1"/>
  <c r="L36" i="33"/>
  <c r="K36" i="33"/>
  <c r="J36" i="33"/>
  <c r="D36" i="33"/>
  <c r="C36" i="33"/>
  <c r="M35" i="33"/>
  <c r="L34" i="33"/>
  <c r="K34" i="33"/>
  <c r="J34" i="33"/>
  <c r="I34" i="33"/>
  <c r="I36" i="33" s="1"/>
  <c r="H34" i="33"/>
  <c r="H36" i="33" s="1"/>
  <c r="G34" i="33"/>
  <c r="G36" i="33" s="1"/>
  <c r="F34" i="33"/>
  <c r="E34" i="33"/>
  <c r="E36" i="33" s="1"/>
  <c r="D34" i="33"/>
  <c r="C34" i="33"/>
  <c r="M34" i="33" s="1"/>
  <c r="L33" i="33"/>
  <c r="K33" i="33"/>
  <c r="J33" i="33"/>
  <c r="I33" i="33"/>
  <c r="H33" i="33"/>
  <c r="G33" i="33"/>
  <c r="F33" i="33"/>
  <c r="E33" i="33"/>
  <c r="D33" i="33"/>
  <c r="C33" i="33"/>
  <c r="M32" i="33"/>
  <c r="M31" i="33"/>
  <c r="M30" i="33"/>
  <c r="M29" i="33"/>
  <c r="M28" i="33"/>
  <c r="M27" i="33"/>
  <c r="M26" i="33"/>
  <c r="M25" i="33"/>
  <c r="M24" i="33"/>
  <c r="M23" i="33"/>
  <c r="M22" i="33"/>
  <c r="M21" i="33"/>
  <c r="M20" i="33"/>
  <c r="M19" i="33"/>
  <c r="M18" i="33"/>
  <c r="M17" i="33"/>
  <c r="S14" i="33"/>
  <c r="R14" i="33"/>
  <c r="Q14" i="33"/>
  <c r="P14" i="33"/>
  <c r="O14" i="33"/>
  <c r="M12" i="33"/>
  <c r="M11" i="33"/>
  <c r="M10" i="33"/>
  <c r="A90" i="32"/>
  <c r="A89" i="32"/>
  <c r="A88" i="32"/>
  <c r="A87" i="32"/>
  <c r="A86" i="32"/>
  <c r="A85" i="32"/>
  <c r="A84" i="32"/>
  <c r="A83" i="32"/>
  <c r="A82" i="32"/>
  <c r="A81" i="32"/>
  <c r="A80" i="32"/>
  <c r="A79" i="32"/>
  <c r="A78" i="32"/>
  <c r="A77" i="32"/>
  <c r="B76" i="32"/>
  <c r="A76" i="32"/>
  <c r="M69" i="32"/>
  <c r="C49" i="32" s="1"/>
  <c r="L69" i="32"/>
  <c r="K69" i="32"/>
  <c r="J69" i="32"/>
  <c r="I69" i="32"/>
  <c r="H69" i="32"/>
  <c r="G69" i="32"/>
  <c r="F69" i="32"/>
  <c r="E69" i="32"/>
  <c r="D69" i="32"/>
  <c r="C69" i="32"/>
  <c r="M68" i="32"/>
  <c r="C48" i="32" s="1"/>
  <c r="L68" i="32"/>
  <c r="K68" i="32"/>
  <c r="J68" i="32"/>
  <c r="I68" i="32"/>
  <c r="H68" i="32"/>
  <c r="G68" i="32"/>
  <c r="F68" i="32"/>
  <c r="E68" i="32"/>
  <c r="D68" i="32"/>
  <c r="C68" i="32"/>
  <c r="M67" i="32"/>
  <c r="C47" i="32" s="1"/>
  <c r="L67" i="32"/>
  <c r="K67" i="32"/>
  <c r="J67" i="32"/>
  <c r="I67" i="32"/>
  <c r="H67" i="32"/>
  <c r="G67" i="32"/>
  <c r="F67" i="32"/>
  <c r="E67" i="32"/>
  <c r="D67" i="32"/>
  <c r="C67" i="32"/>
  <c r="M66" i="32"/>
  <c r="C46" i="32" s="1"/>
  <c r="L66" i="32"/>
  <c r="K66" i="32"/>
  <c r="J66" i="32"/>
  <c r="I66" i="32"/>
  <c r="H66" i="32"/>
  <c r="G66" i="32"/>
  <c r="F66" i="32"/>
  <c r="E66" i="32"/>
  <c r="D66" i="32"/>
  <c r="C66" i="32"/>
  <c r="A61" i="32"/>
  <c r="H59" i="32"/>
  <c r="L58" i="32"/>
  <c r="L59" i="32" s="1"/>
  <c r="K58" i="32"/>
  <c r="K59" i="32" s="1"/>
  <c r="J58" i="32"/>
  <c r="J59" i="32" s="1"/>
  <c r="I58" i="32"/>
  <c r="I59" i="32" s="1"/>
  <c r="H58" i="32"/>
  <c r="G58" i="32"/>
  <c r="G59" i="32" s="1"/>
  <c r="F58" i="32"/>
  <c r="F59" i="32" s="1"/>
  <c r="E58" i="32"/>
  <c r="E59" i="32" s="1"/>
  <c r="D58" i="32"/>
  <c r="D59" i="32" s="1"/>
  <c r="C58" i="32"/>
  <c r="C59" i="32" s="1"/>
  <c r="L57" i="32"/>
  <c r="K57" i="32"/>
  <c r="J57" i="32"/>
  <c r="I57" i="32"/>
  <c r="H57" i="32"/>
  <c r="G57" i="32"/>
  <c r="F57" i="32"/>
  <c r="E57" i="32"/>
  <c r="D57" i="32"/>
  <c r="C57" i="32"/>
  <c r="M57" i="32" s="1"/>
  <c r="L56" i="32"/>
  <c r="K56" i="32"/>
  <c r="J56" i="32"/>
  <c r="I56" i="32"/>
  <c r="H56" i="32"/>
  <c r="G56" i="32"/>
  <c r="F56" i="32"/>
  <c r="E56" i="32"/>
  <c r="D56" i="32"/>
  <c r="C56" i="32"/>
  <c r="C76" i="32" s="1"/>
  <c r="C39" i="32"/>
  <c r="D39" i="32" s="1"/>
  <c r="E39" i="32" s="1"/>
  <c r="F39" i="32" s="1"/>
  <c r="J36" i="32"/>
  <c r="M35" i="32"/>
  <c r="L34" i="32"/>
  <c r="L36" i="32" s="1"/>
  <c r="K34" i="32"/>
  <c r="K36" i="32" s="1"/>
  <c r="J34" i="32"/>
  <c r="I34" i="32"/>
  <c r="I36" i="32" s="1"/>
  <c r="H34" i="32"/>
  <c r="H36" i="32" s="1"/>
  <c r="G34" i="32"/>
  <c r="G36" i="32" s="1"/>
  <c r="F34" i="32"/>
  <c r="F36" i="32" s="1"/>
  <c r="E34" i="32"/>
  <c r="E36" i="32" s="1"/>
  <c r="D34" i="32"/>
  <c r="D36" i="32" s="1"/>
  <c r="C34" i="32"/>
  <c r="M34" i="32" s="1"/>
  <c r="L33" i="32"/>
  <c r="K33" i="32"/>
  <c r="J33" i="32"/>
  <c r="I33" i="32"/>
  <c r="H33" i="32"/>
  <c r="G33" i="32"/>
  <c r="F33" i="32"/>
  <c r="E33" i="32"/>
  <c r="D33" i="32"/>
  <c r="C33" i="32"/>
  <c r="M32" i="32"/>
  <c r="M31" i="32"/>
  <c r="M30" i="32"/>
  <c r="M29" i="32"/>
  <c r="M28" i="32"/>
  <c r="M27" i="32"/>
  <c r="M26" i="32"/>
  <c r="M25" i="32"/>
  <c r="M24" i="32"/>
  <c r="M23" i="32"/>
  <c r="M22" i="32"/>
  <c r="M21" i="32"/>
  <c r="M20" i="32"/>
  <c r="M19" i="32"/>
  <c r="M18" i="32"/>
  <c r="M17" i="32"/>
  <c r="S14" i="32"/>
  <c r="R14" i="32"/>
  <c r="Q14" i="32"/>
  <c r="P14" i="32"/>
  <c r="O14" i="32"/>
  <c r="M12" i="32"/>
  <c r="M11" i="32"/>
  <c r="M10" i="32"/>
  <c r="A90" i="31"/>
  <c r="A89" i="31"/>
  <c r="A88" i="31"/>
  <c r="A87" i="31"/>
  <c r="A86" i="31"/>
  <c r="A85" i="31"/>
  <c r="A84" i="31"/>
  <c r="A83" i="31"/>
  <c r="A82" i="31"/>
  <c r="A81" i="31"/>
  <c r="A80" i="31"/>
  <c r="A79" i="31"/>
  <c r="A78" i="31"/>
  <c r="A77" i="31"/>
  <c r="B76" i="31"/>
  <c r="A76" i="31"/>
  <c r="M69" i="31"/>
  <c r="C49" i="31" s="1"/>
  <c r="L69" i="31"/>
  <c r="K69" i="31"/>
  <c r="J69" i="31"/>
  <c r="I69" i="31"/>
  <c r="H69" i="31"/>
  <c r="G69" i="31"/>
  <c r="F69" i="31"/>
  <c r="E69" i="31"/>
  <c r="D69" i="31"/>
  <c r="C69" i="31"/>
  <c r="M68" i="31"/>
  <c r="C48" i="31" s="1"/>
  <c r="L68" i="31"/>
  <c r="K68" i="31"/>
  <c r="J68" i="31"/>
  <c r="I68" i="31"/>
  <c r="H68" i="31"/>
  <c r="G68" i="31"/>
  <c r="F68" i="31"/>
  <c r="E68" i="31"/>
  <c r="D68" i="31"/>
  <c r="C68" i="31"/>
  <c r="M67" i="31"/>
  <c r="C47" i="31" s="1"/>
  <c r="L67" i="31"/>
  <c r="K67" i="31"/>
  <c r="J67" i="31"/>
  <c r="I67" i="31"/>
  <c r="H67" i="31"/>
  <c r="G67" i="31"/>
  <c r="F67" i="31"/>
  <c r="E67" i="31"/>
  <c r="D67" i="31"/>
  <c r="C67" i="31"/>
  <c r="M66" i="31"/>
  <c r="L66" i="31"/>
  <c r="K66" i="31"/>
  <c r="J66" i="31"/>
  <c r="I66" i="31"/>
  <c r="H66" i="31"/>
  <c r="G66" i="31"/>
  <c r="F66" i="31"/>
  <c r="E66" i="31"/>
  <c r="D66" i="31"/>
  <c r="C66" i="31"/>
  <c r="A61" i="31"/>
  <c r="H59" i="31"/>
  <c r="L58" i="31"/>
  <c r="L59" i="31" s="1"/>
  <c r="K58" i="31"/>
  <c r="K59" i="31" s="1"/>
  <c r="J58" i="31"/>
  <c r="J59" i="31" s="1"/>
  <c r="I58" i="31"/>
  <c r="I59" i="31" s="1"/>
  <c r="H58" i="31"/>
  <c r="G58" i="31"/>
  <c r="G59" i="31" s="1"/>
  <c r="F58" i="31"/>
  <c r="F59" i="31" s="1"/>
  <c r="E58" i="31"/>
  <c r="E59" i="31" s="1"/>
  <c r="D58" i="31"/>
  <c r="D59" i="31" s="1"/>
  <c r="C58" i="31"/>
  <c r="C59" i="31" s="1"/>
  <c r="L57" i="31"/>
  <c r="K57" i="31"/>
  <c r="J57" i="31"/>
  <c r="I57" i="31"/>
  <c r="H57" i="31"/>
  <c r="G57" i="31"/>
  <c r="F57" i="31"/>
  <c r="E57" i="31"/>
  <c r="D57" i="31"/>
  <c r="C57" i="31"/>
  <c r="M57" i="31" s="1"/>
  <c r="L56" i="31"/>
  <c r="K56" i="31"/>
  <c r="J56" i="31"/>
  <c r="I56" i="31"/>
  <c r="H56" i="31"/>
  <c r="G56" i="31"/>
  <c r="F56" i="31"/>
  <c r="E56" i="31"/>
  <c r="D56" i="31"/>
  <c r="C56" i="31"/>
  <c r="C76" i="31" s="1"/>
  <c r="C39" i="31"/>
  <c r="D39" i="31" s="1"/>
  <c r="E39" i="31" s="1"/>
  <c r="F39" i="31" s="1"/>
  <c r="J36" i="31"/>
  <c r="M35" i="31"/>
  <c r="L34" i="31"/>
  <c r="L36" i="31" s="1"/>
  <c r="K34" i="31"/>
  <c r="K36" i="31" s="1"/>
  <c r="J34" i="31"/>
  <c r="I34" i="31"/>
  <c r="I36" i="31" s="1"/>
  <c r="H34" i="31"/>
  <c r="H36" i="31" s="1"/>
  <c r="G34" i="31"/>
  <c r="G36" i="31" s="1"/>
  <c r="F34" i="31"/>
  <c r="F36" i="31" s="1"/>
  <c r="E34" i="31"/>
  <c r="M34" i="31" s="1"/>
  <c r="D34" i="31"/>
  <c r="D36" i="31" s="1"/>
  <c r="C34" i="31"/>
  <c r="C36" i="31" s="1"/>
  <c r="L33" i="31"/>
  <c r="K33" i="31"/>
  <c r="J33" i="31"/>
  <c r="I33" i="31"/>
  <c r="H33" i="31"/>
  <c r="G33" i="31"/>
  <c r="F33" i="31"/>
  <c r="E33" i="31"/>
  <c r="D33" i="31"/>
  <c r="C33" i="31"/>
  <c r="M32" i="31"/>
  <c r="M31" i="31"/>
  <c r="M30" i="31"/>
  <c r="M29" i="31"/>
  <c r="M28" i="31"/>
  <c r="M27" i="31"/>
  <c r="M26" i="31"/>
  <c r="M25" i="31"/>
  <c r="M24" i="31"/>
  <c r="M23" i="31"/>
  <c r="M22" i="31"/>
  <c r="M21" i="31"/>
  <c r="M20" i="31"/>
  <c r="M19" i="31"/>
  <c r="M18" i="31"/>
  <c r="M17" i="31"/>
  <c r="S14" i="31"/>
  <c r="R14" i="31"/>
  <c r="Q14" i="31"/>
  <c r="P14" i="31"/>
  <c r="O14" i="31"/>
  <c r="M12" i="31"/>
  <c r="M11" i="31"/>
  <c r="M10" i="31"/>
  <c r="A90" i="30"/>
  <c r="A89" i="30"/>
  <c r="A88" i="30"/>
  <c r="A87" i="30"/>
  <c r="A86" i="30"/>
  <c r="A85" i="30"/>
  <c r="A84" i="30"/>
  <c r="A83" i="30"/>
  <c r="A82" i="30"/>
  <c r="A81" i="30"/>
  <c r="A80" i="30"/>
  <c r="A79" i="30"/>
  <c r="A78" i="30"/>
  <c r="A77" i="30"/>
  <c r="B76" i="30"/>
  <c r="A76" i="30"/>
  <c r="M69" i="30"/>
  <c r="C49" i="30" s="1"/>
  <c r="L69" i="30"/>
  <c r="K69" i="30"/>
  <c r="J69" i="30"/>
  <c r="I69" i="30"/>
  <c r="H69" i="30"/>
  <c r="G69" i="30"/>
  <c r="F69" i="30"/>
  <c r="E69" i="30"/>
  <c r="D69" i="30"/>
  <c r="C69" i="30"/>
  <c r="M68" i="30"/>
  <c r="C48" i="30" s="1"/>
  <c r="L68" i="30"/>
  <c r="K68" i="30"/>
  <c r="J68" i="30"/>
  <c r="I68" i="30"/>
  <c r="H68" i="30"/>
  <c r="G68" i="30"/>
  <c r="F68" i="30"/>
  <c r="E68" i="30"/>
  <c r="D68" i="30"/>
  <c r="C68" i="30"/>
  <c r="M67" i="30"/>
  <c r="C47" i="30" s="1"/>
  <c r="L67" i="30"/>
  <c r="K67" i="30"/>
  <c r="J67" i="30"/>
  <c r="I67" i="30"/>
  <c r="H67" i="30"/>
  <c r="G67" i="30"/>
  <c r="F67" i="30"/>
  <c r="E67" i="30"/>
  <c r="D67" i="30"/>
  <c r="C67" i="30"/>
  <c r="M66" i="30"/>
  <c r="C46" i="30" s="1"/>
  <c r="L66" i="30"/>
  <c r="K66" i="30"/>
  <c r="J66" i="30"/>
  <c r="I66" i="30"/>
  <c r="H66" i="30"/>
  <c r="G66" i="30"/>
  <c r="F66" i="30"/>
  <c r="E66" i="30"/>
  <c r="D66" i="30"/>
  <c r="C66" i="30"/>
  <c r="A61" i="30"/>
  <c r="I59" i="30"/>
  <c r="H59" i="30"/>
  <c r="F59" i="30"/>
  <c r="L58" i="30"/>
  <c r="L59" i="30" s="1"/>
  <c r="K58" i="30"/>
  <c r="K59" i="30" s="1"/>
  <c r="J58" i="30"/>
  <c r="J59" i="30" s="1"/>
  <c r="I58" i="30"/>
  <c r="H58" i="30"/>
  <c r="G58" i="30"/>
  <c r="G59" i="30" s="1"/>
  <c r="F58" i="30"/>
  <c r="E58" i="30"/>
  <c r="E59" i="30" s="1"/>
  <c r="D58" i="30"/>
  <c r="D59" i="30" s="1"/>
  <c r="C58" i="30"/>
  <c r="C59" i="30" s="1"/>
  <c r="L57" i="30"/>
  <c r="K57" i="30"/>
  <c r="J57" i="30"/>
  <c r="I57" i="30"/>
  <c r="H57" i="30"/>
  <c r="G57" i="30"/>
  <c r="F57" i="30"/>
  <c r="E57" i="30"/>
  <c r="D57" i="30"/>
  <c r="C57" i="30"/>
  <c r="M57" i="30" s="1"/>
  <c r="L56" i="30"/>
  <c r="K56" i="30"/>
  <c r="J56" i="30"/>
  <c r="I56" i="30"/>
  <c r="H56" i="30"/>
  <c r="G56" i="30"/>
  <c r="F56" i="30"/>
  <c r="E56" i="30"/>
  <c r="D56" i="30"/>
  <c r="C56" i="30"/>
  <c r="C76" i="30" s="1"/>
  <c r="C39" i="30"/>
  <c r="D39" i="30" s="1"/>
  <c r="E39" i="30" s="1"/>
  <c r="F39" i="30" s="1"/>
  <c r="K36" i="30"/>
  <c r="J36" i="30"/>
  <c r="C36" i="30"/>
  <c r="M35" i="30"/>
  <c r="L34" i="30"/>
  <c r="L36" i="30" s="1"/>
  <c r="K34" i="30"/>
  <c r="J34" i="30"/>
  <c r="I34" i="30"/>
  <c r="I36" i="30" s="1"/>
  <c r="H34" i="30"/>
  <c r="H36" i="30" s="1"/>
  <c r="G34" i="30"/>
  <c r="G36" i="30" s="1"/>
  <c r="F34" i="30"/>
  <c r="E34" i="30"/>
  <c r="E36" i="30" s="1"/>
  <c r="D34" i="30"/>
  <c r="D36" i="30" s="1"/>
  <c r="C34" i="30"/>
  <c r="M34" i="30" s="1"/>
  <c r="L33" i="30"/>
  <c r="K33" i="30"/>
  <c r="J33" i="30"/>
  <c r="I33" i="30"/>
  <c r="H33" i="30"/>
  <c r="G33" i="30"/>
  <c r="F33" i="30"/>
  <c r="E33" i="30"/>
  <c r="D33" i="30"/>
  <c r="C33" i="30"/>
  <c r="M32" i="30"/>
  <c r="M31" i="30"/>
  <c r="M30" i="30"/>
  <c r="M29" i="30"/>
  <c r="M28" i="30"/>
  <c r="M27" i="30"/>
  <c r="M26" i="30"/>
  <c r="M25" i="30"/>
  <c r="M24" i="30"/>
  <c r="M23" i="30"/>
  <c r="M22" i="30"/>
  <c r="M21" i="30"/>
  <c r="M20" i="30"/>
  <c r="M19" i="30"/>
  <c r="M18" i="30"/>
  <c r="M17" i="30"/>
  <c r="S14" i="30"/>
  <c r="R14" i="30"/>
  <c r="Q14" i="30"/>
  <c r="P14" i="30"/>
  <c r="O14" i="30"/>
  <c r="M12" i="30"/>
  <c r="M11" i="30"/>
  <c r="M10" i="30"/>
  <c r="A90" i="29"/>
  <c r="A89" i="29"/>
  <c r="A88" i="29"/>
  <c r="A87" i="29"/>
  <c r="A86" i="29"/>
  <c r="A85" i="29"/>
  <c r="A84" i="29"/>
  <c r="A83" i="29"/>
  <c r="A82" i="29"/>
  <c r="A81" i="29"/>
  <c r="A80" i="29"/>
  <c r="A79" i="29"/>
  <c r="A78" i="29"/>
  <c r="A77" i="29"/>
  <c r="B76" i="29"/>
  <c r="A76" i="29"/>
  <c r="M69" i="29"/>
  <c r="C49" i="29" s="1"/>
  <c r="L69" i="29"/>
  <c r="K69" i="29"/>
  <c r="J69" i="29"/>
  <c r="I69" i="29"/>
  <c r="H69" i="29"/>
  <c r="G69" i="29"/>
  <c r="F69" i="29"/>
  <c r="E69" i="29"/>
  <c r="D69" i="29"/>
  <c r="C69" i="29"/>
  <c r="M68" i="29"/>
  <c r="C48" i="29" s="1"/>
  <c r="L68" i="29"/>
  <c r="K68" i="29"/>
  <c r="J68" i="29"/>
  <c r="I68" i="29"/>
  <c r="H68" i="29"/>
  <c r="G68" i="29"/>
  <c r="F68" i="29"/>
  <c r="E68" i="29"/>
  <c r="D68" i="29"/>
  <c r="C68" i="29"/>
  <c r="M67" i="29"/>
  <c r="C47" i="29" s="1"/>
  <c r="L67" i="29"/>
  <c r="K67" i="29"/>
  <c r="J67" i="29"/>
  <c r="I67" i="29"/>
  <c r="H67" i="29"/>
  <c r="G67" i="29"/>
  <c r="F67" i="29"/>
  <c r="E67" i="29"/>
  <c r="D67" i="29"/>
  <c r="C67" i="29"/>
  <c r="M66" i="29"/>
  <c r="C46" i="29" s="1"/>
  <c r="L66" i="29"/>
  <c r="K66" i="29"/>
  <c r="J66" i="29"/>
  <c r="I66" i="29"/>
  <c r="H66" i="29"/>
  <c r="G66" i="29"/>
  <c r="F66" i="29"/>
  <c r="E66" i="29"/>
  <c r="D66" i="29"/>
  <c r="C66" i="29"/>
  <c r="A61" i="29"/>
  <c r="H59" i="29"/>
  <c r="L58" i="29"/>
  <c r="L59" i="29" s="1"/>
  <c r="K58" i="29"/>
  <c r="K59" i="29" s="1"/>
  <c r="J58" i="29"/>
  <c r="J59" i="29" s="1"/>
  <c r="I58" i="29"/>
  <c r="I59" i="29" s="1"/>
  <c r="H58" i="29"/>
  <c r="G58" i="29"/>
  <c r="G59" i="29" s="1"/>
  <c r="F58" i="29"/>
  <c r="F59" i="29" s="1"/>
  <c r="E58" i="29"/>
  <c r="E59" i="29" s="1"/>
  <c r="D58" i="29"/>
  <c r="D59" i="29" s="1"/>
  <c r="C58" i="29"/>
  <c r="C59" i="29" s="1"/>
  <c r="L57" i="29"/>
  <c r="K57" i="29"/>
  <c r="J57" i="29"/>
  <c r="I57" i="29"/>
  <c r="H57" i="29"/>
  <c r="G57" i="29"/>
  <c r="F57" i="29"/>
  <c r="E57" i="29"/>
  <c r="D57" i="29"/>
  <c r="C57" i="29"/>
  <c r="M57" i="29" s="1"/>
  <c r="L56" i="29"/>
  <c r="K56" i="29"/>
  <c r="J56" i="29"/>
  <c r="I56" i="29"/>
  <c r="H56" i="29"/>
  <c r="G56" i="29"/>
  <c r="F56" i="29"/>
  <c r="E56" i="29"/>
  <c r="D56" i="29"/>
  <c r="C56" i="29"/>
  <c r="C76" i="29" s="1"/>
  <c r="C39" i="29"/>
  <c r="D39" i="29" s="1"/>
  <c r="E39" i="29" s="1"/>
  <c r="F39" i="29" s="1"/>
  <c r="J36" i="29"/>
  <c r="M35" i="29"/>
  <c r="L34" i="29"/>
  <c r="L36" i="29" s="1"/>
  <c r="K34" i="29"/>
  <c r="K36" i="29" s="1"/>
  <c r="J34" i="29"/>
  <c r="I34" i="29"/>
  <c r="H34" i="29"/>
  <c r="H36" i="29" s="1"/>
  <c r="G34" i="29"/>
  <c r="G36" i="29" s="1"/>
  <c r="F34" i="29"/>
  <c r="F36" i="29" s="1"/>
  <c r="E34" i="29"/>
  <c r="M34" i="29" s="1"/>
  <c r="D34" i="29"/>
  <c r="D36" i="29" s="1"/>
  <c r="C34" i="29"/>
  <c r="C36" i="29" s="1"/>
  <c r="L33" i="29"/>
  <c r="K33" i="29"/>
  <c r="J33" i="29"/>
  <c r="I33" i="29"/>
  <c r="I36" i="29" s="1"/>
  <c r="H33" i="29"/>
  <c r="G33" i="29"/>
  <c r="F33" i="29"/>
  <c r="E33" i="29"/>
  <c r="D33" i="29"/>
  <c r="C33" i="29"/>
  <c r="M32" i="29"/>
  <c r="M31" i="29"/>
  <c r="M30" i="29"/>
  <c r="M29" i="29"/>
  <c r="M28" i="29"/>
  <c r="M27" i="29"/>
  <c r="M26" i="29"/>
  <c r="M25" i="29"/>
  <c r="M24" i="29"/>
  <c r="M23" i="29"/>
  <c r="M22" i="29"/>
  <c r="M21" i="29"/>
  <c r="M20" i="29"/>
  <c r="M19" i="29"/>
  <c r="M18" i="29"/>
  <c r="M17" i="29"/>
  <c r="S14" i="29"/>
  <c r="R14" i="29"/>
  <c r="Q14" i="29"/>
  <c r="P14" i="29"/>
  <c r="O14" i="29"/>
  <c r="M12" i="29"/>
  <c r="M11" i="29"/>
  <c r="M10" i="29"/>
  <c r="A90" i="28"/>
  <c r="A89" i="28"/>
  <c r="A88" i="28"/>
  <c r="A87" i="28"/>
  <c r="A86" i="28"/>
  <c r="A85" i="28"/>
  <c r="A84" i="28"/>
  <c r="A83" i="28"/>
  <c r="A82" i="28"/>
  <c r="A81" i="28"/>
  <c r="A80" i="28"/>
  <c r="A79" i="28"/>
  <c r="A78" i="28"/>
  <c r="A77" i="28"/>
  <c r="B76" i="28"/>
  <c r="A76" i="28"/>
  <c r="M69" i="28"/>
  <c r="C49" i="28" s="1"/>
  <c r="L69" i="28"/>
  <c r="K69" i="28"/>
  <c r="J69" i="28"/>
  <c r="I69" i="28"/>
  <c r="H69" i="28"/>
  <c r="G69" i="28"/>
  <c r="F69" i="28"/>
  <c r="E69" i="28"/>
  <c r="D69" i="28"/>
  <c r="C69" i="28"/>
  <c r="M68" i="28"/>
  <c r="L68" i="28"/>
  <c r="K68" i="28"/>
  <c r="J68" i="28"/>
  <c r="I68" i="28"/>
  <c r="H68" i="28"/>
  <c r="G68" i="28"/>
  <c r="F68" i="28"/>
  <c r="E68" i="28"/>
  <c r="D68" i="28"/>
  <c r="C68" i="28"/>
  <c r="M67" i="28"/>
  <c r="C47" i="28" s="1"/>
  <c r="L67" i="28"/>
  <c r="K67" i="28"/>
  <c r="J67" i="28"/>
  <c r="I67" i="28"/>
  <c r="H67" i="28"/>
  <c r="G67" i="28"/>
  <c r="F67" i="28"/>
  <c r="E67" i="28"/>
  <c r="D67" i="28"/>
  <c r="C67" i="28"/>
  <c r="M66" i="28"/>
  <c r="C46" i="28" s="1"/>
  <c r="L66" i="28"/>
  <c r="K66" i="28"/>
  <c r="J66" i="28"/>
  <c r="I66" i="28"/>
  <c r="H66" i="28"/>
  <c r="G66" i="28"/>
  <c r="F66" i="28"/>
  <c r="E66" i="28"/>
  <c r="D66" i="28"/>
  <c r="C66" i="28"/>
  <c r="A61" i="28"/>
  <c r="H59" i="28"/>
  <c r="L58" i="28"/>
  <c r="L59" i="28" s="1"/>
  <c r="K58" i="28"/>
  <c r="K59" i="28" s="1"/>
  <c r="J58" i="28"/>
  <c r="J59" i="28" s="1"/>
  <c r="I58" i="28"/>
  <c r="I59" i="28" s="1"/>
  <c r="H58" i="28"/>
  <c r="G58" i="28"/>
  <c r="G59" i="28" s="1"/>
  <c r="F58" i="28"/>
  <c r="F59" i="28" s="1"/>
  <c r="E58" i="28"/>
  <c r="E59" i="28" s="1"/>
  <c r="D58" i="28"/>
  <c r="D59" i="28" s="1"/>
  <c r="C58" i="28"/>
  <c r="C59" i="28" s="1"/>
  <c r="L57" i="28"/>
  <c r="K57" i="28"/>
  <c r="J57" i="28"/>
  <c r="I57" i="28"/>
  <c r="H57" i="28"/>
  <c r="G57" i="28"/>
  <c r="F57" i="28"/>
  <c r="E57" i="28"/>
  <c r="D57" i="28"/>
  <c r="C57" i="28"/>
  <c r="M57" i="28" s="1"/>
  <c r="L56" i="28"/>
  <c r="K56" i="28"/>
  <c r="J56" i="28"/>
  <c r="I56" i="28"/>
  <c r="H56" i="28"/>
  <c r="G56" i="28"/>
  <c r="F56" i="28"/>
  <c r="E56" i="28"/>
  <c r="D56" i="28"/>
  <c r="C56" i="28"/>
  <c r="C76" i="28" s="1"/>
  <c r="C48" i="28"/>
  <c r="C39" i="28"/>
  <c r="D39" i="28" s="1"/>
  <c r="E39" i="28" s="1"/>
  <c r="F39" i="28" s="1"/>
  <c r="J36" i="28"/>
  <c r="M35" i="28"/>
  <c r="L34" i="28"/>
  <c r="L36" i="28" s="1"/>
  <c r="K34" i="28"/>
  <c r="K36" i="28" s="1"/>
  <c r="J34" i="28"/>
  <c r="I34" i="28"/>
  <c r="I36" i="28" s="1"/>
  <c r="H34" i="28"/>
  <c r="H36" i="28" s="1"/>
  <c r="G34" i="28"/>
  <c r="G36" i="28" s="1"/>
  <c r="F34" i="28"/>
  <c r="F36" i="28" s="1"/>
  <c r="E34" i="28"/>
  <c r="M34" i="28" s="1"/>
  <c r="D34" i="28"/>
  <c r="D36" i="28" s="1"/>
  <c r="C34" i="28"/>
  <c r="C36" i="28" s="1"/>
  <c r="L33" i="28"/>
  <c r="K33" i="28"/>
  <c r="J33" i="28"/>
  <c r="I33" i="28"/>
  <c r="H33" i="28"/>
  <c r="G33" i="28"/>
  <c r="F33" i="28"/>
  <c r="E33" i="28"/>
  <c r="D33" i="28"/>
  <c r="C33" i="28"/>
  <c r="M32" i="28"/>
  <c r="M31" i="28"/>
  <c r="M30" i="28"/>
  <c r="M29" i="28"/>
  <c r="M28" i="28"/>
  <c r="M27" i="28"/>
  <c r="M26" i="28"/>
  <c r="M25" i="28"/>
  <c r="M24" i="28"/>
  <c r="M23" i="28"/>
  <c r="M22" i="28"/>
  <c r="M21" i="28"/>
  <c r="M20" i="28"/>
  <c r="M19" i="28"/>
  <c r="M18" i="28"/>
  <c r="M17" i="28"/>
  <c r="S14" i="28"/>
  <c r="R14" i="28"/>
  <c r="Q14" i="28"/>
  <c r="P14" i="28"/>
  <c r="O14" i="28"/>
  <c r="M12" i="28"/>
  <c r="M11" i="28"/>
  <c r="M10" i="28"/>
  <c r="A90" i="27"/>
  <c r="A89" i="27"/>
  <c r="A88" i="27"/>
  <c r="A87" i="27"/>
  <c r="A86" i="27"/>
  <c r="A85" i="27"/>
  <c r="A84" i="27"/>
  <c r="A83" i="27"/>
  <c r="A82" i="27"/>
  <c r="A81" i="27"/>
  <c r="A80" i="27"/>
  <c r="A79" i="27"/>
  <c r="A78" i="27"/>
  <c r="A77" i="27"/>
  <c r="B76" i="27"/>
  <c r="A76" i="27"/>
  <c r="M69" i="27"/>
  <c r="C49" i="27" s="1"/>
  <c r="L69" i="27"/>
  <c r="K69" i="27"/>
  <c r="J69" i="27"/>
  <c r="I69" i="27"/>
  <c r="H69" i="27"/>
  <c r="G69" i="27"/>
  <c r="F69" i="27"/>
  <c r="E69" i="27"/>
  <c r="D69" i="27"/>
  <c r="C69" i="27"/>
  <c r="M68" i="27"/>
  <c r="C48" i="27" s="1"/>
  <c r="L68" i="27"/>
  <c r="K68" i="27"/>
  <c r="J68" i="27"/>
  <c r="I68" i="27"/>
  <c r="H68" i="27"/>
  <c r="G68" i="27"/>
  <c r="F68" i="27"/>
  <c r="E68" i="27"/>
  <c r="D68" i="27"/>
  <c r="C68" i="27"/>
  <c r="M67" i="27"/>
  <c r="C47" i="27" s="1"/>
  <c r="L67" i="27"/>
  <c r="K67" i="27"/>
  <c r="J67" i="27"/>
  <c r="I67" i="27"/>
  <c r="H67" i="27"/>
  <c r="G67" i="27"/>
  <c r="F67" i="27"/>
  <c r="E67" i="27"/>
  <c r="D67" i="27"/>
  <c r="C67" i="27"/>
  <c r="M66" i="27"/>
  <c r="C46" i="27" s="1"/>
  <c r="L66" i="27"/>
  <c r="K66" i="27"/>
  <c r="J66" i="27"/>
  <c r="I66" i="27"/>
  <c r="H66" i="27"/>
  <c r="G66" i="27"/>
  <c r="F66" i="27"/>
  <c r="E66" i="27"/>
  <c r="D66" i="27"/>
  <c r="C66" i="27"/>
  <c r="A61" i="27"/>
  <c r="I59" i="27"/>
  <c r="H59" i="27"/>
  <c r="L58" i="27"/>
  <c r="L59" i="27" s="1"/>
  <c r="K58" i="27"/>
  <c r="K59" i="27" s="1"/>
  <c r="J58" i="27"/>
  <c r="J59" i="27" s="1"/>
  <c r="I58" i="27"/>
  <c r="H58" i="27"/>
  <c r="G58" i="27"/>
  <c r="G59" i="27" s="1"/>
  <c r="F58" i="27"/>
  <c r="F59" i="27" s="1"/>
  <c r="E58" i="27"/>
  <c r="E59" i="27" s="1"/>
  <c r="D58" i="27"/>
  <c r="D59" i="27" s="1"/>
  <c r="C58" i="27"/>
  <c r="C59" i="27" s="1"/>
  <c r="L57" i="27"/>
  <c r="K57" i="27"/>
  <c r="J57" i="27"/>
  <c r="I57" i="27"/>
  <c r="H57" i="27"/>
  <c r="G57" i="27"/>
  <c r="F57" i="27"/>
  <c r="E57" i="27"/>
  <c r="D57" i="27"/>
  <c r="C57" i="27"/>
  <c r="M57" i="27" s="1"/>
  <c r="L56" i="27"/>
  <c r="K56" i="27"/>
  <c r="J56" i="27"/>
  <c r="I56" i="27"/>
  <c r="H56" i="27"/>
  <c r="G56" i="27"/>
  <c r="F56" i="27"/>
  <c r="E56" i="27"/>
  <c r="D56" i="27"/>
  <c r="C56" i="27"/>
  <c r="C76" i="27" s="1"/>
  <c r="C39" i="27"/>
  <c r="D39" i="27" s="1"/>
  <c r="E39" i="27" s="1"/>
  <c r="F39" i="27" s="1"/>
  <c r="K36" i="27"/>
  <c r="J36" i="27"/>
  <c r="C36" i="27"/>
  <c r="M35" i="27"/>
  <c r="L34" i="27"/>
  <c r="L36" i="27" s="1"/>
  <c r="K34" i="27"/>
  <c r="J34" i="27"/>
  <c r="I34" i="27"/>
  <c r="H34" i="27"/>
  <c r="H36" i="27" s="1"/>
  <c r="G34" i="27"/>
  <c r="G36" i="27" s="1"/>
  <c r="F34" i="27"/>
  <c r="E34" i="27"/>
  <c r="M34" i="27" s="1"/>
  <c r="D34" i="27"/>
  <c r="D36" i="27" s="1"/>
  <c r="C34" i="27"/>
  <c r="L33" i="27"/>
  <c r="K33" i="27"/>
  <c r="J33" i="27"/>
  <c r="I33" i="27"/>
  <c r="I36" i="27" s="1"/>
  <c r="H33" i="27"/>
  <c r="G33" i="27"/>
  <c r="F33" i="27"/>
  <c r="E33" i="27"/>
  <c r="D33" i="27"/>
  <c r="C33" i="27"/>
  <c r="M32" i="27"/>
  <c r="M31" i="27"/>
  <c r="M30" i="27"/>
  <c r="M29" i="27"/>
  <c r="M28" i="27"/>
  <c r="M27" i="27"/>
  <c r="M26" i="27"/>
  <c r="M25" i="27"/>
  <c r="M24" i="27"/>
  <c r="M23" i="27"/>
  <c r="M22" i="27"/>
  <c r="M21" i="27"/>
  <c r="M20" i="27"/>
  <c r="M19" i="27"/>
  <c r="M18" i="27"/>
  <c r="M17" i="27"/>
  <c r="S14" i="27"/>
  <c r="R14" i="27"/>
  <c r="Q14" i="27"/>
  <c r="P14" i="27"/>
  <c r="O14" i="27"/>
  <c r="M12" i="27"/>
  <c r="M11" i="27"/>
  <c r="M10" i="27"/>
  <c r="A90" i="26"/>
  <c r="A89" i="26"/>
  <c r="A88" i="26"/>
  <c r="A87" i="26"/>
  <c r="A86" i="26"/>
  <c r="A85" i="26"/>
  <c r="A84" i="26"/>
  <c r="A83" i="26"/>
  <c r="A82" i="26"/>
  <c r="A81" i="26"/>
  <c r="A80" i="26"/>
  <c r="A79" i="26"/>
  <c r="A78" i="26"/>
  <c r="A77" i="26"/>
  <c r="B76" i="26"/>
  <c r="A76" i="26"/>
  <c r="M69" i="26"/>
  <c r="C49" i="26" s="1"/>
  <c r="L69" i="26"/>
  <c r="K69" i="26"/>
  <c r="J69" i="26"/>
  <c r="I69" i="26"/>
  <c r="H69" i="26"/>
  <c r="G69" i="26"/>
  <c r="F69" i="26"/>
  <c r="E69" i="26"/>
  <c r="D69" i="26"/>
  <c r="C69" i="26"/>
  <c r="M68" i="26"/>
  <c r="C48" i="26" s="1"/>
  <c r="L68" i="26"/>
  <c r="K68" i="26"/>
  <c r="J68" i="26"/>
  <c r="I68" i="26"/>
  <c r="H68" i="26"/>
  <c r="G68" i="26"/>
  <c r="F68" i="26"/>
  <c r="E68" i="26"/>
  <c r="D68" i="26"/>
  <c r="C68" i="26"/>
  <c r="M67" i="26"/>
  <c r="C47" i="26" s="1"/>
  <c r="L67" i="26"/>
  <c r="K67" i="26"/>
  <c r="J67" i="26"/>
  <c r="I67" i="26"/>
  <c r="H67" i="26"/>
  <c r="G67" i="26"/>
  <c r="F67" i="26"/>
  <c r="E67" i="26"/>
  <c r="D67" i="26"/>
  <c r="C67" i="26"/>
  <c r="M66" i="26"/>
  <c r="C46" i="26" s="1"/>
  <c r="L66" i="26"/>
  <c r="K66" i="26"/>
  <c r="J66" i="26"/>
  <c r="I66" i="26"/>
  <c r="H66" i="26"/>
  <c r="G66" i="26"/>
  <c r="F66" i="26"/>
  <c r="E66" i="26"/>
  <c r="D66" i="26"/>
  <c r="C66" i="26"/>
  <c r="A61" i="26"/>
  <c r="I59" i="26"/>
  <c r="H59" i="26"/>
  <c r="L58" i="26"/>
  <c r="L59" i="26" s="1"/>
  <c r="K58" i="26"/>
  <c r="K59" i="26" s="1"/>
  <c r="J58" i="26"/>
  <c r="J59" i="26" s="1"/>
  <c r="I58" i="26"/>
  <c r="H58" i="26"/>
  <c r="G58" i="26"/>
  <c r="G59" i="26" s="1"/>
  <c r="F58" i="26"/>
  <c r="F59" i="26" s="1"/>
  <c r="E58" i="26"/>
  <c r="E59" i="26" s="1"/>
  <c r="D58" i="26"/>
  <c r="D59" i="26" s="1"/>
  <c r="C58" i="26"/>
  <c r="C59" i="26" s="1"/>
  <c r="L57" i="26"/>
  <c r="K57" i="26"/>
  <c r="J57" i="26"/>
  <c r="I57" i="26"/>
  <c r="H57" i="26"/>
  <c r="G57" i="26"/>
  <c r="F57" i="26"/>
  <c r="E57" i="26"/>
  <c r="D57" i="26"/>
  <c r="C57" i="26"/>
  <c r="M57" i="26" s="1"/>
  <c r="L56" i="26"/>
  <c r="K56" i="26"/>
  <c r="J56" i="26"/>
  <c r="I56" i="26"/>
  <c r="H56" i="26"/>
  <c r="G56" i="26"/>
  <c r="F56" i="26"/>
  <c r="E56" i="26"/>
  <c r="D56" i="26"/>
  <c r="C56" i="26"/>
  <c r="C76" i="26" s="1"/>
  <c r="C39" i="26"/>
  <c r="D39" i="26" s="1"/>
  <c r="E39" i="26" s="1"/>
  <c r="F39" i="26" s="1"/>
  <c r="K36" i="26"/>
  <c r="J36" i="26"/>
  <c r="C36" i="26"/>
  <c r="M35" i="26"/>
  <c r="L34" i="26"/>
  <c r="L36" i="26" s="1"/>
  <c r="K34" i="26"/>
  <c r="J34" i="26"/>
  <c r="I34" i="26"/>
  <c r="I36" i="26" s="1"/>
  <c r="H34" i="26"/>
  <c r="H36" i="26" s="1"/>
  <c r="G34" i="26"/>
  <c r="G36" i="26" s="1"/>
  <c r="F34" i="26"/>
  <c r="E34" i="26"/>
  <c r="E36" i="26" s="1"/>
  <c r="D34" i="26"/>
  <c r="D36" i="26" s="1"/>
  <c r="C34" i="26"/>
  <c r="M34" i="26" s="1"/>
  <c r="L33" i="26"/>
  <c r="K33" i="26"/>
  <c r="J33" i="26"/>
  <c r="I33" i="26"/>
  <c r="H33" i="26"/>
  <c r="G33" i="26"/>
  <c r="F33" i="26"/>
  <c r="E33" i="26"/>
  <c r="D33" i="26"/>
  <c r="C33" i="26"/>
  <c r="M32" i="26"/>
  <c r="M31" i="26"/>
  <c r="M30" i="26"/>
  <c r="M29" i="26"/>
  <c r="M28" i="26"/>
  <c r="M27" i="26"/>
  <c r="M26" i="26"/>
  <c r="M25" i="26"/>
  <c r="M24" i="26"/>
  <c r="M23" i="26"/>
  <c r="M22" i="26"/>
  <c r="M21" i="26"/>
  <c r="M20" i="26"/>
  <c r="M19" i="26"/>
  <c r="M18" i="26"/>
  <c r="M17" i="26"/>
  <c r="S14" i="26"/>
  <c r="R14" i="26"/>
  <c r="Q14" i="26"/>
  <c r="P14" i="26"/>
  <c r="O14" i="26"/>
  <c r="M12" i="26"/>
  <c r="M11" i="26"/>
  <c r="M10" i="26"/>
  <c r="A90" i="25"/>
  <c r="A89" i="25"/>
  <c r="A88" i="25"/>
  <c r="A87" i="25"/>
  <c r="A86" i="25"/>
  <c r="A85" i="25"/>
  <c r="A84" i="25"/>
  <c r="A83" i="25"/>
  <c r="A82" i="25"/>
  <c r="A81" i="25"/>
  <c r="A80" i="25"/>
  <c r="A79" i="25"/>
  <c r="A78" i="25"/>
  <c r="A77" i="25"/>
  <c r="B76" i="25"/>
  <c r="A76" i="25"/>
  <c r="M69" i="25"/>
  <c r="C49" i="25" s="1"/>
  <c r="L69" i="25"/>
  <c r="K69" i="25"/>
  <c r="J69" i="25"/>
  <c r="I69" i="25"/>
  <c r="H69" i="25"/>
  <c r="G69" i="25"/>
  <c r="F69" i="25"/>
  <c r="E69" i="25"/>
  <c r="D69" i="25"/>
  <c r="C69" i="25"/>
  <c r="M68" i="25"/>
  <c r="C48" i="25" s="1"/>
  <c r="L68" i="25"/>
  <c r="K68" i="25"/>
  <c r="J68" i="25"/>
  <c r="I68" i="25"/>
  <c r="H68" i="25"/>
  <c r="G68" i="25"/>
  <c r="F68" i="25"/>
  <c r="E68" i="25"/>
  <c r="D68" i="25"/>
  <c r="C68" i="25"/>
  <c r="M67" i="25"/>
  <c r="C47" i="25" s="1"/>
  <c r="L67" i="25"/>
  <c r="K67" i="25"/>
  <c r="J67" i="25"/>
  <c r="I67" i="25"/>
  <c r="H67" i="25"/>
  <c r="G67" i="25"/>
  <c r="F67" i="25"/>
  <c r="E67" i="25"/>
  <c r="D67" i="25"/>
  <c r="C67" i="25"/>
  <c r="M66" i="25"/>
  <c r="L66" i="25"/>
  <c r="K66" i="25"/>
  <c r="J66" i="25"/>
  <c r="I66" i="25"/>
  <c r="H66" i="25"/>
  <c r="G66" i="25"/>
  <c r="F66" i="25"/>
  <c r="E66" i="25"/>
  <c r="D66" i="25"/>
  <c r="C66" i="25"/>
  <c r="A61" i="25"/>
  <c r="I59" i="25"/>
  <c r="H59" i="25"/>
  <c r="L58" i="25"/>
  <c r="L59" i="25" s="1"/>
  <c r="K58" i="25"/>
  <c r="K59" i="25" s="1"/>
  <c r="J58" i="25"/>
  <c r="J59" i="25" s="1"/>
  <c r="I58" i="25"/>
  <c r="H58" i="25"/>
  <c r="G58" i="25"/>
  <c r="G59" i="25" s="1"/>
  <c r="F58" i="25"/>
  <c r="F59" i="25" s="1"/>
  <c r="E58" i="25"/>
  <c r="E59" i="25" s="1"/>
  <c r="D58" i="25"/>
  <c r="D59" i="25" s="1"/>
  <c r="C58" i="25"/>
  <c r="C59" i="25" s="1"/>
  <c r="L57" i="25"/>
  <c r="K57" i="25"/>
  <c r="J57" i="25"/>
  <c r="I57" i="25"/>
  <c r="H57" i="25"/>
  <c r="G57" i="25"/>
  <c r="F57" i="25"/>
  <c r="E57" i="25"/>
  <c r="D57" i="25"/>
  <c r="C57" i="25"/>
  <c r="M57" i="25" s="1"/>
  <c r="L56" i="25"/>
  <c r="K56" i="25"/>
  <c r="J56" i="25"/>
  <c r="I56" i="25"/>
  <c r="H56" i="25"/>
  <c r="G56" i="25"/>
  <c r="F56" i="25"/>
  <c r="E56" i="25"/>
  <c r="D56" i="25"/>
  <c r="C56" i="25"/>
  <c r="C76" i="25" s="1"/>
  <c r="C46" i="25"/>
  <c r="C39" i="25"/>
  <c r="D39" i="25" s="1"/>
  <c r="E39" i="25" s="1"/>
  <c r="F39" i="25" s="1"/>
  <c r="K36" i="25"/>
  <c r="J36" i="25"/>
  <c r="C36" i="25"/>
  <c r="M35" i="25"/>
  <c r="L34" i="25"/>
  <c r="L36" i="25" s="1"/>
  <c r="K34" i="25"/>
  <c r="J34" i="25"/>
  <c r="I34" i="25"/>
  <c r="I36" i="25" s="1"/>
  <c r="H34" i="25"/>
  <c r="H36" i="25" s="1"/>
  <c r="G34" i="25"/>
  <c r="G36" i="25" s="1"/>
  <c r="F34" i="25"/>
  <c r="F36" i="25" s="1"/>
  <c r="E34" i="25"/>
  <c r="E36" i="25" s="1"/>
  <c r="D34" i="25"/>
  <c r="D36" i="25" s="1"/>
  <c r="C34" i="25"/>
  <c r="M34" i="25" s="1"/>
  <c r="L33" i="25"/>
  <c r="K33" i="25"/>
  <c r="J33" i="25"/>
  <c r="I33" i="25"/>
  <c r="H33" i="25"/>
  <c r="G33" i="25"/>
  <c r="F33" i="25"/>
  <c r="E33" i="25"/>
  <c r="D33" i="25"/>
  <c r="C33" i="25"/>
  <c r="M32" i="25"/>
  <c r="M31" i="25"/>
  <c r="M30" i="25"/>
  <c r="M29" i="25"/>
  <c r="M28" i="25"/>
  <c r="M27" i="25"/>
  <c r="M26" i="25"/>
  <c r="M25" i="25"/>
  <c r="M24" i="25"/>
  <c r="M23" i="25"/>
  <c r="M22" i="25"/>
  <c r="M21" i="25"/>
  <c r="M20" i="25"/>
  <c r="M19" i="25"/>
  <c r="M18" i="25"/>
  <c r="M17" i="25"/>
  <c r="S14" i="25"/>
  <c r="R14" i="25"/>
  <c r="Q14" i="25"/>
  <c r="P14" i="25"/>
  <c r="O14" i="25"/>
  <c r="M12" i="25"/>
  <c r="M11" i="25"/>
  <c r="M10" i="25"/>
  <c r="A90" i="24"/>
  <c r="A89" i="24"/>
  <c r="A88" i="24"/>
  <c r="A87" i="24"/>
  <c r="A86" i="24"/>
  <c r="A85" i="24"/>
  <c r="A84" i="24"/>
  <c r="A83" i="24"/>
  <c r="A82" i="24"/>
  <c r="A81" i="24"/>
  <c r="A80" i="24"/>
  <c r="A79" i="24"/>
  <c r="A78" i="24"/>
  <c r="A77" i="24"/>
  <c r="B76" i="24"/>
  <c r="A76" i="24"/>
  <c r="M69" i="24"/>
  <c r="C49" i="24" s="1"/>
  <c r="L69" i="24"/>
  <c r="K69" i="24"/>
  <c r="J69" i="24"/>
  <c r="I69" i="24"/>
  <c r="H69" i="24"/>
  <c r="G69" i="24"/>
  <c r="F69" i="24"/>
  <c r="E69" i="24"/>
  <c r="D69" i="24"/>
  <c r="C69" i="24"/>
  <c r="M68" i="24"/>
  <c r="C48" i="24" s="1"/>
  <c r="L68" i="24"/>
  <c r="K68" i="24"/>
  <c r="J68" i="24"/>
  <c r="I68" i="24"/>
  <c r="H68" i="24"/>
  <c r="G68" i="24"/>
  <c r="F68" i="24"/>
  <c r="E68" i="24"/>
  <c r="D68" i="24"/>
  <c r="C68" i="24"/>
  <c r="M67" i="24"/>
  <c r="C47" i="24" s="1"/>
  <c r="L67" i="24"/>
  <c r="K67" i="24"/>
  <c r="J67" i="24"/>
  <c r="I67" i="24"/>
  <c r="H67" i="24"/>
  <c r="G67" i="24"/>
  <c r="F67" i="24"/>
  <c r="E67" i="24"/>
  <c r="D67" i="24"/>
  <c r="C67" i="24"/>
  <c r="M66" i="24"/>
  <c r="L66" i="24"/>
  <c r="K66" i="24"/>
  <c r="J66" i="24"/>
  <c r="I66" i="24"/>
  <c r="H66" i="24"/>
  <c r="G66" i="24"/>
  <c r="F66" i="24"/>
  <c r="E66" i="24"/>
  <c r="D66" i="24"/>
  <c r="C66" i="24"/>
  <c r="A61" i="24"/>
  <c r="I59" i="24"/>
  <c r="H59" i="24"/>
  <c r="L58" i="24"/>
  <c r="L59" i="24" s="1"/>
  <c r="K58" i="24"/>
  <c r="K59" i="24" s="1"/>
  <c r="J58" i="24"/>
  <c r="J59" i="24" s="1"/>
  <c r="I58" i="24"/>
  <c r="H58" i="24"/>
  <c r="G58" i="24"/>
  <c r="G59" i="24" s="1"/>
  <c r="F58" i="24"/>
  <c r="F59" i="24" s="1"/>
  <c r="E58" i="24"/>
  <c r="E59" i="24" s="1"/>
  <c r="D58" i="24"/>
  <c r="D59" i="24" s="1"/>
  <c r="C58" i="24"/>
  <c r="C59" i="24" s="1"/>
  <c r="L57" i="24"/>
  <c r="K57" i="24"/>
  <c r="J57" i="24"/>
  <c r="I57" i="24"/>
  <c r="H57" i="24"/>
  <c r="G57" i="24"/>
  <c r="F57" i="24"/>
  <c r="E57" i="24"/>
  <c r="D57" i="24"/>
  <c r="C57" i="24"/>
  <c r="M57" i="24" s="1"/>
  <c r="L56" i="24"/>
  <c r="K56" i="24"/>
  <c r="J56" i="24"/>
  <c r="I56" i="24"/>
  <c r="H56" i="24"/>
  <c r="G56" i="24"/>
  <c r="F56" i="24"/>
  <c r="E56" i="24"/>
  <c r="D56" i="24"/>
  <c r="C56" i="24"/>
  <c r="C76" i="24" s="1"/>
  <c r="C39" i="24"/>
  <c r="D39" i="24" s="1"/>
  <c r="E39" i="24" s="1"/>
  <c r="F39" i="24" s="1"/>
  <c r="K36" i="24"/>
  <c r="J36" i="24"/>
  <c r="E36" i="24"/>
  <c r="C36" i="24"/>
  <c r="M35" i="24"/>
  <c r="L34" i="24"/>
  <c r="L36" i="24" s="1"/>
  <c r="K34" i="24"/>
  <c r="J34" i="24"/>
  <c r="I34" i="24"/>
  <c r="I36" i="24" s="1"/>
  <c r="H34" i="24"/>
  <c r="H36" i="24" s="1"/>
  <c r="G34" i="24"/>
  <c r="G36" i="24" s="1"/>
  <c r="F34" i="24"/>
  <c r="F36" i="24" s="1"/>
  <c r="E34" i="24"/>
  <c r="D34" i="24"/>
  <c r="D36" i="24" s="1"/>
  <c r="C34" i="24"/>
  <c r="L33" i="24"/>
  <c r="K33" i="24"/>
  <c r="J33" i="24"/>
  <c r="I33" i="24"/>
  <c r="H33" i="24"/>
  <c r="G33" i="24"/>
  <c r="F33" i="24"/>
  <c r="E33" i="24"/>
  <c r="D33" i="24"/>
  <c r="C33" i="24"/>
  <c r="M32" i="24"/>
  <c r="M31" i="24"/>
  <c r="M30" i="24"/>
  <c r="M29" i="24"/>
  <c r="M28" i="24"/>
  <c r="M27" i="24"/>
  <c r="M26" i="24"/>
  <c r="M25" i="24"/>
  <c r="M24" i="24"/>
  <c r="M23" i="24"/>
  <c r="M22" i="24"/>
  <c r="M21" i="24"/>
  <c r="M20" i="24"/>
  <c r="M19" i="24"/>
  <c r="M18" i="24"/>
  <c r="M17" i="24"/>
  <c r="S14" i="24"/>
  <c r="R14" i="24"/>
  <c r="Q14" i="24"/>
  <c r="P14" i="24"/>
  <c r="O14" i="24"/>
  <c r="M12" i="24"/>
  <c r="M11" i="24"/>
  <c r="M10" i="24"/>
  <c r="A90" i="23"/>
  <c r="A89" i="23"/>
  <c r="A88" i="23"/>
  <c r="A87" i="23"/>
  <c r="A86" i="23"/>
  <c r="A85" i="23"/>
  <c r="A84" i="23"/>
  <c r="A83" i="23"/>
  <c r="A82" i="23"/>
  <c r="A81" i="23"/>
  <c r="A80" i="23"/>
  <c r="A79" i="23"/>
  <c r="A78" i="23"/>
  <c r="A77" i="23"/>
  <c r="B76" i="23"/>
  <c r="A76" i="23"/>
  <c r="M69" i="23"/>
  <c r="C49" i="23" s="1"/>
  <c r="L69" i="23"/>
  <c r="K69" i="23"/>
  <c r="J69" i="23"/>
  <c r="I69" i="23"/>
  <c r="H69" i="23"/>
  <c r="G69" i="23"/>
  <c r="F69" i="23"/>
  <c r="E69" i="23"/>
  <c r="D69" i="23"/>
  <c r="C69" i="23"/>
  <c r="M68" i="23"/>
  <c r="C48" i="23" s="1"/>
  <c r="L68" i="23"/>
  <c r="K68" i="23"/>
  <c r="J68" i="23"/>
  <c r="I68" i="23"/>
  <c r="H68" i="23"/>
  <c r="G68" i="23"/>
  <c r="F68" i="23"/>
  <c r="E68" i="23"/>
  <c r="D68" i="23"/>
  <c r="C68" i="23"/>
  <c r="M67" i="23"/>
  <c r="C47" i="23" s="1"/>
  <c r="L67" i="23"/>
  <c r="K67" i="23"/>
  <c r="J67" i="23"/>
  <c r="I67" i="23"/>
  <c r="H67" i="23"/>
  <c r="G67" i="23"/>
  <c r="F67" i="23"/>
  <c r="E67" i="23"/>
  <c r="D67" i="23"/>
  <c r="C67" i="23"/>
  <c r="M66" i="23"/>
  <c r="C46" i="23" s="1"/>
  <c r="L66" i="23"/>
  <c r="K66" i="23"/>
  <c r="J66" i="23"/>
  <c r="I66" i="23"/>
  <c r="H66" i="23"/>
  <c r="G66" i="23"/>
  <c r="F66" i="23"/>
  <c r="E66" i="23"/>
  <c r="D66" i="23"/>
  <c r="C66" i="23"/>
  <c r="A61" i="23"/>
  <c r="J59" i="23"/>
  <c r="I59" i="23"/>
  <c r="H59" i="23"/>
  <c r="L58" i="23"/>
  <c r="L59" i="23" s="1"/>
  <c r="K58" i="23"/>
  <c r="K59" i="23" s="1"/>
  <c r="J58" i="23"/>
  <c r="I58" i="23"/>
  <c r="H58" i="23"/>
  <c r="G58" i="23"/>
  <c r="G59" i="23" s="1"/>
  <c r="F58" i="23"/>
  <c r="F59" i="23" s="1"/>
  <c r="E58" i="23"/>
  <c r="E59" i="23" s="1"/>
  <c r="D58" i="23"/>
  <c r="D59" i="23" s="1"/>
  <c r="C58" i="23"/>
  <c r="C59" i="23" s="1"/>
  <c r="L57" i="23"/>
  <c r="K57" i="23"/>
  <c r="J57" i="23"/>
  <c r="I57" i="23"/>
  <c r="H57" i="23"/>
  <c r="G57" i="23"/>
  <c r="F57" i="23"/>
  <c r="E57" i="23"/>
  <c r="D57" i="23"/>
  <c r="C57" i="23"/>
  <c r="M57" i="23" s="1"/>
  <c r="L56" i="23"/>
  <c r="K56" i="23"/>
  <c r="J56" i="23"/>
  <c r="I56" i="23"/>
  <c r="H56" i="23"/>
  <c r="G56" i="23"/>
  <c r="F56" i="23"/>
  <c r="E56" i="23"/>
  <c r="D56" i="23"/>
  <c r="C56" i="23"/>
  <c r="C76" i="23" s="1"/>
  <c r="C39" i="23"/>
  <c r="D39" i="23" s="1"/>
  <c r="E39" i="23" s="1"/>
  <c r="F39" i="23" s="1"/>
  <c r="L36" i="23"/>
  <c r="J36" i="23"/>
  <c r="D36" i="23"/>
  <c r="M35" i="23"/>
  <c r="L34" i="23"/>
  <c r="K34" i="23"/>
  <c r="J34" i="23"/>
  <c r="I34" i="23"/>
  <c r="I36" i="23" s="1"/>
  <c r="H34" i="23"/>
  <c r="H36" i="23" s="1"/>
  <c r="G34" i="23"/>
  <c r="G36" i="23" s="1"/>
  <c r="F34" i="23"/>
  <c r="F36" i="23" s="1"/>
  <c r="E34" i="23"/>
  <c r="E36" i="23" s="1"/>
  <c r="D34" i="23"/>
  <c r="C34" i="23"/>
  <c r="M34" i="23" s="1"/>
  <c r="L33" i="23"/>
  <c r="K33" i="23"/>
  <c r="J33" i="23"/>
  <c r="I33" i="23"/>
  <c r="H33" i="23"/>
  <c r="G33" i="23"/>
  <c r="F33" i="23"/>
  <c r="E33" i="23"/>
  <c r="D33" i="23"/>
  <c r="C33" i="23"/>
  <c r="M32" i="23"/>
  <c r="M31" i="23"/>
  <c r="M30" i="23"/>
  <c r="M29" i="23"/>
  <c r="M28" i="23"/>
  <c r="M27" i="23"/>
  <c r="M26" i="23"/>
  <c r="M25" i="23"/>
  <c r="M24" i="23"/>
  <c r="M23" i="23"/>
  <c r="M22" i="23"/>
  <c r="M21" i="23"/>
  <c r="M20" i="23"/>
  <c r="M19" i="23"/>
  <c r="M18" i="23"/>
  <c r="M17" i="23"/>
  <c r="S14" i="23"/>
  <c r="R14" i="23"/>
  <c r="Q14" i="23"/>
  <c r="P14" i="23"/>
  <c r="O14" i="23"/>
  <c r="M12" i="23"/>
  <c r="M11" i="23"/>
  <c r="M10" i="23"/>
  <c r="A90" i="22"/>
  <c r="A89" i="22"/>
  <c r="A88" i="22"/>
  <c r="A87" i="22"/>
  <c r="A86" i="22"/>
  <c r="A85" i="22"/>
  <c r="A84" i="22"/>
  <c r="A83" i="22"/>
  <c r="A82" i="22"/>
  <c r="A81" i="22"/>
  <c r="A80" i="22"/>
  <c r="A79" i="22"/>
  <c r="A78" i="22"/>
  <c r="A77" i="22"/>
  <c r="B76" i="22"/>
  <c r="A76" i="22"/>
  <c r="M69" i="22"/>
  <c r="C49" i="22" s="1"/>
  <c r="L69" i="22"/>
  <c r="K69" i="22"/>
  <c r="J69" i="22"/>
  <c r="I69" i="22"/>
  <c r="H69" i="22"/>
  <c r="G69" i="22"/>
  <c r="F69" i="22"/>
  <c r="E69" i="22"/>
  <c r="D69" i="22"/>
  <c r="C69" i="22"/>
  <c r="M68" i="22"/>
  <c r="L68" i="22"/>
  <c r="K68" i="22"/>
  <c r="J68" i="22"/>
  <c r="I68" i="22"/>
  <c r="H68" i="22"/>
  <c r="G68" i="22"/>
  <c r="F68" i="22"/>
  <c r="E68" i="22"/>
  <c r="D68" i="22"/>
  <c r="C68" i="22"/>
  <c r="M67" i="22"/>
  <c r="C47" i="22" s="1"/>
  <c r="L67" i="22"/>
  <c r="K67" i="22"/>
  <c r="J67" i="22"/>
  <c r="I67" i="22"/>
  <c r="H67" i="22"/>
  <c r="G67" i="22"/>
  <c r="F67" i="22"/>
  <c r="E67" i="22"/>
  <c r="D67" i="22"/>
  <c r="C67" i="22"/>
  <c r="M66" i="22"/>
  <c r="C46" i="22" s="1"/>
  <c r="L66" i="22"/>
  <c r="K66" i="22"/>
  <c r="J66" i="22"/>
  <c r="I66" i="22"/>
  <c r="H66" i="22"/>
  <c r="G66" i="22"/>
  <c r="F66" i="22"/>
  <c r="E66" i="22"/>
  <c r="D66" i="22"/>
  <c r="C66" i="22"/>
  <c r="A61" i="22"/>
  <c r="L58" i="22"/>
  <c r="L59" i="22" s="1"/>
  <c r="K58" i="22"/>
  <c r="K59" i="22" s="1"/>
  <c r="J58" i="22"/>
  <c r="J59" i="22" s="1"/>
  <c r="I58" i="22"/>
  <c r="I59" i="22" s="1"/>
  <c r="H58" i="22"/>
  <c r="H59" i="22" s="1"/>
  <c r="G58" i="22"/>
  <c r="G59" i="22" s="1"/>
  <c r="F58" i="22"/>
  <c r="F59" i="22" s="1"/>
  <c r="E58" i="22"/>
  <c r="E59" i="22" s="1"/>
  <c r="D58" i="22"/>
  <c r="D59" i="22" s="1"/>
  <c r="C58" i="22"/>
  <c r="C59" i="22" s="1"/>
  <c r="L57" i="22"/>
  <c r="K57" i="22"/>
  <c r="J57" i="22"/>
  <c r="I57" i="22"/>
  <c r="H57" i="22"/>
  <c r="G57" i="22"/>
  <c r="F57" i="22"/>
  <c r="E57" i="22"/>
  <c r="D57" i="22"/>
  <c r="C57" i="22"/>
  <c r="M57" i="22" s="1"/>
  <c r="L56" i="22"/>
  <c r="K56" i="22"/>
  <c r="J56" i="22"/>
  <c r="I56" i="22"/>
  <c r="H56" i="22"/>
  <c r="G56" i="22"/>
  <c r="F56" i="22"/>
  <c r="E56" i="22"/>
  <c r="D56" i="22"/>
  <c r="C56" i="22"/>
  <c r="C76" i="22" s="1"/>
  <c r="C48" i="22"/>
  <c r="C39" i="22"/>
  <c r="D39" i="22" s="1"/>
  <c r="E39" i="22" s="1"/>
  <c r="F39" i="22" s="1"/>
  <c r="J36" i="22"/>
  <c r="M35" i="22"/>
  <c r="L34" i="22"/>
  <c r="L36" i="22" s="1"/>
  <c r="K34" i="22"/>
  <c r="K36" i="22" s="1"/>
  <c r="J34" i="22"/>
  <c r="I34" i="22"/>
  <c r="I36" i="22" s="1"/>
  <c r="H34" i="22"/>
  <c r="H36" i="22" s="1"/>
  <c r="G34" i="22"/>
  <c r="G36" i="22" s="1"/>
  <c r="F34" i="22"/>
  <c r="F36" i="22" s="1"/>
  <c r="E34" i="22"/>
  <c r="E36" i="22" s="1"/>
  <c r="D34" i="22"/>
  <c r="D36" i="22" s="1"/>
  <c r="C34" i="22"/>
  <c r="M34" i="22" s="1"/>
  <c r="L33" i="22"/>
  <c r="K33" i="22"/>
  <c r="J33" i="22"/>
  <c r="I33" i="22"/>
  <c r="H33" i="22"/>
  <c r="G33" i="22"/>
  <c r="F33" i="22"/>
  <c r="E33" i="22"/>
  <c r="D33" i="22"/>
  <c r="C33" i="22"/>
  <c r="M32" i="22"/>
  <c r="M31" i="22"/>
  <c r="M30" i="22"/>
  <c r="M29" i="22"/>
  <c r="M28" i="22"/>
  <c r="M27" i="22"/>
  <c r="M26" i="22"/>
  <c r="M25" i="22"/>
  <c r="M24" i="22"/>
  <c r="M23" i="22"/>
  <c r="M22" i="22"/>
  <c r="M21" i="22"/>
  <c r="M20" i="22"/>
  <c r="M19" i="22"/>
  <c r="M18" i="22"/>
  <c r="M17" i="22"/>
  <c r="S14" i="22"/>
  <c r="R14" i="22"/>
  <c r="Q14" i="22"/>
  <c r="P14" i="22"/>
  <c r="O14" i="22"/>
  <c r="M12" i="22"/>
  <c r="M11" i="22"/>
  <c r="M10" i="22"/>
  <c r="A90" i="21"/>
  <c r="A89" i="21"/>
  <c r="A88" i="21"/>
  <c r="A87" i="21"/>
  <c r="A86" i="21"/>
  <c r="A85" i="21"/>
  <c r="A84" i="21"/>
  <c r="A83" i="21"/>
  <c r="A82" i="21"/>
  <c r="A81" i="21"/>
  <c r="A80" i="21"/>
  <c r="A79" i="21"/>
  <c r="A78" i="21"/>
  <c r="A77" i="21"/>
  <c r="B76" i="21"/>
  <c r="A76" i="21"/>
  <c r="M69" i="21"/>
  <c r="C49" i="21" s="1"/>
  <c r="L69" i="21"/>
  <c r="K69" i="21"/>
  <c r="J69" i="21"/>
  <c r="I69" i="21"/>
  <c r="H69" i="21"/>
  <c r="G69" i="21"/>
  <c r="F69" i="21"/>
  <c r="E69" i="21"/>
  <c r="D69" i="21"/>
  <c r="C69" i="21"/>
  <c r="M68" i="21"/>
  <c r="C48" i="21" s="1"/>
  <c r="L68" i="21"/>
  <c r="K68" i="21"/>
  <c r="J68" i="21"/>
  <c r="I68" i="21"/>
  <c r="H68" i="21"/>
  <c r="G68" i="21"/>
  <c r="F68" i="21"/>
  <c r="E68" i="21"/>
  <c r="D68" i="21"/>
  <c r="C68" i="21"/>
  <c r="M67" i="21"/>
  <c r="C47" i="21" s="1"/>
  <c r="L67" i="21"/>
  <c r="K67" i="21"/>
  <c r="J67" i="21"/>
  <c r="I67" i="21"/>
  <c r="H67" i="21"/>
  <c r="G67" i="21"/>
  <c r="F67" i="21"/>
  <c r="E67" i="21"/>
  <c r="D67" i="21"/>
  <c r="C67" i="21"/>
  <c r="M66" i="21"/>
  <c r="L66" i="21"/>
  <c r="K66" i="21"/>
  <c r="J66" i="21"/>
  <c r="I66" i="21"/>
  <c r="H66" i="21"/>
  <c r="G66" i="21"/>
  <c r="F66" i="21"/>
  <c r="E66" i="21"/>
  <c r="D66" i="21"/>
  <c r="C66" i="21"/>
  <c r="A61" i="21"/>
  <c r="H59" i="21"/>
  <c r="F59" i="21"/>
  <c r="L58" i="21"/>
  <c r="L59" i="21" s="1"/>
  <c r="K58" i="21"/>
  <c r="K59" i="21" s="1"/>
  <c r="J58" i="21"/>
  <c r="J59" i="21" s="1"/>
  <c r="I58" i="21"/>
  <c r="I59" i="21" s="1"/>
  <c r="H58" i="21"/>
  <c r="G58" i="21"/>
  <c r="G59" i="21" s="1"/>
  <c r="F58" i="21"/>
  <c r="E58" i="21"/>
  <c r="E59" i="21" s="1"/>
  <c r="D58" i="21"/>
  <c r="D59" i="21" s="1"/>
  <c r="C58" i="21"/>
  <c r="C59" i="21" s="1"/>
  <c r="L57" i="21"/>
  <c r="K57" i="21"/>
  <c r="J57" i="21"/>
  <c r="I57" i="21"/>
  <c r="H57" i="21"/>
  <c r="G57" i="21"/>
  <c r="F57" i="21"/>
  <c r="E57" i="21"/>
  <c r="D57" i="21"/>
  <c r="C57" i="21"/>
  <c r="M57" i="21" s="1"/>
  <c r="L56" i="21"/>
  <c r="K56" i="21"/>
  <c r="J56" i="21"/>
  <c r="I56" i="21"/>
  <c r="H56" i="21"/>
  <c r="G56" i="21"/>
  <c r="F56" i="21"/>
  <c r="E56" i="21"/>
  <c r="D56" i="21"/>
  <c r="C56" i="21"/>
  <c r="C76" i="21" s="1"/>
  <c r="C39" i="21"/>
  <c r="D39" i="21" s="1"/>
  <c r="E39" i="21" s="1"/>
  <c r="F39" i="21" s="1"/>
  <c r="K36" i="21"/>
  <c r="J36" i="21"/>
  <c r="H36" i="21"/>
  <c r="C36" i="21"/>
  <c r="M35" i="21"/>
  <c r="L34" i="21"/>
  <c r="K34" i="21"/>
  <c r="J34" i="21"/>
  <c r="I34" i="21"/>
  <c r="I36" i="21" s="1"/>
  <c r="H34" i="21"/>
  <c r="G34" i="21"/>
  <c r="G36" i="21" s="1"/>
  <c r="F34" i="21"/>
  <c r="F36" i="21" s="1"/>
  <c r="E34" i="21"/>
  <c r="E36" i="21" s="1"/>
  <c r="D34" i="21"/>
  <c r="M34" i="21" s="1"/>
  <c r="C34" i="21"/>
  <c r="L33" i="21"/>
  <c r="K33" i="21"/>
  <c r="J33" i="21"/>
  <c r="I33" i="21"/>
  <c r="H33" i="21"/>
  <c r="G33" i="21"/>
  <c r="F33" i="21"/>
  <c r="E33" i="21"/>
  <c r="D33" i="21"/>
  <c r="C33" i="21"/>
  <c r="M32" i="21"/>
  <c r="M31" i="21"/>
  <c r="M30" i="21"/>
  <c r="M29" i="21"/>
  <c r="M28" i="21"/>
  <c r="M27" i="21"/>
  <c r="M26" i="21"/>
  <c r="M25" i="21"/>
  <c r="M24" i="21"/>
  <c r="M23" i="21"/>
  <c r="M22" i="21"/>
  <c r="M21" i="21"/>
  <c r="M20" i="21"/>
  <c r="M19" i="21"/>
  <c r="M18" i="21"/>
  <c r="M17" i="21"/>
  <c r="S14" i="21"/>
  <c r="R14" i="21"/>
  <c r="Q14" i="21"/>
  <c r="P14" i="21"/>
  <c r="O14" i="21"/>
  <c r="M12" i="21"/>
  <c r="M11" i="21"/>
  <c r="M10" i="21"/>
  <c r="A90" i="20"/>
  <c r="A89" i="20"/>
  <c r="A88" i="20"/>
  <c r="A87" i="20"/>
  <c r="A86" i="20"/>
  <c r="A85" i="20"/>
  <c r="A84" i="20"/>
  <c r="A83" i="20"/>
  <c r="A82" i="20"/>
  <c r="A81" i="20"/>
  <c r="A80" i="20"/>
  <c r="A79" i="20"/>
  <c r="A78" i="20"/>
  <c r="A77" i="20"/>
  <c r="B76" i="20"/>
  <c r="A76" i="20"/>
  <c r="M69" i="20"/>
  <c r="C49" i="20" s="1"/>
  <c r="L69" i="20"/>
  <c r="K69" i="20"/>
  <c r="J69" i="20"/>
  <c r="I69" i="20"/>
  <c r="H69" i="20"/>
  <c r="G69" i="20"/>
  <c r="F69" i="20"/>
  <c r="E69" i="20"/>
  <c r="D69" i="20"/>
  <c r="C69" i="20"/>
  <c r="M68" i="20"/>
  <c r="C48" i="20" s="1"/>
  <c r="L68" i="20"/>
  <c r="K68" i="20"/>
  <c r="J68" i="20"/>
  <c r="I68" i="20"/>
  <c r="H68" i="20"/>
  <c r="G68" i="20"/>
  <c r="F68" i="20"/>
  <c r="E68" i="20"/>
  <c r="D68" i="20"/>
  <c r="C68" i="20"/>
  <c r="M67" i="20"/>
  <c r="C47" i="20" s="1"/>
  <c r="L67" i="20"/>
  <c r="K67" i="20"/>
  <c r="J67" i="20"/>
  <c r="I67" i="20"/>
  <c r="H67" i="20"/>
  <c r="G67" i="20"/>
  <c r="F67" i="20"/>
  <c r="E67" i="20"/>
  <c r="D67" i="20"/>
  <c r="C67" i="20"/>
  <c r="M66" i="20"/>
  <c r="C46" i="20" s="1"/>
  <c r="L66" i="20"/>
  <c r="K66" i="20"/>
  <c r="J66" i="20"/>
  <c r="I66" i="20"/>
  <c r="H66" i="20"/>
  <c r="G66" i="20"/>
  <c r="F66" i="20"/>
  <c r="E66" i="20"/>
  <c r="D66" i="20"/>
  <c r="C66" i="20"/>
  <c r="A61" i="20"/>
  <c r="J59" i="20"/>
  <c r="I59" i="20"/>
  <c r="H59" i="20"/>
  <c r="F59" i="20"/>
  <c r="L58" i="20"/>
  <c r="L59" i="20" s="1"/>
  <c r="K58" i="20"/>
  <c r="K59" i="20" s="1"/>
  <c r="J58" i="20"/>
  <c r="I58" i="20"/>
  <c r="H58" i="20"/>
  <c r="G58" i="20"/>
  <c r="G59" i="20" s="1"/>
  <c r="F58" i="20"/>
  <c r="E58" i="20"/>
  <c r="E59" i="20" s="1"/>
  <c r="D58" i="20"/>
  <c r="D59" i="20" s="1"/>
  <c r="C58" i="20"/>
  <c r="C59" i="20" s="1"/>
  <c r="M59" i="20" s="1"/>
  <c r="L57" i="20"/>
  <c r="K57" i="20"/>
  <c r="J57" i="20"/>
  <c r="I57" i="20"/>
  <c r="H57" i="20"/>
  <c r="G57" i="20"/>
  <c r="F57" i="20"/>
  <c r="E57" i="20"/>
  <c r="D57" i="20"/>
  <c r="C57" i="20"/>
  <c r="M57" i="20" s="1"/>
  <c r="L56" i="20"/>
  <c r="K56" i="20"/>
  <c r="J56" i="20"/>
  <c r="I56" i="20"/>
  <c r="H56" i="20"/>
  <c r="C39" i="20" s="1"/>
  <c r="D39" i="20" s="1"/>
  <c r="E39" i="20" s="1"/>
  <c r="F39" i="20" s="1"/>
  <c r="G56" i="20"/>
  <c r="F56" i="20"/>
  <c r="E56" i="20"/>
  <c r="D56" i="20"/>
  <c r="C56" i="20"/>
  <c r="C76" i="20" s="1"/>
  <c r="L36" i="20"/>
  <c r="K36" i="20"/>
  <c r="J36" i="20"/>
  <c r="D36" i="20"/>
  <c r="C36" i="20"/>
  <c r="M35" i="20"/>
  <c r="L34" i="20"/>
  <c r="K34" i="20"/>
  <c r="J34" i="20"/>
  <c r="I34" i="20"/>
  <c r="I36" i="20" s="1"/>
  <c r="H34" i="20"/>
  <c r="H36" i="20" s="1"/>
  <c r="G34" i="20"/>
  <c r="G36" i="20" s="1"/>
  <c r="F34" i="20"/>
  <c r="E34" i="20"/>
  <c r="E36" i="20" s="1"/>
  <c r="D34" i="20"/>
  <c r="C34" i="20"/>
  <c r="M34" i="20" s="1"/>
  <c r="L33" i="20"/>
  <c r="K33" i="20"/>
  <c r="J33" i="20"/>
  <c r="I33" i="20"/>
  <c r="H33" i="20"/>
  <c r="G33" i="20"/>
  <c r="F33" i="20"/>
  <c r="E33" i="20"/>
  <c r="D33" i="20"/>
  <c r="C33" i="20"/>
  <c r="M32" i="20"/>
  <c r="M31" i="20"/>
  <c r="M30" i="20"/>
  <c r="M29" i="20"/>
  <c r="M28" i="20"/>
  <c r="M27" i="20"/>
  <c r="M26" i="20"/>
  <c r="M25" i="20"/>
  <c r="M24" i="20"/>
  <c r="M23" i="20"/>
  <c r="M22" i="20"/>
  <c r="M21" i="20"/>
  <c r="M20" i="20"/>
  <c r="M19" i="20"/>
  <c r="M18" i="20"/>
  <c r="M17" i="20"/>
  <c r="S14" i="20"/>
  <c r="R14" i="20"/>
  <c r="Q14" i="20"/>
  <c r="P14" i="20"/>
  <c r="O14" i="20"/>
  <c r="M12" i="20"/>
  <c r="M11" i="20"/>
  <c r="M10" i="20"/>
  <c r="A90" i="19"/>
  <c r="A89" i="19"/>
  <c r="A88" i="19"/>
  <c r="A87" i="19"/>
  <c r="A86" i="19"/>
  <c r="A85" i="19"/>
  <c r="A84" i="19"/>
  <c r="A83" i="19"/>
  <c r="A82" i="19"/>
  <c r="A81" i="19"/>
  <c r="A80" i="19"/>
  <c r="A79" i="19"/>
  <c r="A78" i="19"/>
  <c r="A77" i="19"/>
  <c r="B76" i="19"/>
  <c r="A76" i="19"/>
  <c r="M69" i="19"/>
  <c r="C49" i="19" s="1"/>
  <c r="L69" i="19"/>
  <c r="K69" i="19"/>
  <c r="J69" i="19"/>
  <c r="I69" i="19"/>
  <c r="H69" i="19"/>
  <c r="G69" i="19"/>
  <c r="F69" i="19"/>
  <c r="E69" i="19"/>
  <c r="D69" i="19"/>
  <c r="C69" i="19"/>
  <c r="M68" i="19"/>
  <c r="C48" i="19" s="1"/>
  <c r="L68" i="19"/>
  <c r="K68" i="19"/>
  <c r="J68" i="19"/>
  <c r="I68" i="19"/>
  <c r="H68" i="19"/>
  <c r="G68" i="19"/>
  <c r="F68" i="19"/>
  <c r="E68" i="19"/>
  <c r="D68" i="19"/>
  <c r="C68" i="19"/>
  <c r="M67" i="19"/>
  <c r="C47" i="19" s="1"/>
  <c r="L67" i="19"/>
  <c r="K67" i="19"/>
  <c r="J67" i="19"/>
  <c r="I67" i="19"/>
  <c r="H67" i="19"/>
  <c r="G67" i="19"/>
  <c r="F67" i="19"/>
  <c r="E67" i="19"/>
  <c r="D67" i="19"/>
  <c r="C67" i="19"/>
  <c r="M66" i="19"/>
  <c r="C46" i="19" s="1"/>
  <c r="L66" i="19"/>
  <c r="K66" i="19"/>
  <c r="J66" i="19"/>
  <c r="I66" i="19"/>
  <c r="H66" i="19"/>
  <c r="G66" i="19"/>
  <c r="F66" i="19"/>
  <c r="E66" i="19"/>
  <c r="D66" i="19"/>
  <c r="C66" i="19"/>
  <c r="A61" i="19"/>
  <c r="H59" i="19"/>
  <c r="F59" i="19"/>
  <c r="L58" i="19"/>
  <c r="L59" i="19" s="1"/>
  <c r="K58" i="19"/>
  <c r="K59" i="19" s="1"/>
  <c r="J58" i="19"/>
  <c r="J59" i="19" s="1"/>
  <c r="I58" i="19"/>
  <c r="I59" i="19" s="1"/>
  <c r="H58" i="19"/>
  <c r="G58" i="19"/>
  <c r="G59" i="19" s="1"/>
  <c r="F58" i="19"/>
  <c r="E58" i="19"/>
  <c r="E59" i="19" s="1"/>
  <c r="D58" i="19"/>
  <c r="D59" i="19" s="1"/>
  <c r="C58" i="19"/>
  <c r="C59" i="19" s="1"/>
  <c r="L57" i="19"/>
  <c r="K57" i="19"/>
  <c r="J57" i="19"/>
  <c r="I57" i="19"/>
  <c r="H57" i="19"/>
  <c r="G57" i="19"/>
  <c r="F57" i="19"/>
  <c r="E57" i="19"/>
  <c r="D57" i="19"/>
  <c r="C57" i="19"/>
  <c r="M57" i="19" s="1"/>
  <c r="L56" i="19"/>
  <c r="K56" i="19"/>
  <c r="J56" i="19"/>
  <c r="I56" i="19"/>
  <c r="H56" i="19"/>
  <c r="G56" i="19"/>
  <c r="F56" i="19"/>
  <c r="E56" i="19"/>
  <c r="D56" i="19"/>
  <c r="C56" i="19"/>
  <c r="C76" i="19" s="1"/>
  <c r="C39" i="19"/>
  <c r="D39" i="19" s="1"/>
  <c r="E39" i="19" s="1"/>
  <c r="F39" i="19" s="1"/>
  <c r="K36" i="19"/>
  <c r="J36" i="19"/>
  <c r="H36" i="19"/>
  <c r="C36" i="19"/>
  <c r="M35" i="19"/>
  <c r="L34" i="19"/>
  <c r="K34" i="19"/>
  <c r="J34" i="19"/>
  <c r="I34" i="19"/>
  <c r="I36" i="19" s="1"/>
  <c r="H34" i="19"/>
  <c r="G34" i="19"/>
  <c r="G36" i="19" s="1"/>
  <c r="F34" i="19"/>
  <c r="F36" i="19" s="1"/>
  <c r="E34" i="19"/>
  <c r="E36" i="19" s="1"/>
  <c r="D34" i="19"/>
  <c r="C34" i="19"/>
  <c r="M34" i="19" s="1"/>
  <c r="L33" i="19"/>
  <c r="K33" i="19"/>
  <c r="J33" i="19"/>
  <c r="I33" i="19"/>
  <c r="H33" i="19"/>
  <c r="G33" i="19"/>
  <c r="F33" i="19"/>
  <c r="E33" i="19"/>
  <c r="D33" i="19"/>
  <c r="C33" i="19"/>
  <c r="M32" i="19"/>
  <c r="M31" i="19"/>
  <c r="M30" i="19"/>
  <c r="M29" i="19"/>
  <c r="M28" i="19"/>
  <c r="M27" i="19"/>
  <c r="M26" i="19"/>
  <c r="M25" i="19"/>
  <c r="M24" i="19"/>
  <c r="M23" i="19"/>
  <c r="M22" i="19"/>
  <c r="M21" i="19"/>
  <c r="M20" i="19"/>
  <c r="M19" i="19"/>
  <c r="M18" i="19"/>
  <c r="M17" i="19"/>
  <c r="S14" i="19"/>
  <c r="R14" i="19"/>
  <c r="Q14" i="19"/>
  <c r="P14" i="19"/>
  <c r="O14" i="19"/>
  <c r="M12" i="19"/>
  <c r="M11" i="19"/>
  <c r="M10" i="19"/>
  <c r="A90" i="18"/>
  <c r="A89" i="18"/>
  <c r="A88" i="18"/>
  <c r="A87" i="18"/>
  <c r="A86" i="18"/>
  <c r="A85" i="18"/>
  <c r="A84" i="18"/>
  <c r="A83" i="18"/>
  <c r="A82" i="18"/>
  <c r="A81" i="18"/>
  <c r="A80" i="18"/>
  <c r="A79" i="18"/>
  <c r="A78" i="18"/>
  <c r="A77" i="18"/>
  <c r="B76" i="18"/>
  <c r="A76" i="18"/>
  <c r="M69" i="18"/>
  <c r="C49" i="18" s="1"/>
  <c r="L69" i="18"/>
  <c r="K69" i="18"/>
  <c r="J69" i="18"/>
  <c r="I69" i="18"/>
  <c r="H69" i="18"/>
  <c r="G69" i="18"/>
  <c r="F69" i="18"/>
  <c r="E69" i="18"/>
  <c r="D69" i="18"/>
  <c r="C69" i="18"/>
  <c r="M68" i="18"/>
  <c r="C48" i="18" s="1"/>
  <c r="L68" i="18"/>
  <c r="K68" i="18"/>
  <c r="J68" i="18"/>
  <c r="I68" i="18"/>
  <c r="H68" i="18"/>
  <c r="G68" i="18"/>
  <c r="F68" i="18"/>
  <c r="E68" i="18"/>
  <c r="D68" i="18"/>
  <c r="C68" i="18"/>
  <c r="M67" i="18"/>
  <c r="C47" i="18" s="1"/>
  <c r="L67" i="18"/>
  <c r="K67" i="18"/>
  <c r="J67" i="18"/>
  <c r="I67" i="18"/>
  <c r="H67" i="18"/>
  <c r="G67" i="18"/>
  <c r="F67" i="18"/>
  <c r="E67" i="18"/>
  <c r="D67" i="18"/>
  <c r="C67" i="18"/>
  <c r="M66" i="18"/>
  <c r="C46" i="18" s="1"/>
  <c r="L66" i="18"/>
  <c r="K66" i="18"/>
  <c r="J66" i="18"/>
  <c r="I66" i="18"/>
  <c r="H66" i="18"/>
  <c r="G66" i="18"/>
  <c r="F66" i="18"/>
  <c r="E66" i="18"/>
  <c r="D66" i="18"/>
  <c r="C66" i="18"/>
  <c r="A61" i="18"/>
  <c r="J59" i="18"/>
  <c r="I59" i="18"/>
  <c r="H59" i="18"/>
  <c r="L58" i="18"/>
  <c r="L59" i="18" s="1"/>
  <c r="K58" i="18"/>
  <c r="K59" i="18" s="1"/>
  <c r="J58" i="18"/>
  <c r="I58" i="18"/>
  <c r="H58" i="18"/>
  <c r="G58" i="18"/>
  <c r="G59" i="18" s="1"/>
  <c r="F58" i="18"/>
  <c r="F59" i="18" s="1"/>
  <c r="E58" i="18"/>
  <c r="E59" i="18" s="1"/>
  <c r="D58" i="18"/>
  <c r="D59" i="18" s="1"/>
  <c r="C58" i="18"/>
  <c r="C59" i="18" s="1"/>
  <c r="L57" i="18"/>
  <c r="K57" i="18"/>
  <c r="J57" i="18"/>
  <c r="I57" i="18"/>
  <c r="H57" i="18"/>
  <c r="G57" i="18"/>
  <c r="F57" i="18"/>
  <c r="E57" i="18"/>
  <c r="D57" i="18"/>
  <c r="C57" i="18"/>
  <c r="M57" i="18" s="1"/>
  <c r="L56" i="18"/>
  <c r="K56" i="18"/>
  <c r="J56" i="18"/>
  <c r="I56" i="18"/>
  <c r="H56" i="18"/>
  <c r="G56" i="18"/>
  <c r="F56" i="18"/>
  <c r="E56" i="18"/>
  <c r="D56" i="18"/>
  <c r="C56" i="18"/>
  <c r="C76" i="18" s="1"/>
  <c r="C39" i="18"/>
  <c r="D39" i="18" s="1"/>
  <c r="E39" i="18" s="1"/>
  <c r="F39" i="18" s="1"/>
  <c r="L36" i="18"/>
  <c r="K36" i="18"/>
  <c r="J36" i="18"/>
  <c r="E36" i="18"/>
  <c r="D36" i="18"/>
  <c r="C36" i="18"/>
  <c r="M35" i="18"/>
  <c r="L34" i="18"/>
  <c r="K34" i="18"/>
  <c r="J34" i="18"/>
  <c r="I34" i="18"/>
  <c r="I36" i="18" s="1"/>
  <c r="H34" i="18"/>
  <c r="H36" i="18" s="1"/>
  <c r="G34" i="18"/>
  <c r="F34" i="18"/>
  <c r="F36" i="18" s="1"/>
  <c r="E34" i="18"/>
  <c r="D34" i="18"/>
  <c r="C34" i="18"/>
  <c r="M34" i="18" s="1"/>
  <c r="L33" i="18"/>
  <c r="K33" i="18"/>
  <c r="J33" i="18"/>
  <c r="I33" i="18"/>
  <c r="H33" i="18"/>
  <c r="G33" i="18"/>
  <c r="F33" i="18"/>
  <c r="E33" i="18"/>
  <c r="D33" i="18"/>
  <c r="C33" i="18"/>
  <c r="M32" i="18"/>
  <c r="M31" i="18"/>
  <c r="M30" i="18"/>
  <c r="M29" i="18"/>
  <c r="M28" i="18"/>
  <c r="M27" i="18"/>
  <c r="M26" i="18"/>
  <c r="M25" i="18"/>
  <c r="M24" i="18"/>
  <c r="M23" i="18"/>
  <c r="M22" i="18"/>
  <c r="M21" i="18"/>
  <c r="M20" i="18"/>
  <c r="M19" i="18"/>
  <c r="M18" i="18"/>
  <c r="M17" i="18"/>
  <c r="S14" i="18"/>
  <c r="R14" i="18"/>
  <c r="Q14" i="18"/>
  <c r="P14" i="18"/>
  <c r="O14" i="18"/>
  <c r="M12" i="18"/>
  <c r="M11" i="18"/>
  <c r="M10" i="18"/>
  <c r="A90" i="17"/>
  <c r="A89" i="17"/>
  <c r="A88" i="17"/>
  <c r="A87" i="17"/>
  <c r="A86" i="17"/>
  <c r="A85" i="17"/>
  <c r="A84" i="17"/>
  <c r="A83" i="17"/>
  <c r="A82" i="17"/>
  <c r="A81" i="17"/>
  <c r="A80" i="17"/>
  <c r="A79" i="17"/>
  <c r="A78" i="17"/>
  <c r="A77" i="17"/>
  <c r="B76" i="17"/>
  <c r="A76" i="17"/>
  <c r="M69" i="17"/>
  <c r="C49" i="17" s="1"/>
  <c r="L69" i="17"/>
  <c r="K69" i="17"/>
  <c r="J69" i="17"/>
  <c r="I69" i="17"/>
  <c r="H69" i="17"/>
  <c r="G69" i="17"/>
  <c r="F69" i="17"/>
  <c r="E69" i="17"/>
  <c r="D69" i="17"/>
  <c r="C69" i="17"/>
  <c r="M68" i="17"/>
  <c r="C48" i="17" s="1"/>
  <c r="L68" i="17"/>
  <c r="K68" i="17"/>
  <c r="J68" i="17"/>
  <c r="I68" i="17"/>
  <c r="H68" i="17"/>
  <c r="G68" i="17"/>
  <c r="F68" i="17"/>
  <c r="E68" i="17"/>
  <c r="D68" i="17"/>
  <c r="C68" i="17"/>
  <c r="M67" i="17"/>
  <c r="C47" i="17" s="1"/>
  <c r="L67" i="17"/>
  <c r="K67" i="17"/>
  <c r="J67" i="17"/>
  <c r="I67" i="17"/>
  <c r="H67" i="17"/>
  <c r="G67" i="17"/>
  <c r="F67" i="17"/>
  <c r="E67" i="17"/>
  <c r="D67" i="17"/>
  <c r="C67" i="17"/>
  <c r="M66" i="17"/>
  <c r="C46" i="17" s="1"/>
  <c r="L66" i="17"/>
  <c r="K66" i="17"/>
  <c r="J66" i="17"/>
  <c r="I66" i="17"/>
  <c r="H66" i="17"/>
  <c r="G66" i="17"/>
  <c r="F66" i="17"/>
  <c r="E66" i="17"/>
  <c r="D66" i="17"/>
  <c r="C66" i="17"/>
  <c r="A61" i="17"/>
  <c r="I59" i="17"/>
  <c r="H59" i="17"/>
  <c r="L58" i="17"/>
  <c r="L59" i="17" s="1"/>
  <c r="K58" i="17"/>
  <c r="K59" i="17" s="1"/>
  <c r="J58" i="17"/>
  <c r="J59" i="17" s="1"/>
  <c r="I58" i="17"/>
  <c r="H58" i="17"/>
  <c r="G58" i="17"/>
  <c r="G59" i="17" s="1"/>
  <c r="F58" i="17"/>
  <c r="F59" i="17" s="1"/>
  <c r="E58" i="17"/>
  <c r="E59" i="17" s="1"/>
  <c r="D58" i="17"/>
  <c r="D59" i="17" s="1"/>
  <c r="C58" i="17"/>
  <c r="C59" i="17" s="1"/>
  <c r="L57" i="17"/>
  <c r="K57" i="17"/>
  <c r="J57" i="17"/>
  <c r="I57" i="17"/>
  <c r="H57" i="17"/>
  <c r="G57" i="17"/>
  <c r="F57" i="17"/>
  <c r="E57" i="17"/>
  <c r="D57" i="17"/>
  <c r="C57" i="17"/>
  <c r="M57" i="17" s="1"/>
  <c r="L56" i="17"/>
  <c r="K56" i="17"/>
  <c r="J56" i="17"/>
  <c r="I56" i="17"/>
  <c r="H56" i="17"/>
  <c r="G56" i="17"/>
  <c r="F56" i="17"/>
  <c r="E56" i="17"/>
  <c r="D56" i="17"/>
  <c r="C56" i="17"/>
  <c r="C76" i="17" s="1"/>
  <c r="C39" i="17"/>
  <c r="D39" i="17" s="1"/>
  <c r="E39" i="17" s="1"/>
  <c r="F39" i="17" s="1"/>
  <c r="K36" i="17"/>
  <c r="J36" i="17"/>
  <c r="E36" i="17"/>
  <c r="C36" i="17"/>
  <c r="M35" i="17"/>
  <c r="L34" i="17"/>
  <c r="L36" i="17" s="1"/>
  <c r="K34" i="17"/>
  <c r="J34" i="17"/>
  <c r="I34" i="17"/>
  <c r="I36" i="17" s="1"/>
  <c r="H34" i="17"/>
  <c r="H36" i="17" s="1"/>
  <c r="G34" i="17"/>
  <c r="G36" i="17" s="1"/>
  <c r="F34" i="17"/>
  <c r="F36" i="17" s="1"/>
  <c r="E34" i="17"/>
  <c r="D34" i="17"/>
  <c r="D36" i="17" s="1"/>
  <c r="C34" i="17"/>
  <c r="M34" i="17" s="1"/>
  <c r="L33" i="17"/>
  <c r="K33" i="17"/>
  <c r="J33" i="17"/>
  <c r="I33" i="17"/>
  <c r="H33" i="17"/>
  <c r="G33" i="17"/>
  <c r="F33" i="17"/>
  <c r="E33" i="17"/>
  <c r="D33" i="17"/>
  <c r="C33" i="17"/>
  <c r="M32" i="17"/>
  <c r="M31" i="17"/>
  <c r="M30" i="17"/>
  <c r="M29" i="17"/>
  <c r="M28" i="17"/>
  <c r="M27" i="17"/>
  <c r="M26" i="17"/>
  <c r="M25" i="17"/>
  <c r="M24" i="17"/>
  <c r="M23" i="17"/>
  <c r="M22" i="17"/>
  <c r="M21" i="17"/>
  <c r="M20" i="17"/>
  <c r="M19" i="17"/>
  <c r="M18" i="17"/>
  <c r="M17" i="17"/>
  <c r="S14" i="17"/>
  <c r="R14" i="17"/>
  <c r="Q14" i="17"/>
  <c r="P14" i="17"/>
  <c r="O14" i="17"/>
  <c r="M12" i="17"/>
  <c r="M11" i="17"/>
  <c r="M10" i="17"/>
  <c r="A90" i="16"/>
  <c r="A89" i="16"/>
  <c r="A88" i="16"/>
  <c r="A87" i="16"/>
  <c r="A86" i="16"/>
  <c r="A85" i="16"/>
  <c r="A84" i="16"/>
  <c r="A83" i="16"/>
  <c r="A82" i="16"/>
  <c r="A81" i="16"/>
  <c r="A80" i="16"/>
  <c r="A79" i="16"/>
  <c r="A78" i="16"/>
  <c r="A77" i="16"/>
  <c r="B76" i="16"/>
  <c r="A76" i="16"/>
  <c r="M69" i="16"/>
  <c r="C49" i="16" s="1"/>
  <c r="L69" i="16"/>
  <c r="K69" i="16"/>
  <c r="J69" i="16"/>
  <c r="I69" i="16"/>
  <c r="H69" i="16"/>
  <c r="G69" i="16"/>
  <c r="F69" i="16"/>
  <c r="E69" i="16"/>
  <c r="D69" i="16"/>
  <c r="C69" i="16"/>
  <c r="M68" i="16"/>
  <c r="C48" i="16" s="1"/>
  <c r="L68" i="16"/>
  <c r="K68" i="16"/>
  <c r="J68" i="16"/>
  <c r="I68" i="16"/>
  <c r="H68" i="16"/>
  <c r="G68" i="16"/>
  <c r="F68" i="16"/>
  <c r="E68" i="16"/>
  <c r="D68" i="16"/>
  <c r="C68" i="16"/>
  <c r="M67" i="16"/>
  <c r="C47" i="16" s="1"/>
  <c r="L67" i="16"/>
  <c r="K67" i="16"/>
  <c r="J67" i="16"/>
  <c r="I67" i="16"/>
  <c r="H67" i="16"/>
  <c r="G67" i="16"/>
  <c r="F67" i="16"/>
  <c r="E67" i="16"/>
  <c r="D67" i="16"/>
  <c r="C67" i="16"/>
  <c r="M66" i="16"/>
  <c r="C46" i="16" s="1"/>
  <c r="L66" i="16"/>
  <c r="K66" i="16"/>
  <c r="J66" i="16"/>
  <c r="I66" i="16"/>
  <c r="H66" i="16"/>
  <c r="G66" i="16"/>
  <c r="F66" i="16"/>
  <c r="E66" i="16"/>
  <c r="D66" i="16"/>
  <c r="C66" i="16"/>
  <c r="A61" i="16"/>
  <c r="J59" i="16"/>
  <c r="I59" i="16"/>
  <c r="H59" i="16"/>
  <c r="L58" i="16"/>
  <c r="L59" i="16" s="1"/>
  <c r="K58" i="16"/>
  <c r="K59" i="16" s="1"/>
  <c r="J58" i="16"/>
  <c r="I58" i="16"/>
  <c r="H58" i="16"/>
  <c r="G58" i="16"/>
  <c r="G59" i="16" s="1"/>
  <c r="F58" i="16"/>
  <c r="F59" i="16" s="1"/>
  <c r="E58" i="16"/>
  <c r="E59" i="16" s="1"/>
  <c r="D58" i="16"/>
  <c r="D59" i="16" s="1"/>
  <c r="C58" i="16"/>
  <c r="C59" i="16" s="1"/>
  <c r="L57" i="16"/>
  <c r="K57" i="16"/>
  <c r="J57" i="16"/>
  <c r="I57" i="16"/>
  <c r="H57" i="16"/>
  <c r="G57" i="16"/>
  <c r="F57" i="16"/>
  <c r="E57" i="16"/>
  <c r="D57" i="16"/>
  <c r="C57" i="16"/>
  <c r="M57" i="16" s="1"/>
  <c r="L56" i="16"/>
  <c r="K56" i="16"/>
  <c r="J56" i="16"/>
  <c r="I56" i="16"/>
  <c r="H56" i="16"/>
  <c r="G56" i="16"/>
  <c r="F56" i="16"/>
  <c r="E56" i="16"/>
  <c r="D56" i="16"/>
  <c r="C56" i="16"/>
  <c r="C76" i="16" s="1"/>
  <c r="C39" i="16"/>
  <c r="D39" i="16" s="1"/>
  <c r="E39" i="16" s="1"/>
  <c r="F39" i="16" s="1"/>
  <c r="L36" i="16"/>
  <c r="K36" i="16"/>
  <c r="J36" i="16"/>
  <c r="D36" i="16"/>
  <c r="C36" i="16"/>
  <c r="M35" i="16"/>
  <c r="L34" i="16"/>
  <c r="K34" i="16"/>
  <c r="J34" i="16"/>
  <c r="I34" i="16"/>
  <c r="I36" i="16" s="1"/>
  <c r="H34" i="16"/>
  <c r="H36" i="16" s="1"/>
  <c r="G34" i="16"/>
  <c r="G36" i="16" s="1"/>
  <c r="F34" i="16"/>
  <c r="F36" i="16" s="1"/>
  <c r="E34" i="16"/>
  <c r="E36" i="16" s="1"/>
  <c r="D34" i="16"/>
  <c r="C34" i="16"/>
  <c r="M34" i="16" s="1"/>
  <c r="L33" i="16"/>
  <c r="K33" i="16"/>
  <c r="J33" i="16"/>
  <c r="I33" i="16"/>
  <c r="H33" i="16"/>
  <c r="G33" i="16"/>
  <c r="F33" i="16"/>
  <c r="E33" i="16"/>
  <c r="D33" i="16"/>
  <c r="C33" i="16"/>
  <c r="M32" i="16"/>
  <c r="M31" i="16"/>
  <c r="M30" i="16"/>
  <c r="M29" i="16"/>
  <c r="M28" i="16"/>
  <c r="M27" i="16"/>
  <c r="M26" i="16"/>
  <c r="M25" i="16"/>
  <c r="M24" i="16"/>
  <c r="M23" i="16"/>
  <c r="M22" i="16"/>
  <c r="M21" i="16"/>
  <c r="M20" i="16"/>
  <c r="M19" i="16"/>
  <c r="M18" i="16"/>
  <c r="M17" i="16"/>
  <c r="S14" i="16"/>
  <c r="R14" i="16"/>
  <c r="Q14" i="16"/>
  <c r="P14" i="16"/>
  <c r="O14" i="16"/>
  <c r="M12" i="16"/>
  <c r="M11" i="16"/>
  <c r="M10" i="16"/>
  <c r="A90" i="15"/>
  <c r="A89" i="15"/>
  <c r="A88" i="15"/>
  <c r="A87" i="15"/>
  <c r="A86" i="15"/>
  <c r="A85" i="15"/>
  <c r="A84" i="15"/>
  <c r="A83" i="15"/>
  <c r="A82" i="15"/>
  <c r="A81" i="15"/>
  <c r="A80" i="15"/>
  <c r="A79" i="15"/>
  <c r="A78" i="15"/>
  <c r="A77" i="15"/>
  <c r="B76" i="15"/>
  <c r="A76" i="15"/>
  <c r="M69" i="15"/>
  <c r="C49" i="15" s="1"/>
  <c r="L69" i="15"/>
  <c r="K69" i="15"/>
  <c r="J69" i="15"/>
  <c r="I69" i="15"/>
  <c r="H69" i="15"/>
  <c r="G69" i="15"/>
  <c r="F69" i="15"/>
  <c r="E69" i="15"/>
  <c r="D69" i="15"/>
  <c r="C69" i="15"/>
  <c r="M68" i="15"/>
  <c r="C48" i="15" s="1"/>
  <c r="L68" i="15"/>
  <c r="K68" i="15"/>
  <c r="J68" i="15"/>
  <c r="I68" i="15"/>
  <c r="H68" i="15"/>
  <c r="G68" i="15"/>
  <c r="F68" i="15"/>
  <c r="E68" i="15"/>
  <c r="D68" i="15"/>
  <c r="C68" i="15"/>
  <c r="M67" i="15"/>
  <c r="C47" i="15" s="1"/>
  <c r="L67" i="15"/>
  <c r="K67" i="15"/>
  <c r="J67" i="15"/>
  <c r="I67" i="15"/>
  <c r="H67" i="15"/>
  <c r="G67" i="15"/>
  <c r="F67" i="15"/>
  <c r="E67" i="15"/>
  <c r="D67" i="15"/>
  <c r="C67" i="15"/>
  <c r="M66" i="15"/>
  <c r="C46" i="15" s="1"/>
  <c r="L66" i="15"/>
  <c r="K66" i="15"/>
  <c r="J66" i="15"/>
  <c r="I66" i="15"/>
  <c r="H66" i="15"/>
  <c r="G66" i="15"/>
  <c r="F66" i="15"/>
  <c r="E66" i="15"/>
  <c r="D66" i="15"/>
  <c r="C66" i="15"/>
  <c r="A61" i="15"/>
  <c r="J59" i="15"/>
  <c r="I59" i="15"/>
  <c r="H59" i="15"/>
  <c r="L58" i="15"/>
  <c r="L59" i="15" s="1"/>
  <c r="K58" i="15"/>
  <c r="K59" i="15" s="1"/>
  <c r="J58" i="15"/>
  <c r="I58" i="15"/>
  <c r="H58" i="15"/>
  <c r="G58" i="15"/>
  <c r="G59" i="15" s="1"/>
  <c r="F58" i="15"/>
  <c r="F59" i="15" s="1"/>
  <c r="E58" i="15"/>
  <c r="E59" i="15" s="1"/>
  <c r="D58" i="15"/>
  <c r="D59" i="15" s="1"/>
  <c r="C58" i="15"/>
  <c r="C59" i="15" s="1"/>
  <c r="L57" i="15"/>
  <c r="K57" i="15"/>
  <c r="J57" i="15"/>
  <c r="I57" i="15"/>
  <c r="H57" i="15"/>
  <c r="G57" i="15"/>
  <c r="F57" i="15"/>
  <c r="E57" i="15"/>
  <c r="D57" i="15"/>
  <c r="C57" i="15"/>
  <c r="M57" i="15" s="1"/>
  <c r="L56" i="15"/>
  <c r="K56" i="15"/>
  <c r="J56" i="15"/>
  <c r="I56" i="15"/>
  <c r="H56" i="15"/>
  <c r="G56" i="15"/>
  <c r="F56" i="15"/>
  <c r="E56" i="15"/>
  <c r="D56" i="15"/>
  <c r="C56" i="15"/>
  <c r="C76" i="15" s="1"/>
  <c r="C39" i="15"/>
  <c r="D39" i="15" s="1"/>
  <c r="E39" i="15" s="1"/>
  <c r="F39" i="15" s="1"/>
  <c r="L36" i="15"/>
  <c r="K36" i="15"/>
  <c r="J36" i="15"/>
  <c r="E36" i="15"/>
  <c r="D36" i="15"/>
  <c r="C36" i="15"/>
  <c r="M35" i="15"/>
  <c r="L34" i="15"/>
  <c r="K34" i="15"/>
  <c r="J34" i="15"/>
  <c r="I34" i="15"/>
  <c r="I36" i="15" s="1"/>
  <c r="H34" i="15"/>
  <c r="H36" i="15" s="1"/>
  <c r="G34" i="15"/>
  <c r="G36" i="15" s="1"/>
  <c r="F34" i="15"/>
  <c r="E34" i="15"/>
  <c r="D34" i="15"/>
  <c r="M34" i="15" s="1"/>
  <c r="C34" i="15"/>
  <c r="L33" i="15"/>
  <c r="K33" i="15"/>
  <c r="J33" i="15"/>
  <c r="I33" i="15"/>
  <c r="H33" i="15"/>
  <c r="G33" i="15"/>
  <c r="F33" i="15"/>
  <c r="E33" i="15"/>
  <c r="D33" i="15"/>
  <c r="C33" i="15"/>
  <c r="M32" i="15"/>
  <c r="M31" i="15"/>
  <c r="M30" i="15"/>
  <c r="M29" i="15"/>
  <c r="M28" i="15"/>
  <c r="M27" i="15"/>
  <c r="M26" i="15"/>
  <c r="M25" i="15"/>
  <c r="M24" i="15"/>
  <c r="M23" i="15"/>
  <c r="M22" i="15"/>
  <c r="M21" i="15"/>
  <c r="M20" i="15"/>
  <c r="M19" i="15"/>
  <c r="M18" i="15"/>
  <c r="M17" i="15"/>
  <c r="S14" i="15"/>
  <c r="R14" i="15"/>
  <c r="Q14" i="15"/>
  <c r="P14" i="15"/>
  <c r="O14" i="15"/>
  <c r="M12" i="15"/>
  <c r="M11" i="15"/>
  <c r="M10" i="15"/>
  <c r="A90" i="14"/>
  <c r="A89" i="14"/>
  <c r="A88" i="14"/>
  <c r="A87" i="14"/>
  <c r="A86" i="14"/>
  <c r="A85" i="14"/>
  <c r="A84" i="14"/>
  <c r="A83" i="14"/>
  <c r="A82" i="14"/>
  <c r="A81" i="14"/>
  <c r="A80" i="14"/>
  <c r="A79" i="14"/>
  <c r="A78" i="14"/>
  <c r="A77" i="14"/>
  <c r="B76" i="14"/>
  <c r="A76" i="14"/>
  <c r="M69" i="14"/>
  <c r="C49" i="14" s="1"/>
  <c r="L69" i="14"/>
  <c r="K69" i="14"/>
  <c r="J69" i="14"/>
  <c r="I69" i="14"/>
  <c r="H69" i="14"/>
  <c r="G69" i="14"/>
  <c r="F69" i="14"/>
  <c r="E69" i="14"/>
  <c r="D69" i="14"/>
  <c r="C69" i="14"/>
  <c r="M68" i="14"/>
  <c r="C48" i="14" s="1"/>
  <c r="L68" i="14"/>
  <c r="K68" i="14"/>
  <c r="J68" i="14"/>
  <c r="I68" i="14"/>
  <c r="H68" i="14"/>
  <c r="G68" i="14"/>
  <c r="F68" i="14"/>
  <c r="E68" i="14"/>
  <c r="D68" i="14"/>
  <c r="C68" i="14"/>
  <c r="M67" i="14"/>
  <c r="C47" i="14" s="1"/>
  <c r="L67" i="14"/>
  <c r="K67" i="14"/>
  <c r="J67" i="14"/>
  <c r="I67" i="14"/>
  <c r="H67" i="14"/>
  <c r="G67" i="14"/>
  <c r="F67" i="14"/>
  <c r="E67" i="14"/>
  <c r="D67" i="14"/>
  <c r="C67" i="14"/>
  <c r="M66" i="14"/>
  <c r="C46" i="14" s="1"/>
  <c r="L66" i="14"/>
  <c r="K66" i="14"/>
  <c r="J66" i="14"/>
  <c r="I66" i="14"/>
  <c r="H66" i="14"/>
  <c r="G66" i="14"/>
  <c r="F66" i="14"/>
  <c r="E66" i="14"/>
  <c r="D66" i="14"/>
  <c r="C66" i="14"/>
  <c r="A61" i="14"/>
  <c r="J59" i="14"/>
  <c r="I59" i="14"/>
  <c r="H59" i="14"/>
  <c r="L58" i="14"/>
  <c r="L59" i="14" s="1"/>
  <c r="K58" i="14"/>
  <c r="K59" i="14" s="1"/>
  <c r="J58" i="14"/>
  <c r="I58" i="14"/>
  <c r="H58" i="14"/>
  <c r="G58" i="14"/>
  <c r="G59" i="14" s="1"/>
  <c r="F58" i="14"/>
  <c r="F59" i="14" s="1"/>
  <c r="E58" i="14"/>
  <c r="E59" i="14" s="1"/>
  <c r="D58" i="14"/>
  <c r="D59" i="14" s="1"/>
  <c r="C58" i="14"/>
  <c r="M58" i="14" s="1"/>
  <c r="L57" i="14"/>
  <c r="K57" i="14"/>
  <c r="J57" i="14"/>
  <c r="I57" i="14"/>
  <c r="H57" i="14"/>
  <c r="G57" i="14"/>
  <c r="F57" i="14"/>
  <c r="E57" i="14"/>
  <c r="D57" i="14"/>
  <c r="C57" i="14"/>
  <c r="M57" i="14" s="1"/>
  <c r="L56" i="14"/>
  <c r="K56" i="14"/>
  <c r="J56" i="14"/>
  <c r="I56" i="14"/>
  <c r="H56" i="14"/>
  <c r="G56" i="14"/>
  <c r="F56" i="14"/>
  <c r="E56" i="14"/>
  <c r="D56" i="14"/>
  <c r="C56" i="14"/>
  <c r="C76" i="14" s="1"/>
  <c r="C39" i="14"/>
  <c r="D39" i="14" s="1"/>
  <c r="E39" i="14" s="1"/>
  <c r="F39" i="14" s="1"/>
  <c r="L36" i="14"/>
  <c r="K36" i="14"/>
  <c r="J36" i="14"/>
  <c r="E36" i="14"/>
  <c r="D36" i="14"/>
  <c r="C36" i="14"/>
  <c r="M35" i="14"/>
  <c r="L34" i="14"/>
  <c r="K34" i="14"/>
  <c r="J34" i="14"/>
  <c r="I34" i="14"/>
  <c r="I36" i="14" s="1"/>
  <c r="H34" i="14"/>
  <c r="G34" i="14"/>
  <c r="G36" i="14" s="1"/>
  <c r="F34" i="14"/>
  <c r="E34" i="14"/>
  <c r="D34" i="14"/>
  <c r="C34" i="14"/>
  <c r="M34" i="14" s="1"/>
  <c r="L33" i="14"/>
  <c r="K33" i="14"/>
  <c r="J33" i="14"/>
  <c r="I33" i="14"/>
  <c r="H33" i="14"/>
  <c r="G33" i="14"/>
  <c r="F33" i="14"/>
  <c r="E33" i="14"/>
  <c r="D33" i="14"/>
  <c r="C33" i="14"/>
  <c r="M32" i="14"/>
  <c r="M31" i="14"/>
  <c r="M30" i="14"/>
  <c r="M29" i="14"/>
  <c r="M28" i="14"/>
  <c r="M27" i="14"/>
  <c r="M26" i="14"/>
  <c r="M25" i="14"/>
  <c r="M24" i="14"/>
  <c r="M23" i="14"/>
  <c r="M22" i="14"/>
  <c r="M21" i="14"/>
  <c r="M20" i="14"/>
  <c r="M19" i="14"/>
  <c r="M18" i="14"/>
  <c r="M17" i="14"/>
  <c r="S14" i="14"/>
  <c r="R14" i="14"/>
  <c r="Q14" i="14"/>
  <c r="P14" i="14"/>
  <c r="O14" i="14"/>
  <c r="M12" i="14"/>
  <c r="M11" i="14"/>
  <c r="M10" i="14"/>
  <c r="E71" i="43" l="1"/>
  <c r="H61" i="43"/>
  <c r="H64" i="43"/>
  <c r="I61" i="43"/>
  <c r="I64" i="43"/>
  <c r="G71" i="43"/>
  <c r="J61" i="43"/>
  <c r="J64" i="43"/>
  <c r="G61" i="43"/>
  <c r="G64" i="43"/>
  <c r="F61" i="42"/>
  <c r="F64" i="42"/>
  <c r="H71" i="43"/>
  <c r="C61" i="43"/>
  <c r="C71" i="43"/>
  <c r="C64" i="43"/>
  <c r="K61" i="43"/>
  <c r="K64" i="43"/>
  <c r="K71" i="43"/>
  <c r="I71" i="43"/>
  <c r="D64" i="43"/>
  <c r="D61" i="43"/>
  <c r="L64" i="43"/>
  <c r="L61" i="43"/>
  <c r="E64" i="43"/>
  <c r="E61" i="43"/>
  <c r="C50" i="43"/>
  <c r="D71" i="43"/>
  <c r="L71" i="43"/>
  <c r="C84" i="43"/>
  <c r="C80" i="43"/>
  <c r="C85" i="43"/>
  <c r="C81" i="43"/>
  <c r="C77" i="43"/>
  <c r="D76" i="43"/>
  <c r="C86" i="43"/>
  <c r="C82" i="43"/>
  <c r="C78" i="43"/>
  <c r="C79" i="43"/>
  <c r="F70" i="27"/>
  <c r="F61" i="27" s="1"/>
  <c r="O10" i="43"/>
  <c r="J70" i="42"/>
  <c r="G70" i="42"/>
  <c r="M58" i="43"/>
  <c r="C70" i="42"/>
  <c r="C71" i="42" s="1"/>
  <c r="K70" i="42"/>
  <c r="K64" i="42" s="1"/>
  <c r="M36" i="43"/>
  <c r="M33" i="43"/>
  <c r="F36" i="43"/>
  <c r="J71" i="42"/>
  <c r="E70" i="42"/>
  <c r="M70" i="42"/>
  <c r="C50" i="42" s="1"/>
  <c r="C61" i="42"/>
  <c r="C64" i="42"/>
  <c r="K61" i="42"/>
  <c r="D71" i="42"/>
  <c r="L71" i="42"/>
  <c r="D64" i="42"/>
  <c r="D61" i="42"/>
  <c r="L64" i="42"/>
  <c r="L61" i="42"/>
  <c r="E71" i="42"/>
  <c r="E64" i="42"/>
  <c r="E61" i="42"/>
  <c r="H61" i="42"/>
  <c r="H64" i="42"/>
  <c r="I61" i="42"/>
  <c r="I64" i="42"/>
  <c r="G61" i="42"/>
  <c r="G64" i="42"/>
  <c r="F71" i="42"/>
  <c r="F61" i="41"/>
  <c r="F64" i="41"/>
  <c r="I71" i="42"/>
  <c r="J61" i="42"/>
  <c r="J64" i="42"/>
  <c r="G71" i="42"/>
  <c r="H71" i="42"/>
  <c r="C84" i="42"/>
  <c r="C80" i="42"/>
  <c r="C85" i="42"/>
  <c r="C81" i="42"/>
  <c r="C77" i="42"/>
  <c r="C86" i="42"/>
  <c r="C82" i="42"/>
  <c r="C78" i="42"/>
  <c r="C79" i="42"/>
  <c r="D76" i="42"/>
  <c r="K71" i="42"/>
  <c r="O10" i="42"/>
  <c r="J70" i="41"/>
  <c r="J71" i="41" s="1"/>
  <c r="G70" i="41"/>
  <c r="G61" i="41" s="1"/>
  <c r="M58" i="42"/>
  <c r="C70" i="41"/>
  <c r="K70" i="41"/>
  <c r="H70" i="41"/>
  <c r="M36" i="42"/>
  <c r="F70" i="37"/>
  <c r="D70" i="41"/>
  <c r="D64" i="41" s="1"/>
  <c r="L70" i="41"/>
  <c r="L64" i="41" s="1"/>
  <c r="I70" i="41"/>
  <c r="I71" i="41" s="1"/>
  <c r="M33" i="42"/>
  <c r="I70" i="40"/>
  <c r="I61" i="40" s="1"/>
  <c r="E70" i="41"/>
  <c r="E71" i="41" s="1"/>
  <c r="M70" i="41"/>
  <c r="M64" i="41" s="1"/>
  <c r="E70" i="39"/>
  <c r="E64" i="39" s="1"/>
  <c r="M70" i="39"/>
  <c r="C50" i="39" s="1"/>
  <c r="H71" i="41"/>
  <c r="K61" i="41"/>
  <c r="K64" i="41"/>
  <c r="K71" i="41"/>
  <c r="H61" i="41"/>
  <c r="H64" i="41"/>
  <c r="M59" i="41"/>
  <c r="I61" i="41"/>
  <c r="I64" i="41"/>
  <c r="C84" i="41"/>
  <c r="C80" i="41"/>
  <c r="C81" i="41"/>
  <c r="C77" i="41"/>
  <c r="C82" i="41"/>
  <c r="C78" i="41"/>
  <c r="D76" i="41"/>
  <c r="C79" i="41"/>
  <c r="I64" i="40"/>
  <c r="O10" i="41"/>
  <c r="C46" i="39"/>
  <c r="F70" i="39"/>
  <c r="J70" i="40"/>
  <c r="J64" i="40" s="1"/>
  <c r="G70" i="40"/>
  <c r="G61" i="40" s="1"/>
  <c r="D36" i="41"/>
  <c r="L36" i="41"/>
  <c r="M58" i="41"/>
  <c r="C70" i="40"/>
  <c r="C71" i="40" s="1"/>
  <c r="K70" i="40"/>
  <c r="K61" i="40" s="1"/>
  <c r="H70" i="40"/>
  <c r="H64" i="40" s="1"/>
  <c r="H70" i="39"/>
  <c r="H71" i="39" s="1"/>
  <c r="D70" i="40"/>
  <c r="D64" i="40" s="1"/>
  <c r="L70" i="40"/>
  <c r="L71" i="40" s="1"/>
  <c r="F70" i="40"/>
  <c r="F71" i="40" s="1"/>
  <c r="M33" i="41"/>
  <c r="F36" i="41"/>
  <c r="I70" i="39"/>
  <c r="I61" i="39" s="1"/>
  <c r="E70" i="40"/>
  <c r="E64" i="40" s="1"/>
  <c r="M70" i="40"/>
  <c r="M64" i="40" s="1"/>
  <c r="I71" i="40"/>
  <c r="L64" i="40"/>
  <c r="L61" i="40"/>
  <c r="F61" i="40"/>
  <c r="F64" i="40"/>
  <c r="M59" i="40"/>
  <c r="F61" i="39"/>
  <c r="F64" i="39"/>
  <c r="C84" i="40"/>
  <c r="C80" i="40"/>
  <c r="C85" i="40"/>
  <c r="C81" i="40"/>
  <c r="C77" i="40"/>
  <c r="C82" i="40"/>
  <c r="C78" i="40"/>
  <c r="C79" i="40"/>
  <c r="D76" i="40"/>
  <c r="C39" i="40"/>
  <c r="D39" i="40" s="1"/>
  <c r="E39" i="40" s="1"/>
  <c r="F39" i="40" s="1"/>
  <c r="O10" i="40"/>
  <c r="J70" i="39"/>
  <c r="J61" i="39" s="1"/>
  <c r="G70" i="39"/>
  <c r="G71" i="39" s="1"/>
  <c r="F70" i="38"/>
  <c r="F71" i="38" s="1"/>
  <c r="C70" i="39"/>
  <c r="C64" i="39" s="1"/>
  <c r="K70" i="39"/>
  <c r="K64" i="39" s="1"/>
  <c r="E36" i="40"/>
  <c r="M36" i="40" s="1"/>
  <c r="D70" i="39"/>
  <c r="D64" i="39" s="1"/>
  <c r="L70" i="39"/>
  <c r="L64" i="39" s="1"/>
  <c r="M33" i="40"/>
  <c r="E71" i="39"/>
  <c r="F71" i="39"/>
  <c r="M59" i="39"/>
  <c r="C84" i="39"/>
  <c r="C80" i="39"/>
  <c r="D76" i="39"/>
  <c r="C81" i="39"/>
  <c r="C77" i="39"/>
  <c r="C82" i="39"/>
  <c r="C78" i="39"/>
  <c r="C79" i="39"/>
  <c r="O10" i="39"/>
  <c r="H70" i="37"/>
  <c r="H61" i="37" s="1"/>
  <c r="J70" i="38"/>
  <c r="J61" i="38" s="1"/>
  <c r="G70" i="38"/>
  <c r="G61" i="38" s="1"/>
  <c r="D36" i="39"/>
  <c r="L36" i="39"/>
  <c r="M58" i="39"/>
  <c r="I70" i="37"/>
  <c r="I71" i="37" s="1"/>
  <c r="C70" i="38"/>
  <c r="C64" i="38" s="1"/>
  <c r="K70" i="38"/>
  <c r="K61" i="38" s="1"/>
  <c r="H70" i="38"/>
  <c r="H61" i="38" s="1"/>
  <c r="J70" i="37"/>
  <c r="J61" i="37" s="1"/>
  <c r="D70" i="38"/>
  <c r="D61" i="38" s="1"/>
  <c r="L70" i="38"/>
  <c r="L61" i="38" s="1"/>
  <c r="I70" i="38"/>
  <c r="I71" i="38" s="1"/>
  <c r="M33" i="39"/>
  <c r="E70" i="38"/>
  <c r="E61" i="38" s="1"/>
  <c r="M70" i="38"/>
  <c r="M64" i="38" s="1"/>
  <c r="I70" i="35"/>
  <c r="I61" i="35" s="1"/>
  <c r="I70" i="31"/>
  <c r="I71" i="31" s="1"/>
  <c r="F70" i="34"/>
  <c r="F71" i="34" s="1"/>
  <c r="C84" i="38"/>
  <c r="C80" i="38"/>
  <c r="D76" i="38"/>
  <c r="C85" i="38"/>
  <c r="C81" i="38"/>
  <c r="C77" i="38"/>
  <c r="C82" i="38"/>
  <c r="C78" i="38"/>
  <c r="C79" i="38"/>
  <c r="M59" i="38"/>
  <c r="F61" i="37"/>
  <c r="F64" i="37"/>
  <c r="G71" i="38"/>
  <c r="C70" i="37"/>
  <c r="K70" i="37"/>
  <c r="K61" i="37" s="1"/>
  <c r="M58" i="38"/>
  <c r="O10" i="38"/>
  <c r="I70" i="28"/>
  <c r="I71" i="28" s="1"/>
  <c r="D70" i="37"/>
  <c r="D71" i="37" s="1"/>
  <c r="L70" i="37"/>
  <c r="L64" i="37" s="1"/>
  <c r="M36" i="38"/>
  <c r="F70" i="36"/>
  <c r="F61" i="36" s="1"/>
  <c r="E70" i="37"/>
  <c r="E64" i="37" s="1"/>
  <c r="M70" i="37"/>
  <c r="M64" i="37" s="1"/>
  <c r="M33" i="38"/>
  <c r="H70" i="36"/>
  <c r="H61" i="36" s="1"/>
  <c r="G70" i="37"/>
  <c r="G71" i="37" s="1"/>
  <c r="I70" i="36"/>
  <c r="I71" i="36" s="1"/>
  <c r="F71" i="37"/>
  <c r="M59" i="37"/>
  <c r="C84" i="37"/>
  <c r="C80" i="37"/>
  <c r="C85" i="37"/>
  <c r="C81" i="37"/>
  <c r="C77" i="37"/>
  <c r="C82" i="37"/>
  <c r="C78" i="37"/>
  <c r="C79" i="37"/>
  <c r="D76" i="37"/>
  <c r="O10" i="37"/>
  <c r="J70" i="36"/>
  <c r="J61" i="36" s="1"/>
  <c r="G70" i="36"/>
  <c r="G61" i="36" s="1"/>
  <c r="M58" i="37"/>
  <c r="C70" i="36"/>
  <c r="C64" i="36" s="1"/>
  <c r="K70" i="36"/>
  <c r="K61" i="36" s="1"/>
  <c r="E36" i="37"/>
  <c r="E70" i="35"/>
  <c r="E71" i="35" s="1"/>
  <c r="M70" i="35"/>
  <c r="C50" i="35" s="1"/>
  <c r="D70" i="36"/>
  <c r="D61" i="36" s="1"/>
  <c r="L70" i="36"/>
  <c r="L61" i="36" s="1"/>
  <c r="M33" i="37"/>
  <c r="F70" i="35"/>
  <c r="F61" i="35" s="1"/>
  <c r="E70" i="36"/>
  <c r="E71" i="36" s="1"/>
  <c r="M70" i="36"/>
  <c r="C50" i="36" s="1"/>
  <c r="I70" i="33"/>
  <c r="I71" i="33" s="1"/>
  <c r="C84" i="36"/>
  <c r="C80" i="36"/>
  <c r="C85" i="36"/>
  <c r="C81" i="36"/>
  <c r="C77" i="36"/>
  <c r="C82" i="36"/>
  <c r="C78" i="36"/>
  <c r="C79" i="36"/>
  <c r="D76" i="36"/>
  <c r="M59" i="36"/>
  <c r="G64" i="36"/>
  <c r="O10" i="36"/>
  <c r="C36" i="36"/>
  <c r="J70" i="35"/>
  <c r="J61" i="35" s="1"/>
  <c r="G70" i="35"/>
  <c r="G61" i="35" s="1"/>
  <c r="M58" i="36"/>
  <c r="H70" i="34"/>
  <c r="H61" i="34" s="1"/>
  <c r="C70" i="35"/>
  <c r="C61" i="35" s="1"/>
  <c r="K70" i="35"/>
  <c r="K61" i="35" s="1"/>
  <c r="H70" i="35"/>
  <c r="H64" i="35" s="1"/>
  <c r="I70" i="34"/>
  <c r="I71" i="34" s="1"/>
  <c r="D70" i="35"/>
  <c r="D71" i="35" s="1"/>
  <c r="L70" i="35"/>
  <c r="L64" i="35" s="1"/>
  <c r="M33" i="36"/>
  <c r="M59" i="35"/>
  <c r="C84" i="35"/>
  <c r="C80" i="35"/>
  <c r="D76" i="35"/>
  <c r="C85" i="35"/>
  <c r="C81" i="35"/>
  <c r="C77" i="35"/>
  <c r="C82" i="35"/>
  <c r="C78" i="35"/>
  <c r="C79" i="35"/>
  <c r="F70" i="32"/>
  <c r="F64" i="32" s="1"/>
  <c r="J70" i="34"/>
  <c r="J61" i="34" s="1"/>
  <c r="G70" i="34"/>
  <c r="G61" i="34" s="1"/>
  <c r="M58" i="35"/>
  <c r="O10" i="35"/>
  <c r="C70" i="34"/>
  <c r="C61" i="34" s="1"/>
  <c r="K70" i="34"/>
  <c r="K71" i="34" s="1"/>
  <c r="M36" i="35"/>
  <c r="D70" i="34"/>
  <c r="D64" i="34" s="1"/>
  <c r="L70" i="34"/>
  <c r="L61" i="34" s="1"/>
  <c r="M33" i="35"/>
  <c r="F70" i="33"/>
  <c r="F64" i="33" s="1"/>
  <c r="E70" i="34"/>
  <c r="E64" i="34" s="1"/>
  <c r="M70" i="34"/>
  <c r="M64" i="34" s="1"/>
  <c r="G36" i="35"/>
  <c r="C84" i="34"/>
  <c r="C80" i="34"/>
  <c r="C81" i="34"/>
  <c r="C77" i="34"/>
  <c r="C82" i="34"/>
  <c r="C78" i="34"/>
  <c r="C79" i="34"/>
  <c r="D76" i="34"/>
  <c r="K64" i="34"/>
  <c r="M59" i="34"/>
  <c r="C50" i="34"/>
  <c r="O10" i="34"/>
  <c r="J70" i="33"/>
  <c r="J71" i="33" s="1"/>
  <c r="G70" i="33"/>
  <c r="G71" i="33" s="1"/>
  <c r="M58" i="34"/>
  <c r="F70" i="31"/>
  <c r="F61" i="31" s="1"/>
  <c r="H70" i="32"/>
  <c r="H71" i="32" s="1"/>
  <c r="C70" i="33"/>
  <c r="C71" i="33" s="1"/>
  <c r="K70" i="33"/>
  <c r="K61" i="33" s="1"/>
  <c r="H70" i="33"/>
  <c r="H61" i="33" s="1"/>
  <c r="E36" i="34"/>
  <c r="M36" i="34"/>
  <c r="I70" i="32"/>
  <c r="I61" i="32" s="1"/>
  <c r="D70" i="33"/>
  <c r="D71" i="33" s="1"/>
  <c r="L70" i="33"/>
  <c r="L71" i="33" s="1"/>
  <c r="M33" i="34"/>
  <c r="H70" i="31"/>
  <c r="H64" i="31" s="1"/>
  <c r="E70" i="33"/>
  <c r="E71" i="33" s="1"/>
  <c r="M70" i="33"/>
  <c r="M64" i="33" s="1"/>
  <c r="F70" i="30"/>
  <c r="F61" i="30" s="1"/>
  <c r="M59" i="33"/>
  <c r="C84" i="33"/>
  <c r="C80" i="33"/>
  <c r="D76" i="33"/>
  <c r="C85" i="33"/>
  <c r="C81" i="33"/>
  <c r="C77" i="33"/>
  <c r="C82" i="33"/>
  <c r="C78" i="33"/>
  <c r="C79" i="33"/>
  <c r="O10" i="33"/>
  <c r="J70" i="32"/>
  <c r="J61" i="32" s="1"/>
  <c r="M58" i="33"/>
  <c r="H70" i="30"/>
  <c r="H64" i="30" s="1"/>
  <c r="C70" i="32"/>
  <c r="C64" i="32" s="1"/>
  <c r="K70" i="32"/>
  <c r="K71" i="32" s="1"/>
  <c r="M36" i="33"/>
  <c r="I70" i="29"/>
  <c r="I64" i="29" s="1"/>
  <c r="I70" i="30"/>
  <c r="I71" i="30" s="1"/>
  <c r="D70" i="32"/>
  <c r="D71" i="32" s="1"/>
  <c r="L70" i="32"/>
  <c r="M33" i="33"/>
  <c r="F36" i="33"/>
  <c r="E70" i="32"/>
  <c r="E71" i="32" s="1"/>
  <c r="M70" i="32"/>
  <c r="C50" i="32" s="1"/>
  <c r="G70" i="32"/>
  <c r="G71" i="32" s="1"/>
  <c r="C84" i="32"/>
  <c r="C80" i="32"/>
  <c r="C81" i="32"/>
  <c r="C77" i="32"/>
  <c r="C82" i="32"/>
  <c r="C78" i="32"/>
  <c r="C79" i="32"/>
  <c r="D76" i="32"/>
  <c r="M59" i="32"/>
  <c r="O10" i="32"/>
  <c r="C36" i="32"/>
  <c r="J70" i="31"/>
  <c r="J61" i="31" s="1"/>
  <c r="G70" i="31"/>
  <c r="G71" i="31" s="1"/>
  <c r="M58" i="32"/>
  <c r="C70" i="31"/>
  <c r="C61" i="31" s="1"/>
  <c r="K70" i="31"/>
  <c r="K61" i="31" s="1"/>
  <c r="D70" i="31"/>
  <c r="D61" i="31" s="1"/>
  <c r="L70" i="31"/>
  <c r="L61" i="31" s="1"/>
  <c r="M33" i="32"/>
  <c r="E70" i="31"/>
  <c r="E64" i="31" s="1"/>
  <c r="M70" i="31"/>
  <c r="C50" i="31" s="1"/>
  <c r="C46" i="31"/>
  <c r="C84" i="31"/>
  <c r="C80" i="31"/>
  <c r="C81" i="31"/>
  <c r="C77" i="31"/>
  <c r="C82" i="31"/>
  <c r="C78" i="31"/>
  <c r="C79" i="31"/>
  <c r="D76" i="31"/>
  <c r="M59" i="31"/>
  <c r="O10" i="31"/>
  <c r="J70" i="30"/>
  <c r="J71" i="30" s="1"/>
  <c r="G70" i="30"/>
  <c r="G61" i="30" s="1"/>
  <c r="M58" i="31"/>
  <c r="F70" i="29"/>
  <c r="F64" i="29" s="1"/>
  <c r="C70" i="30"/>
  <c r="C61" i="30" s="1"/>
  <c r="K70" i="30"/>
  <c r="K61" i="30" s="1"/>
  <c r="E36" i="31"/>
  <c r="D70" i="30"/>
  <c r="D71" i="30" s="1"/>
  <c r="L70" i="30"/>
  <c r="L71" i="30" s="1"/>
  <c r="M33" i="31"/>
  <c r="H70" i="29"/>
  <c r="H61" i="29" s="1"/>
  <c r="E70" i="30"/>
  <c r="E64" i="30" s="1"/>
  <c r="M70" i="30"/>
  <c r="C50" i="30" s="1"/>
  <c r="H70" i="28"/>
  <c r="H61" i="28" s="1"/>
  <c r="C84" i="30"/>
  <c r="C80" i="30"/>
  <c r="C81" i="30"/>
  <c r="C77" i="30"/>
  <c r="C82" i="30"/>
  <c r="C78" i="30"/>
  <c r="C79" i="30"/>
  <c r="D76" i="30"/>
  <c r="M59" i="30"/>
  <c r="O10" i="30"/>
  <c r="H70" i="24"/>
  <c r="H61" i="24" s="1"/>
  <c r="H70" i="25"/>
  <c r="H71" i="25" s="1"/>
  <c r="H70" i="26"/>
  <c r="H61" i="26" s="1"/>
  <c r="H70" i="27"/>
  <c r="H61" i="27" s="1"/>
  <c r="J70" i="29"/>
  <c r="J61" i="29" s="1"/>
  <c r="M58" i="30"/>
  <c r="C70" i="29"/>
  <c r="C64" i="29" s="1"/>
  <c r="K70" i="29"/>
  <c r="K71" i="29" s="1"/>
  <c r="D70" i="29"/>
  <c r="D64" i="29" s="1"/>
  <c r="L70" i="29"/>
  <c r="L61" i="29" s="1"/>
  <c r="M33" i="30"/>
  <c r="F36" i="30"/>
  <c r="C70" i="23"/>
  <c r="C61" i="23" s="1"/>
  <c r="E70" i="29"/>
  <c r="E61" i="29" s="1"/>
  <c r="M70" i="29"/>
  <c r="C50" i="29" s="1"/>
  <c r="F70" i="28"/>
  <c r="F61" i="28" s="1"/>
  <c r="G70" i="29"/>
  <c r="G64" i="29" s="1"/>
  <c r="C84" i="29"/>
  <c r="C80" i="29"/>
  <c r="C81" i="29"/>
  <c r="C77" i="29"/>
  <c r="C82" i="29"/>
  <c r="C78" i="29"/>
  <c r="C79" i="29"/>
  <c r="D76" i="29"/>
  <c r="M36" i="29"/>
  <c r="M59" i="29"/>
  <c r="I70" i="27"/>
  <c r="I64" i="27" s="1"/>
  <c r="O10" i="29"/>
  <c r="J70" i="28"/>
  <c r="J64" i="28" s="1"/>
  <c r="M58" i="29"/>
  <c r="C70" i="28"/>
  <c r="C64" i="28" s="1"/>
  <c r="K70" i="28"/>
  <c r="K61" i="28" s="1"/>
  <c r="E36" i="29"/>
  <c r="D70" i="28"/>
  <c r="D61" i="28" s="1"/>
  <c r="L70" i="28"/>
  <c r="L64" i="28" s="1"/>
  <c r="M33" i="29"/>
  <c r="E70" i="28"/>
  <c r="E64" i="28" s="1"/>
  <c r="M70" i="28"/>
  <c r="C50" i="28" s="1"/>
  <c r="G70" i="28"/>
  <c r="G71" i="28" s="1"/>
  <c r="C84" i="28"/>
  <c r="C80" i="28"/>
  <c r="C85" i="28"/>
  <c r="C81" i="28"/>
  <c r="C77" i="28"/>
  <c r="C82" i="28"/>
  <c r="C78" i="28"/>
  <c r="C79" i="28"/>
  <c r="D76" i="28"/>
  <c r="F64" i="27"/>
  <c r="M59" i="28"/>
  <c r="M36" i="28"/>
  <c r="O10" i="28"/>
  <c r="J70" i="27"/>
  <c r="J61" i="27" s="1"/>
  <c r="G70" i="27"/>
  <c r="G61" i="27" s="1"/>
  <c r="M58" i="28"/>
  <c r="C70" i="27"/>
  <c r="C61" i="27" s="1"/>
  <c r="K70" i="27"/>
  <c r="K61" i="27" s="1"/>
  <c r="E36" i="28"/>
  <c r="F70" i="26"/>
  <c r="F61" i="26" s="1"/>
  <c r="D70" i="27"/>
  <c r="D61" i="27" s="1"/>
  <c r="L70" i="27"/>
  <c r="L71" i="27" s="1"/>
  <c r="M33" i="28"/>
  <c r="E70" i="27"/>
  <c r="E64" i="27" s="1"/>
  <c r="M70" i="27"/>
  <c r="M64" i="27" s="1"/>
  <c r="I70" i="26"/>
  <c r="I64" i="26" s="1"/>
  <c r="M59" i="27"/>
  <c r="C84" i="27"/>
  <c r="C80" i="27"/>
  <c r="C85" i="27"/>
  <c r="C81" i="27"/>
  <c r="C77" i="27"/>
  <c r="D76" i="27"/>
  <c r="C82" i="27"/>
  <c r="C78" i="27"/>
  <c r="C79" i="27"/>
  <c r="O10" i="27"/>
  <c r="J70" i="26"/>
  <c r="J71" i="26" s="1"/>
  <c r="G70" i="26"/>
  <c r="G61" i="26" s="1"/>
  <c r="M58" i="27"/>
  <c r="C70" i="26"/>
  <c r="C71" i="26" s="1"/>
  <c r="K70" i="26"/>
  <c r="K61" i="26" s="1"/>
  <c r="E36" i="27"/>
  <c r="M36" i="27"/>
  <c r="F70" i="25"/>
  <c r="F64" i="25" s="1"/>
  <c r="D70" i="26"/>
  <c r="D71" i="26" s="1"/>
  <c r="L70" i="26"/>
  <c r="L64" i="26" s="1"/>
  <c r="M33" i="27"/>
  <c r="F36" i="27"/>
  <c r="E70" i="26"/>
  <c r="E71" i="26" s="1"/>
  <c r="M70" i="26"/>
  <c r="C50" i="26" s="1"/>
  <c r="I70" i="25"/>
  <c r="I71" i="25" s="1"/>
  <c r="C84" i="26"/>
  <c r="C80" i="26"/>
  <c r="D76" i="26"/>
  <c r="C85" i="26"/>
  <c r="C81" i="26"/>
  <c r="C77" i="26"/>
  <c r="C82" i="26"/>
  <c r="C78" i="26"/>
  <c r="C79" i="26"/>
  <c r="M59" i="26"/>
  <c r="O10" i="26"/>
  <c r="J70" i="25"/>
  <c r="J61" i="25" s="1"/>
  <c r="G70" i="25"/>
  <c r="G71" i="25" s="1"/>
  <c r="M58" i="26"/>
  <c r="C70" i="25"/>
  <c r="C61" i="25" s="1"/>
  <c r="K70" i="25"/>
  <c r="K64" i="25" s="1"/>
  <c r="M36" i="26"/>
  <c r="F70" i="24"/>
  <c r="F61" i="24" s="1"/>
  <c r="D70" i="25"/>
  <c r="D64" i="25" s="1"/>
  <c r="L70" i="25"/>
  <c r="L71" i="25" s="1"/>
  <c r="M33" i="26"/>
  <c r="F36" i="26"/>
  <c r="E70" i="25"/>
  <c r="E71" i="25" s="1"/>
  <c r="M70" i="25"/>
  <c r="C50" i="25" s="1"/>
  <c r="M59" i="25"/>
  <c r="C84" i="25"/>
  <c r="C80" i="25"/>
  <c r="C85" i="25"/>
  <c r="C81" i="25"/>
  <c r="C77" i="25"/>
  <c r="C82" i="25"/>
  <c r="C78" i="25"/>
  <c r="C79" i="25"/>
  <c r="D76" i="25"/>
  <c r="O10" i="25"/>
  <c r="J70" i="24"/>
  <c r="J61" i="24" s="1"/>
  <c r="G70" i="24"/>
  <c r="G61" i="24" s="1"/>
  <c r="I70" i="24"/>
  <c r="I61" i="24" s="1"/>
  <c r="M58" i="25"/>
  <c r="C70" i="24"/>
  <c r="C61" i="24" s="1"/>
  <c r="K70" i="24"/>
  <c r="K61" i="24" s="1"/>
  <c r="M36" i="25"/>
  <c r="F70" i="23"/>
  <c r="F71" i="23" s="1"/>
  <c r="D70" i="24"/>
  <c r="D64" i="24" s="1"/>
  <c r="L70" i="24"/>
  <c r="L64" i="24" s="1"/>
  <c r="M33" i="25"/>
  <c r="G70" i="22"/>
  <c r="G71" i="22" s="1"/>
  <c r="E70" i="24"/>
  <c r="E71" i="24" s="1"/>
  <c r="M70" i="24"/>
  <c r="M64" i="24" s="1"/>
  <c r="I70" i="23"/>
  <c r="I61" i="23" s="1"/>
  <c r="M59" i="24"/>
  <c r="C84" i="24"/>
  <c r="C80" i="24"/>
  <c r="C85" i="24"/>
  <c r="C81" i="24"/>
  <c r="C77" i="24"/>
  <c r="C82" i="24"/>
  <c r="C78" i="24"/>
  <c r="C79" i="24"/>
  <c r="D76" i="24"/>
  <c r="O10" i="24"/>
  <c r="J70" i="23"/>
  <c r="J71" i="23" s="1"/>
  <c r="G70" i="23"/>
  <c r="G64" i="23" s="1"/>
  <c r="C46" i="24"/>
  <c r="M58" i="24"/>
  <c r="K70" i="23"/>
  <c r="K61" i="23" s="1"/>
  <c r="H70" i="23"/>
  <c r="H71" i="23" s="1"/>
  <c r="M36" i="24"/>
  <c r="H70" i="22"/>
  <c r="H61" i="22" s="1"/>
  <c r="D70" i="23"/>
  <c r="D71" i="23" s="1"/>
  <c r="L70" i="23"/>
  <c r="L71" i="23" s="1"/>
  <c r="M33" i="24"/>
  <c r="E70" i="21"/>
  <c r="E71" i="21" s="1"/>
  <c r="M70" i="21"/>
  <c r="C50" i="21" s="1"/>
  <c r="E70" i="23"/>
  <c r="E64" i="23" s="1"/>
  <c r="M70" i="23"/>
  <c r="C50" i="23" s="1"/>
  <c r="F70" i="21"/>
  <c r="F71" i="21" s="1"/>
  <c r="M34" i="24"/>
  <c r="C84" i="23"/>
  <c r="C80" i="23"/>
  <c r="C81" i="23"/>
  <c r="C77" i="23"/>
  <c r="C82" i="23"/>
  <c r="C78" i="23"/>
  <c r="C79" i="23"/>
  <c r="D76" i="23"/>
  <c r="M59" i="23"/>
  <c r="O10" i="23"/>
  <c r="C36" i="23"/>
  <c r="C85" i="23" s="1"/>
  <c r="K36" i="23"/>
  <c r="C46" i="21"/>
  <c r="I70" i="22"/>
  <c r="I71" i="22" s="1"/>
  <c r="M58" i="23"/>
  <c r="H70" i="21"/>
  <c r="H71" i="21" s="1"/>
  <c r="J70" i="22"/>
  <c r="J71" i="22" s="1"/>
  <c r="I70" i="21"/>
  <c r="I61" i="21" s="1"/>
  <c r="C70" i="22"/>
  <c r="C61" i="22" s="1"/>
  <c r="K70" i="22"/>
  <c r="K71" i="22" s="1"/>
  <c r="M33" i="23"/>
  <c r="F70" i="19"/>
  <c r="F71" i="19" s="1"/>
  <c r="D70" i="22"/>
  <c r="D64" i="22" s="1"/>
  <c r="L70" i="22"/>
  <c r="L61" i="22" s="1"/>
  <c r="E70" i="22"/>
  <c r="E61" i="22" s="1"/>
  <c r="M70" i="22"/>
  <c r="C50" i="22" s="1"/>
  <c r="F70" i="22"/>
  <c r="F71" i="22" s="1"/>
  <c r="M59" i="22"/>
  <c r="C84" i="22"/>
  <c r="C80" i="22"/>
  <c r="C85" i="22"/>
  <c r="C81" i="22"/>
  <c r="C77" i="22"/>
  <c r="C82" i="22"/>
  <c r="C78" i="22"/>
  <c r="C79" i="22"/>
  <c r="D76" i="22"/>
  <c r="O10" i="22"/>
  <c r="C36" i="22"/>
  <c r="J70" i="21"/>
  <c r="J71" i="21" s="1"/>
  <c r="G70" i="21"/>
  <c r="G64" i="21" s="1"/>
  <c r="D70" i="21"/>
  <c r="D64" i="21" s="1"/>
  <c r="L70" i="21"/>
  <c r="L64" i="21" s="1"/>
  <c r="M58" i="22"/>
  <c r="F70" i="20"/>
  <c r="F61" i="20" s="1"/>
  <c r="C70" i="21"/>
  <c r="C64" i="21" s="1"/>
  <c r="K70" i="21"/>
  <c r="K61" i="21" s="1"/>
  <c r="M33" i="22"/>
  <c r="I70" i="20"/>
  <c r="I64" i="20" s="1"/>
  <c r="M59" i="21"/>
  <c r="C84" i="21"/>
  <c r="C80" i="21"/>
  <c r="C81" i="21"/>
  <c r="C77" i="21"/>
  <c r="C82" i="21"/>
  <c r="C78" i="21"/>
  <c r="C79" i="21"/>
  <c r="D76" i="21"/>
  <c r="O10" i="21"/>
  <c r="J70" i="20"/>
  <c r="J61" i="20" s="1"/>
  <c r="G70" i="20"/>
  <c r="G61" i="20" s="1"/>
  <c r="D36" i="21"/>
  <c r="C85" i="21" s="1"/>
  <c r="L36" i="21"/>
  <c r="M58" i="21"/>
  <c r="H70" i="19"/>
  <c r="H61" i="19" s="1"/>
  <c r="C70" i="20"/>
  <c r="C71" i="20" s="1"/>
  <c r="K70" i="20"/>
  <c r="K61" i="20" s="1"/>
  <c r="H70" i="20"/>
  <c r="H61" i="20" s="1"/>
  <c r="I70" i="19"/>
  <c r="I71" i="19" s="1"/>
  <c r="D70" i="20"/>
  <c r="D64" i="20" s="1"/>
  <c r="L70" i="20"/>
  <c r="L71" i="20" s="1"/>
  <c r="M33" i="21"/>
  <c r="F70" i="17"/>
  <c r="F61" i="17" s="1"/>
  <c r="D70" i="19"/>
  <c r="D61" i="19" s="1"/>
  <c r="E70" i="20"/>
  <c r="E71" i="20" s="1"/>
  <c r="M70" i="20"/>
  <c r="C50" i="20" s="1"/>
  <c r="C84" i="20"/>
  <c r="C80" i="20"/>
  <c r="C81" i="20"/>
  <c r="C77" i="20"/>
  <c r="C82" i="20"/>
  <c r="C78" i="20"/>
  <c r="C79" i="20"/>
  <c r="D76" i="20"/>
  <c r="O10" i="20"/>
  <c r="J70" i="19"/>
  <c r="J71" i="19" s="1"/>
  <c r="G70" i="19"/>
  <c r="G64" i="19" s="1"/>
  <c r="L70" i="19"/>
  <c r="L64" i="19" s="1"/>
  <c r="M58" i="20"/>
  <c r="F70" i="18"/>
  <c r="F71" i="18" s="1"/>
  <c r="C70" i="19"/>
  <c r="C61" i="19" s="1"/>
  <c r="K70" i="19"/>
  <c r="K71" i="19" s="1"/>
  <c r="M33" i="20"/>
  <c r="F36" i="20"/>
  <c r="E70" i="19"/>
  <c r="E71" i="19" s="1"/>
  <c r="M70" i="19"/>
  <c r="C50" i="19" s="1"/>
  <c r="C84" i="19"/>
  <c r="C80" i="19"/>
  <c r="C81" i="19"/>
  <c r="C77" i="19"/>
  <c r="C82" i="19"/>
  <c r="C78" i="19"/>
  <c r="D76" i="19"/>
  <c r="C79" i="19"/>
  <c r="M59" i="19"/>
  <c r="O10" i="19"/>
  <c r="H70" i="17"/>
  <c r="H71" i="17" s="1"/>
  <c r="J70" i="18"/>
  <c r="J61" i="18" s="1"/>
  <c r="G70" i="18"/>
  <c r="G61" i="18" s="1"/>
  <c r="D36" i="19"/>
  <c r="L36" i="19"/>
  <c r="M58" i="19"/>
  <c r="C70" i="18"/>
  <c r="C64" i="18" s="1"/>
  <c r="K70" i="18"/>
  <c r="K61" i="18" s="1"/>
  <c r="H70" i="18"/>
  <c r="H71" i="18" s="1"/>
  <c r="D70" i="18"/>
  <c r="D61" i="18" s="1"/>
  <c r="L70" i="18"/>
  <c r="L71" i="18" s="1"/>
  <c r="I70" i="18"/>
  <c r="I61" i="18" s="1"/>
  <c r="M33" i="19"/>
  <c r="F70" i="15"/>
  <c r="F64" i="15" s="1"/>
  <c r="E70" i="18"/>
  <c r="E64" i="18" s="1"/>
  <c r="M70" i="18"/>
  <c r="C50" i="18" s="1"/>
  <c r="M59" i="18"/>
  <c r="C84" i="18"/>
  <c r="C80" i="18"/>
  <c r="C81" i="18"/>
  <c r="D76" i="18"/>
  <c r="C77" i="18"/>
  <c r="C82" i="18"/>
  <c r="C79" i="18"/>
  <c r="C78" i="18"/>
  <c r="G70" i="17"/>
  <c r="G71" i="17" s="1"/>
  <c r="M58" i="18"/>
  <c r="F70" i="16"/>
  <c r="F61" i="16" s="1"/>
  <c r="C70" i="17"/>
  <c r="C61" i="17" s="1"/>
  <c r="K70" i="17"/>
  <c r="K71" i="17" s="1"/>
  <c r="M36" i="18"/>
  <c r="I70" i="17"/>
  <c r="I61" i="17" s="1"/>
  <c r="D70" i="17"/>
  <c r="D71" i="17" s="1"/>
  <c r="L70" i="17"/>
  <c r="L71" i="17" s="1"/>
  <c r="M33" i="18"/>
  <c r="J70" i="17"/>
  <c r="J71" i="17" s="1"/>
  <c r="E70" i="17"/>
  <c r="E71" i="17" s="1"/>
  <c r="M70" i="17"/>
  <c r="C50" i="17" s="1"/>
  <c r="G36" i="18"/>
  <c r="F70" i="14"/>
  <c r="F61" i="14" s="1"/>
  <c r="I70" i="16"/>
  <c r="I71" i="16" s="1"/>
  <c r="O10" i="18"/>
  <c r="C84" i="17"/>
  <c r="C80" i="17"/>
  <c r="C85" i="17"/>
  <c r="C81" i="17"/>
  <c r="C77" i="17"/>
  <c r="C82" i="17"/>
  <c r="C78" i="17"/>
  <c r="D76" i="17"/>
  <c r="C79" i="17"/>
  <c r="M59" i="17"/>
  <c r="O10" i="17"/>
  <c r="J70" i="16"/>
  <c r="J61" i="16" s="1"/>
  <c r="G70" i="16"/>
  <c r="G64" i="16" s="1"/>
  <c r="M58" i="17"/>
  <c r="C70" i="16"/>
  <c r="C61" i="16" s="1"/>
  <c r="K70" i="16"/>
  <c r="K64" i="16" s="1"/>
  <c r="H70" i="16"/>
  <c r="H71" i="16" s="1"/>
  <c r="M36" i="17"/>
  <c r="D70" i="16"/>
  <c r="D64" i="16" s="1"/>
  <c r="L70" i="16"/>
  <c r="L71" i="16" s="1"/>
  <c r="M33" i="17"/>
  <c r="E70" i="16"/>
  <c r="E71" i="16" s="1"/>
  <c r="M70" i="16"/>
  <c r="C50" i="16" s="1"/>
  <c r="C84" i="16"/>
  <c r="C80" i="16"/>
  <c r="D76" i="16"/>
  <c r="C85" i="16"/>
  <c r="C81" i="16"/>
  <c r="C77" i="16"/>
  <c r="C82" i="16"/>
  <c r="C78" i="16"/>
  <c r="C79" i="16"/>
  <c r="M59" i="16"/>
  <c r="J70" i="15"/>
  <c r="J71" i="15" s="1"/>
  <c r="M58" i="16"/>
  <c r="G70" i="15"/>
  <c r="G61" i="15" s="1"/>
  <c r="C70" i="15"/>
  <c r="C71" i="15" s="1"/>
  <c r="K70" i="15"/>
  <c r="K61" i="15" s="1"/>
  <c r="H70" i="15"/>
  <c r="H71" i="15" s="1"/>
  <c r="M36" i="16"/>
  <c r="O10" i="16"/>
  <c r="D70" i="15"/>
  <c r="D71" i="15" s="1"/>
  <c r="L70" i="15"/>
  <c r="L61" i="15" s="1"/>
  <c r="I70" i="15"/>
  <c r="I71" i="15" s="1"/>
  <c r="M33" i="16"/>
  <c r="E70" i="15"/>
  <c r="M70" i="15"/>
  <c r="M64" i="15" s="1"/>
  <c r="C84" i="15"/>
  <c r="C80" i="15"/>
  <c r="C81" i="15"/>
  <c r="C77" i="15"/>
  <c r="C82" i="15"/>
  <c r="C78" i="15"/>
  <c r="C79" i="15"/>
  <c r="D76" i="15"/>
  <c r="M59" i="15"/>
  <c r="M58" i="15"/>
  <c r="H70" i="14"/>
  <c r="H61" i="14" s="1"/>
  <c r="G70" i="14"/>
  <c r="G71" i="14" s="1"/>
  <c r="C70" i="14"/>
  <c r="C61" i="14" s="1"/>
  <c r="M36" i="15"/>
  <c r="M33" i="15"/>
  <c r="F36" i="15"/>
  <c r="C85" i="15" s="1"/>
  <c r="I70" i="14"/>
  <c r="I61" i="14" s="1"/>
  <c r="E70" i="14"/>
  <c r="E71" i="14" s="1"/>
  <c r="M70" i="14"/>
  <c r="C50" i="14" s="1"/>
  <c r="O10" i="15"/>
  <c r="J70" i="14"/>
  <c r="J71" i="14" s="1"/>
  <c r="D70" i="14"/>
  <c r="D61" i="14" s="1"/>
  <c r="K70" i="14"/>
  <c r="K71" i="14" s="1"/>
  <c r="L70" i="14"/>
  <c r="L64" i="14" s="1"/>
  <c r="C84" i="14"/>
  <c r="C80" i="14"/>
  <c r="C85" i="14"/>
  <c r="C81" i="14"/>
  <c r="C77" i="14"/>
  <c r="D76" i="14"/>
  <c r="C82" i="14"/>
  <c r="C78" i="14"/>
  <c r="C59" i="14"/>
  <c r="M59" i="14" s="1"/>
  <c r="M33" i="14"/>
  <c r="F36" i="14"/>
  <c r="O10" i="14"/>
  <c r="H36" i="14"/>
  <c r="R1" i="13"/>
  <c r="S1" i="13"/>
  <c r="T1" i="13"/>
  <c r="V1" i="13"/>
  <c r="W1" i="13"/>
  <c r="X1" i="13"/>
  <c r="Z1" i="13"/>
  <c r="AA1" i="13"/>
  <c r="AB1" i="13"/>
  <c r="AD1" i="13"/>
  <c r="AE1" i="13"/>
  <c r="AF1" i="13"/>
  <c r="AH1" i="13"/>
  <c r="AI1" i="13"/>
  <c r="AJ1" i="13"/>
  <c r="AL1" i="13"/>
  <c r="AM1" i="13"/>
  <c r="AN1" i="13"/>
  <c r="AP1" i="13"/>
  <c r="AQ1" i="13"/>
  <c r="AR1" i="13"/>
  <c r="AT1" i="13"/>
  <c r="AU1" i="13"/>
  <c r="AV1" i="13"/>
  <c r="AX1" i="13"/>
  <c r="AY1" i="13"/>
  <c r="AZ1" i="13"/>
  <c r="BB1" i="13"/>
  <c r="BC1" i="13"/>
  <c r="BD1" i="13"/>
  <c r="BF1" i="13"/>
  <c r="BG1" i="13"/>
  <c r="BH1" i="13"/>
  <c r="BJ1" i="13"/>
  <c r="BK1" i="13"/>
  <c r="BL1" i="13"/>
  <c r="BN1" i="13"/>
  <c r="BO1" i="13"/>
  <c r="BP1" i="13"/>
  <c r="BR1" i="13"/>
  <c r="BS1" i="13"/>
  <c r="BT1" i="13"/>
  <c r="BV1" i="13"/>
  <c r="BW1" i="13"/>
  <c r="BX1" i="13"/>
  <c r="BZ1" i="13"/>
  <c r="CA1" i="13"/>
  <c r="CB1" i="13"/>
  <c r="CD1" i="13"/>
  <c r="CE1" i="13"/>
  <c r="CF1" i="13"/>
  <c r="CH1" i="13"/>
  <c r="CI1" i="13"/>
  <c r="CJ1" i="13"/>
  <c r="CL1" i="13"/>
  <c r="CM1" i="13"/>
  <c r="CN1" i="13"/>
  <c r="CP1" i="13"/>
  <c r="CQ1" i="13"/>
  <c r="CR1" i="13"/>
  <c r="CT1" i="13"/>
  <c r="CU1" i="13"/>
  <c r="CV1" i="13"/>
  <c r="CX1" i="13"/>
  <c r="CY1" i="13"/>
  <c r="CZ1" i="13"/>
  <c r="DB1" i="13"/>
  <c r="DC1" i="13"/>
  <c r="DD1" i="13"/>
  <c r="DF1" i="13"/>
  <c r="DG1" i="13"/>
  <c r="DH1" i="13"/>
  <c r="DJ1" i="13"/>
  <c r="DK1" i="13"/>
  <c r="DL1" i="13"/>
  <c r="DN1" i="13"/>
  <c r="DO1" i="13"/>
  <c r="DP1" i="13"/>
  <c r="DR1" i="13"/>
  <c r="DS1" i="13"/>
  <c r="DT1" i="13"/>
  <c r="DV1" i="13"/>
  <c r="DW1" i="13"/>
  <c r="DX1" i="13"/>
  <c r="N1" i="13"/>
  <c r="O1" i="13"/>
  <c r="P1" i="13"/>
  <c r="L1" i="13"/>
  <c r="K1" i="13"/>
  <c r="J1" i="13"/>
  <c r="A84" i="10"/>
  <c r="A83" i="10"/>
  <c r="D57" i="10"/>
  <c r="E57" i="10"/>
  <c r="F57" i="10"/>
  <c r="G57" i="10"/>
  <c r="H57" i="10"/>
  <c r="I57" i="10"/>
  <c r="J57" i="10"/>
  <c r="K57" i="10"/>
  <c r="L57" i="10"/>
  <c r="C57" i="10"/>
  <c r="A80" i="10"/>
  <c r="A10" i="13" s="1"/>
  <c r="G5" i="1"/>
  <c r="G30" i="1"/>
  <c r="G20" i="1"/>
  <c r="H27" i="1"/>
  <c r="G14" i="1"/>
  <c r="F30" i="1"/>
  <c r="G9" i="1"/>
  <c r="F20" i="1"/>
  <c r="G18" i="1"/>
  <c r="G10" i="1"/>
  <c r="H9" i="1"/>
  <c r="F6" i="1"/>
  <c r="G24" i="1"/>
  <c r="H17" i="1"/>
  <c r="G27" i="1"/>
  <c r="F27" i="1"/>
  <c r="F13" i="1"/>
  <c r="H26" i="1"/>
  <c r="H3" i="1"/>
  <c r="H18" i="1"/>
  <c r="H7" i="1"/>
  <c r="G19" i="1"/>
  <c r="F12" i="1"/>
  <c r="G4" i="1"/>
  <c r="F28" i="1"/>
  <c r="G7" i="1"/>
  <c r="G11" i="1"/>
  <c r="H14" i="1"/>
  <c r="F26" i="1"/>
  <c r="H5" i="1"/>
  <c r="F22" i="1"/>
  <c r="H20" i="1"/>
  <c r="H8" i="1"/>
  <c r="H30" i="1"/>
  <c r="H29" i="1"/>
  <c r="G17" i="1"/>
  <c r="F18" i="1"/>
  <c r="H19" i="1"/>
  <c r="H25" i="1"/>
  <c r="H16" i="1"/>
  <c r="H15" i="1"/>
  <c r="G26" i="1"/>
  <c r="G21" i="1"/>
  <c r="F3" i="1"/>
  <c r="F10" i="1"/>
  <c r="F11" i="1"/>
  <c r="G22" i="1"/>
  <c r="F24" i="1"/>
  <c r="F9" i="1"/>
  <c r="H4" i="1"/>
  <c r="F29" i="1"/>
  <c r="G23" i="1"/>
  <c r="H21" i="1"/>
  <c r="G28" i="1"/>
  <c r="G13" i="1"/>
  <c r="F7" i="1"/>
  <c r="H24" i="1"/>
  <c r="H11" i="1"/>
  <c r="G31" i="1"/>
  <c r="F14" i="1"/>
  <c r="F32" i="1"/>
  <c r="H13" i="1"/>
  <c r="F31" i="1"/>
  <c r="H10" i="1"/>
  <c r="H28" i="1"/>
  <c r="G29" i="1"/>
  <c r="G8" i="1"/>
  <c r="H23" i="1"/>
  <c r="F25" i="1"/>
  <c r="G16" i="1"/>
  <c r="F16" i="1"/>
  <c r="H22" i="1"/>
  <c r="F17" i="1"/>
  <c r="G15" i="1"/>
  <c r="G3" i="1"/>
  <c r="F8" i="1"/>
  <c r="F21" i="1"/>
  <c r="H31" i="1"/>
  <c r="F19" i="1"/>
  <c r="H6" i="1"/>
  <c r="F5" i="1"/>
  <c r="H12" i="1"/>
  <c r="G25" i="1"/>
  <c r="F15" i="1"/>
  <c r="G12" i="1"/>
  <c r="H32" i="1"/>
  <c r="G32" i="1"/>
  <c r="F23" i="1"/>
  <c r="F4" i="1"/>
  <c r="G6" i="1"/>
  <c r="D85" i="43" l="1"/>
  <c r="D81" i="43"/>
  <c r="D77" i="43"/>
  <c r="D86" i="43"/>
  <c r="D90" i="43" s="1"/>
  <c r="D82" i="43"/>
  <c r="D84" i="43"/>
  <c r="D78" i="43"/>
  <c r="D79" i="43"/>
  <c r="E76" i="43"/>
  <c r="D80" i="43"/>
  <c r="L61" i="41"/>
  <c r="G63" i="43"/>
  <c r="F63" i="43"/>
  <c r="E63" i="43"/>
  <c r="L63" i="43"/>
  <c r="D63" i="43"/>
  <c r="H63" i="43"/>
  <c r="K63" i="43"/>
  <c r="C63" i="43"/>
  <c r="M71" i="43"/>
  <c r="C53" i="43" s="1"/>
  <c r="J63" i="43"/>
  <c r="I63" i="43"/>
  <c r="G64" i="39"/>
  <c r="J64" i="41"/>
  <c r="C87" i="43"/>
  <c r="J72" i="43"/>
  <c r="J61" i="41"/>
  <c r="I62" i="43"/>
  <c r="I72" i="43" s="1"/>
  <c r="H62" i="43"/>
  <c r="H72" i="43" s="1"/>
  <c r="J62" i="43"/>
  <c r="G62" i="43"/>
  <c r="F62" i="43"/>
  <c r="F72" i="43" s="1"/>
  <c r="E62" i="43"/>
  <c r="L62" i="43"/>
  <c r="L72" i="43" s="1"/>
  <c r="D62" i="43"/>
  <c r="D72" i="43" s="1"/>
  <c r="K62" i="43"/>
  <c r="K72" i="43" s="1"/>
  <c r="C62" i="43"/>
  <c r="C72" i="43" s="1"/>
  <c r="K61" i="34"/>
  <c r="E61" i="39"/>
  <c r="G71" i="41"/>
  <c r="G72" i="43"/>
  <c r="G64" i="33"/>
  <c r="C50" i="41"/>
  <c r="M64" i="42"/>
  <c r="C86" i="41"/>
  <c r="C90" i="41" s="1"/>
  <c r="M64" i="43"/>
  <c r="F71" i="43"/>
  <c r="F73" i="43"/>
  <c r="C90" i="43"/>
  <c r="E72" i="43"/>
  <c r="C52" i="42"/>
  <c r="D61" i="40"/>
  <c r="H71" i="34"/>
  <c r="D71" i="40"/>
  <c r="D72" i="42"/>
  <c r="K72" i="42"/>
  <c r="I71" i="39"/>
  <c r="J61" i="40"/>
  <c r="J72" i="40" s="1"/>
  <c r="H61" i="40"/>
  <c r="H72" i="40" s="1"/>
  <c r="D61" i="41"/>
  <c r="C71" i="41"/>
  <c r="D85" i="42"/>
  <c r="D81" i="42"/>
  <c r="D77" i="42"/>
  <c r="D86" i="42"/>
  <c r="D82" i="42"/>
  <c r="D78" i="42"/>
  <c r="D79" i="42"/>
  <c r="E76" i="42"/>
  <c r="D84" i="42"/>
  <c r="D80" i="42"/>
  <c r="C87" i="42"/>
  <c r="C90" i="42"/>
  <c r="F64" i="38"/>
  <c r="M64" i="35"/>
  <c r="C52" i="35" s="1"/>
  <c r="L61" i="39"/>
  <c r="K71" i="40"/>
  <c r="K64" i="40"/>
  <c r="C64" i="41"/>
  <c r="G63" i="42"/>
  <c r="F63" i="42"/>
  <c r="E63" i="42"/>
  <c r="L63" i="42"/>
  <c r="D63" i="42"/>
  <c r="K63" i="42"/>
  <c r="C63" i="42"/>
  <c r="M71" i="42"/>
  <c r="C53" i="42" s="1"/>
  <c r="J63" i="42"/>
  <c r="I63" i="42"/>
  <c r="H63" i="42"/>
  <c r="E72" i="42"/>
  <c r="C50" i="38"/>
  <c r="G64" i="41"/>
  <c r="E61" i="41"/>
  <c r="C61" i="41"/>
  <c r="J72" i="42"/>
  <c r="I62" i="42"/>
  <c r="I72" i="42" s="1"/>
  <c r="H62" i="42"/>
  <c r="H72" i="42" s="1"/>
  <c r="G62" i="42"/>
  <c r="F62" i="42"/>
  <c r="F72" i="42" s="1"/>
  <c r="E62" i="42"/>
  <c r="L62" i="42"/>
  <c r="L72" i="42" s="1"/>
  <c r="D62" i="42"/>
  <c r="K62" i="42"/>
  <c r="C62" i="42"/>
  <c r="C72" i="42" s="1"/>
  <c r="J62" i="42"/>
  <c r="G72" i="42"/>
  <c r="D61" i="35"/>
  <c r="L71" i="38"/>
  <c r="M64" i="39"/>
  <c r="C52" i="39" s="1"/>
  <c r="H61" i="39"/>
  <c r="C61" i="40"/>
  <c r="E64" i="41"/>
  <c r="D71" i="41"/>
  <c r="F61" i="38"/>
  <c r="M36" i="41"/>
  <c r="C85" i="41"/>
  <c r="I64" i="31"/>
  <c r="G71" i="36"/>
  <c r="I64" i="39"/>
  <c r="D61" i="39"/>
  <c r="J71" i="39"/>
  <c r="E61" i="40"/>
  <c r="E72" i="40" s="1"/>
  <c r="C64" i="40"/>
  <c r="F71" i="41"/>
  <c r="C50" i="40"/>
  <c r="I61" i="31"/>
  <c r="J64" i="38"/>
  <c r="J71" i="38"/>
  <c r="C86" i="40"/>
  <c r="C87" i="40" s="1"/>
  <c r="H71" i="40"/>
  <c r="I62" i="41"/>
  <c r="H62" i="41"/>
  <c r="G62" i="41"/>
  <c r="F62" i="41"/>
  <c r="J62" i="41"/>
  <c r="E62" i="41"/>
  <c r="L62" i="41"/>
  <c r="D62" i="41"/>
  <c r="K62" i="41"/>
  <c r="C62" i="41"/>
  <c r="D85" i="41"/>
  <c r="D81" i="41"/>
  <c r="D77" i="41"/>
  <c r="D86" i="41"/>
  <c r="D90" i="41" s="1"/>
  <c r="D82" i="41"/>
  <c r="D78" i="41"/>
  <c r="D84" i="41"/>
  <c r="D80" i="41"/>
  <c r="D79" i="41"/>
  <c r="E76" i="41"/>
  <c r="J64" i="39"/>
  <c r="G64" i="38"/>
  <c r="G61" i="39"/>
  <c r="H64" i="38"/>
  <c r="I64" i="35"/>
  <c r="H71" i="38"/>
  <c r="G64" i="40"/>
  <c r="J71" i="40"/>
  <c r="G71" i="40"/>
  <c r="C52" i="41"/>
  <c r="I71" i="35"/>
  <c r="J71" i="37"/>
  <c r="H64" i="39"/>
  <c r="L71" i="41"/>
  <c r="G63" i="40"/>
  <c r="F63" i="40"/>
  <c r="E63" i="40"/>
  <c r="L63" i="40"/>
  <c r="D63" i="40"/>
  <c r="K63" i="40"/>
  <c r="C63" i="40"/>
  <c r="M71" i="40"/>
  <c r="C53" i="40" s="1"/>
  <c r="J63" i="40"/>
  <c r="I63" i="40"/>
  <c r="H63" i="40"/>
  <c r="D71" i="36"/>
  <c r="E64" i="38"/>
  <c r="E71" i="38"/>
  <c r="K61" i="39"/>
  <c r="K71" i="35"/>
  <c r="H64" i="36"/>
  <c r="I64" i="37"/>
  <c r="C61" i="38"/>
  <c r="C72" i="38" s="1"/>
  <c r="C86" i="39"/>
  <c r="C90" i="39" s="1"/>
  <c r="C71" i="39"/>
  <c r="I62" i="40"/>
  <c r="H62" i="40"/>
  <c r="G62" i="40"/>
  <c r="G72" i="40" s="1"/>
  <c r="F62" i="40"/>
  <c r="F72" i="40" s="1"/>
  <c r="E62" i="40"/>
  <c r="L62" i="40"/>
  <c r="L72" i="40" s="1"/>
  <c r="D62" i="40"/>
  <c r="D72" i="40" s="1"/>
  <c r="K62" i="40"/>
  <c r="C62" i="40"/>
  <c r="J62" i="40"/>
  <c r="D85" i="40"/>
  <c r="D81" i="40"/>
  <c r="D77" i="40"/>
  <c r="D86" i="40"/>
  <c r="D90" i="40" s="1"/>
  <c r="D82" i="40"/>
  <c r="D78" i="40"/>
  <c r="D79" i="40"/>
  <c r="E76" i="40"/>
  <c r="D84" i="40"/>
  <c r="D80" i="40"/>
  <c r="K71" i="39"/>
  <c r="G61" i="37"/>
  <c r="D71" i="38"/>
  <c r="C61" i="39"/>
  <c r="C52" i="40"/>
  <c r="L64" i="38"/>
  <c r="K72" i="40"/>
  <c r="D64" i="36"/>
  <c r="D64" i="38"/>
  <c r="E71" i="40"/>
  <c r="K64" i="35"/>
  <c r="F64" i="34"/>
  <c r="I64" i="28"/>
  <c r="K71" i="31"/>
  <c r="F61" i="34"/>
  <c r="C61" i="36"/>
  <c r="I61" i="37"/>
  <c r="L71" i="37"/>
  <c r="K71" i="38"/>
  <c r="I61" i="28"/>
  <c r="L61" i="37"/>
  <c r="K64" i="38"/>
  <c r="L71" i="39"/>
  <c r="F71" i="35"/>
  <c r="H71" i="36"/>
  <c r="J64" i="37"/>
  <c r="C50" i="37"/>
  <c r="I64" i="38"/>
  <c r="D71" i="39"/>
  <c r="I62" i="39"/>
  <c r="H62" i="39"/>
  <c r="J62" i="39"/>
  <c r="G62" i="39"/>
  <c r="F62" i="39"/>
  <c r="E62" i="39"/>
  <c r="L62" i="39"/>
  <c r="D62" i="39"/>
  <c r="K62" i="39"/>
  <c r="C62" i="39"/>
  <c r="H71" i="37"/>
  <c r="C64" i="23"/>
  <c r="I61" i="30"/>
  <c r="D64" i="35"/>
  <c r="L64" i="36"/>
  <c r="E61" i="37"/>
  <c r="D61" i="37"/>
  <c r="C86" i="37"/>
  <c r="C87" i="37" s="1"/>
  <c r="I61" i="38"/>
  <c r="C71" i="38"/>
  <c r="M36" i="39"/>
  <c r="C85" i="39"/>
  <c r="D85" i="39"/>
  <c r="D81" i="39"/>
  <c r="D84" i="39"/>
  <c r="D77" i="39"/>
  <c r="D86" i="39"/>
  <c r="D90" i="39" s="1"/>
  <c r="D82" i="39"/>
  <c r="D78" i="39"/>
  <c r="D79" i="39"/>
  <c r="E76" i="39"/>
  <c r="D80" i="39"/>
  <c r="C64" i="35"/>
  <c r="C86" i="38"/>
  <c r="C87" i="38" s="1"/>
  <c r="G64" i="37"/>
  <c r="H64" i="37"/>
  <c r="E61" i="33"/>
  <c r="I64" i="34"/>
  <c r="F64" i="36"/>
  <c r="G63" i="38"/>
  <c r="F63" i="38"/>
  <c r="E63" i="38"/>
  <c r="H63" i="38"/>
  <c r="L63" i="38"/>
  <c r="D63" i="38"/>
  <c r="K63" i="38"/>
  <c r="C63" i="38"/>
  <c r="M71" i="38"/>
  <c r="C53" i="38" s="1"/>
  <c r="J63" i="38"/>
  <c r="I63" i="38"/>
  <c r="C52" i="38"/>
  <c r="D85" i="38"/>
  <c r="D81" i="38"/>
  <c r="D84" i="38"/>
  <c r="D80" i="38"/>
  <c r="D77" i="38"/>
  <c r="D86" i="38"/>
  <c r="D90" i="38" s="1"/>
  <c r="D82" i="38"/>
  <c r="D78" i="38"/>
  <c r="E76" i="38"/>
  <c r="D79" i="38"/>
  <c r="D71" i="29"/>
  <c r="E64" i="33"/>
  <c r="I61" i="34"/>
  <c r="C71" i="35"/>
  <c r="I64" i="36"/>
  <c r="K71" i="37"/>
  <c r="C64" i="37"/>
  <c r="D61" i="26"/>
  <c r="D72" i="26" s="1"/>
  <c r="L71" i="34"/>
  <c r="I61" i="36"/>
  <c r="C86" i="36"/>
  <c r="C90" i="36" s="1"/>
  <c r="C71" i="37"/>
  <c r="C61" i="37"/>
  <c r="D64" i="30"/>
  <c r="I64" i="33"/>
  <c r="L71" i="36"/>
  <c r="E61" i="36"/>
  <c r="K64" i="37"/>
  <c r="D64" i="37"/>
  <c r="I64" i="30"/>
  <c r="I61" i="33"/>
  <c r="I72" i="33" s="1"/>
  <c r="J64" i="33"/>
  <c r="L64" i="34"/>
  <c r="I62" i="38"/>
  <c r="H62" i="38"/>
  <c r="H72" i="38" s="1"/>
  <c r="C62" i="38"/>
  <c r="G62" i="38"/>
  <c r="G72" i="38" s="1"/>
  <c r="F62" i="38"/>
  <c r="E62" i="38"/>
  <c r="E72" i="38" s="1"/>
  <c r="K62" i="38"/>
  <c r="K72" i="38" s="1"/>
  <c r="L62" i="38"/>
  <c r="D62" i="38"/>
  <c r="D72" i="38" s="1"/>
  <c r="J62" i="38"/>
  <c r="J72" i="38" s="1"/>
  <c r="F71" i="36"/>
  <c r="G61" i="29"/>
  <c r="H61" i="30"/>
  <c r="F61" i="32"/>
  <c r="H61" i="35"/>
  <c r="L72" i="38"/>
  <c r="D85" i="37"/>
  <c r="D81" i="37"/>
  <c r="D77" i="37"/>
  <c r="D86" i="37"/>
  <c r="D90" i="37" s="1"/>
  <c r="D82" i="37"/>
  <c r="D78" i="37"/>
  <c r="D79" i="37"/>
  <c r="E76" i="37"/>
  <c r="D84" i="37"/>
  <c r="D80" i="37"/>
  <c r="J71" i="36"/>
  <c r="I71" i="32"/>
  <c r="H64" i="34"/>
  <c r="E61" i="35"/>
  <c r="E64" i="36"/>
  <c r="F64" i="28"/>
  <c r="G71" i="34"/>
  <c r="C52" i="37"/>
  <c r="K71" i="27"/>
  <c r="K64" i="29"/>
  <c r="L61" i="30"/>
  <c r="E61" i="31"/>
  <c r="E64" i="35"/>
  <c r="I62" i="37"/>
  <c r="H62" i="37"/>
  <c r="G62" i="37"/>
  <c r="F62" i="37"/>
  <c r="E62" i="37"/>
  <c r="L62" i="37"/>
  <c r="D62" i="37"/>
  <c r="K62" i="37"/>
  <c r="C62" i="37"/>
  <c r="J62" i="37"/>
  <c r="K61" i="29"/>
  <c r="F71" i="31"/>
  <c r="E64" i="32"/>
  <c r="E71" i="37"/>
  <c r="I71" i="26"/>
  <c r="C61" i="32"/>
  <c r="G64" i="34"/>
  <c r="J64" i="36"/>
  <c r="F64" i="35"/>
  <c r="K64" i="36"/>
  <c r="K71" i="36"/>
  <c r="F71" i="25"/>
  <c r="H71" i="30"/>
  <c r="H64" i="33"/>
  <c r="M36" i="37"/>
  <c r="I62" i="36"/>
  <c r="H62" i="36"/>
  <c r="G62" i="36"/>
  <c r="F62" i="36"/>
  <c r="E62" i="36"/>
  <c r="L62" i="36"/>
  <c r="D62" i="36"/>
  <c r="K62" i="36"/>
  <c r="C62" i="36"/>
  <c r="J62" i="36"/>
  <c r="L61" i="33"/>
  <c r="L72" i="33" s="1"/>
  <c r="E61" i="34"/>
  <c r="D61" i="32"/>
  <c r="H71" i="33"/>
  <c r="D61" i="33"/>
  <c r="D72" i="33" s="1"/>
  <c r="H71" i="35"/>
  <c r="G64" i="35"/>
  <c r="M36" i="36"/>
  <c r="C71" i="36"/>
  <c r="C87" i="36"/>
  <c r="K64" i="32"/>
  <c r="D64" i="33"/>
  <c r="C71" i="34"/>
  <c r="L61" i="35"/>
  <c r="M64" i="36"/>
  <c r="K61" i="32"/>
  <c r="C64" i="34"/>
  <c r="C86" i="35"/>
  <c r="C90" i="35" s="1"/>
  <c r="L71" i="35"/>
  <c r="J64" i="35"/>
  <c r="J71" i="35"/>
  <c r="D85" i="36"/>
  <c r="D81" i="36"/>
  <c r="D77" i="36"/>
  <c r="D86" i="36"/>
  <c r="D90" i="36" s="1"/>
  <c r="D82" i="36"/>
  <c r="D78" i="36"/>
  <c r="D79" i="36"/>
  <c r="E76" i="36"/>
  <c r="D84" i="36"/>
  <c r="D80" i="36"/>
  <c r="G61" i="25"/>
  <c r="G72" i="25" s="1"/>
  <c r="I61" i="29"/>
  <c r="C50" i="33"/>
  <c r="F61" i="33"/>
  <c r="C61" i="33"/>
  <c r="C72" i="33" s="1"/>
  <c r="J64" i="32"/>
  <c r="D71" i="34"/>
  <c r="C86" i="34"/>
  <c r="C90" i="34" s="1"/>
  <c r="H61" i="31"/>
  <c r="D64" i="32"/>
  <c r="D64" i="31"/>
  <c r="H64" i="32"/>
  <c r="J71" i="32"/>
  <c r="D61" i="34"/>
  <c r="D80" i="35"/>
  <c r="D85" i="35"/>
  <c r="D81" i="35"/>
  <c r="D84" i="35"/>
  <c r="D77" i="35"/>
  <c r="D86" i="35"/>
  <c r="D90" i="35" s="1"/>
  <c r="D82" i="35"/>
  <c r="D78" i="35"/>
  <c r="D79" i="35"/>
  <c r="E76" i="35"/>
  <c r="H71" i="31"/>
  <c r="H61" i="32"/>
  <c r="F71" i="32"/>
  <c r="C86" i="33"/>
  <c r="C87" i="33" s="1"/>
  <c r="G63" i="35"/>
  <c r="I63" i="35"/>
  <c r="F63" i="35"/>
  <c r="E63" i="35"/>
  <c r="H63" i="35"/>
  <c r="L63" i="35"/>
  <c r="D63" i="35"/>
  <c r="K63" i="35"/>
  <c r="C63" i="35"/>
  <c r="M71" i="35"/>
  <c r="C53" i="35" s="1"/>
  <c r="J63" i="35"/>
  <c r="F64" i="30"/>
  <c r="J71" i="34"/>
  <c r="I61" i="27"/>
  <c r="I72" i="27" s="1"/>
  <c r="K71" i="33"/>
  <c r="J64" i="34"/>
  <c r="I62" i="35"/>
  <c r="I72" i="35" s="1"/>
  <c r="C62" i="35"/>
  <c r="C72" i="35" s="1"/>
  <c r="H62" i="35"/>
  <c r="G62" i="35"/>
  <c r="G72" i="35" s="1"/>
  <c r="F62" i="35"/>
  <c r="F72" i="35" s="1"/>
  <c r="E62" i="35"/>
  <c r="J62" i="35"/>
  <c r="J72" i="35" s="1"/>
  <c r="L62" i="35"/>
  <c r="D62" i="35"/>
  <c r="D72" i="35" s="1"/>
  <c r="K62" i="35"/>
  <c r="K72" i="35" s="1"/>
  <c r="G71" i="35"/>
  <c r="K64" i="27"/>
  <c r="G61" i="28"/>
  <c r="G72" i="28" s="1"/>
  <c r="E61" i="32"/>
  <c r="L64" i="33"/>
  <c r="C64" i="33"/>
  <c r="I64" i="32"/>
  <c r="G61" i="33"/>
  <c r="E71" i="34"/>
  <c r="L61" i="25"/>
  <c r="G71" i="27"/>
  <c r="F64" i="31"/>
  <c r="C86" i="32"/>
  <c r="C90" i="32" s="1"/>
  <c r="K64" i="33"/>
  <c r="J61" i="33"/>
  <c r="I62" i="34"/>
  <c r="H62" i="34"/>
  <c r="G62" i="34"/>
  <c r="F62" i="34"/>
  <c r="J62" i="34"/>
  <c r="J72" i="34" s="1"/>
  <c r="E62" i="34"/>
  <c r="L62" i="34"/>
  <c r="D62" i="34"/>
  <c r="K62" i="34"/>
  <c r="C62" i="34"/>
  <c r="C72" i="34" s="1"/>
  <c r="K72" i="34"/>
  <c r="D85" i="34"/>
  <c r="D81" i="34"/>
  <c r="D84" i="34"/>
  <c r="D77" i="34"/>
  <c r="D86" i="34"/>
  <c r="D90" i="34" s="1"/>
  <c r="D82" i="34"/>
  <c r="D78" i="34"/>
  <c r="D80" i="34"/>
  <c r="D79" i="34"/>
  <c r="E76" i="34"/>
  <c r="C85" i="34"/>
  <c r="I71" i="27"/>
  <c r="G64" i="32"/>
  <c r="L71" i="32"/>
  <c r="I61" i="25"/>
  <c r="G63" i="34"/>
  <c r="G72" i="34" s="1"/>
  <c r="F63" i="34"/>
  <c r="E63" i="34"/>
  <c r="L63" i="34"/>
  <c r="L72" i="34" s="1"/>
  <c r="D63" i="34"/>
  <c r="K63" i="34"/>
  <c r="C63" i="34"/>
  <c r="H63" i="34"/>
  <c r="H72" i="34" s="1"/>
  <c r="M71" i="34"/>
  <c r="C53" i="34" s="1"/>
  <c r="J63" i="34"/>
  <c r="I63" i="34"/>
  <c r="C52" i="34"/>
  <c r="G64" i="25"/>
  <c r="E64" i="29"/>
  <c r="G71" i="30"/>
  <c r="J64" i="31"/>
  <c r="J71" i="31"/>
  <c r="G61" i="32"/>
  <c r="M64" i="32"/>
  <c r="C52" i="32" s="1"/>
  <c r="H64" i="25"/>
  <c r="F71" i="29"/>
  <c r="L61" i="32"/>
  <c r="C52" i="33"/>
  <c r="K72" i="33"/>
  <c r="I64" i="25"/>
  <c r="H61" i="25"/>
  <c r="H72" i="25" s="1"/>
  <c r="C71" i="29"/>
  <c r="D61" i="30"/>
  <c r="L64" i="32"/>
  <c r="C71" i="27"/>
  <c r="G63" i="33"/>
  <c r="F63" i="33"/>
  <c r="E63" i="33"/>
  <c r="L63" i="33"/>
  <c r="D63" i="33"/>
  <c r="H63" i="33"/>
  <c r="K63" i="33"/>
  <c r="C63" i="33"/>
  <c r="M71" i="33"/>
  <c r="C53" i="33" s="1"/>
  <c r="J63" i="33"/>
  <c r="I63" i="33"/>
  <c r="D85" i="33"/>
  <c r="D81" i="33"/>
  <c r="D84" i="33"/>
  <c r="D77" i="33"/>
  <c r="D86" i="33"/>
  <c r="D90" i="33" s="1"/>
  <c r="D82" i="33"/>
  <c r="D78" i="33"/>
  <c r="D79" i="33"/>
  <c r="E76" i="33"/>
  <c r="D80" i="33"/>
  <c r="J71" i="28"/>
  <c r="G71" i="29"/>
  <c r="I71" i="23"/>
  <c r="H71" i="24"/>
  <c r="G64" i="27"/>
  <c r="F71" i="28"/>
  <c r="I71" i="29"/>
  <c r="C61" i="29"/>
  <c r="G64" i="31"/>
  <c r="L71" i="31"/>
  <c r="F71" i="33"/>
  <c r="L64" i="31"/>
  <c r="G64" i="24"/>
  <c r="C71" i="28"/>
  <c r="J61" i="28"/>
  <c r="J72" i="28" s="1"/>
  <c r="L71" i="29"/>
  <c r="G61" i="31"/>
  <c r="I62" i="33"/>
  <c r="H62" i="33"/>
  <c r="H72" i="33" s="1"/>
  <c r="G62" i="33"/>
  <c r="F62" i="33"/>
  <c r="E62" i="33"/>
  <c r="J62" i="33"/>
  <c r="L62" i="33"/>
  <c r="D62" i="33"/>
  <c r="K62" i="33"/>
  <c r="C62" i="33"/>
  <c r="G64" i="18"/>
  <c r="L64" i="27"/>
  <c r="L61" i="27"/>
  <c r="L72" i="27" s="1"/>
  <c r="F61" i="25"/>
  <c r="K64" i="30"/>
  <c r="C71" i="31"/>
  <c r="K64" i="26"/>
  <c r="J64" i="30"/>
  <c r="K71" i="30"/>
  <c r="D71" i="31"/>
  <c r="K64" i="31"/>
  <c r="I62" i="32"/>
  <c r="H62" i="32"/>
  <c r="G62" i="32"/>
  <c r="F62" i="32"/>
  <c r="E62" i="32"/>
  <c r="L62" i="32"/>
  <c r="D62" i="32"/>
  <c r="K62" i="32"/>
  <c r="C62" i="32"/>
  <c r="J62" i="32"/>
  <c r="M36" i="32"/>
  <c r="C71" i="32"/>
  <c r="K71" i="26"/>
  <c r="J61" i="30"/>
  <c r="C71" i="30"/>
  <c r="H64" i="28"/>
  <c r="C64" i="30"/>
  <c r="C64" i="31"/>
  <c r="H71" i="28"/>
  <c r="C86" i="31"/>
  <c r="C90" i="31" s="1"/>
  <c r="D85" i="32"/>
  <c r="D81" i="32"/>
  <c r="D77" i="32"/>
  <c r="D86" i="32"/>
  <c r="D82" i="32"/>
  <c r="D78" i="32"/>
  <c r="D79" i="32"/>
  <c r="E76" i="32"/>
  <c r="D84" i="32"/>
  <c r="D80" i="32"/>
  <c r="C85" i="32"/>
  <c r="E61" i="26"/>
  <c r="I61" i="26"/>
  <c r="D64" i="28"/>
  <c r="E71" i="30"/>
  <c r="F61" i="29"/>
  <c r="I62" i="31"/>
  <c r="H62" i="31"/>
  <c r="G62" i="31"/>
  <c r="F62" i="31"/>
  <c r="E62" i="31"/>
  <c r="L62" i="31"/>
  <c r="D62" i="31"/>
  <c r="K62" i="31"/>
  <c r="C62" i="31"/>
  <c r="J62" i="31"/>
  <c r="E64" i="26"/>
  <c r="H71" i="27"/>
  <c r="C64" i="27"/>
  <c r="H64" i="29"/>
  <c r="C86" i="29"/>
  <c r="C90" i="29" s="1"/>
  <c r="G64" i="30"/>
  <c r="H64" i="24"/>
  <c r="H71" i="29"/>
  <c r="L64" i="30"/>
  <c r="M64" i="26"/>
  <c r="C52" i="26" s="1"/>
  <c r="H64" i="26"/>
  <c r="L64" i="29"/>
  <c r="C86" i="30"/>
  <c r="C90" i="30" s="1"/>
  <c r="E71" i="31"/>
  <c r="H71" i="26"/>
  <c r="H64" i="27"/>
  <c r="M64" i="29"/>
  <c r="C52" i="29" s="1"/>
  <c r="D61" i="29"/>
  <c r="E61" i="30"/>
  <c r="M64" i="31"/>
  <c r="D85" i="31"/>
  <c r="D81" i="31"/>
  <c r="D77" i="31"/>
  <c r="D86" i="31"/>
  <c r="D90" i="31" s="1"/>
  <c r="D82" i="31"/>
  <c r="D78" i="31"/>
  <c r="D79" i="31"/>
  <c r="E76" i="31"/>
  <c r="D84" i="31"/>
  <c r="D80" i="31"/>
  <c r="C85" i="31"/>
  <c r="I64" i="24"/>
  <c r="G64" i="28"/>
  <c r="M36" i="31"/>
  <c r="F71" i="30"/>
  <c r="I62" i="30"/>
  <c r="H62" i="30"/>
  <c r="G62" i="30"/>
  <c r="J62" i="30"/>
  <c r="F62" i="30"/>
  <c r="E62" i="30"/>
  <c r="L62" i="30"/>
  <c r="D62" i="30"/>
  <c r="K62" i="30"/>
  <c r="C62" i="30"/>
  <c r="J64" i="27"/>
  <c r="D64" i="27"/>
  <c r="C86" i="28"/>
  <c r="C87" i="28" s="1"/>
  <c r="J71" i="29"/>
  <c r="M36" i="30"/>
  <c r="E61" i="21"/>
  <c r="J71" i="27"/>
  <c r="D71" i="28"/>
  <c r="J64" i="29"/>
  <c r="D85" i="30"/>
  <c r="D81" i="30"/>
  <c r="D84" i="30"/>
  <c r="D77" i="30"/>
  <c r="D86" i="30"/>
  <c r="D82" i="30"/>
  <c r="D78" i="30"/>
  <c r="D79" i="30"/>
  <c r="D80" i="30"/>
  <c r="E76" i="30"/>
  <c r="C85" i="30"/>
  <c r="C50" i="27"/>
  <c r="E61" i="28"/>
  <c r="E72" i="28" s="1"/>
  <c r="E73" i="28" s="1"/>
  <c r="C61" i="28"/>
  <c r="C72" i="28" s="1"/>
  <c r="M64" i="30"/>
  <c r="H64" i="18"/>
  <c r="I61" i="19"/>
  <c r="L64" i="25"/>
  <c r="G63" i="29"/>
  <c r="F63" i="29"/>
  <c r="E63" i="29"/>
  <c r="L63" i="29"/>
  <c r="D63" i="29"/>
  <c r="K63" i="29"/>
  <c r="C63" i="29"/>
  <c r="M71" i="29"/>
  <c r="C53" i="29" s="1"/>
  <c r="J63" i="29"/>
  <c r="I63" i="29"/>
  <c r="H63" i="29"/>
  <c r="G71" i="20"/>
  <c r="H64" i="23"/>
  <c r="F64" i="23"/>
  <c r="L61" i="26"/>
  <c r="G71" i="26"/>
  <c r="L71" i="26"/>
  <c r="L71" i="28"/>
  <c r="I62" i="29"/>
  <c r="H62" i="29"/>
  <c r="G62" i="29"/>
  <c r="G72" i="29" s="1"/>
  <c r="F62" i="29"/>
  <c r="E62" i="29"/>
  <c r="E72" i="29" s="1"/>
  <c r="L62" i="29"/>
  <c r="L72" i="29" s="1"/>
  <c r="D62" i="29"/>
  <c r="K62" i="29"/>
  <c r="K72" i="29" s="1"/>
  <c r="C62" i="29"/>
  <c r="C72" i="29" s="1"/>
  <c r="J62" i="29"/>
  <c r="J72" i="29" s="1"/>
  <c r="E71" i="22"/>
  <c r="F61" i="23"/>
  <c r="G64" i="26"/>
  <c r="E64" i="21"/>
  <c r="D64" i="26"/>
  <c r="F64" i="26"/>
  <c r="L61" i="28"/>
  <c r="H72" i="29"/>
  <c r="E64" i="25"/>
  <c r="K64" i="28"/>
  <c r="K71" i="28"/>
  <c r="J71" i="25"/>
  <c r="C86" i="27"/>
  <c r="C90" i="27" s="1"/>
  <c r="E71" i="29"/>
  <c r="D85" i="29"/>
  <c r="D81" i="29"/>
  <c r="D77" i="29"/>
  <c r="D86" i="29"/>
  <c r="D82" i="29"/>
  <c r="D78" i="29"/>
  <c r="D79" i="29"/>
  <c r="E76" i="29"/>
  <c r="D84" i="29"/>
  <c r="D80" i="29"/>
  <c r="C85" i="29"/>
  <c r="K64" i="24"/>
  <c r="C61" i="26"/>
  <c r="I62" i="28"/>
  <c r="H62" i="28"/>
  <c r="G62" i="28"/>
  <c r="F62" i="28"/>
  <c r="F72" i="28" s="1"/>
  <c r="E62" i="28"/>
  <c r="L62" i="28"/>
  <c r="D62" i="28"/>
  <c r="K62" i="28"/>
  <c r="C62" i="28"/>
  <c r="J62" i="28"/>
  <c r="G63" i="28"/>
  <c r="F63" i="28"/>
  <c r="E63" i="28"/>
  <c r="L63" i="28"/>
  <c r="D63" i="28"/>
  <c r="K63" i="28"/>
  <c r="C63" i="28"/>
  <c r="M71" i="28"/>
  <c r="C53" i="28" s="1"/>
  <c r="J63" i="28"/>
  <c r="I63" i="28"/>
  <c r="I72" i="28" s="1"/>
  <c r="H63" i="28"/>
  <c r="D85" i="28"/>
  <c r="D81" i="28"/>
  <c r="D77" i="28"/>
  <c r="D86" i="28"/>
  <c r="D90" i="28" s="1"/>
  <c r="D82" i="28"/>
  <c r="D78" i="28"/>
  <c r="D79" i="28"/>
  <c r="E76" i="28"/>
  <c r="D84" i="28"/>
  <c r="D80" i="28"/>
  <c r="M64" i="28"/>
  <c r="D72" i="28"/>
  <c r="C64" i="26"/>
  <c r="G61" i="23"/>
  <c r="E61" i="27"/>
  <c r="G71" i="23"/>
  <c r="D61" i="25"/>
  <c r="H72" i="28"/>
  <c r="K71" i="24"/>
  <c r="E64" i="22"/>
  <c r="F71" i="24"/>
  <c r="D71" i="27"/>
  <c r="D71" i="25"/>
  <c r="F64" i="24"/>
  <c r="E71" i="28"/>
  <c r="K72" i="28"/>
  <c r="I71" i="21"/>
  <c r="C86" i="25"/>
  <c r="C87" i="25" s="1"/>
  <c r="C86" i="26"/>
  <c r="C90" i="26" s="1"/>
  <c r="C50" i="24"/>
  <c r="E71" i="27"/>
  <c r="J72" i="27"/>
  <c r="C52" i="27"/>
  <c r="L61" i="21"/>
  <c r="H71" i="22"/>
  <c r="H61" i="23"/>
  <c r="F71" i="27"/>
  <c r="G63" i="27"/>
  <c r="F63" i="27"/>
  <c r="H63" i="27"/>
  <c r="E63" i="27"/>
  <c r="L63" i="27"/>
  <c r="D63" i="27"/>
  <c r="K63" i="27"/>
  <c r="C63" i="27"/>
  <c r="M71" i="27"/>
  <c r="C53" i="27" s="1"/>
  <c r="J63" i="27"/>
  <c r="I63" i="27"/>
  <c r="K64" i="23"/>
  <c r="K61" i="25"/>
  <c r="J64" i="26"/>
  <c r="I62" i="27"/>
  <c r="H62" i="27"/>
  <c r="H72" i="27" s="1"/>
  <c r="G62" i="27"/>
  <c r="G72" i="27" s="1"/>
  <c r="F62" i="27"/>
  <c r="E62" i="27"/>
  <c r="L62" i="27"/>
  <c r="D62" i="27"/>
  <c r="D72" i="27" s="1"/>
  <c r="J62" i="27"/>
  <c r="K62" i="27"/>
  <c r="K72" i="27" s="1"/>
  <c r="C62" i="27"/>
  <c r="C72" i="27" s="1"/>
  <c r="C64" i="25"/>
  <c r="J61" i="26"/>
  <c r="D85" i="27"/>
  <c r="D81" i="27"/>
  <c r="D80" i="27"/>
  <c r="D77" i="27"/>
  <c r="D86" i="27"/>
  <c r="D90" i="27" s="1"/>
  <c r="D82" i="27"/>
  <c r="D84" i="27"/>
  <c r="D78" i="27"/>
  <c r="D79" i="27"/>
  <c r="E76" i="27"/>
  <c r="I71" i="20"/>
  <c r="C71" i="25"/>
  <c r="I64" i="19"/>
  <c r="E61" i="25"/>
  <c r="E72" i="25" s="1"/>
  <c r="F64" i="21"/>
  <c r="K64" i="19"/>
  <c r="F64" i="22"/>
  <c r="G64" i="22"/>
  <c r="F71" i="26"/>
  <c r="D80" i="26"/>
  <c r="D85" i="26"/>
  <c r="D81" i="26"/>
  <c r="D77" i="26"/>
  <c r="D84" i="26"/>
  <c r="D86" i="26"/>
  <c r="D90" i="26" s="1"/>
  <c r="D82" i="26"/>
  <c r="D78" i="26"/>
  <c r="D79" i="26"/>
  <c r="E76" i="26"/>
  <c r="G63" i="26"/>
  <c r="G72" i="26" s="1"/>
  <c r="F63" i="26"/>
  <c r="H63" i="26"/>
  <c r="E63" i="26"/>
  <c r="L63" i="26"/>
  <c r="D63" i="26"/>
  <c r="K63" i="26"/>
  <c r="C63" i="26"/>
  <c r="M71" i="26"/>
  <c r="C53" i="26" s="1"/>
  <c r="J63" i="26"/>
  <c r="I63" i="26"/>
  <c r="J61" i="21"/>
  <c r="F61" i="22"/>
  <c r="G61" i="22"/>
  <c r="E64" i="24"/>
  <c r="I62" i="26"/>
  <c r="J62" i="26"/>
  <c r="H62" i="26"/>
  <c r="H72" i="26" s="1"/>
  <c r="G62" i="26"/>
  <c r="F62" i="26"/>
  <c r="E62" i="26"/>
  <c r="L62" i="26"/>
  <c r="D62" i="26"/>
  <c r="K62" i="26"/>
  <c r="K72" i="26" s="1"/>
  <c r="C62" i="26"/>
  <c r="I64" i="21"/>
  <c r="J64" i="22"/>
  <c r="D71" i="24"/>
  <c r="J61" i="22"/>
  <c r="I71" i="24"/>
  <c r="C64" i="24"/>
  <c r="J64" i="25"/>
  <c r="K71" i="25"/>
  <c r="L61" i="23"/>
  <c r="L71" i="24"/>
  <c r="G71" i="24"/>
  <c r="I62" i="25"/>
  <c r="H62" i="25"/>
  <c r="G62" i="25"/>
  <c r="F62" i="25"/>
  <c r="E62" i="25"/>
  <c r="L62" i="25"/>
  <c r="D62" i="25"/>
  <c r="K62" i="25"/>
  <c r="C62" i="25"/>
  <c r="J62" i="25"/>
  <c r="C71" i="19"/>
  <c r="D85" i="25"/>
  <c r="D81" i="25"/>
  <c r="D77" i="25"/>
  <c r="D84" i="25"/>
  <c r="D86" i="25"/>
  <c r="D82" i="25"/>
  <c r="D80" i="25"/>
  <c r="D78" i="25"/>
  <c r="D79" i="25"/>
  <c r="E76" i="25"/>
  <c r="M64" i="25"/>
  <c r="C64" i="19"/>
  <c r="L61" i="24"/>
  <c r="J72" i="25"/>
  <c r="I64" i="17"/>
  <c r="J64" i="21"/>
  <c r="L64" i="23"/>
  <c r="D61" i="24"/>
  <c r="G63" i="25"/>
  <c r="F63" i="25"/>
  <c r="E63" i="25"/>
  <c r="L63" i="25"/>
  <c r="D63" i="25"/>
  <c r="H63" i="25"/>
  <c r="K63" i="25"/>
  <c r="C63" i="25"/>
  <c r="M71" i="25"/>
  <c r="C53" i="25" s="1"/>
  <c r="J63" i="25"/>
  <c r="I63" i="25"/>
  <c r="L64" i="15"/>
  <c r="D71" i="22"/>
  <c r="C86" i="24"/>
  <c r="C90" i="24" s="1"/>
  <c r="E61" i="24"/>
  <c r="C71" i="24"/>
  <c r="J64" i="24"/>
  <c r="M64" i="20"/>
  <c r="C52" i="20" s="1"/>
  <c r="I64" i="23"/>
  <c r="J71" i="24"/>
  <c r="C72" i="25"/>
  <c r="G64" i="20"/>
  <c r="J64" i="23"/>
  <c r="F61" i="19"/>
  <c r="I64" i="22"/>
  <c r="F61" i="21"/>
  <c r="G63" i="24"/>
  <c r="F63" i="24"/>
  <c r="E63" i="24"/>
  <c r="L63" i="24"/>
  <c r="D63" i="24"/>
  <c r="K63" i="24"/>
  <c r="C63" i="24"/>
  <c r="M71" i="24"/>
  <c r="C53" i="24" s="1"/>
  <c r="J63" i="24"/>
  <c r="I63" i="24"/>
  <c r="H63" i="24"/>
  <c r="C52" i="24"/>
  <c r="F64" i="19"/>
  <c r="K64" i="22"/>
  <c r="I61" i="22"/>
  <c r="D61" i="23"/>
  <c r="F61" i="15"/>
  <c r="J61" i="23"/>
  <c r="H64" i="19"/>
  <c r="L61" i="20"/>
  <c r="C64" i="22"/>
  <c r="E61" i="23"/>
  <c r="D64" i="23"/>
  <c r="C86" i="23"/>
  <c r="C90" i="23" s="1"/>
  <c r="D85" i="24"/>
  <c r="D81" i="24"/>
  <c r="D77" i="24"/>
  <c r="D86" i="24"/>
  <c r="D90" i="24" s="1"/>
  <c r="D82" i="24"/>
  <c r="D78" i="24"/>
  <c r="D79" i="24"/>
  <c r="E76" i="24"/>
  <c r="D84" i="24"/>
  <c r="D80" i="24"/>
  <c r="L64" i="20"/>
  <c r="H64" i="22"/>
  <c r="E71" i="23"/>
  <c r="G72" i="24"/>
  <c r="H72" i="24"/>
  <c r="K61" i="19"/>
  <c r="I62" i="24"/>
  <c r="I72" i="24" s="1"/>
  <c r="H62" i="24"/>
  <c r="G62" i="24"/>
  <c r="F62" i="24"/>
  <c r="E62" i="24"/>
  <c r="L62" i="24"/>
  <c r="D62" i="24"/>
  <c r="K62" i="24"/>
  <c r="K72" i="24" s="1"/>
  <c r="C62" i="24"/>
  <c r="C72" i="24" s="1"/>
  <c r="J62" i="24"/>
  <c r="J72" i="24"/>
  <c r="H64" i="21"/>
  <c r="C86" i="22"/>
  <c r="C87" i="22" s="1"/>
  <c r="C61" i="21"/>
  <c r="F64" i="14"/>
  <c r="G61" i="19"/>
  <c r="H61" i="21"/>
  <c r="F64" i="20"/>
  <c r="L64" i="22"/>
  <c r="K61" i="22"/>
  <c r="I62" i="23"/>
  <c r="H62" i="23"/>
  <c r="G62" i="23"/>
  <c r="F62" i="23"/>
  <c r="E62" i="23"/>
  <c r="L62" i="23"/>
  <c r="D62" i="23"/>
  <c r="K62" i="23"/>
  <c r="C62" i="23"/>
  <c r="J62" i="23"/>
  <c r="L71" i="22"/>
  <c r="D61" i="22"/>
  <c r="D85" i="23"/>
  <c r="D81" i="23"/>
  <c r="D77" i="23"/>
  <c r="D86" i="23"/>
  <c r="D90" i="23" s="1"/>
  <c r="D82" i="23"/>
  <c r="D78" i="23"/>
  <c r="D79" i="23"/>
  <c r="E76" i="23"/>
  <c r="D84" i="23"/>
  <c r="D80" i="23"/>
  <c r="C71" i="21"/>
  <c r="D71" i="20"/>
  <c r="K71" i="23"/>
  <c r="M64" i="23"/>
  <c r="J64" i="15"/>
  <c r="L71" i="15"/>
  <c r="H71" i="19"/>
  <c r="D64" i="19"/>
  <c r="M36" i="23"/>
  <c r="C71" i="23"/>
  <c r="D85" i="22"/>
  <c r="D81" i="22"/>
  <c r="D77" i="22"/>
  <c r="D86" i="22"/>
  <c r="D90" i="22" s="1"/>
  <c r="D82" i="22"/>
  <c r="D78" i="22"/>
  <c r="D79" i="22"/>
  <c r="E76" i="22"/>
  <c r="D84" i="22"/>
  <c r="D80" i="22"/>
  <c r="C86" i="21"/>
  <c r="C87" i="21" s="1"/>
  <c r="I62" i="22"/>
  <c r="H62" i="22"/>
  <c r="G62" i="22"/>
  <c r="F62" i="22"/>
  <c r="E62" i="22"/>
  <c r="L62" i="22"/>
  <c r="D62" i="22"/>
  <c r="K62" i="22"/>
  <c r="C62" i="22"/>
  <c r="J62" i="22"/>
  <c r="E61" i="18"/>
  <c r="I61" i="20"/>
  <c r="G61" i="21"/>
  <c r="E71" i="18"/>
  <c r="E64" i="20"/>
  <c r="M36" i="22"/>
  <c r="C71" i="22"/>
  <c r="E61" i="19"/>
  <c r="C64" i="20"/>
  <c r="G71" i="21"/>
  <c r="K71" i="21"/>
  <c r="E61" i="20"/>
  <c r="H64" i="16"/>
  <c r="E64" i="19"/>
  <c r="C61" i="20"/>
  <c r="K64" i="21"/>
  <c r="D61" i="21"/>
  <c r="M64" i="22"/>
  <c r="H61" i="16"/>
  <c r="H72" i="16" s="1"/>
  <c r="C86" i="20"/>
  <c r="C90" i="20" s="1"/>
  <c r="H64" i="20"/>
  <c r="J64" i="20"/>
  <c r="J71" i="20"/>
  <c r="J64" i="17"/>
  <c r="F71" i="17"/>
  <c r="F64" i="17"/>
  <c r="H71" i="20"/>
  <c r="I62" i="21"/>
  <c r="H62" i="21"/>
  <c r="G62" i="21"/>
  <c r="F62" i="21"/>
  <c r="E62" i="21"/>
  <c r="L62" i="21"/>
  <c r="D62" i="21"/>
  <c r="K62" i="21"/>
  <c r="C62" i="21"/>
  <c r="J62" i="21"/>
  <c r="I61" i="15"/>
  <c r="J61" i="17"/>
  <c r="K64" i="20"/>
  <c r="M64" i="21"/>
  <c r="K64" i="18"/>
  <c r="F64" i="18"/>
  <c r="C86" i="19"/>
  <c r="C90" i="19" s="1"/>
  <c r="K71" i="20"/>
  <c r="L71" i="21"/>
  <c r="D85" i="21"/>
  <c r="D81" i="21"/>
  <c r="D77" i="21"/>
  <c r="D86" i="21"/>
  <c r="D90" i="21" s="1"/>
  <c r="D82" i="21"/>
  <c r="D78" i="21"/>
  <c r="D79" i="21"/>
  <c r="E76" i="21"/>
  <c r="D84" i="21"/>
  <c r="D80" i="21"/>
  <c r="H64" i="17"/>
  <c r="K71" i="18"/>
  <c r="F61" i="18"/>
  <c r="D61" i="20"/>
  <c r="D71" i="21"/>
  <c r="K64" i="17"/>
  <c r="H61" i="17"/>
  <c r="M36" i="21"/>
  <c r="F71" i="20"/>
  <c r="G61" i="14"/>
  <c r="L61" i="18"/>
  <c r="L72" i="18" s="1"/>
  <c r="I64" i="16"/>
  <c r="J64" i="18"/>
  <c r="L61" i="19"/>
  <c r="J64" i="19"/>
  <c r="J71" i="18"/>
  <c r="J61" i="19"/>
  <c r="H61" i="18"/>
  <c r="G71" i="19"/>
  <c r="D85" i="20"/>
  <c r="D81" i="20"/>
  <c r="D77" i="20"/>
  <c r="D86" i="20"/>
  <c r="D82" i="20"/>
  <c r="D78" i="20"/>
  <c r="D79" i="20"/>
  <c r="E76" i="20"/>
  <c r="D84" i="20"/>
  <c r="D80" i="20"/>
  <c r="C85" i="20"/>
  <c r="I62" i="20"/>
  <c r="H62" i="20"/>
  <c r="J62" i="20"/>
  <c r="G62" i="20"/>
  <c r="F62" i="20"/>
  <c r="E62" i="20"/>
  <c r="L62" i="20"/>
  <c r="D62" i="20"/>
  <c r="K62" i="20"/>
  <c r="C62" i="20"/>
  <c r="M36" i="20"/>
  <c r="C71" i="16"/>
  <c r="I71" i="17"/>
  <c r="C61" i="18"/>
  <c r="D71" i="19"/>
  <c r="C85" i="19"/>
  <c r="I64" i="18"/>
  <c r="C71" i="18"/>
  <c r="E61" i="17"/>
  <c r="C64" i="16"/>
  <c r="I71" i="18"/>
  <c r="M36" i="19"/>
  <c r="D85" i="19"/>
  <c r="D81" i="19"/>
  <c r="D77" i="19"/>
  <c r="D86" i="19"/>
  <c r="D90" i="19" s="1"/>
  <c r="D82" i="19"/>
  <c r="D78" i="19"/>
  <c r="D79" i="19"/>
  <c r="E76" i="19"/>
  <c r="D84" i="19"/>
  <c r="D80" i="19"/>
  <c r="I62" i="19"/>
  <c r="H62" i="19"/>
  <c r="G62" i="19"/>
  <c r="F62" i="19"/>
  <c r="E62" i="19"/>
  <c r="L62" i="19"/>
  <c r="D62" i="19"/>
  <c r="J62" i="19"/>
  <c r="K62" i="19"/>
  <c r="C62" i="19"/>
  <c r="L71" i="19"/>
  <c r="L64" i="18"/>
  <c r="E61" i="16"/>
  <c r="D61" i="17"/>
  <c r="D64" i="18"/>
  <c r="C86" i="18"/>
  <c r="C90" i="18" s="1"/>
  <c r="M64" i="19"/>
  <c r="K61" i="17"/>
  <c r="E64" i="17"/>
  <c r="L61" i="17"/>
  <c r="L64" i="17"/>
  <c r="D71" i="18"/>
  <c r="E64" i="16"/>
  <c r="C71" i="17"/>
  <c r="C64" i="17"/>
  <c r="I62" i="18"/>
  <c r="H62" i="18"/>
  <c r="G62" i="18"/>
  <c r="G72" i="18" s="1"/>
  <c r="K62" i="18"/>
  <c r="K72" i="18" s="1"/>
  <c r="J62" i="18"/>
  <c r="F62" i="18"/>
  <c r="E62" i="18"/>
  <c r="C62" i="18"/>
  <c r="L62" i="18"/>
  <c r="D62" i="18"/>
  <c r="D72" i="18" s="1"/>
  <c r="H61" i="15"/>
  <c r="D61" i="15"/>
  <c r="F71" i="16"/>
  <c r="K61" i="16"/>
  <c r="K72" i="16" s="1"/>
  <c r="F64" i="16"/>
  <c r="G64" i="17"/>
  <c r="G71" i="18"/>
  <c r="D80" i="18"/>
  <c r="D85" i="18"/>
  <c r="D81" i="18"/>
  <c r="D77" i="18"/>
  <c r="E76" i="18"/>
  <c r="D86" i="18"/>
  <c r="D82" i="18"/>
  <c r="D78" i="18"/>
  <c r="D79" i="18"/>
  <c r="D84" i="18"/>
  <c r="D64" i="17"/>
  <c r="C64" i="15"/>
  <c r="D64" i="15"/>
  <c r="G61" i="16"/>
  <c r="G61" i="17"/>
  <c r="G72" i="17" s="1"/>
  <c r="C86" i="17"/>
  <c r="C90" i="17" s="1"/>
  <c r="I61" i="16"/>
  <c r="G64" i="15"/>
  <c r="G63" i="18"/>
  <c r="F63" i="18"/>
  <c r="I63" i="18"/>
  <c r="I72" i="18" s="1"/>
  <c r="E63" i="18"/>
  <c r="L63" i="18"/>
  <c r="D63" i="18"/>
  <c r="H63" i="18"/>
  <c r="K63" i="18"/>
  <c r="C63" i="18"/>
  <c r="M71" i="18"/>
  <c r="C53" i="18" s="1"/>
  <c r="J63" i="18"/>
  <c r="J72" i="18"/>
  <c r="C85" i="18"/>
  <c r="M64" i="18"/>
  <c r="K71" i="16"/>
  <c r="G71" i="15"/>
  <c r="D64" i="14"/>
  <c r="I64" i="15"/>
  <c r="C50" i="15"/>
  <c r="C86" i="15"/>
  <c r="C87" i="15" s="1"/>
  <c r="I62" i="17"/>
  <c r="H62" i="17"/>
  <c r="G62" i="17"/>
  <c r="F62" i="17"/>
  <c r="E62" i="17"/>
  <c r="J62" i="17"/>
  <c r="L62" i="17"/>
  <c r="D62" i="17"/>
  <c r="K62" i="17"/>
  <c r="C62" i="17"/>
  <c r="C72" i="17" s="1"/>
  <c r="C61" i="15"/>
  <c r="C86" i="16"/>
  <c r="C90" i="16" s="1"/>
  <c r="L61" i="16"/>
  <c r="D71" i="16"/>
  <c r="D61" i="16"/>
  <c r="D85" i="17"/>
  <c r="D81" i="17"/>
  <c r="D84" i="17"/>
  <c r="D77" i="17"/>
  <c r="D86" i="17"/>
  <c r="D82" i="17"/>
  <c r="D78" i="17"/>
  <c r="D79" i="17"/>
  <c r="E76" i="17"/>
  <c r="D80" i="17"/>
  <c r="G71" i="16"/>
  <c r="I72" i="17"/>
  <c r="G63" i="17"/>
  <c r="F63" i="17"/>
  <c r="E63" i="17"/>
  <c r="L63" i="17"/>
  <c r="D63" i="17"/>
  <c r="K63" i="17"/>
  <c r="C63" i="17"/>
  <c r="M71" i="17"/>
  <c r="C53" i="17" s="1"/>
  <c r="J63" i="17"/>
  <c r="I63" i="17"/>
  <c r="H63" i="17"/>
  <c r="K64" i="14"/>
  <c r="E71" i="15"/>
  <c r="J64" i="16"/>
  <c r="L64" i="16"/>
  <c r="J71" i="16"/>
  <c r="J61" i="15"/>
  <c r="M64" i="17"/>
  <c r="G63" i="16"/>
  <c r="F63" i="16"/>
  <c r="E63" i="16"/>
  <c r="H63" i="16"/>
  <c r="L63" i="16"/>
  <c r="D63" i="16"/>
  <c r="K63" i="16"/>
  <c r="C63" i="16"/>
  <c r="M71" i="16"/>
  <c r="C53" i="16" s="1"/>
  <c r="J63" i="16"/>
  <c r="I63" i="16"/>
  <c r="E61" i="14"/>
  <c r="E61" i="15"/>
  <c r="E64" i="15"/>
  <c r="J72" i="16"/>
  <c r="J61" i="14"/>
  <c r="K71" i="15"/>
  <c r="D85" i="16"/>
  <c r="D81" i="16"/>
  <c r="D84" i="16"/>
  <c r="D77" i="16"/>
  <c r="D80" i="16"/>
  <c r="D86" i="16"/>
  <c r="D82" i="16"/>
  <c r="D78" i="16"/>
  <c r="D79" i="16"/>
  <c r="E76" i="16"/>
  <c r="K61" i="14"/>
  <c r="I62" i="16"/>
  <c r="H62" i="16"/>
  <c r="G62" i="16"/>
  <c r="F62" i="16"/>
  <c r="F72" i="16" s="1"/>
  <c r="E62" i="16"/>
  <c r="J62" i="16"/>
  <c r="L62" i="16"/>
  <c r="D62" i="16"/>
  <c r="K62" i="16"/>
  <c r="C62" i="16"/>
  <c r="K64" i="15"/>
  <c r="C72" i="16"/>
  <c r="J64" i="14"/>
  <c r="I64" i="14"/>
  <c r="I71" i="14"/>
  <c r="D71" i="14"/>
  <c r="H64" i="15"/>
  <c r="M64" i="16"/>
  <c r="E64" i="14"/>
  <c r="L61" i="14"/>
  <c r="D85" i="15"/>
  <c r="D81" i="15"/>
  <c r="D80" i="15"/>
  <c r="D77" i="15"/>
  <c r="D86" i="15"/>
  <c r="D82" i="15"/>
  <c r="D78" i="15"/>
  <c r="D79" i="15"/>
  <c r="E76" i="15"/>
  <c r="D84" i="15"/>
  <c r="C52" i="15"/>
  <c r="G64" i="14"/>
  <c r="H64" i="14"/>
  <c r="C71" i="14"/>
  <c r="L71" i="14"/>
  <c r="C64" i="14"/>
  <c r="G63" i="15"/>
  <c r="I63" i="15"/>
  <c r="F63" i="15"/>
  <c r="E63" i="15"/>
  <c r="L63" i="15"/>
  <c r="D63" i="15"/>
  <c r="K63" i="15"/>
  <c r="C63" i="15"/>
  <c r="H63" i="15"/>
  <c r="M71" i="15"/>
  <c r="C53" i="15" s="1"/>
  <c r="J63" i="15"/>
  <c r="C86" i="14"/>
  <c r="C87" i="14" s="1"/>
  <c r="F71" i="15"/>
  <c r="I62" i="15"/>
  <c r="H62" i="15"/>
  <c r="G62" i="15"/>
  <c r="G72" i="15" s="1"/>
  <c r="F62" i="15"/>
  <c r="E62" i="15"/>
  <c r="K62" i="15"/>
  <c r="K72" i="15" s="1"/>
  <c r="L62" i="15"/>
  <c r="L72" i="15" s="1"/>
  <c r="D62" i="15"/>
  <c r="C62" i="15"/>
  <c r="J62" i="15"/>
  <c r="H71" i="14"/>
  <c r="D85" i="14"/>
  <c r="D81" i="14"/>
  <c r="D77" i="14"/>
  <c r="E76" i="14"/>
  <c r="D84" i="14"/>
  <c r="D86" i="14"/>
  <c r="D90" i="14" s="1"/>
  <c r="D82" i="14"/>
  <c r="D79" i="14"/>
  <c r="D80" i="14"/>
  <c r="D78" i="14"/>
  <c r="I62" i="14"/>
  <c r="L62" i="14"/>
  <c r="J62" i="14"/>
  <c r="H62" i="14"/>
  <c r="G62" i="14"/>
  <c r="F62" i="14"/>
  <c r="D62" i="14"/>
  <c r="C62" i="14"/>
  <c r="E62" i="14"/>
  <c r="K62" i="14"/>
  <c r="C79" i="14"/>
  <c r="M64" i="14"/>
  <c r="F71" i="14"/>
  <c r="M36" i="14"/>
  <c r="M57" i="10"/>
  <c r="M18" i="10"/>
  <c r="M19" i="10"/>
  <c r="M35" i="10"/>
  <c r="M72" i="43" l="1"/>
  <c r="C74" i="43"/>
  <c r="C88" i="43"/>
  <c r="C73" i="43"/>
  <c r="C37" i="43"/>
  <c r="D88" i="43"/>
  <c r="D40" i="43" s="1"/>
  <c r="H74" i="43"/>
  <c r="H37" i="43"/>
  <c r="H73" i="43"/>
  <c r="K74" i="43"/>
  <c r="K37" i="43"/>
  <c r="K73" i="43"/>
  <c r="I74" i="43"/>
  <c r="I73" i="43"/>
  <c r="I37" i="43"/>
  <c r="D74" i="43"/>
  <c r="D73" i="43"/>
  <c r="D37" i="43"/>
  <c r="L74" i="43"/>
  <c r="L73" i="43"/>
  <c r="L37" i="43"/>
  <c r="C52" i="43"/>
  <c r="C90" i="37"/>
  <c r="F72" i="38"/>
  <c r="J74" i="43"/>
  <c r="J37" i="43"/>
  <c r="J73" i="43"/>
  <c r="D87" i="43"/>
  <c r="G74" i="43"/>
  <c r="G37" i="43"/>
  <c r="G73" i="43"/>
  <c r="E74" i="43"/>
  <c r="E73" i="43"/>
  <c r="E89" i="43" s="1"/>
  <c r="E37" i="43"/>
  <c r="D87" i="42"/>
  <c r="F74" i="43"/>
  <c r="F37" i="43"/>
  <c r="E85" i="43"/>
  <c r="E87" i="43" s="1"/>
  <c r="E81" i="43"/>
  <c r="E77" i="43"/>
  <c r="E86" i="43"/>
  <c r="E82" i="43"/>
  <c r="E78" i="43"/>
  <c r="E79" i="43"/>
  <c r="F76" i="43"/>
  <c r="E88" i="43"/>
  <c r="E40" i="43" s="1"/>
  <c r="E84" i="43"/>
  <c r="E80" i="43"/>
  <c r="C90" i="33"/>
  <c r="I72" i="34"/>
  <c r="H74" i="42"/>
  <c r="H73" i="42"/>
  <c r="H37" i="42"/>
  <c r="M72" i="42"/>
  <c r="C74" i="42"/>
  <c r="C37" i="42"/>
  <c r="C73" i="42"/>
  <c r="C88" i="42"/>
  <c r="D88" i="42"/>
  <c r="D40" i="42" s="1"/>
  <c r="L74" i="42"/>
  <c r="L37" i="42"/>
  <c r="L73" i="42"/>
  <c r="I74" i="42"/>
  <c r="I37" i="42"/>
  <c r="I73" i="42"/>
  <c r="E74" i="42"/>
  <c r="E73" i="42"/>
  <c r="E37" i="42"/>
  <c r="C72" i="40"/>
  <c r="C74" i="40" s="1"/>
  <c r="J74" i="42"/>
  <c r="J37" i="42"/>
  <c r="J73" i="42"/>
  <c r="D74" i="42"/>
  <c r="D73" i="42"/>
  <c r="D37" i="42"/>
  <c r="G74" i="42"/>
  <c r="G37" i="42"/>
  <c r="G73" i="42"/>
  <c r="F74" i="42"/>
  <c r="F73" i="42"/>
  <c r="F37" i="42"/>
  <c r="K74" i="42"/>
  <c r="K37" i="42"/>
  <c r="K73" i="42"/>
  <c r="E89" i="42"/>
  <c r="E85" i="42"/>
  <c r="E81" i="42"/>
  <c r="E77" i="42"/>
  <c r="E86" i="42"/>
  <c r="E82" i="42"/>
  <c r="E78" i="42"/>
  <c r="E79" i="42"/>
  <c r="F76" i="42"/>
  <c r="E88" i="42"/>
  <c r="E40" i="42" s="1"/>
  <c r="E84" i="42"/>
  <c r="E80" i="42"/>
  <c r="C90" i="40"/>
  <c r="D90" i="42"/>
  <c r="D72" i="41"/>
  <c r="K72" i="25"/>
  <c r="K74" i="25" s="1"/>
  <c r="C87" i="41"/>
  <c r="D87" i="41"/>
  <c r="G63" i="41"/>
  <c r="G72" i="41" s="1"/>
  <c r="H63" i="41"/>
  <c r="H72" i="41" s="1"/>
  <c r="F63" i="41"/>
  <c r="F72" i="41" s="1"/>
  <c r="E63" i="41"/>
  <c r="E72" i="41" s="1"/>
  <c r="L63" i="41"/>
  <c r="L72" i="41" s="1"/>
  <c r="D63" i="41"/>
  <c r="K63" i="41"/>
  <c r="K72" i="41" s="1"/>
  <c r="C63" i="41"/>
  <c r="C72" i="41" s="1"/>
  <c r="M71" i="41"/>
  <c r="C53" i="41" s="1"/>
  <c r="J63" i="41"/>
  <c r="J72" i="41" s="1"/>
  <c r="I63" i="41"/>
  <c r="I72" i="41" s="1"/>
  <c r="E85" i="41"/>
  <c r="E81" i="41"/>
  <c r="E77" i="41"/>
  <c r="E86" i="41"/>
  <c r="E90" i="41" s="1"/>
  <c r="E82" i="41"/>
  <c r="E78" i="41"/>
  <c r="E79" i="41"/>
  <c r="F76" i="41"/>
  <c r="E84" i="41"/>
  <c r="E80" i="41"/>
  <c r="L72" i="35"/>
  <c r="L37" i="35" s="1"/>
  <c r="D74" i="40"/>
  <c r="D73" i="40"/>
  <c r="D37" i="40"/>
  <c r="L74" i="40"/>
  <c r="L37" i="40"/>
  <c r="L73" i="40"/>
  <c r="F74" i="40"/>
  <c r="F37" i="40"/>
  <c r="F73" i="40"/>
  <c r="G74" i="40"/>
  <c r="G73" i="40"/>
  <c r="G37" i="40"/>
  <c r="E74" i="40"/>
  <c r="E37" i="40"/>
  <c r="H72" i="35"/>
  <c r="H73" i="35" s="1"/>
  <c r="E85" i="40"/>
  <c r="E81" i="40"/>
  <c r="E77" i="40"/>
  <c r="E86" i="40"/>
  <c r="E90" i="40" s="1"/>
  <c r="E82" i="40"/>
  <c r="E78" i="40"/>
  <c r="E79" i="40"/>
  <c r="F76" i="40"/>
  <c r="E84" i="40"/>
  <c r="E80" i="40"/>
  <c r="D87" i="40"/>
  <c r="H74" i="40"/>
  <c r="H73" i="40"/>
  <c r="H37" i="40"/>
  <c r="C90" i="38"/>
  <c r="E73" i="40"/>
  <c r="E72" i="33"/>
  <c r="E73" i="33" s="1"/>
  <c r="E72" i="26"/>
  <c r="E74" i="26" s="1"/>
  <c r="D87" i="39"/>
  <c r="I72" i="40"/>
  <c r="K74" i="40"/>
  <c r="K73" i="40"/>
  <c r="K37" i="40"/>
  <c r="J74" i="40"/>
  <c r="J37" i="40"/>
  <c r="J73" i="40"/>
  <c r="J72" i="39"/>
  <c r="C87" i="39"/>
  <c r="I72" i="38"/>
  <c r="E85" i="39"/>
  <c r="E81" i="39"/>
  <c r="E77" i="39"/>
  <c r="E86" i="39"/>
  <c r="E90" i="39" s="1"/>
  <c r="E82" i="39"/>
  <c r="E78" i="39"/>
  <c r="E79" i="39"/>
  <c r="F76" i="39"/>
  <c r="E84" i="39"/>
  <c r="E80" i="39"/>
  <c r="G63" i="39"/>
  <c r="G72" i="39" s="1"/>
  <c r="H63" i="39"/>
  <c r="H72" i="39" s="1"/>
  <c r="F63" i="39"/>
  <c r="F72" i="39" s="1"/>
  <c r="E63" i="39"/>
  <c r="E72" i="39" s="1"/>
  <c r="L63" i="39"/>
  <c r="L72" i="39" s="1"/>
  <c r="D63" i="39"/>
  <c r="D72" i="39" s="1"/>
  <c r="K63" i="39"/>
  <c r="K72" i="39" s="1"/>
  <c r="C63" i="39"/>
  <c r="C72" i="39" s="1"/>
  <c r="M71" i="39"/>
  <c r="C53" i="39" s="1"/>
  <c r="J63" i="39"/>
  <c r="I63" i="39"/>
  <c r="I72" i="39" s="1"/>
  <c r="D87" i="38"/>
  <c r="G74" i="38"/>
  <c r="G73" i="38"/>
  <c r="G37" i="38"/>
  <c r="K74" i="38"/>
  <c r="K73" i="38"/>
  <c r="K37" i="38"/>
  <c r="E74" i="38"/>
  <c r="E73" i="38"/>
  <c r="E37" i="38"/>
  <c r="J74" i="38"/>
  <c r="J37" i="38"/>
  <c r="J73" i="38"/>
  <c r="H74" i="38"/>
  <c r="H37" i="38"/>
  <c r="H73" i="38"/>
  <c r="D73" i="38"/>
  <c r="D74" i="38"/>
  <c r="D37" i="38"/>
  <c r="J72" i="33"/>
  <c r="J74" i="33" s="1"/>
  <c r="F74" i="38"/>
  <c r="F73" i="38"/>
  <c r="F37" i="38"/>
  <c r="E72" i="34"/>
  <c r="E37" i="34" s="1"/>
  <c r="E72" i="35"/>
  <c r="E37" i="35" s="1"/>
  <c r="E85" i="38"/>
  <c r="E81" i="38"/>
  <c r="E80" i="38"/>
  <c r="E77" i="38"/>
  <c r="E86" i="38"/>
  <c r="E82" i="38"/>
  <c r="E78" i="38"/>
  <c r="E84" i="38"/>
  <c r="E79" i="38"/>
  <c r="F76" i="38"/>
  <c r="C87" i="35"/>
  <c r="L73" i="38"/>
  <c r="L74" i="38"/>
  <c r="L37" i="38"/>
  <c r="C74" i="38"/>
  <c r="C73" i="38"/>
  <c r="C37" i="38"/>
  <c r="I72" i="25"/>
  <c r="I74" i="25" s="1"/>
  <c r="E72" i="37"/>
  <c r="I72" i="37"/>
  <c r="G63" i="37"/>
  <c r="G72" i="37" s="1"/>
  <c r="F63" i="37"/>
  <c r="E63" i="37"/>
  <c r="L63" i="37"/>
  <c r="L72" i="37" s="1"/>
  <c r="D63" i="37"/>
  <c r="D72" i="37" s="1"/>
  <c r="K63" i="37"/>
  <c r="K72" i="37" s="1"/>
  <c r="C63" i="37"/>
  <c r="C72" i="37" s="1"/>
  <c r="M71" i="37"/>
  <c r="C53" i="37" s="1"/>
  <c r="J63" i="37"/>
  <c r="J72" i="37" s="1"/>
  <c r="I63" i="37"/>
  <c r="H63" i="37"/>
  <c r="F72" i="37"/>
  <c r="E85" i="37"/>
  <c r="E81" i="37"/>
  <c r="E77" i="37"/>
  <c r="E86" i="37"/>
  <c r="E82" i="37"/>
  <c r="E78" i="37"/>
  <c r="E79" i="37"/>
  <c r="F76" i="37"/>
  <c r="E84" i="37"/>
  <c r="E80" i="37"/>
  <c r="D87" i="37"/>
  <c r="H72" i="37"/>
  <c r="E72" i="36"/>
  <c r="L72" i="36"/>
  <c r="D72" i="36"/>
  <c r="D87" i="34"/>
  <c r="J72" i="26"/>
  <c r="J74" i="26" s="1"/>
  <c r="I72" i="29"/>
  <c r="I37" i="29" s="1"/>
  <c r="C52" i="36"/>
  <c r="E85" i="36"/>
  <c r="E81" i="36"/>
  <c r="E77" i="36"/>
  <c r="E86" i="36"/>
  <c r="E82" i="36"/>
  <c r="E78" i="36"/>
  <c r="E79" i="36"/>
  <c r="F76" i="36"/>
  <c r="E84" i="36"/>
  <c r="E80" i="36"/>
  <c r="D87" i="36"/>
  <c r="G63" i="36"/>
  <c r="G72" i="36" s="1"/>
  <c r="F63" i="36"/>
  <c r="F72" i="36" s="1"/>
  <c r="E63" i="36"/>
  <c r="L63" i="36"/>
  <c r="D63" i="36"/>
  <c r="K63" i="36"/>
  <c r="K72" i="36" s="1"/>
  <c r="C63" i="36"/>
  <c r="C72" i="36" s="1"/>
  <c r="M71" i="36"/>
  <c r="C53" i="36" s="1"/>
  <c r="J63" i="36"/>
  <c r="J72" i="36" s="1"/>
  <c r="I63" i="36"/>
  <c r="I72" i="36" s="1"/>
  <c r="H63" i="36"/>
  <c r="H72" i="36" s="1"/>
  <c r="J74" i="35"/>
  <c r="J37" i="35"/>
  <c r="J73" i="35"/>
  <c r="G74" i="35"/>
  <c r="G37" i="35"/>
  <c r="G73" i="35"/>
  <c r="C74" i="35"/>
  <c r="C37" i="35"/>
  <c r="C73" i="35"/>
  <c r="D74" i="35"/>
  <c r="D73" i="35"/>
  <c r="D37" i="35"/>
  <c r="I74" i="35"/>
  <c r="I73" i="35"/>
  <c r="I37" i="35"/>
  <c r="K74" i="35"/>
  <c r="K37" i="35"/>
  <c r="K73" i="35"/>
  <c r="L72" i="25"/>
  <c r="L73" i="25" s="1"/>
  <c r="D72" i="29"/>
  <c r="D74" i="29" s="1"/>
  <c r="E85" i="35"/>
  <c r="E81" i="35"/>
  <c r="E77" i="35"/>
  <c r="E86" i="35"/>
  <c r="E82" i="35"/>
  <c r="E78" i="35"/>
  <c r="E79" i="35"/>
  <c r="F76" i="35"/>
  <c r="E84" i="35"/>
  <c r="E80" i="35"/>
  <c r="D87" i="35"/>
  <c r="G72" i="33"/>
  <c r="G73" i="33" s="1"/>
  <c r="D72" i="34"/>
  <c r="D37" i="34" s="1"/>
  <c r="F74" i="35"/>
  <c r="F73" i="35"/>
  <c r="F37" i="35"/>
  <c r="L74" i="34"/>
  <c r="L73" i="34"/>
  <c r="L37" i="34"/>
  <c r="J74" i="34"/>
  <c r="J37" i="34"/>
  <c r="J73" i="34"/>
  <c r="G74" i="34"/>
  <c r="G37" i="34"/>
  <c r="G73" i="34"/>
  <c r="H74" i="34"/>
  <c r="H73" i="34"/>
  <c r="H37" i="34"/>
  <c r="I74" i="34"/>
  <c r="I73" i="34"/>
  <c r="I37" i="34"/>
  <c r="C74" i="34"/>
  <c r="C37" i="34"/>
  <c r="C73" i="34"/>
  <c r="F72" i="34"/>
  <c r="C87" i="34"/>
  <c r="K74" i="34"/>
  <c r="K73" i="34"/>
  <c r="K37" i="34"/>
  <c r="D87" i="32"/>
  <c r="E85" i="34"/>
  <c r="E81" i="34"/>
  <c r="E77" i="34"/>
  <c r="E86" i="34"/>
  <c r="E82" i="34"/>
  <c r="E78" i="34"/>
  <c r="E79" i="34"/>
  <c r="F76" i="34"/>
  <c r="E84" i="34"/>
  <c r="E80" i="34"/>
  <c r="I72" i="26"/>
  <c r="I74" i="26" s="1"/>
  <c r="H74" i="33"/>
  <c r="H73" i="33"/>
  <c r="H37" i="33"/>
  <c r="C74" i="33"/>
  <c r="C37" i="33"/>
  <c r="C73" i="33"/>
  <c r="K74" i="33"/>
  <c r="K37" i="33"/>
  <c r="K73" i="33"/>
  <c r="E85" i="33"/>
  <c r="E81" i="33"/>
  <c r="E77" i="33"/>
  <c r="E86" i="33"/>
  <c r="E90" i="33" s="1"/>
  <c r="E82" i="33"/>
  <c r="E78" i="33"/>
  <c r="E79" i="33"/>
  <c r="F76" i="33"/>
  <c r="E84" i="33"/>
  <c r="E80" i="33"/>
  <c r="L72" i="26"/>
  <c r="L73" i="26" s="1"/>
  <c r="L74" i="33"/>
  <c r="L73" i="33"/>
  <c r="L37" i="33"/>
  <c r="D87" i="33"/>
  <c r="F72" i="33"/>
  <c r="I74" i="33"/>
  <c r="I73" i="33"/>
  <c r="I37" i="33"/>
  <c r="D73" i="33"/>
  <c r="D74" i="33"/>
  <c r="D37" i="33"/>
  <c r="K72" i="32"/>
  <c r="C87" i="32"/>
  <c r="G63" i="32"/>
  <c r="G72" i="32" s="1"/>
  <c r="F63" i="32"/>
  <c r="F72" i="32" s="1"/>
  <c r="E63" i="32"/>
  <c r="E72" i="32" s="1"/>
  <c r="L63" i="32"/>
  <c r="L72" i="32" s="1"/>
  <c r="D63" i="32"/>
  <c r="D72" i="32" s="1"/>
  <c r="K63" i="32"/>
  <c r="C63" i="32"/>
  <c r="C72" i="32" s="1"/>
  <c r="M71" i="32"/>
  <c r="C53" i="32" s="1"/>
  <c r="J63" i="32"/>
  <c r="J72" i="32" s="1"/>
  <c r="I63" i="32"/>
  <c r="I72" i="32" s="1"/>
  <c r="H63" i="32"/>
  <c r="H72" i="32" s="1"/>
  <c r="E85" i="32"/>
  <c r="E81" i="32"/>
  <c r="E77" i="32"/>
  <c r="E86" i="32"/>
  <c r="E82" i="32"/>
  <c r="E78" i="32"/>
  <c r="E79" i="32"/>
  <c r="F76" i="32"/>
  <c r="E84" i="32"/>
  <c r="E80" i="32"/>
  <c r="E72" i="27"/>
  <c r="E73" i="27" s="1"/>
  <c r="D87" i="30"/>
  <c r="D90" i="32"/>
  <c r="F72" i="29"/>
  <c r="G72" i="31"/>
  <c r="H72" i="31"/>
  <c r="C87" i="26"/>
  <c r="E85" i="31"/>
  <c r="E81" i="31"/>
  <c r="E77" i="31"/>
  <c r="E86" i="31"/>
  <c r="E90" i="31" s="1"/>
  <c r="E82" i="31"/>
  <c r="E78" i="31"/>
  <c r="E79" i="31"/>
  <c r="F76" i="31"/>
  <c r="E84" i="31"/>
  <c r="E80" i="31"/>
  <c r="D87" i="31"/>
  <c r="G63" i="31"/>
  <c r="F63" i="31"/>
  <c r="E63" i="31"/>
  <c r="E72" i="31" s="1"/>
  <c r="L63" i="31"/>
  <c r="L72" i="31" s="1"/>
  <c r="D63" i="31"/>
  <c r="D72" i="31" s="1"/>
  <c r="K63" i="31"/>
  <c r="K72" i="31" s="1"/>
  <c r="C63" i="31"/>
  <c r="C72" i="31" s="1"/>
  <c r="M71" i="31"/>
  <c r="C53" i="31" s="1"/>
  <c r="J63" i="31"/>
  <c r="J72" i="31" s="1"/>
  <c r="I63" i="31"/>
  <c r="I72" i="31" s="1"/>
  <c r="H63" i="31"/>
  <c r="C52" i="31"/>
  <c r="C87" i="31"/>
  <c r="F72" i="31"/>
  <c r="C72" i="30"/>
  <c r="K72" i="30"/>
  <c r="I72" i="30"/>
  <c r="C52" i="30"/>
  <c r="C72" i="26"/>
  <c r="C90" i="28"/>
  <c r="C87" i="24"/>
  <c r="G63" i="30"/>
  <c r="G72" i="30" s="1"/>
  <c r="F63" i="30"/>
  <c r="E63" i="30"/>
  <c r="E72" i="30" s="1"/>
  <c r="L63" i="30"/>
  <c r="L72" i="30" s="1"/>
  <c r="D63" i="30"/>
  <c r="D72" i="30" s="1"/>
  <c r="K63" i="30"/>
  <c r="C63" i="30"/>
  <c r="M71" i="30"/>
  <c r="C53" i="30" s="1"/>
  <c r="J63" i="30"/>
  <c r="J72" i="30" s="1"/>
  <c r="H63" i="30"/>
  <c r="H72" i="30" s="1"/>
  <c r="I63" i="30"/>
  <c r="C87" i="27"/>
  <c r="D87" i="29"/>
  <c r="C87" i="30"/>
  <c r="D90" i="30"/>
  <c r="F72" i="30"/>
  <c r="D72" i="25"/>
  <c r="D73" i="25" s="1"/>
  <c r="E85" i="30"/>
  <c r="E81" i="30"/>
  <c r="E77" i="30"/>
  <c r="E86" i="30"/>
  <c r="E82" i="30"/>
  <c r="E78" i="30"/>
  <c r="E79" i="30"/>
  <c r="F76" i="30"/>
  <c r="E84" i="30"/>
  <c r="E80" i="30"/>
  <c r="G74" i="29"/>
  <c r="G73" i="29"/>
  <c r="G37" i="29"/>
  <c r="K74" i="29"/>
  <c r="K73" i="29"/>
  <c r="K37" i="29"/>
  <c r="C74" i="29"/>
  <c r="C73" i="29"/>
  <c r="C37" i="29"/>
  <c r="L74" i="29"/>
  <c r="L73" i="29"/>
  <c r="L37" i="29"/>
  <c r="E74" i="29"/>
  <c r="E37" i="29"/>
  <c r="E73" i="29"/>
  <c r="J74" i="29"/>
  <c r="J37" i="29"/>
  <c r="J73" i="29"/>
  <c r="E85" i="29"/>
  <c r="E81" i="29"/>
  <c r="E77" i="29"/>
  <c r="E86" i="29"/>
  <c r="E82" i="29"/>
  <c r="E78" i="29"/>
  <c r="E79" i="29"/>
  <c r="F76" i="29"/>
  <c r="E84" i="29"/>
  <c r="E80" i="29"/>
  <c r="C90" i="22"/>
  <c r="L72" i="28"/>
  <c r="C88" i="28" s="1"/>
  <c r="C87" i="29"/>
  <c r="H74" i="29"/>
  <c r="H37" i="29"/>
  <c r="H73" i="29"/>
  <c r="D90" i="29"/>
  <c r="I74" i="28"/>
  <c r="I37" i="28"/>
  <c r="I73" i="28"/>
  <c r="C90" i="25"/>
  <c r="E74" i="28"/>
  <c r="E37" i="28"/>
  <c r="K72" i="17"/>
  <c r="K73" i="17" s="1"/>
  <c r="F74" i="28"/>
  <c r="F37" i="28"/>
  <c r="F73" i="28"/>
  <c r="C74" i="28"/>
  <c r="C37" i="28"/>
  <c r="C73" i="28"/>
  <c r="G74" i="28"/>
  <c r="G73" i="28"/>
  <c r="G37" i="28"/>
  <c r="H74" i="28"/>
  <c r="H37" i="28"/>
  <c r="H73" i="28"/>
  <c r="J74" i="28"/>
  <c r="J37" i="28"/>
  <c r="J73" i="28"/>
  <c r="K74" i="28"/>
  <c r="K73" i="28"/>
  <c r="K37" i="28"/>
  <c r="E85" i="28"/>
  <c r="E81" i="28"/>
  <c r="E77" i="28"/>
  <c r="E86" i="28"/>
  <c r="E82" i="28"/>
  <c r="E78" i="28"/>
  <c r="E79" i="28"/>
  <c r="F76" i="28"/>
  <c r="E84" i="28"/>
  <c r="E80" i="28"/>
  <c r="D87" i="28"/>
  <c r="L72" i="24"/>
  <c r="L74" i="24" s="1"/>
  <c r="D87" i="27"/>
  <c r="D74" i="28"/>
  <c r="D37" i="28"/>
  <c r="D73" i="28"/>
  <c r="C52" i="28"/>
  <c r="D74" i="27"/>
  <c r="D73" i="27"/>
  <c r="D37" i="27"/>
  <c r="G74" i="27"/>
  <c r="G37" i="27"/>
  <c r="G73" i="27"/>
  <c r="K74" i="27"/>
  <c r="K37" i="27"/>
  <c r="K73" i="27"/>
  <c r="C74" i="27"/>
  <c r="C37" i="27"/>
  <c r="C73" i="27"/>
  <c r="H74" i="27"/>
  <c r="H37" i="27"/>
  <c r="H73" i="27"/>
  <c r="J74" i="27"/>
  <c r="J37" i="27"/>
  <c r="J73" i="27"/>
  <c r="D87" i="26"/>
  <c r="D72" i="15"/>
  <c r="D74" i="15" s="1"/>
  <c r="L74" i="27"/>
  <c r="L73" i="27"/>
  <c r="L37" i="27"/>
  <c r="E85" i="27"/>
  <c r="E81" i="27"/>
  <c r="E77" i="27"/>
  <c r="E86" i="27"/>
  <c r="E82" i="27"/>
  <c r="E78" i="27"/>
  <c r="E79" i="27"/>
  <c r="F76" i="27"/>
  <c r="E84" i="27"/>
  <c r="E80" i="27"/>
  <c r="F72" i="15"/>
  <c r="F73" i="15" s="1"/>
  <c r="I74" i="27"/>
  <c r="I73" i="27"/>
  <c r="I37" i="27"/>
  <c r="F72" i="27"/>
  <c r="H74" i="26"/>
  <c r="H37" i="26"/>
  <c r="H73" i="26"/>
  <c r="K74" i="26"/>
  <c r="K37" i="26"/>
  <c r="K73" i="26"/>
  <c r="G74" i="26"/>
  <c r="G73" i="26"/>
  <c r="G37" i="26"/>
  <c r="D72" i="24"/>
  <c r="D37" i="24" s="1"/>
  <c r="D87" i="25"/>
  <c r="E72" i="24"/>
  <c r="E74" i="24" s="1"/>
  <c r="F72" i="26"/>
  <c r="D74" i="26"/>
  <c r="D73" i="26"/>
  <c r="D37" i="26"/>
  <c r="E85" i="26"/>
  <c r="E81" i="26"/>
  <c r="E77" i="26"/>
  <c r="E86" i="26"/>
  <c r="E90" i="26" s="1"/>
  <c r="E82" i="26"/>
  <c r="E78" i="26"/>
  <c r="E79" i="26"/>
  <c r="F76" i="26"/>
  <c r="E84" i="26"/>
  <c r="E80" i="26"/>
  <c r="H74" i="25"/>
  <c r="H37" i="25"/>
  <c r="H73" i="25"/>
  <c r="C87" i="23"/>
  <c r="G74" i="25"/>
  <c r="G73" i="25"/>
  <c r="G37" i="25"/>
  <c r="E85" i="25"/>
  <c r="E81" i="25"/>
  <c r="E77" i="25"/>
  <c r="E86" i="25"/>
  <c r="E82" i="25"/>
  <c r="E78" i="25"/>
  <c r="E79" i="25"/>
  <c r="F76" i="25"/>
  <c r="E84" i="25"/>
  <c r="E80" i="25"/>
  <c r="J74" i="25"/>
  <c r="J73" i="25"/>
  <c r="J37" i="25"/>
  <c r="F72" i="25"/>
  <c r="H72" i="18"/>
  <c r="H73" i="18" s="1"/>
  <c r="C52" i="25"/>
  <c r="C74" i="25"/>
  <c r="C73" i="25"/>
  <c r="C37" i="25"/>
  <c r="E74" i="25"/>
  <c r="E37" i="25"/>
  <c r="E73" i="25"/>
  <c r="D90" i="25"/>
  <c r="C74" i="24"/>
  <c r="C73" i="24"/>
  <c r="C37" i="24"/>
  <c r="I74" i="24"/>
  <c r="I73" i="24"/>
  <c r="I37" i="24"/>
  <c r="K74" i="24"/>
  <c r="K73" i="24"/>
  <c r="K37" i="24"/>
  <c r="C72" i="18"/>
  <c r="C74" i="18" s="1"/>
  <c r="G74" i="24"/>
  <c r="G73" i="24"/>
  <c r="G37" i="24"/>
  <c r="H72" i="17"/>
  <c r="H37" i="17" s="1"/>
  <c r="H74" i="24"/>
  <c r="H73" i="24"/>
  <c r="H37" i="24"/>
  <c r="F72" i="24"/>
  <c r="J74" i="24"/>
  <c r="J37" i="24"/>
  <c r="J73" i="24"/>
  <c r="E85" i="24"/>
  <c r="E81" i="24"/>
  <c r="E77" i="24"/>
  <c r="E86" i="24"/>
  <c r="E82" i="24"/>
  <c r="E78" i="24"/>
  <c r="E79" i="24"/>
  <c r="F76" i="24"/>
  <c r="E84" i="24"/>
  <c r="E80" i="24"/>
  <c r="D87" i="24"/>
  <c r="D87" i="22"/>
  <c r="C52" i="23"/>
  <c r="G63" i="23"/>
  <c r="G72" i="23" s="1"/>
  <c r="F63" i="23"/>
  <c r="F72" i="23" s="1"/>
  <c r="E63" i="23"/>
  <c r="E72" i="23" s="1"/>
  <c r="L63" i="23"/>
  <c r="L72" i="23" s="1"/>
  <c r="D63" i="23"/>
  <c r="D72" i="23" s="1"/>
  <c r="K63" i="23"/>
  <c r="K72" i="23" s="1"/>
  <c r="C63" i="23"/>
  <c r="C72" i="23" s="1"/>
  <c r="M71" i="23"/>
  <c r="C53" i="23" s="1"/>
  <c r="J63" i="23"/>
  <c r="J72" i="23" s="1"/>
  <c r="I63" i="23"/>
  <c r="I72" i="23" s="1"/>
  <c r="H63" i="23"/>
  <c r="H72" i="23" s="1"/>
  <c r="L72" i="17"/>
  <c r="L74" i="17" s="1"/>
  <c r="C90" i="21"/>
  <c r="E85" i="23"/>
  <c r="E81" i="23"/>
  <c r="E77" i="23"/>
  <c r="E86" i="23"/>
  <c r="E90" i="23" s="1"/>
  <c r="E82" i="23"/>
  <c r="E78" i="23"/>
  <c r="E79" i="23"/>
  <c r="F76" i="23"/>
  <c r="E84" i="23"/>
  <c r="E80" i="23"/>
  <c r="D87" i="23"/>
  <c r="F72" i="22"/>
  <c r="E72" i="22"/>
  <c r="C52" i="22"/>
  <c r="J72" i="17"/>
  <c r="J37" i="17" s="1"/>
  <c r="G63" i="22"/>
  <c r="G72" i="22" s="1"/>
  <c r="F63" i="22"/>
  <c r="E63" i="22"/>
  <c r="L63" i="22"/>
  <c r="L72" i="22" s="1"/>
  <c r="D63" i="22"/>
  <c r="D72" i="22" s="1"/>
  <c r="K63" i="22"/>
  <c r="K72" i="22" s="1"/>
  <c r="C63" i="22"/>
  <c r="C72" i="22" s="1"/>
  <c r="M71" i="22"/>
  <c r="C53" i="22" s="1"/>
  <c r="J63" i="22"/>
  <c r="J72" i="22" s="1"/>
  <c r="I63" i="22"/>
  <c r="I72" i="22" s="1"/>
  <c r="H63" i="22"/>
  <c r="H72" i="22" s="1"/>
  <c r="I72" i="15"/>
  <c r="I74" i="15" s="1"/>
  <c r="E85" i="22"/>
  <c r="E81" i="22"/>
  <c r="E77" i="22"/>
  <c r="E86" i="22"/>
  <c r="E82" i="22"/>
  <c r="E78" i="22"/>
  <c r="E79" i="22"/>
  <c r="F76" i="22"/>
  <c r="E84" i="22"/>
  <c r="E80" i="22"/>
  <c r="E72" i="18"/>
  <c r="E73" i="18" s="1"/>
  <c r="K72" i="21"/>
  <c r="D87" i="20"/>
  <c r="G63" i="21"/>
  <c r="G72" i="21" s="1"/>
  <c r="F63" i="21"/>
  <c r="F72" i="21" s="1"/>
  <c r="E63" i="21"/>
  <c r="E72" i="21" s="1"/>
  <c r="L63" i="21"/>
  <c r="L72" i="21" s="1"/>
  <c r="D63" i="21"/>
  <c r="D72" i="21" s="1"/>
  <c r="K63" i="21"/>
  <c r="C63" i="21"/>
  <c r="C72" i="21" s="1"/>
  <c r="M71" i="21"/>
  <c r="C53" i="21" s="1"/>
  <c r="J63" i="21"/>
  <c r="J72" i="21" s="1"/>
  <c r="I63" i="21"/>
  <c r="I72" i="21" s="1"/>
  <c r="H63" i="21"/>
  <c r="H72" i="21" s="1"/>
  <c r="E85" i="21"/>
  <c r="E81" i="21"/>
  <c r="E77" i="21"/>
  <c r="E86" i="21"/>
  <c r="E90" i="21" s="1"/>
  <c r="E82" i="21"/>
  <c r="E78" i="21"/>
  <c r="E79" i="21"/>
  <c r="F76" i="21"/>
  <c r="E84" i="21"/>
  <c r="E80" i="21"/>
  <c r="D87" i="21"/>
  <c r="D72" i="16"/>
  <c r="D73" i="16" s="1"/>
  <c r="C52" i="21"/>
  <c r="H72" i="20"/>
  <c r="G63" i="20"/>
  <c r="G72" i="20" s="1"/>
  <c r="H63" i="20"/>
  <c r="F63" i="20"/>
  <c r="F72" i="20" s="1"/>
  <c r="E63" i="20"/>
  <c r="E72" i="20" s="1"/>
  <c r="L63" i="20"/>
  <c r="L72" i="20" s="1"/>
  <c r="D63" i="20"/>
  <c r="D72" i="20" s="1"/>
  <c r="K63" i="20"/>
  <c r="K72" i="20" s="1"/>
  <c r="C63" i="20"/>
  <c r="C72" i="20" s="1"/>
  <c r="M71" i="20"/>
  <c r="C53" i="20" s="1"/>
  <c r="J63" i="20"/>
  <c r="J72" i="20" s="1"/>
  <c r="I63" i="20"/>
  <c r="I72" i="20" s="1"/>
  <c r="D87" i="18"/>
  <c r="E85" i="20"/>
  <c r="E81" i="20"/>
  <c r="E77" i="20"/>
  <c r="E86" i="20"/>
  <c r="E90" i="20" s="1"/>
  <c r="E82" i="20"/>
  <c r="E78" i="20"/>
  <c r="E79" i="20"/>
  <c r="F76" i="20"/>
  <c r="E84" i="20"/>
  <c r="E80" i="20"/>
  <c r="C87" i="20"/>
  <c r="D90" i="20"/>
  <c r="J72" i="19"/>
  <c r="E72" i="16"/>
  <c r="E73" i="16" s="1"/>
  <c r="D72" i="17"/>
  <c r="D74" i="17" s="1"/>
  <c r="E72" i="15"/>
  <c r="E74" i="15" s="1"/>
  <c r="F72" i="19"/>
  <c r="E85" i="19"/>
  <c r="E81" i="19"/>
  <c r="E77" i="19"/>
  <c r="E86" i="19"/>
  <c r="E82" i="19"/>
  <c r="E78" i="19"/>
  <c r="E79" i="19"/>
  <c r="F76" i="19"/>
  <c r="E84" i="19"/>
  <c r="E80" i="19"/>
  <c r="D87" i="19"/>
  <c r="C52" i="19"/>
  <c r="C87" i="19"/>
  <c r="H72" i="15"/>
  <c r="H73" i="15" s="1"/>
  <c r="E72" i="17"/>
  <c r="E73" i="17" s="1"/>
  <c r="G63" i="19"/>
  <c r="G72" i="19" s="1"/>
  <c r="F63" i="19"/>
  <c r="E63" i="19"/>
  <c r="E72" i="19" s="1"/>
  <c r="L63" i="19"/>
  <c r="L72" i="19" s="1"/>
  <c r="D63" i="19"/>
  <c r="D72" i="19" s="1"/>
  <c r="K63" i="19"/>
  <c r="K72" i="19" s="1"/>
  <c r="C63" i="19"/>
  <c r="C72" i="19" s="1"/>
  <c r="H63" i="19"/>
  <c r="H72" i="19" s="1"/>
  <c r="M71" i="19"/>
  <c r="C53" i="19" s="1"/>
  <c r="J63" i="19"/>
  <c r="I63" i="19"/>
  <c r="I72" i="19" s="1"/>
  <c r="I72" i="16"/>
  <c r="I74" i="16" s="1"/>
  <c r="K74" i="18"/>
  <c r="K37" i="18"/>
  <c r="K73" i="18"/>
  <c r="D74" i="18"/>
  <c r="D73" i="18"/>
  <c r="D37" i="18"/>
  <c r="I74" i="18"/>
  <c r="I37" i="18"/>
  <c r="I73" i="18"/>
  <c r="G74" i="18"/>
  <c r="G37" i="18"/>
  <c r="G73" i="18"/>
  <c r="L73" i="18"/>
  <c r="L74" i="18"/>
  <c r="L37" i="18"/>
  <c r="J74" i="18"/>
  <c r="J73" i="18"/>
  <c r="J37" i="18"/>
  <c r="J72" i="15"/>
  <c r="J37" i="15" s="1"/>
  <c r="D87" i="17"/>
  <c r="C87" i="18"/>
  <c r="C72" i="15"/>
  <c r="C37" i="15" s="1"/>
  <c r="C90" i="15"/>
  <c r="C87" i="17"/>
  <c r="D90" i="18"/>
  <c r="C52" i="18"/>
  <c r="E85" i="18"/>
  <c r="E81" i="18"/>
  <c r="E77" i="18"/>
  <c r="E84" i="18"/>
  <c r="E86" i="18"/>
  <c r="E82" i="18"/>
  <c r="E78" i="18"/>
  <c r="E79" i="18"/>
  <c r="E80" i="18"/>
  <c r="F76" i="18"/>
  <c r="F72" i="18"/>
  <c r="G72" i="16"/>
  <c r="G74" i="16" s="1"/>
  <c r="C74" i="17"/>
  <c r="C37" i="17"/>
  <c r="C73" i="17"/>
  <c r="G74" i="17"/>
  <c r="G73" i="17"/>
  <c r="G37" i="17"/>
  <c r="C52" i="17"/>
  <c r="F72" i="17"/>
  <c r="L72" i="16"/>
  <c r="D90" i="17"/>
  <c r="I74" i="17"/>
  <c r="I37" i="17"/>
  <c r="I73" i="17"/>
  <c r="C87" i="16"/>
  <c r="D87" i="16"/>
  <c r="E85" i="17"/>
  <c r="E81" i="17"/>
  <c r="E77" i="17"/>
  <c r="E86" i="17"/>
  <c r="E82" i="17"/>
  <c r="E78" i="17"/>
  <c r="E79" i="17"/>
  <c r="F76" i="17"/>
  <c r="E84" i="17"/>
  <c r="E80" i="17"/>
  <c r="H74" i="16"/>
  <c r="H73" i="16"/>
  <c r="H37" i="16"/>
  <c r="J74" i="16"/>
  <c r="J73" i="16"/>
  <c r="J37" i="16"/>
  <c r="C74" i="16"/>
  <c r="C37" i="16"/>
  <c r="C73" i="16"/>
  <c r="K74" i="16"/>
  <c r="K73" i="16"/>
  <c r="K37" i="16"/>
  <c r="D87" i="14"/>
  <c r="C90" i="14"/>
  <c r="D87" i="15"/>
  <c r="C52" i="16"/>
  <c r="E85" i="16"/>
  <c r="E81" i="16"/>
  <c r="E77" i="16"/>
  <c r="E86" i="16"/>
  <c r="E82" i="16"/>
  <c r="E78" i="16"/>
  <c r="E79" i="16"/>
  <c r="F76" i="16"/>
  <c r="E84" i="16"/>
  <c r="E80" i="16"/>
  <c r="F74" i="16"/>
  <c r="F73" i="16"/>
  <c r="F37" i="16"/>
  <c r="D90" i="16"/>
  <c r="K74" i="15"/>
  <c r="K37" i="15"/>
  <c r="K73" i="15"/>
  <c r="G74" i="15"/>
  <c r="G37" i="15"/>
  <c r="G73" i="15"/>
  <c r="L74" i="15"/>
  <c r="L73" i="15"/>
  <c r="L37" i="15"/>
  <c r="E85" i="15"/>
  <c r="E81" i="15"/>
  <c r="E77" i="15"/>
  <c r="E86" i="15"/>
  <c r="E82" i="15"/>
  <c r="E78" i="15"/>
  <c r="E79" i="15"/>
  <c r="F76" i="15"/>
  <c r="E84" i="15"/>
  <c r="E80" i="15"/>
  <c r="D90" i="15"/>
  <c r="D72" i="14"/>
  <c r="G63" i="14"/>
  <c r="G72" i="14" s="1"/>
  <c r="F63" i="14"/>
  <c r="F72" i="14" s="1"/>
  <c r="I63" i="14"/>
  <c r="I72" i="14" s="1"/>
  <c r="E63" i="14"/>
  <c r="E72" i="14" s="1"/>
  <c r="L63" i="14"/>
  <c r="L72" i="14" s="1"/>
  <c r="D63" i="14"/>
  <c r="K63" i="14"/>
  <c r="K72" i="14" s="1"/>
  <c r="C63" i="14"/>
  <c r="C72" i="14" s="1"/>
  <c r="M71" i="14"/>
  <c r="C53" i="14" s="1"/>
  <c r="J63" i="14"/>
  <c r="J72" i="14" s="1"/>
  <c r="H63" i="14"/>
  <c r="H72" i="14" s="1"/>
  <c r="E85" i="14"/>
  <c r="E81" i="14"/>
  <c r="E80" i="14"/>
  <c r="E77" i="14"/>
  <c r="E86" i="14"/>
  <c r="E82" i="14"/>
  <c r="E84" i="14"/>
  <c r="E78" i="14"/>
  <c r="E79" i="14"/>
  <c r="F76" i="14"/>
  <c r="C52" i="14"/>
  <c r="P14" i="10"/>
  <c r="Q14" i="10"/>
  <c r="R14" i="10"/>
  <c r="S14" i="10"/>
  <c r="O14" i="10"/>
  <c r="F77" i="43" l="1"/>
  <c r="M77" i="43" s="1"/>
  <c r="O12" i="43" s="1"/>
  <c r="F86" i="43"/>
  <c r="F82" i="43"/>
  <c r="F78" i="43"/>
  <c r="M78" i="43" s="1"/>
  <c r="O78" i="43" s="1"/>
  <c r="F85" i="43"/>
  <c r="F87" i="43" s="1"/>
  <c r="M87" i="43" s="1"/>
  <c r="F83" i="43"/>
  <c r="F79" i="43"/>
  <c r="F81" i="43"/>
  <c r="M81" i="43" s="1"/>
  <c r="F88" i="43"/>
  <c r="F40" i="43" s="1"/>
  <c r="F84" i="43"/>
  <c r="F80" i="43"/>
  <c r="M80" i="43" s="1"/>
  <c r="F89" i="43"/>
  <c r="D43" i="43"/>
  <c r="D42" i="43"/>
  <c r="M79" i="43"/>
  <c r="M37" i="43"/>
  <c r="C83" i="43"/>
  <c r="D83" i="43"/>
  <c r="D41" i="43" s="1"/>
  <c r="M84" i="43"/>
  <c r="E83" i="43"/>
  <c r="E41" i="43" s="1"/>
  <c r="E42" i="43" s="1"/>
  <c r="C89" i="43"/>
  <c r="D89" i="43"/>
  <c r="E43" i="43"/>
  <c r="E88" i="38"/>
  <c r="E40" i="38" s="1"/>
  <c r="C40" i="43"/>
  <c r="M88" i="43"/>
  <c r="E83" i="42"/>
  <c r="M85" i="43"/>
  <c r="O36" i="43" s="1"/>
  <c r="E90" i="43"/>
  <c r="M74" i="43"/>
  <c r="D50" i="43"/>
  <c r="M73" i="43"/>
  <c r="D53" i="43" s="1"/>
  <c r="E41" i="42"/>
  <c r="E42" i="42" s="1"/>
  <c r="C37" i="40"/>
  <c r="M80" i="42"/>
  <c r="E90" i="42"/>
  <c r="M74" i="42"/>
  <c r="D50" i="42"/>
  <c r="M73" i="42"/>
  <c r="D53" i="42" s="1"/>
  <c r="C40" i="42"/>
  <c r="C73" i="40"/>
  <c r="M37" i="42"/>
  <c r="C83" i="42"/>
  <c r="D83" i="42"/>
  <c r="D41" i="42" s="1"/>
  <c r="D42" i="42" s="1"/>
  <c r="E43" i="42"/>
  <c r="C89" i="42"/>
  <c r="D89" i="42"/>
  <c r="E74" i="33"/>
  <c r="F77" i="42"/>
  <c r="M77" i="42" s="1"/>
  <c r="O12" i="42" s="1"/>
  <c r="F86" i="42"/>
  <c r="F82" i="42"/>
  <c r="F78" i="42"/>
  <c r="M78" i="42" s="1"/>
  <c r="O78" i="42" s="1"/>
  <c r="F83" i="42"/>
  <c r="F79" i="42"/>
  <c r="M79" i="42" s="1"/>
  <c r="F88" i="42"/>
  <c r="F40" i="42" s="1"/>
  <c r="F84" i="42"/>
  <c r="M84" i="42" s="1"/>
  <c r="F80" i="42"/>
  <c r="F89" i="42"/>
  <c r="F85" i="42"/>
  <c r="F81" i="42"/>
  <c r="M81" i="42" s="1"/>
  <c r="E87" i="42"/>
  <c r="D43" i="42"/>
  <c r="F74" i="41"/>
  <c r="F37" i="41"/>
  <c r="F73" i="41"/>
  <c r="E74" i="41"/>
  <c r="E73" i="41"/>
  <c r="E37" i="41"/>
  <c r="E88" i="41"/>
  <c r="E40" i="41" s="1"/>
  <c r="J74" i="41"/>
  <c r="J73" i="41"/>
  <c r="J37" i="41"/>
  <c r="L74" i="41"/>
  <c r="L37" i="41"/>
  <c r="L73" i="41"/>
  <c r="I74" i="41"/>
  <c r="I73" i="41"/>
  <c r="I37" i="41"/>
  <c r="K37" i="25"/>
  <c r="L74" i="35"/>
  <c r="M72" i="38"/>
  <c r="M74" i="38" s="1"/>
  <c r="M84" i="41"/>
  <c r="M77" i="41"/>
  <c r="O12" i="41" s="1"/>
  <c r="H74" i="41"/>
  <c r="H37" i="41"/>
  <c r="H73" i="41"/>
  <c r="D74" i="41"/>
  <c r="D37" i="41"/>
  <c r="D73" i="41"/>
  <c r="L73" i="35"/>
  <c r="K73" i="25"/>
  <c r="M72" i="41"/>
  <c r="C74" i="41"/>
  <c r="C37" i="41"/>
  <c r="C88" i="41"/>
  <c r="C73" i="41"/>
  <c r="D88" i="41"/>
  <c r="D40" i="41" s="1"/>
  <c r="G74" i="41"/>
  <c r="G37" i="41"/>
  <c r="G73" i="41"/>
  <c r="F77" i="41"/>
  <c r="F86" i="41"/>
  <c r="F82" i="41"/>
  <c r="F81" i="41"/>
  <c r="M81" i="41" s="1"/>
  <c r="F78" i="41"/>
  <c r="M78" i="41" s="1"/>
  <c r="O78" i="41" s="1"/>
  <c r="F79" i="41"/>
  <c r="M79" i="41" s="1"/>
  <c r="F88" i="41"/>
  <c r="F40" i="41" s="1"/>
  <c r="F84" i="41"/>
  <c r="F80" i="41"/>
  <c r="F85" i="41"/>
  <c r="E87" i="41"/>
  <c r="K74" i="41"/>
  <c r="K73" i="41"/>
  <c r="K37" i="41"/>
  <c r="E73" i="35"/>
  <c r="M80" i="41"/>
  <c r="E74" i="35"/>
  <c r="M82" i="41"/>
  <c r="M85" i="41"/>
  <c r="O36" i="41" s="1"/>
  <c r="H37" i="35"/>
  <c r="M37" i="35" s="1"/>
  <c r="M78" i="40"/>
  <c r="O78" i="40" s="1"/>
  <c r="E37" i="26"/>
  <c r="H74" i="35"/>
  <c r="I74" i="40"/>
  <c r="I37" i="40"/>
  <c r="E83" i="40" s="1"/>
  <c r="E41" i="40" s="1"/>
  <c r="I73" i="40"/>
  <c r="E73" i="26"/>
  <c r="M72" i="34"/>
  <c r="M74" i="34" s="1"/>
  <c r="E87" i="39"/>
  <c r="D88" i="40"/>
  <c r="D40" i="40" s="1"/>
  <c r="C88" i="40"/>
  <c r="D88" i="35"/>
  <c r="D40" i="35" s="1"/>
  <c r="D43" i="35" s="1"/>
  <c r="E88" i="40"/>
  <c r="E40" i="40" s="1"/>
  <c r="M81" i="40"/>
  <c r="M72" i="40"/>
  <c r="E37" i="33"/>
  <c r="C88" i="38"/>
  <c r="C40" i="38" s="1"/>
  <c r="F77" i="40"/>
  <c r="M77" i="40" s="1"/>
  <c r="O12" i="40" s="1"/>
  <c r="F86" i="40"/>
  <c r="F82" i="40"/>
  <c r="M82" i="40" s="1"/>
  <c r="F78" i="40"/>
  <c r="F79" i="40"/>
  <c r="F88" i="40"/>
  <c r="F40" i="40" s="1"/>
  <c r="F84" i="40"/>
  <c r="M84" i="40" s="1"/>
  <c r="F80" i="40"/>
  <c r="M80" i="40" s="1"/>
  <c r="F85" i="40"/>
  <c r="F81" i="40"/>
  <c r="E87" i="40"/>
  <c r="J73" i="26"/>
  <c r="D88" i="29"/>
  <c r="D40" i="29" s="1"/>
  <c r="D43" i="29" s="1"/>
  <c r="M79" i="40"/>
  <c r="F74" i="39"/>
  <c r="F73" i="39"/>
  <c r="F37" i="39"/>
  <c r="H74" i="39"/>
  <c r="H37" i="39"/>
  <c r="H73" i="39"/>
  <c r="M80" i="39"/>
  <c r="M84" i="39"/>
  <c r="E74" i="39"/>
  <c r="E37" i="39"/>
  <c r="E73" i="39"/>
  <c r="L37" i="25"/>
  <c r="L74" i="25"/>
  <c r="M85" i="39"/>
  <c r="O36" i="39" s="1"/>
  <c r="I74" i="39"/>
  <c r="I73" i="39"/>
  <c r="I37" i="39"/>
  <c r="J74" i="39"/>
  <c r="J37" i="39"/>
  <c r="J73" i="39"/>
  <c r="I37" i="38"/>
  <c r="E83" i="38" s="1"/>
  <c r="E41" i="38" s="1"/>
  <c r="E42" i="38" s="1"/>
  <c r="M72" i="39"/>
  <c r="C74" i="39"/>
  <c r="C37" i="39"/>
  <c r="C73" i="39"/>
  <c r="C88" i="39"/>
  <c r="D88" i="39"/>
  <c r="D40" i="39" s="1"/>
  <c r="G74" i="39"/>
  <c r="G73" i="39"/>
  <c r="G37" i="39"/>
  <c r="L74" i="39"/>
  <c r="L37" i="39"/>
  <c r="L73" i="39"/>
  <c r="D73" i="34"/>
  <c r="D88" i="38"/>
  <c r="D40" i="38" s="1"/>
  <c r="D43" i="38" s="1"/>
  <c r="I73" i="38"/>
  <c r="F89" i="38" s="1"/>
  <c r="K74" i="39"/>
  <c r="K37" i="39"/>
  <c r="K73" i="39"/>
  <c r="E74" i="34"/>
  <c r="E88" i="35"/>
  <c r="E40" i="35" s="1"/>
  <c r="E43" i="35" s="1"/>
  <c r="I74" i="38"/>
  <c r="F77" i="39"/>
  <c r="M77" i="39" s="1"/>
  <c r="O12" i="39" s="1"/>
  <c r="F85" i="39"/>
  <c r="F86" i="39"/>
  <c r="M86" i="39" s="1"/>
  <c r="M90" i="39" s="1"/>
  <c r="O64" i="39" s="1"/>
  <c r="F82" i="39"/>
  <c r="F78" i="39"/>
  <c r="M78" i="39" s="1"/>
  <c r="O78" i="39" s="1"/>
  <c r="F81" i="39"/>
  <c r="M81" i="39" s="1"/>
  <c r="F79" i="39"/>
  <c r="M79" i="39" s="1"/>
  <c r="F88" i="39"/>
  <c r="F40" i="39" s="1"/>
  <c r="F84" i="39"/>
  <c r="F80" i="39"/>
  <c r="L74" i="26"/>
  <c r="C88" i="35"/>
  <c r="C40" i="35" s="1"/>
  <c r="M82" i="39"/>
  <c r="D74" i="39"/>
  <c r="D37" i="39"/>
  <c r="D73" i="39"/>
  <c r="E88" i="39"/>
  <c r="E40" i="39" s="1"/>
  <c r="J37" i="26"/>
  <c r="D37" i="29"/>
  <c r="J73" i="33"/>
  <c r="D73" i="29"/>
  <c r="J37" i="33"/>
  <c r="E90" i="38"/>
  <c r="I37" i="25"/>
  <c r="I73" i="29"/>
  <c r="D74" i="34"/>
  <c r="M72" i="35"/>
  <c r="M74" i="35" s="1"/>
  <c r="E43" i="38"/>
  <c r="M77" i="38"/>
  <c r="O12" i="38" s="1"/>
  <c r="I73" i="25"/>
  <c r="I74" i="29"/>
  <c r="E73" i="34"/>
  <c r="F77" i="38"/>
  <c r="F81" i="38"/>
  <c r="F86" i="38"/>
  <c r="F90" i="38" s="1"/>
  <c r="F82" i="38"/>
  <c r="F78" i="38"/>
  <c r="M78" i="38" s="1"/>
  <c r="O78" i="38" s="1"/>
  <c r="F85" i="38"/>
  <c r="F79" i="38"/>
  <c r="M79" i="38" s="1"/>
  <c r="F88" i="38"/>
  <c r="F40" i="38" s="1"/>
  <c r="F84" i="38"/>
  <c r="F80" i="38"/>
  <c r="M80" i="38"/>
  <c r="E87" i="38"/>
  <c r="M85" i="38"/>
  <c r="O36" i="38" s="1"/>
  <c r="M84" i="38"/>
  <c r="M81" i="38"/>
  <c r="K74" i="37"/>
  <c r="K37" i="37"/>
  <c r="K73" i="37"/>
  <c r="L74" i="37"/>
  <c r="L73" i="37"/>
  <c r="L37" i="37"/>
  <c r="D74" i="37"/>
  <c r="D73" i="37"/>
  <c r="D37" i="37"/>
  <c r="F74" i="37"/>
  <c r="F73" i="37"/>
  <c r="F37" i="37"/>
  <c r="M79" i="37"/>
  <c r="H74" i="37"/>
  <c r="H73" i="37"/>
  <c r="H37" i="37"/>
  <c r="E90" i="37"/>
  <c r="M72" i="37"/>
  <c r="C74" i="37"/>
  <c r="C37" i="37"/>
  <c r="C73" i="37"/>
  <c r="C88" i="37"/>
  <c r="D88" i="37"/>
  <c r="D40" i="37" s="1"/>
  <c r="E74" i="37"/>
  <c r="E37" i="37"/>
  <c r="E73" i="37"/>
  <c r="M77" i="37"/>
  <c r="O12" i="37" s="1"/>
  <c r="M82" i="37"/>
  <c r="I74" i="37"/>
  <c r="I37" i="37"/>
  <c r="I73" i="37"/>
  <c r="E88" i="37"/>
  <c r="E40" i="37" s="1"/>
  <c r="J74" i="37"/>
  <c r="J37" i="37"/>
  <c r="J73" i="37"/>
  <c r="F77" i="37"/>
  <c r="F86" i="37"/>
  <c r="F82" i="37"/>
  <c r="F78" i="37"/>
  <c r="M78" i="37" s="1"/>
  <c r="O78" i="37" s="1"/>
  <c r="F79" i="37"/>
  <c r="F88" i="37"/>
  <c r="F40" i="37" s="1"/>
  <c r="F84" i="37"/>
  <c r="M84" i="37" s="1"/>
  <c r="F80" i="37"/>
  <c r="M80" i="37" s="1"/>
  <c r="F85" i="37"/>
  <c r="F81" i="37"/>
  <c r="M81" i="37" s="1"/>
  <c r="E87" i="37"/>
  <c r="M85" i="37"/>
  <c r="O36" i="37" s="1"/>
  <c r="G74" i="37"/>
  <c r="G73" i="37"/>
  <c r="G37" i="37"/>
  <c r="F74" i="36"/>
  <c r="F37" i="36"/>
  <c r="F73" i="36"/>
  <c r="F37" i="29"/>
  <c r="M72" i="36"/>
  <c r="C74" i="36"/>
  <c r="C88" i="36"/>
  <c r="C37" i="36"/>
  <c r="D88" i="36"/>
  <c r="D40" i="36" s="1"/>
  <c r="C73" i="36"/>
  <c r="F74" i="29"/>
  <c r="K74" i="36"/>
  <c r="K73" i="36"/>
  <c r="K37" i="36"/>
  <c r="E90" i="36"/>
  <c r="J74" i="36"/>
  <c r="J73" i="36"/>
  <c r="J37" i="36"/>
  <c r="M72" i="33"/>
  <c r="M73" i="33" s="1"/>
  <c r="D53" i="33" s="1"/>
  <c r="G74" i="36"/>
  <c r="G37" i="36"/>
  <c r="G73" i="36"/>
  <c r="D88" i="34"/>
  <c r="D40" i="34" s="1"/>
  <c r="D43" i="34" s="1"/>
  <c r="M77" i="36"/>
  <c r="O12" i="36" s="1"/>
  <c r="L74" i="36"/>
  <c r="L37" i="36"/>
  <c r="L73" i="36"/>
  <c r="D74" i="36"/>
  <c r="D73" i="36"/>
  <c r="D37" i="36"/>
  <c r="F73" i="29"/>
  <c r="M72" i="29"/>
  <c r="M74" i="29" s="1"/>
  <c r="H74" i="36"/>
  <c r="H73" i="36"/>
  <c r="H37" i="36"/>
  <c r="E88" i="36"/>
  <c r="E40" i="36" s="1"/>
  <c r="E74" i="36"/>
  <c r="E37" i="36"/>
  <c r="E73" i="36"/>
  <c r="I37" i="26"/>
  <c r="I74" i="36"/>
  <c r="I37" i="36"/>
  <c r="I73" i="36"/>
  <c r="F77" i="36"/>
  <c r="F86" i="36"/>
  <c r="F82" i="36"/>
  <c r="F78" i="36"/>
  <c r="M78" i="36" s="1"/>
  <c r="O78" i="36" s="1"/>
  <c r="F79" i="36"/>
  <c r="M79" i="36" s="1"/>
  <c r="F88" i="36"/>
  <c r="F40" i="36" s="1"/>
  <c r="F84" i="36"/>
  <c r="M84" i="36" s="1"/>
  <c r="F80" i="36"/>
  <c r="M80" i="36" s="1"/>
  <c r="F85" i="36"/>
  <c r="F81" i="36"/>
  <c r="M81" i="36" s="1"/>
  <c r="E87" i="36"/>
  <c r="M85" i="36"/>
  <c r="O36" i="36" s="1"/>
  <c r="M82" i="36"/>
  <c r="I73" i="26"/>
  <c r="G74" i="33"/>
  <c r="C88" i="34"/>
  <c r="C40" i="34" s="1"/>
  <c r="M79" i="35"/>
  <c r="E87" i="35"/>
  <c r="M85" i="35"/>
  <c r="O36" i="35" s="1"/>
  <c r="F77" i="35"/>
  <c r="M77" i="35" s="1"/>
  <c r="O12" i="35" s="1"/>
  <c r="F86" i="35"/>
  <c r="M86" i="35" s="1"/>
  <c r="M90" i="35" s="1"/>
  <c r="O64" i="35" s="1"/>
  <c r="F82" i="35"/>
  <c r="F78" i="35"/>
  <c r="M78" i="35" s="1"/>
  <c r="O78" i="35" s="1"/>
  <c r="F79" i="35"/>
  <c r="F88" i="35"/>
  <c r="F40" i="35" s="1"/>
  <c r="F84" i="35"/>
  <c r="M84" i="35" s="1"/>
  <c r="F80" i="35"/>
  <c r="F85" i="35"/>
  <c r="F81" i="35"/>
  <c r="M81" i="35" s="1"/>
  <c r="E88" i="29"/>
  <c r="E40" i="29" s="1"/>
  <c r="E43" i="29" s="1"/>
  <c r="C88" i="29"/>
  <c r="C40" i="29" s="1"/>
  <c r="E88" i="34"/>
  <c r="E40" i="34" s="1"/>
  <c r="E43" i="34" s="1"/>
  <c r="G37" i="33"/>
  <c r="M80" i="35"/>
  <c r="E90" i="35"/>
  <c r="M80" i="34"/>
  <c r="E37" i="27"/>
  <c r="E90" i="34"/>
  <c r="E87" i="32"/>
  <c r="F77" i="34"/>
  <c r="M77" i="34" s="1"/>
  <c r="O12" i="34" s="1"/>
  <c r="F81" i="34"/>
  <c r="M81" i="34" s="1"/>
  <c r="F86" i="34"/>
  <c r="M86" i="34" s="1"/>
  <c r="F82" i="34"/>
  <c r="F78" i="34"/>
  <c r="M78" i="34" s="1"/>
  <c r="O78" i="34" s="1"/>
  <c r="F79" i="34"/>
  <c r="M79" i="34" s="1"/>
  <c r="F85" i="34"/>
  <c r="F88" i="34"/>
  <c r="F40" i="34" s="1"/>
  <c r="F84" i="34"/>
  <c r="M84" i="34" s="1"/>
  <c r="F80" i="34"/>
  <c r="E87" i="34"/>
  <c r="M73" i="34"/>
  <c r="D53" i="34" s="1"/>
  <c r="F74" i="34"/>
  <c r="F37" i="34"/>
  <c r="E83" i="34" s="1"/>
  <c r="E41" i="34" s="1"/>
  <c r="F73" i="34"/>
  <c r="D88" i="33"/>
  <c r="D40" i="33" s="1"/>
  <c r="E88" i="33"/>
  <c r="E40" i="33" s="1"/>
  <c r="D74" i="25"/>
  <c r="C88" i="33"/>
  <c r="M72" i="27"/>
  <c r="M73" i="27" s="1"/>
  <c r="D53" i="27" s="1"/>
  <c r="F77" i="33"/>
  <c r="M77" i="33" s="1"/>
  <c r="O12" i="33" s="1"/>
  <c r="F81" i="33"/>
  <c r="M81" i="33" s="1"/>
  <c r="F86" i="33"/>
  <c r="F90" i="33" s="1"/>
  <c r="F82" i="33"/>
  <c r="F78" i="33"/>
  <c r="M78" i="33" s="1"/>
  <c r="O78" i="33" s="1"/>
  <c r="F85" i="33"/>
  <c r="F79" i="33"/>
  <c r="M79" i="33" s="1"/>
  <c r="F88" i="33"/>
  <c r="F40" i="33" s="1"/>
  <c r="F84" i="33"/>
  <c r="M84" i="33" s="1"/>
  <c r="F80" i="33"/>
  <c r="M80" i="33" s="1"/>
  <c r="E87" i="33"/>
  <c r="M82" i="33"/>
  <c r="L37" i="26"/>
  <c r="F74" i="33"/>
  <c r="F37" i="33"/>
  <c r="F73" i="33"/>
  <c r="E74" i="27"/>
  <c r="H74" i="32"/>
  <c r="H73" i="32"/>
  <c r="H37" i="32"/>
  <c r="I74" i="32"/>
  <c r="I37" i="32"/>
  <c r="I73" i="32"/>
  <c r="F74" i="32"/>
  <c r="F73" i="32"/>
  <c r="F37" i="32"/>
  <c r="G74" i="32"/>
  <c r="G73" i="32"/>
  <c r="G37" i="32"/>
  <c r="D74" i="32"/>
  <c r="D73" i="32"/>
  <c r="D37" i="32"/>
  <c r="M72" i="32"/>
  <c r="C74" i="32"/>
  <c r="C37" i="32"/>
  <c r="C88" i="32"/>
  <c r="D88" i="32"/>
  <c r="D40" i="32" s="1"/>
  <c r="C73" i="32"/>
  <c r="E88" i="32"/>
  <c r="E40" i="32" s="1"/>
  <c r="L37" i="24"/>
  <c r="F77" i="32"/>
  <c r="M77" i="32" s="1"/>
  <c r="O12" i="32" s="1"/>
  <c r="F86" i="32"/>
  <c r="F82" i="32"/>
  <c r="F78" i="32"/>
  <c r="F79" i="32"/>
  <c r="M79" i="32" s="1"/>
  <c r="F88" i="32"/>
  <c r="F40" i="32" s="1"/>
  <c r="F84" i="32"/>
  <c r="F80" i="32"/>
  <c r="M80" i="32" s="1"/>
  <c r="F85" i="32"/>
  <c r="F81" i="32"/>
  <c r="M81" i="32" s="1"/>
  <c r="K74" i="32"/>
  <c r="K73" i="32"/>
  <c r="K37" i="32"/>
  <c r="J74" i="32"/>
  <c r="J37" i="32"/>
  <c r="J73" i="32"/>
  <c r="M78" i="32"/>
  <c r="O78" i="32" s="1"/>
  <c r="M84" i="32"/>
  <c r="E87" i="30"/>
  <c r="L74" i="32"/>
  <c r="L37" i="32"/>
  <c r="L73" i="32"/>
  <c r="E90" i="32"/>
  <c r="E74" i="32"/>
  <c r="E37" i="32"/>
  <c r="E73" i="32"/>
  <c r="I74" i="31"/>
  <c r="I73" i="31"/>
  <c r="I37" i="31"/>
  <c r="M72" i="31"/>
  <c r="C74" i="31"/>
  <c r="C88" i="31"/>
  <c r="C37" i="31"/>
  <c r="C73" i="31"/>
  <c r="D88" i="31"/>
  <c r="D40" i="31" s="1"/>
  <c r="E88" i="31"/>
  <c r="E40" i="31" s="1"/>
  <c r="M81" i="31"/>
  <c r="D74" i="31"/>
  <c r="D73" i="31"/>
  <c r="D37" i="31"/>
  <c r="K74" i="31"/>
  <c r="K37" i="31"/>
  <c r="K73" i="31"/>
  <c r="H74" i="31"/>
  <c r="H73" i="31"/>
  <c r="H37" i="31"/>
  <c r="F74" i="31"/>
  <c r="F37" i="31"/>
  <c r="F73" i="31"/>
  <c r="L74" i="31"/>
  <c r="L73" i="31"/>
  <c r="L37" i="31"/>
  <c r="F77" i="31"/>
  <c r="M77" i="31" s="1"/>
  <c r="O12" i="31" s="1"/>
  <c r="F86" i="31"/>
  <c r="F90" i="31" s="1"/>
  <c r="F82" i="31"/>
  <c r="F78" i="31"/>
  <c r="F79" i="31"/>
  <c r="F88" i="31"/>
  <c r="F40" i="31" s="1"/>
  <c r="F84" i="31"/>
  <c r="M84" i="31" s="1"/>
  <c r="F80" i="31"/>
  <c r="M80" i="31" s="1"/>
  <c r="F85" i="31"/>
  <c r="F81" i="31"/>
  <c r="E87" i="31"/>
  <c r="E74" i="31"/>
  <c r="E37" i="31"/>
  <c r="E73" i="31"/>
  <c r="M79" i="31"/>
  <c r="G74" i="31"/>
  <c r="G37" i="31"/>
  <c r="G73" i="31"/>
  <c r="K37" i="17"/>
  <c r="J74" i="31"/>
  <c r="J73" i="31"/>
  <c r="J37" i="31"/>
  <c r="K74" i="17"/>
  <c r="M72" i="28"/>
  <c r="M74" i="28" s="1"/>
  <c r="E88" i="26"/>
  <c r="E40" i="26" s="1"/>
  <c r="E43" i="26" s="1"/>
  <c r="M78" i="31"/>
  <c r="O78" i="31" s="1"/>
  <c r="E74" i="30"/>
  <c r="E37" i="30"/>
  <c r="E73" i="30"/>
  <c r="G74" i="30"/>
  <c r="G73" i="30"/>
  <c r="G37" i="30"/>
  <c r="M79" i="30"/>
  <c r="H74" i="30"/>
  <c r="H37" i="30"/>
  <c r="H73" i="30"/>
  <c r="C73" i="26"/>
  <c r="F74" i="30"/>
  <c r="F37" i="30"/>
  <c r="F73" i="30"/>
  <c r="I74" i="30"/>
  <c r="I73" i="30"/>
  <c r="I37" i="30"/>
  <c r="K74" i="30"/>
  <c r="K37" i="30"/>
  <c r="K73" i="30"/>
  <c r="L74" i="30"/>
  <c r="L37" i="30"/>
  <c r="L73" i="30"/>
  <c r="C74" i="26"/>
  <c r="M82" i="30"/>
  <c r="J74" i="30"/>
  <c r="J37" i="30"/>
  <c r="J73" i="30"/>
  <c r="D74" i="30"/>
  <c r="D37" i="30"/>
  <c r="D73" i="30"/>
  <c r="C37" i="26"/>
  <c r="E90" i="30"/>
  <c r="M85" i="30"/>
  <c r="O36" i="30" s="1"/>
  <c r="F77" i="30"/>
  <c r="M77" i="30" s="1"/>
  <c r="O12" i="30" s="1"/>
  <c r="F81" i="30"/>
  <c r="M81" i="30" s="1"/>
  <c r="F86" i="30"/>
  <c r="F90" i="30" s="1"/>
  <c r="F82" i="30"/>
  <c r="F78" i="30"/>
  <c r="M78" i="30" s="1"/>
  <c r="O78" i="30" s="1"/>
  <c r="F79" i="30"/>
  <c r="F88" i="30"/>
  <c r="F40" i="30" s="1"/>
  <c r="F84" i="30"/>
  <c r="M84" i="30" s="1"/>
  <c r="F80" i="30"/>
  <c r="M80" i="30" s="1"/>
  <c r="F85" i="30"/>
  <c r="M72" i="30"/>
  <c r="C74" i="30"/>
  <c r="C73" i="30"/>
  <c r="C37" i="30"/>
  <c r="C88" i="30"/>
  <c r="D88" i="30"/>
  <c r="D40" i="30" s="1"/>
  <c r="M72" i="26"/>
  <c r="D50" i="26" s="1"/>
  <c r="D37" i="25"/>
  <c r="C88" i="26"/>
  <c r="C40" i="26" s="1"/>
  <c r="H74" i="18"/>
  <c r="D73" i="15"/>
  <c r="E88" i="30"/>
  <c r="E40" i="30" s="1"/>
  <c r="E87" i="26"/>
  <c r="L73" i="24"/>
  <c r="L73" i="28"/>
  <c r="F89" i="28" s="1"/>
  <c r="E90" i="29"/>
  <c r="L37" i="28"/>
  <c r="M37" i="28" s="1"/>
  <c r="D88" i="28"/>
  <c r="D40" i="28" s="1"/>
  <c r="D43" i="28" s="1"/>
  <c r="L74" i="28"/>
  <c r="E88" i="28"/>
  <c r="E40" i="28" s="1"/>
  <c r="E43" i="28" s="1"/>
  <c r="F77" i="29"/>
  <c r="M77" i="29" s="1"/>
  <c r="O12" i="29" s="1"/>
  <c r="F86" i="29"/>
  <c r="M86" i="29" s="1"/>
  <c r="M90" i="29" s="1"/>
  <c r="O64" i="29" s="1"/>
  <c r="F82" i="29"/>
  <c r="F78" i="29"/>
  <c r="M78" i="29" s="1"/>
  <c r="O78" i="29" s="1"/>
  <c r="F79" i="29"/>
  <c r="M79" i="29" s="1"/>
  <c r="F88" i="29"/>
  <c r="F40" i="29" s="1"/>
  <c r="F84" i="29"/>
  <c r="M84" i="29" s="1"/>
  <c r="F80" i="29"/>
  <c r="M80" i="29" s="1"/>
  <c r="F85" i="29"/>
  <c r="F81" i="29"/>
  <c r="M81" i="29" s="1"/>
  <c r="E87" i="29"/>
  <c r="C73" i="18"/>
  <c r="F77" i="28"/>
  <c r="M77" i="28" s="1"/>
  <c r="O12" i="28" s="1"/>
  <c r="F86" i="28"/>
  <c r="F90" i="28" s="1"/>
  <c r="F82" i="28"/>
  <c r="F78" i="28"/>
  <c r="M78" i="28" s="1"/>
  <c r="O78" i="28" s="1"/>
  <c r="F79" i="28"/>
  <c r="F88" i="28"/>
  <c r="F40" i="28" s="1"/>
  <c r="F84" i="28"/>
  <c r="M84" i="28" s="1"/>
  <c r="F80" i="28"/>
  <c r="M80" i="28" s="1"/>
  <c r="F85" i="28"/>
  <c r="F81" i="28"/>
  <c r="M81" i="28" s="1"/>
  <c r="E87" i="28"/>
  <c r="M85" i="28"/>
  <c r="O36" i="28" s="1"/>
  <c r="M79" i="28"/>
  <c r="C40" i="28"/>
  <c r="M82" i="28"/>
  <c r="E90" i="28"/>
  <c r="F37" i="15"/>
  <c r="E90" i="27"/>
  <c r="M82" i="27"/>
  <c r="F74" i="27"/>
  <c r="F37" i="27"/>
  <c r="F73" i="27"/>
  <c r="C89" i="27" s="1"/>
  <c r="D88" i="27"/>
  <c r="D40" i="27" s="1"/>
  <c r="F77" i="27"/>
  <c r="M77" i="27" s="1"/>
  <c r="O12" i="27" s="1"/>
  <c r="F86" i="27"/>
  <c r="M86" i="27" s="1"/>
  <c r="F82" i="27"/>
  <c r="F81" i="27"/>
  <c r="M81" i="27" s="1"/>
  <c r="F78" i="27"/>
  <c r="M78" i="27" s="1"/>
  <c r="O78" i="27" s="1"/>
  <c r="F85" i="27"/>
  <c r="F79" i="27"/>
  <c r="F88" i="27"/>
  <c r="F40" i="27" s="1"/>
  <c r="F84" i="27"/>
  <c r="M84" i="27" s="1"/>
  <c r="F80" i="27"/>
  <c r="E87" i="27"/>
  <c r="F74" i="15"/>
  <c r="M80" i="27"/>
  <c r="D88" i="26"/>
  <c r="D40" i="26" s="1"/>
  <c r="D43" i="26" s="1"/>
  <c r="E88" i="27"/>
  <c r="E40" i="27" s="1"/>
  <c r="D37" i="15"/>
  <c r="H37" i="18"/>
  <c r="C37" i="18"/>
  <c r="E73" i="24"/>
  <c r="M79" i="27"/>
  <c r="C88" i="27"/>
  <c r="H73" i="17"/>
  <c r="E37" i="24"/>
  <c r="H74" i="17"/>
  <c r="D73" i="24"/>
  <c r="D74" i="24"/>
  <c r="D88" i="24"/>
  <c r="D40" i="24" s="1"/>
  <c r="D43" i="24" s="1"/>
  <c r="M84" i="26"/>
  <c r="M77" i="26"/>
  <c r="O12" i="26" s="1"/>
  <c r="L37" i="17"/>
  <c r="M81" i="26"/>
  <c r="F74" i="26"/>
  <c r="F37" i="26"/>
  <c r="F73" i="26"/>
  <c r="F77" i="26"/>
  <c r="F81" i="26"/>
  <c r="F86" i="26"/>
  <c r="F82" i="26"/>
  <c r="F78" i="26"/>
  <c r="M78" i="26" s="1"/>
  <c r="O78" i="26" s="1"/>
  <c r="F79" i="26"/>
  <c r="M79" i="26" s="1"/>
  <c r="F85" i="26"/>
  <c r="F88" i="26"/>
  <c r="F40" i="26" s="1"/>
  <c r="F84" i="26"/>
  <c r="F80" i="26"/>
  <c r="M80" i="26" s="1"/>
  <c r="J74" i="17"/>
  <c r="D37" i="16"/>
  <c r="L73" i="17"/>
  <c r="M84" i="25"/>
  <c r="F37" i="25"/>
  <c r="F74" i="25"/>
  <c r="F73" i="25"/>
  <c r="C88" i="25"/>
  <c r="M72" i="25"/>
  <c r="M80" i="25"/>
  <c r="E90" i="25"/>
  <c r="E88" i="18"/>
  <c r="E40" i="18" s="1"/>
  <c r="E43" i="18" s="1"/>
  <c r="E88" i="25"/>
  <c r="E40" i="25" s="1"/>
  <c r="F77" i="25"/>
  <c r="M77" i="25" s="1"/>
  <c r="O12" i="25" s="1"/>
  <c r="F81" i="25"/>
  <c r="M81" i="25" s="1"/>
  <c r="F86" i="25"/>
  <c r="F90" i="25" s="1"/>
  <c r="F82" i="25"/>
  <c r="F78" i="25"/>
  <c r="M78" i="25" s="1"/>
  <c r="O78" i="25" s="1"/>
  <c r="F79" i="25"/>
  <c r="M79" i="25" s="1"/>
  <c r="F85" i="25"/>
  <c r="F88" i="25"/>
  <c r="F40" i="25" s="1"/>
  <c r="F84" i="25"/>
  <c r="F80" i="25"/>
  <c r="E87" i="25"/>
  <c r="D88" i="25"/>
  <c r="D40" i="25" s="1"/>
  <c r="M79" i="24"/>
  <c r="E90" i="24"/>
  <c r="F74" i="24"/>
  <c r="F37" i="24"/>
  <c r="F73" i="24"/>
  <c r="C88" i="24"/>
  <c r="I73" i="15"/>
  <c r="I37" i="15"/>
  <c r="E88" i="24"/>
  <c r="E40" i="24" s="1"/>
  <c r="F77" i="24"/>
  <c r="M77" i="24" s="1"/>
  <c r="O12" i="24" s="1"/>
  <c r="F86" i="24"/>
  <c r="F90" i="24" s="1"/>
  <c r="F82" i="24"/>
  <c r="M82" i="24" s="1"/>
  <c r="F78" i="24"/>
  <c r="M78" i="24" s="1"/>
  <c r="O78" i="24" s="1"/>
  <c r="F79" i="24"/>
  <c r="F88" i="24"/>
  <c r="F40" i="24" s="1"/>
  <c r="F84" i="24"/>
  <c r="M84" i="24" s="1"/>
  <c r="F80" i="24"/>
  <c r="M80" i="24" s="1"/>
  <c r="F85" i="24"/>
  <c r="F81" i="24"/>
  <c r="M81" i="24" s="1"/>
  <c r="E87" i="24"/>
  <c r="M72" i="24"/>
  <c r="D74" i="23"/>
  <c r="D73" i="23"/>
  <c r="D37" i="23"/>
  <c r="E88" i="23"/>
  <c r="E40" i="23" s="1"/>
  <c r="L74" i="23"/>
  <c r="L73" i="23"/>
  <c r="L37" i="23"/>
  <c r="E74" i="23"/>
  <c r="E37" i="23"/>
  <c r="E73" i="23"/>
  <c r="F74" i="23"/>
  <c r="F73" i="23"/>
  <c r="F37" i="23"/>
  <c r="M80" i="23"/>
  <c r="F77" i="23"/>
  <c r="F86" i="23"/>
  <c r="M86" i="23" s="1"/>
  <c r="M90" i="23" s="1"/>
  <c r="O64" i="23" s="1"/>
  <c r="F82" i="23"/>
  <c r="F78" i="23"/>
  <c r="M78" i="23" s="1"/>
  <c r="O78" i="23" s="1"/>
  <c r="F79" i="23"/>
  <c r="M79" i="23" s="1"/>
  <c r="F88" i="23"/>
  <c r="F40" i="23" s="1"/>
  <c r="F84" i="23"/>
  <c r="M84" i="23" s="1"/>
  <c r="F80" i="23"/>
  <c r="F85" i="23"/>
  <c r="F81" i="23"/>
  <c r="E87" i="23"/>
  <c r="G74" i="23"/>
  <c r="G37" i="23"/>
  <c r="G73" i="23"/>
  <c r="M72" i="23"/>
  <c r="C74" i="23"/>
  <c r="C37" i="23"/>
  <c r="C88" i="23"/>
  <c r="D88" i="23"/>
  <c r="D40" i="23" s="1"/>
  <c r="C73" i="23"/>
  <c r="D74" i="16"/>
  <c r="E37" i="18"/>
  <c r="E87" i="18"/>
  <c r="E74" i="18"/>
  <c r="K74" i="23"/>
  <c r="K37" i="23"/>
  <c r="K73" i="23"/>
  <c r="M81" i="23"/>
  <c r="J73" i="17"/>
  <c r="I74" i="23"/>
  <c r="I37" i="23"/>
  <c r="I73" i="23"/>
  <c r="M77" i="23"/>
  <c r="O12" i="23" s="1"/>
  <c r="J74" i="23"/>
  <c r="J73" i="23"/>
  <c r="J37" i="23"/>
  <c r="M82" i="23"/>
  <c r="H74" i="23"/>
  <c r="H73" i="23"/>
  <c r="H37" i="23"/>
  <c r="M85" i="23"/>
  <c r="O36" i="23" s="1"/>
  <c r="I74" i="22"/>
  <c r="I37" i="22"/>
  <c r="I73" i="22"/>
  <c r="D74" i="22"/>
  <c r="D37" i="22"/>
  <c r="D73" i="22"/>
  <c r="E88" i="22"/>
  <c r="E40" i="22" s="1"/>
  <c r="H74" i="22"/>
  <c r="H37" i="22"/>
  <c r="H73" i="22"/>
  <c r="M79" i="22"/>
  <c r="L74" i="22"/>
  <c r="L37" i="22"/>
  <c r="L73" i="22"/>
  <c r="E74" i="22"/>
  <c r="E73" i="22"/>
  <c r="E37" i="22"/>
  <c r="M80" i="22"/>
  <c r="E90" i="22"/>
  <c r="K74" i="22"/>
  <c r="K73" i="22"/>
  <c r="K37" i="22"/>
  <c r="M77" i="22"/>
  <c r="O12" i="22" s="1"/>
  <c r="J74" i="22"/>
  <c r="J37" i="22"/>
  <c r="J73" i="22"/>
  <c r="G74" i="22"/>
  <c r="G37" i="22"/>
  <c r="G73" i="22"/>
  <c r="F74" i="22"/>
  <c r="F73" i="22"/>
  <c r="F37" i="22"/>
  <c r="G73" i="16"/>
  <c r="G37" i="16"/>
  <c r="F77" i="22"/>
  <c r="F86" i="22"/>
  <c r="M86" i="22" s="1"/>
  <c r="F82" i="22"/>
  <c r="M82" i="22" s="1"/>
  <c r="F78" i="22"/>
  <c r="M78" i="22" s="1"/>
  <c r="O78" i="22" s="1"/>
  <c r="F79" i="22"/>
  <c r="F88" i="22"/>
  <c r="F40" i="22" s="1"/>
  <c r="F84" i="22"/>
  <c r="M84" i="22" s="1"/>
  <c r="F80" i="22"/>
  <c r="F85" i="22"/>
  <c r="F81" i="22"/>
  <c r="M81" i="22" s="1"/>
  <c r="E87" i="22"/>
  <c r="M72" i="22"/>
  <c r="C74" i="22"/>
  <c r="C37" i="22"/>
  <c r="C88" i="22"/>
  <c r="C73" i="22"/>
  <c r="D88" i="22"/>
  <c r="D40" i="22" s="1"/>
  <c r="D74" i="21"/>
  <c r="D37" i="21"/>
  <c r="D73" i="21"/>
  <c r="E88" i="21"/>
  <c r="E40" i="21" s="1"/>
  <c r="M84" i="21"/>
  <c r="L74" i="21"/>
  <c r="L37" i="21"/>
  <c r="L73" i="21"/>
  <c r="F74" i="21"/>
  <c r="F37" i="21"/>
  <c r="F73" i="21"/>
  <c r="D37" i="17"/>
  <c r="I74" i="21"/>
  <c r="I73" i="21"/>
  <c r="I37" i="21"/>
  <c r="K74" i="21"/>
  <c r="K73" i="21"/>
  <c r="K37" i="21"/>
  <c r="H74" i="21"/>
  <c r="H37" i="21"/>
  <c r="H73" i="21"/>
  <c r="D73" i="17"/>
  <c r="E74" i="21"/>
  <c r="E73" i="21"/>
  <c r="E37" i="21"/>
  <c r="M80" i="21"/>
  <c r="J74" i="21"/>
  <c r="J73" i="21"/>
  <c r="J37" i="21"/>
  <c r="G74" i="21"/>
  <c r="G73" i="21"/>
  <c r="G37" i="21"/>
  <c r="M72" i="21"/>
  <c r="C74" i="21"/>
  <c r="C73" i="21"/>
  <c r="C88" i="21"/>
  <c r="C37" i="21"/>
  <c r="D88" i="21"/>
  <c r="D40" i="21" s="1"/>
  <c r="F77" i="21"/>
  <c r="M77" i="21" s="1"/>
  <c r="O12" i="21" s="1"/>
  <c r="F86" i="21"/>
  <c r="F82" i="21"/>
  <c r="M82" i="21" s="1"/>
  <c r="F78" i="21"/>
  <c r="M78" i="21" s="1"/>
  <c r="O78" i="21" s="1"/>
  <c r="F79" i="21"/>
  <c r="M79" i="21" s="1"/>
  <c r="F88" i="21"/>
  <c r="F40" i="21" s="1"/>
  <c r="F84" i="21"/>
  <c r="F80" i="21"/>
  <c r="F85" i="21"/>
  <c r="F81" i="21"/>
  <c r="M81" i="21" s="1"/>
  <c r="E87" i="21"/>
  <c r="J74" i="20"/>
  <c r="J73" i="20"/>
  <c r="J37" i="20"/>
  <c r="M81" i="20"/>
  <c r="M84" i="20"/>
  <c r="F74" i="20"/>
  <c r="F37" i="20"/>
  <c r="F73" i="20"/>
  <c r="G74" i="20"/>
  <c r="G73" i="20"/>
  <c r="G37" i="20"/>
  <c r="E74" i="20"/>
  <c r="E37" i="20"/>
  <c r="E73" i="20"/>
  <c r="I74" i="20"/>
  <c r="I73" i="20"/>
  <c r="I37" i="20"/>
  <c r="H74" i="20"/>
  <c r="H37" i="20"/>
  <c r="H73" i="20"/>
  <c r="E88" i="20"/>
  <c r="E40" i="20" s="1"/>
  <c r="E37" i="16"/>
  <c r="E37" i="17"/>
  <c r="E87" i="20"/>
  <c r="H74" i="15"/>
  <c r="E73" i="15"/>
  <c r="D88" i="15"/>
  <c r="D40" i="15" s="1"/>
  <c r="D43" i="15" s="1"/>
  <c r="L73" i="20"/>
  <c r="L74" i="20"/>
  <c r="L37" i="20"/>
  <c r="M72" i="20"/>
  <c r="C74" i="20"/>
  <c r="C37" i="20"/>
  <c r="C73" i="20"/>
  <c r="C88" i="20"/>
  <c r="D88" i="20"/>
  <c r="D40" i="20" s="1"/>
  <c r="E37" i="15"/>
  <c r="F77" i="20"/>
  <c r="M77" i="20" s="1"/>
  <c r="O12" i="20" s="1"/>
  <c r="F85" i="20"/>
  <c r="F86" i="20"/>
  <c r="F90" i="20" s="1"/>
  <c r="F82" i="20"/>
  <c r="M82" i="20" s="1"/>
  <c r="F78" i="20"/>
  <c r="M78" i="20" s="1"/>
  <c r="O78" i="20" s="1"/>
  <c r="F79" i="20"/>
  <c r="M79" i="20" s="1"/>
  <c r="F81" i="20"/>
  <c r="F88" i="20"/>
  <c r="F40" i="20" s="1"/>
  <c r="F84" i="20"/>
  <c r="F80" i="20"/>
  <c r="M80" i="20" s="1"/>
  <c r="K74" i="20"/>
  <c r="K73" i="20"/>
  <c r="K37" i="20"/>
  <c r="J74" i="15"/>
  <c r="D74" i="20"/>
  <c r="D73" i="20"/>
  <c r="D37" i="20"/>
  <c r="M84" i="19"/>
  <c r="G74" i="19"/>
  <c r="G73" i="19"/>
  <c r="G37" i="19"/>
  <c r="M72" i="19"/>
  <c r="C74" i="19"/>
  <c r="C88" i="19"/>
  <c r="C37" i="19"/>
  <c r="C73" i="19"/>
  <c r="D88" i="19"/>
  <c r="D40" i="19" s="1"/>
  <c r="E88" i="19"/>
  <c r="E40" i="19" s="1"/>
  <c r="D74" i="19"/>
  <c r="D37" i="19"/>
  <c r="D73" i="19"/>
  <c r="E74" i="16"/>
  <c r="F77" i="19"/>
  <c r="M77" i="19" s="1"/>
  <c r="O12" i="19" s="1"/>
  <c r="F86" i="19"/>
  <c r="M86" i="19" s="1"/>
  <c r="F82" i="19"/>
  <c r="F78" i="19"/>
  <c r="F79" i="19"/>
  <c r="M79" i="19" s="1"/>
  <c r="F88" i="19"/>
  <c r="F40" i="19" s="1"/>
  <c r="F84" i="19"/>
  <c r="F80" i="19"/>
  <c r="F85" i="19"/>
  <c r="F81" i="19"/>
  <c r="M81" i="19" s="1"/>
  <c r="E87" i="19"/>
  <c r="H74" i="19"/>
  <c r="H37" i="19"/>
  <c r="H73" i="19"/>
  <c r="C88" i="15"/>
  <c r="C40" i="15" s="1"/>
  <c r="E90" i="19"/>
  <c r="E88" i="15"/>
  <c r="E40" i="15" s="1"/>
  <c r="E43" i="15" s="1"/>
  <c r="E74" i="17"/>
  <c r="C74" i="15"/>
  <c r="D88" i="18"/>
  <c r="D40" i="18" s="1"/>
  <c r="D43" i="18" s="1"/>
  <c r="I73" i="16"/>
  <c r="L74" i="19"/>
  <c r="L37" i="19"/>
  <c r="L73" i="19"/>
  <c r="F74" i="19"/>
  <c r="F37" i="19"/>
  <c r="F73" i="19"/>
  <c r="C73" i="15"/>
  <c r="D88" i="16"/>
  <c r="D40" i="16" s="1"/>
  <c r="D43" i="16" s="1"/>
  <c r="M72" i="15"/>
  <c r="M73" i="15" s="1"/>
  <c r="D53" i="15" s="1"/>
  <c r="E88" i="17"/>
  <c r="E40" i="17" s="1"/>
  <c r="E43" i="17" s="1"/>
  <c r="C88" i="18"/>
  <c r="C40" i="18" s="1"/>
  <c r="H37" i="15"/>
  <c r="J73" i="15"/>
  <c r="I37" i="16"/>
  <c r="E74" i="19"/>
  <c r="E37" i="19"/>
  <c r="E73" i="19"/>
  <c r="M78" i="19"/>
  <c r="O78" i="19" s="1"/>
  <c r="M80" i="19"/>
  <c r="K74" i="19"/>
  <c r="K73" i="19"/>
  <c r="K37" i="19"/>
  <c r="J74" i="19"/>
  <c r="J37" i="19"/>
  <c r="J73" i="19"/>
  <c r="I74" i="19"/>
  <c r="I73" i="19"/>
  <c r="I37" i="19"/>
  <c r="C88" i="17"/>
  <c r="C40" i="17" s="1"/>
  <c r="M79" i="18"/>
  <c r="M72" i="16"/>
  <c r="M74" i="16" s="1"/>
  <c r="M85" i="18"/>
  <c r="O36" i="18" s="1"/>
  <c r="L37" i="16"/>
  <c r="L74" i="16"/>
  <c r="M82" i="18"/>
  <c r="F74" i="18"/>
  <c r="F73" i="18"/>
  <c r="F37" i="18"/>
  <c r="E90" i="18"/>
  <c r="E88" i="16"/>
  <c r="E40" i="16" s="1"/>
  <c r="E43" i="16" s="1"/>
  <c r="F77" i="18"/>
  <c r="M77" i="18" s="1"/>
  <c r="O12" i="18" s="1"/>
  <c r="F86" i="18"/>
  <c r="F82" i="18"/>
  <c r="F78" i="18"/>
  <c r="M78" i="18" s="1"/>
  <c r="O78" i="18" s="1"/>
  <c r="F85" i="18"/>
  <c r="F79" i="18"/>
  <c r="F81" i="18"/>
  <c r="M81" i="18" s="1"/>
  <c r="F88" i="18"/>
  <c r="F40" i="18" s="1"/>
  <c r="F84" i="18"/>
  <c r="M84" i="18" s="1"/>
  <c r="F80" i="18"/>
  <c r="M80" i="18" s="1"/>
  <c r="M72" i="18"/>
  <c r="C88" i="16"/>
  <c r="C40" i="16" s="1"/>
  <c r="E87" i="17"/>
  <c r="M85" i="17"/>
  <c r="O36" i="17" s="1"/>
  <c r="L73" i="16"/>
  <c r="F74" i="17"/>
  <c r="F37" i="17"/>
  <c r="F73" i="17"/>
  <c r="F77" i="17"/>
  <c r="M77" i="17" s="1"/>
  <c r="O12" i="17" s="1"/>
  <c r="F81" i="17"/>
  <c r="M81" i="17" s="1"/>
  <c r="F86" i="17"/>
  <c r="F82" i="17"/>
  <c r="F78" i="17"/>
  <c r="M78" i="17" s="1"/>
  <c r="O78" i="17" s="1"/>
  <c r="F79" i="17"/>
  <c r="M79" i="17" s="1"/>
  <c r="F85" i="17"/>
  <c r="F88" i="17"/>
  <c r="F40" i="17" s="1"/>
  <c r="F84" i="17"/>
  <c r="M84" i="17" s="1"/>
  <c r="F80" i="17"/>
  <c r="M72" i="17"/>
  <c r="M82" i="17"/>
  <c r="M80" i="17"/>
  <c r="E90" i="17"/>
  <c r="D88" i="17"/>
  <c r="D40" i="17" s="1"/>
  <c r="F77" i="16"/>
  <c r="M77" i="16" s="1"/>
  <c r="O12" i="16" s="1"/>
  <c r="F85" i="16"/>
  <c r="F86" i="16"/>
  <c r="M86" i="16" s="1"/>
  <c r="F82" i="16"/>
  <c r="F78" i="16"/>
  <c r="M78" i="16" s="1"/>
  <c r="O78" i="16" s="1"/>
  <c r="F79" i="16"/>
  <c r="F88" i="16"/>
  <c r="F40" i="16" s="1"/>
  <c r="F84" i="16"/>
  <c r="M84" i="16" s="1"/>
  <c r="F80" i="16"/>
  <c r="M80" i="16" s="1"/>
  <c r="F81" i="16"/>
  <c r="M81" i="16" s="1"/>
  <c r="E87" i="16"/>
  <c r="M85" i="16"/>
  <c r="O36" i="16" s="1"/>
  <c r="E90" i="16"/>
  <c r="E87" i="15"/>
  <c r="M79" i="16"/>
  <c r="F77" i="15"/>
  <c r="M77" i="15" s="1"/>
  <c r="O12" i="15" s="1"/>
  <c r="F86" i="15"/>
  <c r="F82" i="15"/>
  <c r="F78" i="15"/>
  <c r="F79" i="15"/>
  <c r="M79" i="15" s="1"/>
  <c r="F85" i="15"/>
  <c r="F88" i="15"/>
  <c r="F40" i="15" s="1"/>
  <c r="F84" i="15"/>
  <c r="M84" i="15" s="1"/>
  <c r="F80" i="15"/>
  <c r="M80" i="15" s="1"/>
  <c r="F81" i="15"/>
  <c r="E87" i="14"/>
  <c r="M85" i="15"/>
  <c r="O36" i="15" s="1"/>
  <c r="M81" i="15"/>
  <c r="M78" i="15"/>
  <c r="O78" i="15" s="1"/>
  <c r="E90" i="15"/>
  <c r="J74" i="14"/>
  <c r="J37" i="14"/>
  <c r="J73" i="14"/>
  <c r="F74" i="14"/>
  <c r="F37" i="14"/>
  <c r="F73" i="14"/>
  <c r="M72" i="14"/>
  <c r="C74" i="14"/>
  <c r="C37" i="14"/>
  <c r="C88" i="14"/>
  <c r="C73" i="14"/>
  <c r="D88" i="14"/>
  <c r="D40" i="14" s="1"/>
  <c r="E88" i="14"/>
  <c r="E40" i="14" s="1"/>
  <c r="K74" i="14"/>
  <c r="K73" i="14"/>
  <c r="K37" i="14"/>
  <c r="G74" i="14"/>
  <c r="G37" i="14"/>
  <c r="G73" i="14"/>
  <c r="F77" i="14"/>
  <c r="M77" i="14" s="1"/>
  <c r="O12" i="14" s="1"/>
  <c r="F84" i="14"/>
  <c r="F86" i="14"/>
  <c r="F82" i="14"/>
  <c r="F81" i="14"/>
  <c r="M81" i="14" s="1"/>
  <c r="F78" i="14"/>
  <c r="M78" i="14" s="1"/>
  <c r="O78" i="14" s="1"/>
  <c r="F79" i="14"/>
  <c r="M79" i="14" s="1"/>
  <c r="F85" i="14"/>
  <c r="F88" i="14"/>
  <c r="F40" i="14" s="1"/>
  <c r="F80" i="14"/>
  <c r="M80" i="14" s="1"/>
  <c r="M85" i="14"/>
  <c r="O36" i="14" s="1"/>
  <c r="L74" i="14"/>
  <c r="L73" i="14"/>
  <c r="L37" i="14"/>
  <c r="D73" i="14"/>
  <c r="D74" i="14"/>
  <c r="D37" i="14"/>
  <c r="E74" i="14"/>
  <c r="E73" i="14"/>
  <c r="E37" i="14"/>
  <c r="M84" i="14"/>
  <c r="H74" i="14"/>
  <c r="H37" i="14"/>
  <c r="H73" i="14"/>
  <c r="E90" i="14"/>
  <c r="I74" i="14"/>
  <c r="I37" i="14"/>
  <c r="I73" i="14"/>
  <c r="A82" i="10"/>
  <c r="O50" i="43" l="1"/>
  <c r="F50" i="43"/>
  <c r="D52" i="43"/>
  <c r="E50" i="43"/>
  <c r="C43" i="43"/>
  <c r="M40" i="43"/>
  <c r="F41" i="43"/>
  <c r="F42" i="43" s="1"/>
  <c r="M89" i="42"/>
  <c r="F90" i="43"/>
  <c r="M86" i="43"/>
  <c r="M90" i="43" s="1"/>
  <c r="O64" i="43" s="1"/>
  <c r="F87" i="40"/>
  <c r="M83" i="43"/>
  <c r="C41" i="43"/>
  <c r="C42" i="43" s="1"/>
  <c r="F43" i="43"/>
  <c r="M88" i="42"/>
  <c r="D83" i="38"/>
  <c r="D41" i="38" s="1"/>
  <c r="M82" i="43"/>
  <c r="F87" i="41"/>
  <c r="M87" i="41" s="1"/>
  <c r="M89" i="43"/>
  <c r="C83" i="38"/>
  <c r="M83" i="38" s="1"/>
  <c r="M37" i="40"/>
  <c r="F89" i="41"/>
  <c r="F83" i="41"/>
  <c r="F41" i="41" s="1"/>
  <c r="F42" i="41" s="1"/>
  <c r="D50" i="34"/>
  <c r="F89" i="35"/>
  <c r="F87" i="42"/>
  <c r="M87" i="42" s="1"/>
  <c r="M85" i="42"/>
  <c r="O36" i="42" s="1"/>
  <c r="F41" i="42"/>
  <c r="F42" i="42" s="1"/>
  <c r="M82" i="42"/>
  <c r="C43" i="42"/>
  <c r="M40" i="42"/>
  <c r="D83" i="40"/>
  <c r="D41" i="40" s="1"/>
  <c r="F90" i="42"/>
  <c r="M83" i="42"/>
  <c r="C41" i="42"/>
  <c r="O50" i="42"/>
  <c r="F50" i="42"/>
  <c r="E50" i="42"/>
  <c r="D52" i="42"/>
  <c r="M73" i="38"/>
  <c r="D53" i="38" s="1"/>
  <c r="C83" i="40"/>
  <c r="C41" i="40" s="1"/>
  <c r="D50" i="38"/>
  <c r="E50" i="38" s="1"/>
  <c r="M87" i="40"/>
  <c r="C89" i="40"/>
  <c r="F43" i="42"/>
  <c r="M86" i="42"/>
  <c r="M90" i="42" s="1"/>
  <c r="O64" i="42" s="1"/>
  <c r="E89" i="25"/>
  <c r="D89" i="35"/>
  <c r="D43" i="41"/>
  <c r="C89" i="35"/>
  <c r="M89" i="35" s="1"/>
  <c r="F89" i="40"/>
  <c r="C89" i="41"/>
  <c r="D89" i="41"/>
  <c r="E89" i="41"/>
  <c r="D83" i="35"/>
  <c r="D41" i="35" s="1"/>
  <c r="F89" i="29"/>
  <c r="E83" i="29"/>
  <c r="E41" i="29" s="1"/>
  <c r="E89" i="40"/>
  <c r="C40" i="41"/>
  <c r="M88" i="41"/>
  <c r="E43" i="41"/>
  <c r="M73" i="29"/>
  <c r="D53" i="29" s="1"/>
  <c r="C83" i="35"/>
  <c r="F83" i="35"/>
  <c r="F41" i="35" s="1"/>
  <c r="F42" i="35" s="1"/>
  <c r="E89" i="35"/>
  <c r="E83" i="35"/>
  <c r="E41" i="35" s="1"/>
  <c r="E42" i="35" s="1"/>
  <c r="F90" i="41"/>
  <c r="M86" i="41"/>
  <c r="M90" i="41" s="1"/>
  <c r="O64" i="41" s="1"/>
  <c r="M37" i="41"/>
  <c r="C83" i="41"/>
  <c r="D83" i="41"/>
  <c r="D41" i="41" s="1"/>
  <c r="D42" i="41" s="1"/>
  <c r="E83" i="41"/>
  <c r="E41" i="41" s="1"/>
  <c r="E42" i="41" s="1"/>
  <c r="D50" i="29"/>
  <c r="D52" i="29" s="1"/>
  <c r="F87" i="38"/>
  <c r="M87" i="38" s="1"/>
  <c r="D42" i="38"/>
  <c r="F43" i="41"/>
  <c r="M74" i="41"/>
  <c r="D50" i="41"/>
  <c r="M73" i="41"/>
  <c r="D53" i="41" s="1"/>
  <c r="F83" i="39"/>
  <c r="F41" i="39" s="1"/>
  <c r="F42" i="39" s="1"/>
  <c r="C40" i="40"/>
  <c r="M88" i="40"/>
  <c r="C89" i="29"/>
  <c r="F89" i="39"/>
  <c r="F43" i="40"/>
  <c r="D43" i="40"/>
  <c r="D42" i="40"/>
  <c r="F90" i="40"/>
  <c r="M86" i="40"/>
  <c r="M90" i="40" s="1"/>
  <c r="O64" i="40" s="1"/>
  <c r="M85" i="40"/>
  <c r="O36" i="40" s="1"/>
  <c r="E43" i="40"/>
  <c r="E42" i="40"/>
  <c r="D42" i="35"/>
  <c r="D89" i="29"/>
  <c r="F83" i="40"/>
  <c r="F41" i="40" s="1"/>
  <c r="F42" i="40" s="1"/>
  <c r="D89" i="40"/>
  <c r="M74" i="40"/>
  <c r="D50" i="40"/>
  <c r="M73" i="40"/>
  <c r="D53" i="40" s="1"/>
  <c r="F83" i="38"/>
  <c r="F41" i="38" s="1"/>
  <c r="F42" i="38" s="1"/>
  <c r="D50" i="33"/>
  <c r="O50" i="33" s="1"/>
  <c r="D43" i="39"/>
  <c r="M88" i="38"/>
  <c r="C89" i="38"/>
  <c r="M74" i="33"/>
  <c r="C40" i="39"/>
  <c r="M88" i="39"/>
  <c r="D89" i="38"/>
  <c r="E89" i="38"/>
  <c r="F89" i="34"/>
  <c r="E43" i="39"/>
  <c r="F90" i="39"/>
  <c r="C89" i="39"/>
  <c r="D89" i="39"/>
  <c r="E89" i="39"/>
  <c r="M74" i="39"/>
  <c r="D50" i="39"/>
  <c r="M73" i="39"/>
  <c r="D53" i="39" s="1"/>
  <c r="M37" i="38"/>
  <c r="M37" i="29"/>
  <c r="E89" i="29"/>
  <c r="F87" i="39"/>
  <c r="M87" i="39" s="1"/>
  <c r="M37" i="39"/>
  <c r="C83" i="39"/>
  <c r="D83" i="39"/>
  <c r="D41" i="39" s="1"/>
  <c r="D42" i="39" s="1"/>
  <c r="E83" i="39"/>
  <c r="E41" i="39" s="1"/>
  <c r="E42" i="39" s="1"/>
  <c r="M73" i="35"/>
  <c r="D53" i="35" s="1"/>
  <c r="F43" i="39"/>
  <c r="C43" i="38"/>
  <c r="M40" i="38"/>
  <c r="F83" i="37"/>
  <c r="F41" i="37" s="1"/>
  <c r="F42" i="37" s="1"/>
  <c r="F87" i="37"/>
  <c r="M87" i="37" s="1"/>
  <c r="D50" i="35"/>
  <c r="O50" i="35" s="1"/>
  <c r="M82" i="38"/>
  <c r="M86" i="38"/>
  <c r="M90" i="38" s="1"/>
  <c r="O64" i="38" s="1"/>
  <c r="E89" i="33"/>
  <c r="F87" i="35"/>
  <c r="M87" i="35" s="1"/>
  <c r="C83" i="29"/>
  <c r="C41" i="29" s="1"/>
  <c r="F43" i="38"/>
  <c r="F83" i="36"/>
  <c r="F41" i="36" s="1"/>
  <c r="F42" i="36" s="1"/>
  <c r="C89" i="37"/>
  <c r="D89" i="37"/>
  <c r="E89" i="37"/>
  <c r="E43" i="37"/>
  <c r="M74" i="37"/>
  <c r="D50" i="37"/>
  <c r="M73" i="37"/>
  <c r="D53" i="37" s="1"/>
  <c r="F43" i="37"/>
  <c r="M37" i="37"/>
  <c r="C83" i="37"/>
  <c r="D83" i="37"/>
  <c r="D41" i="37" s="1"/>
  <c r="D42" i="37" s="1"/>
  <c r="E83" i="37"/>
  <c r="E41" i="37" s="1"/>
  <c r="E42" i="37" s="1"/>
  <c r="E42" i="29"/>
  <c r="C40" i="37"/>
  <c r="M88" i="37"/>
  <c r="F87" i="36"/>
  <c r="M87" i="36" s="1"/>
  <c r="F89" i="37"/>
  <c r="F90" i="37"/>
  <c r="M86" i="37"/>
  <c r="M90" i="37" s="1"/>
  <c r="O64" i="37" s="1"/>
  <c r="F83" i="27"/>
  <c r="F41" i="27" s="1"/>
  <c r="F42" i="27" s="1"/>
  <c r="D43" i="37"/>
  <c r="F83" i="29"/>
  <c r="F41" i="29" s="1"/>
  <c r="F42" i="29" s="1"/>
  <c r="E42" i="34"/>
  <c r="M88" i="35"/>
  <c r="C89" i="36"/>
  <c r="D89" i="36"/>
  <c r="E89" i="36"/>
  <c r="F43" i="36"/>
  <c r="F87" i="34"/>
  <c r="M87" i="34" s="1"/>
  <c r="D43" i="36"/>
  <c r="M74" i="36"/>
  <c r="D50" i="36"/>
  <c r="M73" i="36"/>
  <c r="D53" i="36" s="1"/>
  <c r="E83" i="27"/>
  <c r="E41" i="27" s="1"/>
  <c r="E42" i="27" s="1"/>
  <c r="F89" i="36"/>
  <c r="F90" i="36"/>
  <c r="M86" i="36"/>
  <c r="M90" i="36" s="1"/>
  <c r="O64" i="36" s="1"/>
  <c r="M37" i="36"/>
  <c r="C83" i="36"/>
  <c r="D83" i="36"/>
  <c r="D41" i="36" s="1"/>
  <c r="D42" i="36" s="1"/>
  <c r="E83" i="36"/>
  <c r="E41" i="36" s="1"/>
  <c r="E42" i="36" s="1"/>
  <c r="M74" i="26"/>
  <c r="D83" i="29"/>
  <c r="D41" i="29" s="1"/>
  <c r="D42" i="29" s="1"/>
  <c r="C40" i="36"/>
  <c r="M88" i="36"/>
  <c r="E43" i="36"/>
  <c r="C89" i="34"/>
  <c r="D50" i="27"/>
  <c r="D52" i="27" s="1"/>
  <c r="D89" i="34"/>
  <c r="M74" i="27"/>
  <c r="F43" i="35"/>
  <c r="F90" i="35"/>
  <c r="E83" i="33"/>
  <c r="E41" i="33" s="1"/>
  <c r="E42" i="33" s="1"/>
  <c r="C43" i="35"/>
  <c r="M40" i="35"/>
  <c r="F89" i="31"/>
  <c r="M82" i="35"/>
  <c r="F83" i="33"/>
  <c r="F41" i="33" s="1"/>
  <c r="F42" i="33" s="1"/>
  <c r="C43" i="34"/>
  <c r="M40" i="34"/>
  <c r="F43" i="34"/>
  <c r="M88" i="34"/>
  <c r="F83" i="34"/>
  <c r="F41" i="34" s="1"/>
  <c r="F42" i="34" s="1"/>
  <c r="D83" i="34"/>
  <c r="D41" i="34" s="1"/>
  <c r="D42" i="34" s="1"/>
  <c r="M90" i="34"/>
  <c r="O64" i="34" s="1"/>
  <c r="D83" i="33"/>
  <c r="D41" i="33" s="1"/>
  <c r="D42" i="33" s="1"/>
  <c r="C83" i="34"/>
  <c r="M85" i="34"/>
  <c r="O36" i="34" s="1"/>
  <c r="O50" i="34"/>
  <c r="F50" i="34"/>
  <c r="E50" i="34"/>
  <c r="D52" i="34"/>
  <c r="M73" i="26"/>
  <c r="D53" i="26" s="1"/>
  <c r="D89" i="33"/>
  <c r="E89" i="34"/>
  <c r="M37" i="34"/>
  <c r="E83" i="25"/>
  <c r="E41" i="25" s="1"/>
  <c r="E42" i="25" s="1"/>
  <c r="C89" i="33"/>
  <c r="F90" i="34"/>
  <c r="M82" i="34"/>
  <c r="F89" i="32"/>
  <c r="F83" i="32"/>
  <c r="F41" i="32" s="1"/>
  <c r="F42" i="32" s="1"/>
  <c r="F87" i="31"/>
  <c r="M87" i="31" s="1"/>
  <c r="F89" i="33"/>
  <c r="C83" i="33"/>
  <c r="F87" i="33"/>
  <c r="M87" i="33" s="1"/>
  <c r="M85" i="33"/>
  <c r="O36" i="33" s="1"/>
  <c r="M37" i="33"/>
  <c r="E43" i="33"/>
  <c r="F43" i="33"/>
  <c r="D43" i="33"/>
  <c r="C40" i="33"/>
  <c r="M88" i="33"/>
  <c r="F87" i="32"/>
  <c r="M87" i="32" s="1"/>
  <c r="M86" i="33"/>
  <c r="M90" i="33" s="1"/>
  <c r="O64" i="33" s="1"/>
  <c r="M37" i="32"/>
  <c r="C83" i="32"/>
  <c r="D83" i="32"/>
  <c r="D41" i="32" s="1"/>
  <c r="D42" i="32" s="1"/>
  <c r="E83" i="32"/>
  <c r="E41" i="32" s="1"/>
  <c r="E42" i="32" s="1"/>
  <c r="D43" i="32"/>
  <c r="M86" i="31"/>
  <c r="M90" i="31" s="1"/>
  <c r="O64" i="31" s="1"/>
  <c r="M73" i="28"/>
  <c r="D53" i="28" s="1"/>
  <c r="F90" i="32"/>
  <c r="C89" i="32"/>
  <c r="D89" i="32"/>
  <c r="E89" i="32"/>
  <c r="C40" i="32"/>
  <c r="M88" i="32"/>
  <c r="D50" i="28"/>
  <c r="O50" i="28" s="1"/>
  <c r="M82" i="32"/>
  <c r="M74" i="32"/>
  <c r="D50" i="32"/>
  <c r="M73" i="32"/>
  <c r="D53" i="32" s="1"/>
  <c r="M85" i="32"/>
  <c r="O36" i="32" s="1"/>
  <c r="M86" i="32"/>
  <c r="M90" i="32" s="1"/>
  <c r="O64" i="32" s="1"/>
  <c r="F83" i="30"/>
  <c r="F41" i="30" s="1"/>
  <c r="F42" i="30" s="1"/>
  <c r="F43" i="32"/>
  <c r="E43" i="32"/>
  <c r="M85" i="31"/>
  <c r="O36" i="31" s="1"/>
  <c r="M74" i="31"/>
  <c r="D50" i="31"/>
  <c r="M73" i="31"/>
  <c r="D53" i="31" s="1"/>
  <c r="C40" i="31"/>
  <c r="M88" i="31"/>
  <c r="F87" i="30"/>
  <c r="M87" i="30" s="1"/>
  <c r="F43" i="31"/>
  <c r="M37" i="31"/>
  <c r="C83" i="31"/>
  <c r="D83" i="31"/>
  <c r="D41" i="31" s="1"/>
  <c r="D42" i="31" s="1"/>
  <c r="E83" i="31"/>
  <c r="E41" i="31" s="1"/>
  <c r="E42" i="31" s="1"/>
  <c r="E83" i="26"/>
  <c r="E41" i="26" s="1"/>
  <c r="E42" i="26" s="1"/>
  <c r="E43" i="31"/>
  <c r="M82" i="31"/>
  <c r="F83" i="31"/>
  <c r="F41" i="31" s="1"/>
  <c r="F42" i="31" s="1"/>
  <c r="D43" i="31"/>
  <c r="M86" i="30"/>
  <c r="M90" i="30" s="1"/>
  <c r="O64" i="30" s="1"/>
  <c r="C89" i="31"/>
  <c r="D89" i="31"/>
  <c r="E89" i="31"/>
  <c r="E43" i="30"/>
  <c r="E89" i="24"/>
  <c r="D89" i="26"/>
  <c r="M37" i="27"/>
  <c r="E89" i="28"/>
  <c r="M74" i="30"/>
  <c r="D50" i="30"/>
  <c r="M73" i="30"/>
  <c r="D53" i="30" s="1"/>
  <c r="C40" i="30"/>
  <c r="M88" i="30"/>
  <c r="M37" i="30"/>
  <c r="C83" i="30"/>
  <c r="D83" i="30"/>
  <c r="D41" i="30" s="1"/>
  <c r="D42" i="30" s="1"/>
  <c r="E83" i="30"/>
  <c r="E41" i="30" s="1"/>
  <c r="E42" i="30" s="1"/>
  <c r="C89" i="30"/>
  <c r="D89" i="30"/>
  <c r="E89" i="30"/>
  <c r="D89" i="28"/>
  <c r="F89" i="30"/>
  <c r="C89" i="28"/>
  <c r="F43" i="30"/>
  <c r="D43" i="30"/>
  <c r="E89" i="18"/>
  <c r="F43" i="29"/>
  <c r="D83" i="28"/>
  <c r="D41" i="28" s="1"/>
  <c r="D42" i="28" s="1"/>
  <c r="F83" i="28"/>
  <c r="F41" i="28" s="1"/>
  <c r="F42" i="28" s="1"/>
  <c r="C43" i="29"/>
  <c r="M40" i="29"/>
  <c r="M88" i="28"/>
  <c r="E83" i="28"/>
  <c r="E41" i="28" s="1"/>
  <c r="E42" i="28" s="1"/>
  <c r="C83" i="28"/>
  <c r="M88" i="29"/>
  <c r="F87" i="29"/>
  <c r="M87" i="29" s="1"/>
  <c r="M85" i="29"/>
  <c r="O36" i="29" s="1"/>
  <c r="M82" i="29"/>
  <c r="E50" i="29"/>
  <c r="F83" i="26"/>
  <c r="F41" i="26" s="1"/>
  <c r="F42" i="26" s="1"/>
  <c r="M73" i="16"/>
  <c r="D53" i="16" s="1"/>
  <c r="D50" i="16"/>
  <c r="D52" i="16" s="1"/>
  <c r="C83" i="27"/>
  <c r="C41" i="27" s="1"/>
  <c r="F90" i="29"/>
  <c r="D89" i="27"/>
  <c r="C43" i="28"/>
  <c r="M40" i="28"/>
  <c r="F89" i="27"/>
  <c r="F43" i="28"/>
  <c r="E83" i="24"/>
  <c r="E41" i="24" s="1"/>
  <c r="E42" i="24" s="1"/>
  <c r="C89" i="26"/>
  <c r="M88" i="26"/>
  <c r="D83" i="27"/>
  <c r="D41" i="27" s="1"/>
  <c r="D42" i="27" s="1"/>
  <c r="M86" i="28"/>
  <c r="M90" i="28" s="1"/>
  <c r="O64" i="28" s="1"/>
  <c r="F87" i="28"/>
  <c r="M87" i="28" s="1"/>
  <c r="M90" i="27"/>
  <c r="O64" i="27" s="1"/>
  <c r="M74" i="15"/>
  <c r="F90" i="27"/>
  <c r="D83" i="26"/>
  <c r="D41" i="26" s="1"/>
  <c r="D42" i="26" s="1"/>
  <c r="F43" i="27"/>
  <c r="C83" i="26"/>
  <c r="E43" i="27"/>
  <c r="D43" i="27"/>
  <c r="C89" i="24"/>
  <c r="C40" i="27"/>
  <c r="M88" i="27"/>
  <c r="F83" i="15"/>
  <c r="F41" i="15" s="1"/>
  <c r="F42" i="15" s="1"/>
  <c r="E89" i="27"/>
  <c r="F87" i="27"/>
  <c r="M87" i="27" s="1"/>
  <c r="M85" i="27"/>
  <c r="O36" i="27" s="1"/>
  <c r="F89" i="26"/>
  <c r="M82" i="26"/>
  <c r="M37" i="26"/>
  <c r="F90" i="26"/>
  <c r="M86" i="26"/>
  <c r="M90" i="26" s="1"/>
  <c r="O64" i="26" s="1"/>
  <c r="C43" i="26"/>
  <c r="M40" i="26"/>
  <c r="F87" i="24"/>
  <c r="M87" i="24" s="1"/>
  <c r="F87" i="25"/>
  <c r="M87" i="25" s="1"/>
  <c r="D83" i="25"/>
  <c r="D41" i="25" s="1"/>
  <c r="D42" i="25" s="1"/>
  <c r="E89" i="26"/>
  <c r="C83" i="25"/>
  <c r="C41" i="25" s="1"/>
  <c r="F43" i="26"/>
  <c r="O50" i="26"/>
  <c r="F50" i="26"/>
  <c r="E50" i="26"/>
  <c r="D52" i="26"/>
  <c r="F83" i="25"/>
  <c r="F41" i="25" s="1"/>
  <c r="F42" i="25" s="1"/>
  <c r="M37" i="25"/>
  <c r="F87" i="26"/>
  <c r="M87" i="26" s="1"/>
  <c r="M85" i="26"/>
  <c r="O36" i="26" s="1"/>
  <c r="D43" i="25"/>
  <c r="M82" i="25"/>
  <c r="F43" i="25"/>
  <c r="M85" i="25"/>
  <c r="O36" i="25" s="1"/>
  <c r="E43" i="25"/>
  <c r="M74" i="25"/>
  <c r="D50" i="25"/>
  <c r="M73" i="25"/>
  <c r="D53" i="25" s="1"/>
  <c r="C40" i="25"/>
  <c r="M88" i="25"/>
  <c r="F89" i="25"/>
  <c r="D89" i="25"/>
  <c r="C89" i="25"/>
  <c r="F89" i="24"/>
  <c r="M86" i="25"/>
  <c r="M90" i="25" s="1"/>
  <c r="O64" i="25" s="1"/>
  <c r="F83" i="23"/>
  <c r="F41" i="23" s="1"/>
  <c r="F42" i="23" s="1"/>
  <c r="F87" i="23"/>
  <c r="M87" i="23" s="1"/>
  <c r="M74" i="24"/>
  <c r="D50" i="24"/>
  <c r="M73" i="24"/>
  <c r="D53" i="24" s="1"/>
  <c r="F43" i="24"/>
  <c r="D83" i="24"/>
  <c r="D41" i="24" s="1"/>
  <c r="D42" i="24" s="1"/>
  <c r="M85" i="24"/>
  <c r="O36" i="24" s="1"/>
  <c r="D89" i="24"/>
  <c r="C83" i="24"/>
  <c r="M86" i="24"/>
  <c r="M90" i="24" s="1"/>
  <c r="O64" i="24" s="1"/>
  <c r="F83" i="24"/>
  <c r="F41" i="24" s="1"/>
  <c r="F42" i="24" s="1"/>
  <c r="M37" i="24"/>
  <c r="C40" i="24"/>
  <c r="M88" i="24"/>
  <c r="E43" i="24"/>
  <c r="F83" i="22"/>
  <c r="F41" i="22" s="1"/>
  <c r="F42" i="22" s="1"/>
  <c r="C89" i="23"/>
  <c r="D89" i="23"/>
  <c r="E89" i="23"/>
  <c r="D43" i="23"/>
  <c r="C40" i="23"/>
  <c r="M88" i="23"/>
  <c r="E43" i="23"/>
  <c r="F43" i="23"/>
  <c r="E83" i="18"/>
  <c r="E41" i="18" s="1"/>
  <c r="E42" i="18" s="1"/>
  <c r="M37" i="23"/>
  <c r="C83" i="23"/>
  <c r="D83" i="23"/>
  <c r="D41" i="23" s="1"/>
  <c r="D42" i="23" s="1"/>
  <c r="E83" i="23"/>
  <c r="E41" i="23" s="1"/>
  <c r="E42" i="23" s="1"/>
  <c r="F89" i="23"/>
  <c r="F90" i="23"/>
  <c r="C89" i="15"/>
  <c r="F87" i="22"/>
  <c r="M87" i="22" s="1"/>
  <c r="M74" i="23"/>
  <c r="D50" i="23"/>
  <c r="M73" i="23"/>
  <c r="D53" i="23" s="1"/>
  <c r="E43" i="22"/>
  <c r="M74" i="22"/>
  <c r="D50" i="22"/>
  <c r="M73" i="22"/>
  <c r="D53" i="22" s="1"/>
  <c r="F43" i="22"/>
  <c r="M90" i="22"/>
  <c r="O64" i="22" s="1"/>
  <c r="M85" i="22"/>
  <c r="O36" i="22" s="1"/>
  <c r="D43" i="22"/>
  <c r="D83" i="16"/>
  <c r="D41" i="16" s="1"/>
  <c r="D42" i="16" s="1"/>
  <c r="C89" i="22"/>
  <c r="D89" i="22"/>
  <c r="E89" i="22"/>
  <c r="C40" i="22"/>
  <c r="M88" i="22"/>
  <c r="F89" i="22"/>
  <c r="F90" i="22"/>
  <c r="D50" i="15"/>
  <c r="D52" i="15" s="1"/>
  <c r="F89" i="21"/>
  <c r="M37" i="22"/>
  <c r="C83" i="22"/>
  <c r="D83" i="22"/>
  <c r="D41" i="22" s="1"/>
  <c r="D42" i="22" s="1"/>
  <c r="E83" i="22"/>
  <c r="E41" i="22" s="1"/>
  <c r="E42" i="22" s="1"/>
  <c r="F87" i="21"/>
  <c r="M87" i="21" s="1"/>
  <c r="M85" i="21"/>
  <c r="O36" i="21" s="1"/>
  <c r="E43" i="21"/>
  <c r="M37" i="16"/>
  <c r="D43" i="21"/>
  <c r="F89" i="17"/>
  <c r="M74" i="21"/>
  <c r="D50" i="21"/>
  <c r="M73" i="21"/>
  <c r="D53" i="21" s="1"/>
  <c r="M37" i="17"/>
  <c r="C83" i="16"/>
  <c r="C41" i="16" s="1"/>
  <c r="C42" i="16" s="1"/>
  <c r="E83" i="16"/>
  <c r="E41" i="16" s="1"/>
  <c r="E42" i="16" s="1"/>
  <c r="F43" i="21"/>
  <c r="M37" i="21"/>
  <c r="C83" i="21"/>
  <c r="D83" i="21"/>
  <c r="D41" i="21" s="1"/>
  <c r="D42" i="21" s="1"/>
  <c r="E83" i="21"/>
  <c r="E41" i="21" s="1"/>
  <c r="E42" i="21" s="1"/>
  <c r="F90" i="21"/>
  <c r="M86" i="21"/>
  <c r="M90" i="21" s="1"/>
  <c r="O64" i="21" s="1"/>
  <c r="F89" i="20"/>
  <c r="C40" i="21"/>
  <c r="M88" i="21"/>
  <c r="F83" i="21"/>
  <c r="F41" i="21" s="1"/>
  <c r="F42" i="21" s="1"/>
  <c r="C89" i="21"/>
  <c r="D89" i="21"/>
  <c r="E89" i="21"/>
  <c r="M37" i="20"/>
  <c r="C83" i="20"/>
  <c r="D83" i="20"/>
  <c r="D41" i="20" s="1"/>
  <c r="D42" i="20" s="1"/>
  <c r="E83" i="20"/>
  <c r="E41" i="20" s="1"/>
  <c r="E42" i="20" s="1"/>
  <c r="E43" i="20"/>
  <c r="F89" i="19"/>
  <c r="M88" i="15"/>
  <c r="F43" i="20"/>
  <c r="F87" i="20"/>
  <c r="M87" i="20" s="1"/>
  <c r="M85" i="20"/>
  <c r="O36" i="20" s="1"/>
  <c r="M74" i="20"/>
  <c r="D50" i="20"/>
  <c r="M73" i="20"/>
  <c r="D53" i="20" s="1"/>
  <c r="C89" i="20"/>
  <c r="D89" i="20"/>
  <c r="E89" i="20"/>
  <c r="D83" i="18"/>
  <c r="D41" i="18" s="1"/>
  <c r="D42" i="18" s="1"/>
  <c r="F83" i="19"/>
  <c r="F41" i="19" s="1"/>
  <c r="F42" i="19" s="1"/>
  <c r="C40" i="20"/>
  <c r="M88" i="20"/>
  <c r="M86" i="20"/>
  <c r="M90" i="20" s="1"/>
  <c r="O64" i="20" s="1"/>
  <c r="C83" i="18"/>
  <c r="C41" i="18" s="1"/>
  <c r="M37" i="18"/>
  <c r="F83" i="20"/>
  <c r="F41" i="20" s="1"/>
  <c r="F42" i="20" s="1"/>
  <c r="D43" i="20"/>
  <c r="F43" i="19"/>
  <c r="F89" i="15"/>
  <c r="C83" i="15"/>
  <c r="C41" i="15" s="1"/>
  <c r="F83" i="16"/>
  <c r="E83" i="15"/>
  <c r="E41" i="15" s="1"/>
  <c r="E42" i="15" s="1"/>
  <c r="D83" i="15"/>
  <c r="D41" i="15" s="1"/>
  <c r="D42" i="15" s="1"/>
  <c r="M37" i="15"/>
  <c r="D89" i="15"/>
  <c r="C89" i="16"/>
  <c r="M90" i="19"/>
  <c r="O64" i="19" s="1"/>
  <c r="F87" i="19"/>
  <c r="M87" i="19" s="1"/>
  <c r="M85" i="19"/>
  <c r="O36" i="19" s="1"/>
  <c r="M82" i="19"/>
  <c r="E43" i="19"/>
  <c r="C40" i="19"/>
  <c r="M88" i="19"/>
  <c r="E89" i="15"/>
  <c r="M74" i="19"/>
  <c r="D50" i="19"/>
  <c r="M73" i="19"/>
  <c r="D53" i="19" s="1"/>
  <c r="E89" i="17"/>
  <c r="F90" i="19"/>
  <c r="D43" i="19"/>
  <c r="C89" i="19"/>
  <c r="D89" i="19"/>
  <c r="E89" i="19"/>
  <c r="F89" i="18"/>
  <c r="M37" i="19"/>
  <c r="C83" i="19"/>
  <c r="D83" i="19"/>
  <c r="D41" i="19" s="1"/>
  <c r="D42" i="19" s="1"/>
  <c r="E83" i="19"/>
  <c r="E41" i="19" s="1"/>
  <c r="E42" i="19" s="1"/>
  <c r="F90" i="18"/>
  <c r="M86" i="18"/>
  <c r="M90" i="18" s="1"/>
  <c r="O64" i="18" s="1"/>
  <c r="E89" i="16"/>
  <c r="F89" i="16"/>
  <c r="F83" i="18"/>
  <c r="M88" i="18"/>
  <c r="F43" i="18"/>
  <c r="F87" i="17"/>
  <c r="M87" i="17" s="1"/>
  <c r="M74" i="18"/>
  <c r="D50" i="18"/>
  <c r="M73" i="18"/>
  <c r="D53" i="18" s="1"/>
  <c r="F87" i="18"/>
  <c r="M87" i="18" s="1"/>
  <c r="C43" i="18"/>
  <c r="M40" i="18"/>
  <c r="O72" i="18" s="1"/>
  <c r="D89" i="16"/>
  <c r="D89" i="18"/>
  <c r="C89" i="18"/>
  <c r="F43" i="17"/>
  <c r="M88" i="17"/>
  <c r="D89" i="17"/>
  <c r="C43" i="17"/>
  <c r="M40" i="17"/>
  <c r="C89" i="17"/>
  <c r="M74" i="17"/>
  <c r="D50" i="17"/>
  <c r="M73" i="17"/>
  <c r="D53" i="17" s="1"/>
  <c r="F83" i="17"/>
  <c r="F41" i="17" s="1"/>
  <c r="F42" i="17" s="1"/>
  <c r="E83" i="17"/>
  <c r="E41" i="17" s="1"/>
  <c r="E42" i="17" s="1"/>
  <c r="D83" i="17"/>
  <c r="D41" i="17" s="1"/>
  <c r="D42" i="17" s="1"/>
  <c r="C83" i="17"/>
  <c r="D43" i="17"/>
  <c r="F90" i="17"/>
  <c r="M86" i="17"/>
  <c r="M90" i="17" s="1"/>
  <c r="O64" i="17" s="1"/>
  <c r="F90" i="16"/>
  <c r="F87" i="16"/>
  <c r="M87" i="16" s="1"/>
  <c r="M90" i="16"/>
  <c r="O64" i="16" s="1"/>
  <c r="F83" i="14"/>
  <c r="F41" i="14" s="1"/>
  <c r="F42" i="14" s="1"/>
  <c r="F43" i="16"/>
  <c r="M88" i="16"/>
  <c r="M82" i="16"/>
  <c r="C43" i="16"/>
  <c r="M40" i="16"/>
  <c r="F90" i="15"/>
  <c r="M86" i="15"/>
  <c r="M90" i="15" s="1"/>
  <c r="O64" i="15" s="1"/>
  <c r="F89" i="14"/>
  <c r="M82" i="15"/>
  <c r="F43" i="15"/>
  <c r="F87" i="15"/>
  <c r="M87" i="15" s="1"/>
  <c r="C43" i="15"/>
  <c r="M40" i="15"/>
  <c r="D43" i="14"/>
  <c r="C89" i="14"/>
  <c r="D89" i="14"/>
  <c r="E89" i="14"/>
  <c r="E43" i="14"/>
  <c r="C40" i="14"/>
  <c r="M88" i="14"/>
  <c r="M82" i="14"/>
  <c r="M37" i="14"/>
  <c r="C83" i="14"/>
  <c r="D83" i="14"/>
  <c r="D41" i="14" s="1"/>
  <c r="D42" i="14" s="1"/>
  <c r="E83" i="14"/>
  <c r="E41" i="14" s="1"/>
  <c r="E42" i="14" s="1"/>
  <c r="F90" i="14"/>
  <c r="M86" i="14"/>
  <c r="M90" i="14" s="1"/>
  <c r="O64" i="14" s="1"/>
  <c r="F43" i="14"/>
  <c r="F87" i="14"/>
  <c r="M87" i="14" s="1"/>
  <c r="M74" i="14"/>
  <c r="D50" i="14"/>
  <c r="M73" i="14"/>
  <c r="D53" i="14" s="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M42" i="43" l="1"/>
  <c r="O42" i="43" s="1"/>
  <c r="M43" i="43"/>
  <c r="O40" i="43"/>
  <c r="O72" i="43"/>
  <c r="C41" i="38"/>
  <c r="M41" i="43"/>
  <c r="F50" i="38"/>
  <c r="F46" i="38" s="1"/>
  <c r="D46" i="38" s="1"/>
  <c r="E46" i="38" s="1"/>
  <c r="O50" i="38"/>
  <c r="M83" i="35"/>
  <c r="F48" i="43"/>
  <c r="D48" i="43" s="1"/>
  <c r="E48" i="43" s="1"/>
  <c r="F46" i="43"/>
  <c r="D46" i="43" s="1"/>
  <c r="E46" i="43" s="1"/>
  <c r="F49" i="43"/>
  <c r="D49" i="43" s="1"/>
  <c r="E49" i="43" s="1"/>
  <c r="F47" i="43"/>
  <c r="D47" i="43" s="1"/>
  <c r="E47" i="43" s="1"/>
  <c r="O50" i="29"/>
  <c r="M41" i="42"/>
  <c r="F50" i="29"/>
  <c r="F46" i="29" s="1"/>
  <c r="D46" i="29" s="1"/>
  <c r="E46" i="29" s="1"/>
  <c r="M43" i="42"/>
  <c r="O40" i="42"/>
  <c r="O72" i="42"/>
  <c r="C41" i="35"/>
  <c r="C42" i="35" s="1"/>
  <c r="M42" i="35" s="1"/>
  <c r="O42" i="35" s="1"/>
  <c r="D52" i="38"/>
  <c r="F48" i="42"/>
  <c r="D48" i="42" s="1"/>
  <c r="E48" i="42" s="1"/>
  <c r="F46" i="42"/>
  <c r="D46" i="42" s="1"/>
  <c r="E46" i="42" s="1"/>
  <c r="F49" i="42"/>
  <c r="D49" i="42" s="1"/>
  <c r="E49" i="42" s="1"/>
  <c r="F47" i="42"/>
  <c r="D47" i="42" s="1"/>
  <c r="E47" i="42" s="1"/>
  <c r="C42" i="42"/>
  <c r="M42" i="42" s="1"/>
  <c r="O42" i="42" s="1"/>
  <c r="C43" i="41"/>
  <c r="M40" i="41"/>
  <c r="M89" i="41"/>
  <c r="O50" i="41"/>
  <c r="F50" i="41"/>
  <c r="E50" i="41"/>
  <c r="D52" i="41"/>
  <c r="M89" i="29"/>
  <c r="M83" i="41"/>
  <c r="C41" i="41"/>
  <c r="M41" i="41" s="1"/>
  <c r="M89" i="40"/>
  <c r="D52" i="33"/>
  <c r="E50" i="33"/>
  <c r="M83" i="29"/>
  <c r="M41" i="40"/>
  <c r="M83" i="40"/>
  <c r="F50" i="33"/>
  <c r="F46" i="33" s="1"/>
  <c r="D46" i="33" s="1"/>
  <c r="E46" i="33" s="1"/>
  <c r="O50" i="40"/>
  <c r="F50" i="40"/>
  <c r="E50" i="40"/>
  <c r="D52" i="40"/>
  <c r="C42" i="40"/>
  <c r="M42" i="40" s="1"/>
  <c r="O42" i="40" s="1"/>
  <c r="C43" i="40"/>
  <c r="M40" i="40"/>
  <c r="M89" i="38"/>
  <c r="M83" i="39"/>
  <c r="C41" i="39"/>
  <c r="M41" i="39" s="1"/>
  <c r="D52" i="35"/>
  <c r="E50" i="35"/>
  <c r="F50" i="35"/>
  <c r="F48" i="35" s="1"/>
  <c r="D48" i="35" s="1"/>
  <c r="E48" i="35" s="1"/>
  <c r="O50" i="39"/>
  <c r="F50" i="39"/>
  <c r="E50" i="39"/>
  <c r="D52" i="39"/>
  <c r="M89" i="39"/>
  <c r="M40" i="39"/>
  <c r="C43" i="39"/>
  <c r="M41" i="38"/>
  <c r="O40" i="38"/>
  <c r="M43" i="38"/>
  <c r="O72" i="38"/>
  <c r="F47" i="38"/>
  <c r="D47" i="38" s="1"/>
  <c r="E47" i="38" s="1"/>
  <c r="C42" i="38"/>
  <c r="M42" i="38" s="1"/>
  <c r="O42" i="38" s="1"/>
  <c r="C43" i="37"/>
  <c r="M40" i="37"/>
  <c r="M89" i="37"/>
  <c r="M83" i="37"/>
  <c r="C41" i="37"/>
  <c r="M41" i="37" s="1"/>
  <c r="O50" i="37"/>
  <c r="F50" i="37"/>
  <c r="E50" i="37"/>
  <c r="D52" i="37"/>
  <c r="C43" i="36"/>
  <c r="M40" i="36"/>
  <c r="M89" i="36"/>
  <c r="M89" i="33"/>
  <c r="M83" i="36"/>
  <c r="C41" i="36"/>
  <c r="M41" i="36" s="1"/>
  <c r="O50" i="36"/>
  <c r="F50" i="36"/>
  <c r="E50" i="36"/>
  <c r="D52" i="36"/>
  <c r="E50" i="16"/>
  <c r="F50" i="16"/>
  <c r="F47" i="16" s="1"/>
  <c r="D47" i="16" s="1"/>
  <c r="E47" i="16" s="1"/>
  <c r="O50" i="27"/>
  <c r="M89" i="34"/>
  <c r="D52" i="28"/>
  <c r="E50" i="28"/>
  <c r="E50" i="27"/>
  <c r="F50" i="28"/>
  <c r="F47" i="28" s="1"/>
  <c r="D47" i="28" s="1"/>
  <c r="E47" i="28" s="1"/>
  <c r="F50" i="27"/>
  <c r="F47" i="27" s="1"/>
  <c r="D47" i="27" s="1"/>
  <c r="E47" i="27" s="1"/>
  <c r="M43" i="35"/>
  <c r="O40" i="35"/>
  <c r="O72" i="35"/>
  <c r="M89" i="28"/>
  <c r="M83" i="34"/>
  <c r="C41" i="34"/>
  <c r="M43" i="34"/>
  <c r="O40" i="34"/>
  <c r="O72" i="34"/>
  <c r="F48" i="34"/>
  <c r="D48" i="34" s="1"/>
  <c r="E48" i="34" s="1"/>
  <c r="F46" i="34"/>
  <c r="D46" i="34" s="1"/>
  <c r="E46" i="34" s="1"/>
  <c r="F49" i="34"/>
  <c r="D49" i="34" s="1"/>
  <c r="E49" i="34" s="1"/>
  <c r="F47" i="34"/>
  <c r="D47" i="34" s="1"/>
  <c r="E47" i="34" s="1"/>
  <c r="O50" i="16"/>
  <c r="F47" i="33"/>
  <c r="D47" i="33" s="1"/>
  <c r="E47" i="33" s="1"/>
  <c r="C43" i="33"/>
  <c r="M40" i="33"/>
  <c r="M83" i="33"/>
  <c r="C41" i="33"/>
  <c r="M41" i="33" s="1"/>
  <c r="M89" i="26"/>
  <c r="O50" i="32"/>
  <c r="F50" i="32"/>
  <c r="E50" i="32"/>
  <c r="D52" i="32"/>
  <c r="M89" i="32"/>
  <c r="M83" i="32"/>
  <c r="C41" i="32"/>
  <c r="M41" i="32" s="1"/>
  <c r="C43" i="32"/>
  <c r="M40" i="32"/>
  <c r="M89" i="31"/>
  <c r="M83" i="31"/>
  <c r="C41" i="31"/>
  <c r="M41" i="31" s="1"/>
  <c r="O50" i="31"/>
  <c r="F50" i="31"/>
  <c r="E50" i="31"/>
  <c r="D52" i="31"/>
  <c r="C43" i="31"/>
  <c r="M40" i="31"/>
  <c r="M83" i="28"/>
  <c r="M83" i="30"/>
  <c r="C41" i="30"/>
  <c r="M41" i="30" s="1"/>
  <c r="M40" i="30"/>
  <c r="C43" i="30"/>
  <c r="M89" i="27"/>
  <c r="M41" i="29"/>
  <c r="M89" i="30"/>
  <c r="O50" i="30"/>
  <c r="D52" i="30"/>
  <c r="F50" i="30"/>
  <c r="E50" i="30"/>
  <c r="M83" i="26"/>
  <c r="F48" i="29"/>
  <c r="D48" i="29" s="1"/>
  <c r="E48" i="29" s="1"/>
  <c r="C41" i="28"/>
  <c r="C42" i="28" s="1"/>
  <c r="M42" i="28" s="1"/>
  <c r="O42" i="28" s="1"/>
  <c r="M83" i="27"/>
  <c r="M43" i="29"/>
  <c r="O40" i="29"/>
  <c r="O72" i="29"/>
  <c r="C42" i="29"/>
  <c r="M42" i="29" s="1"/>
  <c r="O42" i="29" s="1"/>
  <c r="M43" i="28"/>
  <c r="O40" i="28"/>
  <c r="O72" i="28"/>
  <c r="F50" i="15"/>
  <c r="F47" i="15" s="1"/>
  <c r="D47" i="15" s="1"/>
  <c r="E47" i="15" s="1"/>
  <c r="O50" i="15"/>
  <c r="M41" i="27"/>
  <c r="C42" i="27"/>
  <c r="M42" i="27" s="1"/>
  <c r="O42" i="27" s="1"/>
  <c r="C43" i="27"/>
  <c r="M40" i="27"/>
  <c r="C41" i="26"/>
  <c r="M41" i="26" s="1"/>
  <c r="M83" i="25"/>
  <c r="M43" i="26"/>
  <c r="O40" i="26"/>
  <c r="O72" i="26"/>
  <c r="F48" i="26"/>
  <c r="D48" i="26" s="1"/>
  <c r="E48" i="26" s="1"/>
  <c r="F46" i="26"/>
  <c r="D46" i="26" s="1"/>
  <c r="E46" i="26" s="1"/>
  <c r="F49" i="26"/>
  <c r="D49" i="26" s="1"/>
  <c r="E49" i="26" s="1"/>
  <c r="F47" i="26"/>
  <c r="D47" i="26" s="1"/>
  <c r="E47" i="26" s="1"/>
  <c r="M89" i="24"/>
  <c r="M41" i="25"/>
  <c r="O50" i="25"/>
  <c r="F50" i="25"/>
  <c r="E50" i="25"/>
  <c r="D52" i="25"/>
  <c r="M89" i="25"/>
  <c r="C42" i="25"/>
  <c r="M42" i="25" s="1"/>
  <c r="O42" i="25" s="1"/>
  <c r="M40" i="25"/>
  <c r="C43" i="25"/>
  <c r="O50" i="24"/>
  <c r="F50" i="24"/>
  <c r="E50" i="24"/>
  <c r="D52" i="24"/>
  <c r="M83" i="24"/>
  <c r="C41" i="24"/>
  <c r="M41" i="24" s="1"/>
  <c r="C43" i="24"/>
  <c r="M40" i="24"/>
  <c r="M83" i="23"/>
  <c r="C41" i="23"/>
  <c r="M41" i="23" s="1"/>
  <c r="O50" i="23"/>
  <c r="F50" i="23"/>
  <c r="E50" i="23"/>
  <c r="D52" i="23"/>
  <c r="M89" i="23"/>
  <c r="C43" i="23"/>
  <c r="M40" i="23"/>
  <c r="O50" i="22"/>
  <c r="F50" i="22"/>
  <c r="E50" i="22"/>
  <c r="D52" i="22"/>
  <c r="M83" i="16"/>
  <c r="C43" i="22"/>
  <c r="M40" i="22"/>
  <c r="M89" i="22"/>
  <c r="M83" i="22"/>
  <c r="C41" i="22"/>
  <c r="M41" i="22" s="1"/>
  <c r="E50" i="15"/>
  <c r="M83" i="21"/>
  <c r="C41" i="21"/>
  <c r="M41" i="21" s="1"/>
  <c r="O50" i="21"/>
  <c r="F50" i="21"/>
  <c r="E50" i="21"/>
  <c r="D52" i="21"/>
  <c r="M89" i="21"/>
  <c r="M89" i="15"/>
  <c r="M83" i="18"/>
  <c r="C43" i="21"/>
  <c r="M40" i="21"/>
  <c r="M40" i="20"/>
  <c r="C43" i="20"/>
  <c r="M83" i="15"/>
  <c r="M89" i="19"/>
  <c r="M89" i="20"/>
  <c r="M83" i="20"/>
  <c r="C41" i="20"/>
  <c r="M41" i="20" s="1"/>
  <c r="M89" i="17"/>
  <c r="M89" i="16"/>
  <c r="O50" i="20"/>
  <c r="F50" i="20"/>
  <c r="E50" i="20"/>
  <c r="D52" i="20"/>
  <c r="C43" i="19"/>
  <c r="M40" i="19"/>
  <c r="F41" i="16"/>
  <c r="F42" i="16" s="1"/>
  <c r="M42" i="16" s="1"/>
  <c r="O42" i="16" s="1"/>
  <c r="M89" i="18"/>
  <c r="M83" i="19"/>
  <c r="C41" i="19"/>
  <c r="M41" i="19" s="1"/>
  <c r="F41" i="18"/>
  <c r="F42" i="18" s="1"/>
  <c r="O50" i="19"/>
  <c r="F50" i="19"/>
  <c r="E50" i="19"/>
  <c r="D52" i="19"/>
  <c r="D52" i="18"/>
  <c r="O50" i="18"/>
  <c r="F50" i="18"/>
  <c r="E50" i="18"/>
  <c r="M43" i="18"/>
  <c r="O40" i="18"/>
  <c r="C42" i="18"/>
  <c r="M43" i="17"/>
  <c r="O40" i="17"/>
  <c r="O50" i="17"/>
  <c r="F50" i="17"/>
  <c r="E50" i="17"/>
  <c r="D52" i="17"/>
  <c r="M41" i="15"/>
  <c r="M83" i="17"/>
  <c r="C41" i="17"/>
  <c r="O72" i="17"/>
  <c r="M43" i="16"/>
  <c r="O40" i="16"/>
  <c r="O72" i="16"/>
  <c r="C42" i="15"/>
  <c r="M42" i="15" s="1"/>
  <c r="O42" i="15" s="1"/>
  <c r="O40" i="15"/>
  <c r="M43" i="15"/>
  <c r="O72" i="15"/>
  <c r="M40" i="14"/>
  <c r="C43" i="14"/>
  <c r="D52" i="14"/>
  <c r="O50" i="14"/>
  <c r="F50" i="14"/>
  <c r="E50" i="14"/>
  <c r="M89" i="14"/>
  <c r="M83" i="14"/>
  <c r="C41" i="14"/>
  <c r="M41" i="14" s="1"/>
  <c r="D56" i="10"/>
  <c r="E56" i="10"/>
  <c r="F56" i="10"/>
  <c r="G56" i="10"/>
  <c r="H56" i="10"/>
  <c r="I56" i="10"/>
  <c r="J56" i="10"/>
  <c r="K56" i="10"/>
  <c r="L56" i="10"/>
  <c r="C56" i="10"/>
  <c r="F48" i="38" l="1"/>
  <c r="D48" i="38" s="1"/>
  <c r="E48" i="38" s="1"/>
  <c r="F49" i="38"/>
  <c r="D49" i="38" s="1"/>
  <c r="E49" i="38" s="1"/>
  <c r="F47" i="29"/>
  <c r="D47" i="29" s="1"/>
  <c r="E47" i="29" s="1"/>
  <c r="F49" i="29"/>
  <c r="D49" i="29" s="1"/>
  <c r="E49" i="29" s="1"/>
  <c r="M41" i="35"/>
  <c r="F48" i="28"/>
  <c r="D48" i="28" s="1"/>
  <c r="E48" i="28" s="1"/>
  <c r="F48" i="41"/>
  <c r="D48" i="41" s="1"/>
  <c r="E48" i="41" s="1"/>
  <c r="F46" i="41"/>
  <c r="D46" i="41" s="1"/>
  <c r="E46" i="41" s="1"/>
  <c r="F49" i="41"/>
  <c r="D49" i="41" s="1"/>
  <c r="E49" i="41" s="1"/>
  <c r="F47" i="41"/>
  <c r="D47" i="41" s="1"/>
  <c r="E47" i="41" s="1"/>
  <c r="F49" i="35"/>
  <c r="D49" i="35" s="1"/>
  <c r="E49" i="35" s="1"/>
  <c r="M43" i="41"/>
  <c r="O40" i="41"/>
  <c r="O72" i="41"/>
  <c r="C42" i="41"/>
  <c r="M42" i="41" s="1"/>
  <c r="O42" i="41" s="1"/>
  <c r="F48" i="40"/>
  <c r="D48" i="40" s="1"/>
  <c r="E48" i="40" s="1"/>
  <c r="F46" i="40"/>
  <c r="D46" i="40" s="1"/>
  <c r="E46" i="40" s="1"/>
  <c r="F49" i="40"/>
  <c r="D49" i="40" s="1"/>
  <c r="E49" i="40" s="1"/>
  <c r="F47" i="40"/>
  <c r="D47" i="40" s="1"/>
  <c r="E47" i="40" s="1"/>
  <c r="F49" i="33"/>
  <c r="D49" i="33" s="1"/>
  <c r="E49" i="33" s="1"/>
  <c r="M43" i="40"/>
  <c r="O40" i="40"/>
  <c r="O72" i="40"/>
  <c r="F48" i="33"/>
  <c r="D48" i="33" s="1"/>
  <c r="E48" i="33" s="1"/>
  <c r="F47" i="35"/>
  <c r="D47" i="35" s="1"/>
  <c r="E47" i="35" s="1"/>
  <c r="F46" i="28"/>
  <c r="D46" i="28" s="1"/>
  <c r="E46" i="28" s="1"/>
  <c r="F46" i="35"/>
  <c r="D46" i="35" s="1"/>
  <c r="E46" i="35" s="1"/>
  <c r="F49" i="16"/>
  <c r="D49" i="16" s="1"/>
  <c r="E49" i="16" s="1"/>
  <c r="F49" i="27"/>
  <c r="D49" i="27" s="1"/>
  <c r="E49" i="27" s="1"/>
  <c r="M43" i="39"/>
  <c r="O40" i="39"/>
  <c r="O72" i="39"/>
  <c r="F46" i="16"/>
  <c r="D46" i="16" s="1"/>
  <c r="E46" i="16" s="1"/>
  <c r="C42" i="39"/>
  <c r="M42" i="39" s="1"/>
  <c r="O42" i="39" s="1"/>
  <c r="F48" i="39"/>
  <c r="D48" i="39" s="1"/>
  <c r="E48" i="39" s="1"/>
  <c r="F46" i="39"/>
  <c r="D46" i="39" s="1"/>
  <c r="E46" i="39" s="1"/>
  <c r="F49" i="39"/>
  <c r="D49" i="39" s="1"/>
  <c r="E49" i="39" s="1"/>
  <c r="F47" i="39"/>
  <c r="D47" i="39" s="1"/>
  <c r="E47" i="39" s="1"/>
  <c r="F49" i="28"/>
  <c r="D49" i="28" s="1"/>
  <c r="E49" i="28" s="1"/>
  <c r="F48" i="16"/>
  <c r="D48" i="16" s="1"/>
  <c r="E48" i="16" s="1"/>
  <c r="M43" i="37"/>
  <c r="O40" i="37"/>
  <c r="O72" i="37"/>
  <c r="F48" i="37"/>
  <c r="D48" i="37" s="1"/>
  <c r="E48" i="37" s="1"/>
  <c r="F46" i="37"/>
  <c r="D46" i="37" s="1"/>
  <c r="E46" i="37" s="1"/>
  <c r="F49" i="37"/>
  <c r="D49" i="37" s="1"/>
  <c r="E49" i="37" s="1"/>
  <c r="F47" i="37"/>
  <c r="D47" i="37" s="1"/>
  <c r="E47" i="37" s="1"/>
  <c r="C42" i="37"/>
  <c r="M42" i="37" s="1"/>
  <c r="O42" i="37" s="1"/>
  <c r="F48" i="27"/>
  <c r="D48" i="27" s="1"/>
  <c r="E48" i="27" s="1"/>
  <c r="F46" i="27"/>
  <c r="D46" i="27" s="1"/>
  <c r="E46" i="27" s="1"/>
  <c r="M43" i="36"/>
  <c r="O40" i="36"/>
  <c r="O72" i="36"/>
  <c r="M41" i="28"/>
  <c r="F48" i="36"/>
  <c r="D48" i="36" s="1"/>
  <c r="E48" i="36" s="1"/>
  <c r="F46" i="36"/>
  <c r="D46" i="36" s="1"/>
  <c r="E46" i="36" s="1"/>
  <c r="F49" i="36"/>
  <c r="D49" i="36" s="1"/>
  <c r="E49" i="36" s="1"/>
  <c r="F47" i="36"/>
  <c r="D47" i="36" s="1"/>
  <c r="E47" i="36" s="1"/>
  <c r="C42" i="36"/>
  <c r="M42" i="36" s="1"/>
  <c r="O42" i="36" s="1"/>
  <c r="M41" i="34"/>
  <c r="C42" i="34"/>
  <c r="M42" i="34" s="1"/>
  <c r="O42" i="34" s="1"/>
  <c r="C42" i="33"/>
  <c r="M42" i="33" s="1"/>
  <c r="O42" i="33" s="1"/>
  <c r="M43" i="33"/>
  <c r="O40" i="33"/>
  <c r="O72" i="33"/>
  <c r="C42" i="31"/>
  <c r="M42" i="31" s="1"/>
  <c r="O42" i="31" s="1"/>
  <c r="F48" i="32"/>
  <c r="D48" i="32" s="1"/>
  <c r="E48" i="32" s="1"/>
  <c r="F46" i="32"/>
  <c r="D46" i="32" s="1"/>
  <c r="E46" i="32" s="1"/>
  <c r="F49" i="32"/>
  <c r="D49" i="32" s="1"/>
  <c r="E49" i="32" s="1"/>
  <c r="F47" i="32"/>
  <c r="D47" i="32" s="1"/>
  <c r="E47" i="32" s="1"/>
  <c r="M43" i="32"/>
  <c r="O40" i="32"/>
  <c r="O72" i="32"/>
  <c r="C42" i="32"/>
  <c r="M42" i="32" s="1"/>
  <c r="O42" i="32" s="1"/>
  <c r="F48" i="31"/>
  <c r="D48" i="31" s="1"/>
  <c r="E48" i="31" s="1"/>
  <c r="F46" i="31"/>
  <c r="D46" i="31" s="1"/>
  <c r="E46" i="31" s="1"/>
  <c r="F49" i="31"/>
  <c r="D49" i="31" s="1"/>
  <c r="E49" i="31" s="1"/>
  <c r="F47" i="31"/>
  <c r="D47" i="31" s="1"/>
  <c r="E47" i="31" s="1"/>
  <c r="M43" i="31"/>
  <c r="O40" i="31"/>
  <c r="O72" i="31"/>
  <c r="M43" i="30"/>
  <c r="O40" i="30"/>
  <c r="O72" i="30"/>
  <c r="F48" i="30"/>
  <c r="D48" i="30" s="1"/>
  <c r="E48" i="30" s="1"/>
  <c r="F46" i="30"/>
  <c r="D46" i="30" s="1"/>
  <c r="E46" i="30" s="1"/>
  <c r="F49" i="30"/>
  <c r="D49" i="30" s="1"/>
  <c r="E49" i="30" s="1"/>
  <c r="F47" i="30"/>
  <c r="D47" i="30" s="1"/>
  <c r="E47" i="30" s="1"/>
  <c r="C42" i="30"/>
  <c r="M42" i="30" s="1"/>
  <c r="O42" i="30" s="1"/>
  <c r="F49" i="15"/>
  <c r="D49" i="15" s="1"/>
  <c r="E49" i="15" s="1"/>
  <c r="F46" i="15"/>
  <c r="D46" i="15" s="1"/>
  <c r="E46" i="15" s="1"/>
  <c r="F48" i="15"/>
  <c r="D48" i="15" s="1"/>
  <c r="E48" i="15" s="1"/>
  <c r="C42" i="21"/>
  <c r="M42" i="21" s="1"/>
  <c r="O42" i="21" s="1"/>
  <c r="C42" i="24"/>
  <c r="M42" i="24" s="1"/>
  <c r="O42" i="24" s="1"/>
  <c r="M43" i="27"/>
  <c r="O40" i="27"/>
  <c r="O72" i="27"/>
  <c r="C42" i="26"/>
  <c r="M42" i="26" s="1"/>
  <c r="O42" i="26" s="1"/>
  <c r="M43" i="25"/>
  <c r="O40" i="25"/>
  <c r="O72" i="25"/>
  <c r="F48" i="25"/>
  <c r="D48" i="25" s="1"/>
  <c r="E48" i="25" s="1"/>
  <c r="F46" i="25"/>
  <c r="D46" i="25" s="1"/>
  <c r="E46" i="25" s="1"/>
  <c r="F49" i="25"/>
  <c r="D49" i="25" s="1"/>
  <c r="E49" i="25" s="1"/>
  <c r="F47" i="25"/>
  <c r="D47" i="25" s="1"/>
  <c r="E47" i="25" s="1"/>
  <c r="F48" i="24"/>
  <c r="D48" i="24" s="1"/>
  <c r="E48" i="24" s="1"/>
  <c r="F46" i="24"/>
  <c r="D46" i="24" s="1"/>
  <c r="E46" i="24" s="1"/>
  <c r="F49" i="24"/>
  <c r="D49" i="24" s="1"/>
  <c r="E49" i="24" s="1"/>
  <c r="F47" i="24"/>
  <c r="D47" i="24" s="1"/>
  <c r="E47" i="24" s="1"/>
  <c r="C42" i="22"/>
  <c r="M42" i="22" s="1"/>
  <c r="O42" i="22" s="1"/>
  <c r="C42" i="23"/>
  <c r="M42" i="23" s="1"/>
  <c r="O42" i="23" s="1"/>
  <c r="M43" i="24"/>
  <c r="O40" i="24"/>
  <c r="O72" i="24"/>
  <c r="F48" i="23"/>
  <c r="D48" i="23" s="1"/>
  <c r="E48" i="23" s="1"/>
  <c r="F46" i="23"/>
  <c r="D46" i="23" s="1"/>
  <c r="E46" i="23" s="1"/>
  <c r="F49" i="23"/>
  <c r="D49" i="23" s="1"/>
  <c r="E49" i="23" s="1"/>
  <c r="F47" i="23"/>
  <c r="D47" i="23" s="1"/>
  <c r="E47" i="23" s="1"/>
  <c r="M43" i="23"/>
  <c r="O40" i="23"/>
  <c r="O72" i="23"/>
  <c r="F48" i="22"/>
  <c r="D48" i="22" s="1"/>
  <c r="E48" i="22" s="1"/>
  <c r="F46" i="22"/>
  <c r="D46" i="22" s="1"/>
  <c r="E46" i="22" s="1"/>
  <c r="F49" i="22"/>
  <c r="D49" i="22" s="1"/>
  <c r="E49" i="22" s="1"/>
  <c r="F47" i="22"/>
  <c r="D47" i="22" s="1"/>
  <c r="E47" i="22" s="1"/>
  <c r="M43" i="22"/>
  <c r="O40" i="22"/>
  <c r="O72" i="22"/>
  <c r="M42" i="18"/>
  <c r="O42" i="18" s="1"/>
  <c r="M43" i="21"/>
  <c r="O40" i="21"/>
  <c r="O72" i="21"/>
  <c r="F48" i="21"/>
  <c r="D48" i="21" s="1"/>
  <c r="E48" i="21" s="1"/>
  <c r="F46" i="21"/>
  <c r="D46" i="21" s="1"/>
  <c r="E46" i="21" s="1"/>
  <c r="F49" i="21"/>
  <c r="D49" i="21" s="1"/>
  <c r="E49" i="21" s="1"/>
  <c r="F47" i="21"/>
  <c r="D47" i="21" s="1"/>
  <c r="E47" i="21" s="1"/>
  <c r="M41" i="18"/>
  <c r="F48" i="20"/>
  <c r="D48" i="20" s="1"/>
  <c r="E48" i="20" s="1"/>
  <c r="F46" i="20"/>
  <c r="D46" i="20" s="1"/>
  <c r="E46" i="20" s="1"/>
  <c r="F49" i="20"/>
  <c r="D49" i="20" s="1"/>
  <c r="E49" i="20" s="1"/>
  <c r="F47" i="20"/>
  <c r="D47" i="20" s="1"/>
  <c r="E47" i="20" s="1"/>
  <c r="M43" i="20"/>
  <c r="O40" i="20"/>
  <c r="O72" i="20"/>
  <c r="C42" i="20"/>
  <c r="M42" i="20" s="1"/>
  <c r="O42" i="20" s="1"/>
  <c r="M43" i="19"/>
  <c r="O40" i="19"/>
  <c r="O72" i="19"/>
  <c r="F48" i="19"/>
  <c r="D48" i="19" s="1"/>
  <c r="E48" i="19" s="1"/>
  <c r="F46" i="19"/>
  <c r="D46" i="19" s="1"/>
  <c r="E46" i="19" s="1"/>
  <c r="F49" i="19"/>
  <c r="D49" i="19" s="1"/>
  <c r="E49" i="19" s="1"/>
  <c r="F47" i="19"/>
  <c r="D47" i="19" s="1"/>
  <c r="E47" i="19" s="1"/>
  <c r="C42" i="19"/>
  <c r="M42" i="19" s="1"/>
  <c r="O42" i="19" s="1"/>
  <c r="M41" i="16"/>
  <c r="F48" i="18"/>
  <c r="D48" i="18" s="1"/>
  <c r="E48" i="18" s="1"/>
  <c r="F46" i="18"/>
  <c r="D46" i="18" s="1"/>
  <c r="E46" i="18" s="1"/>
  <c r="F49" i="18"/>
  <c r="D49" i="18" s="1"/>
  <c r="E49" i="18" s="1"/>
  <c r="F47" i="18"/>
  <c r="D47" i="18" s="1"/>
  <c r="E47" i="18" s="1"/>
  <c r="F48" i="17"/>
  <c r="D48" i="17" s="1"/>
  <c r="E48" i="17" s="1"/>
  <c r="F46" i="17"/>
  <c r="D46" i="17" s="1"/>
  <c r="E46" i="17" s="1"/>
  <c r="F49" i="17"/>
  <c r="D49" i="17" s="1"/>
  <c r="E49" i="17" s="1"/>
  <c r="F47" i="17"/>
  <c r="D47" i="17" s="1"/>
  <c r="E47" i="17" s="1"/>
  <c r="M41" i="17"/>
  <c r="C42" i="17"/>
  <c r="M42" i="17" s="1"/>
  <c r="O42" i="17" s="1"/>
  <c r="F48" i="14"/>
  <c r="D48" i="14" s="1"/>
  <c r="E48" i="14" s="1"/>
  <c r="F46" i="14"/>
  <c r="D46" i="14" s="1"/>
  <c r="E46" i="14" s="1"/>
  <c r="F47" i="14"/>
  <c r="D47" i="14" s="1"/>
  <c r="E47" i="14" s="1"/>
  <c r="F49" i="14"/>
  <c r="D49" i="14" s="1"/>
  <c r="E49" i="14" s="1"/>
  <c r="O40" i="14"/>
  <c r="M43" i="14"/>
  <c r="O72" i="14"/>
  <c r="C42" i="14"/>
  <c r="M42" i="14" s="1"/>
  <c r="O42" i="14" s="1"/>
  <c r="C39" i="10"/>
  <c r="C76" i="10"/>
  <c r="C84" i="10" l="1"/>
  <c r="C80" i="10"/>
  <c r="D76" i="10"/>
  <c r="D80" i="10" s="1"/>
  <c r="D39" i="10"/>
  <c r="F67" i="10"/>
  <c r="G67" i="10"/>
  <c r="H67" i="10"/>
  <c r="I67" i="10"/>
  <c r="J67" i="10"/>
  <c r="K67" i="10"/>
  <c r="L67" i="10"/>
  <c r="F68" i="10"/>
  <c r="G68" i="10"/>
  <c r="H68" i="10"/>
  <c r="I68" i="10"/>
  <c r="J68" i="10"/>
  <c r="K68" i="10"/>
  <c r="L68" i="10"/>
  <c r="F66" i="10"/>
  <c r="G66" i="10"/>
  <c r="H66" i="10"/>
  <c r="I66" i="10"/>
  <c r="J66" i="10"/>
  <c r="K66" i="10"/>
  <c r="L66" i="10"/>
  <c r="D84" i="10" l="1"/>
  <c r="E76" i="10"/>
  <c r="E80" i="10" s="1"/>
  <c r="E39" i="10"/>
  <c r="A4" i="13"/>
  <c r="A5" i="13"/>
  <c r="A3" i="13"/>
  <c r="X3" i="1"/>
  <c r="E84" i="10" l="1"/>
  <c r="F76" i="10"/>
  <c r="F80" i="10" s="1"/>
  <c r="M80" i="10" s="1"/>
  <c r="F39" i="10"/>
  <c r="B76" i="10"/>
  <c r="F84" i="10" l="1"/>
  <c r="M84" i="10" s="1"/>
  <c r="M20" i="10"/>
  <c r="M11" i="10" l="1"/>
  <c r="A6" i="13" l="1"/>
  <c r="A90" i="10"/>
  <c r="M66" i="10"/>
  <c r="E66" i="10" s="1"/>
  <c r="C46" i="10" l="1"/>
  <c r="D66" i="10"/>
  <c r="C66" i="10"/>
  <c r="V33" i="1"/>
  <c r="T33" i="1"/>
  <c r="G33" i="1" l="1"/>
  <c r="X33" i="1"/>
  <c r="H33" i="1" l="1"/>
  <c r="F33" i="1"/>
  <c r="I69" i="10" l="1"/>
  <c r="I70" i="10" s="1"/>
  <c r="J69" i="10"/>
  <c r="J70" i="10" s="1"/>
  <c r="K69" i="10"/>
  <c r="K70" i="10" s="1"/>
  <c r="L69" i="10"/>
  <c r="L70" i="10" s="1"/>
  <c r="C9" i="4"/>
  <c r="B4" i="4"/>
  <c r="B10" i="4" s="1"/>
  <c r="D5" i="4"/>
  <c r="D11" i="4" s="1"/>
  <c r="E5" i="4"/>
  <c r="E11" i="4" s="1"/>
  <c r="F5" i="4"/>
  <c r="F11" i="4" s="1"/>
  <c r="G5" i="4"/>
  <c r="H5" i="4"/>
  <c r="H11" i="4" s="1"/>
  <c r="C4" i="4"/>
  <c r="C10" i="4" s="1"/>
  <c r="D4" i="4"/>
  <c r="E4" i="4"/>
  <c r="E10" i="4" s="1"/>
  <c r="F4" i="4"/>
  <c r="F10" i="4" s="1"/>
  <c r="G4" i="4"/>
  <c r="H4" i="4"/>
  <c r="H10" i="4" s="1"/>
  <c r="C8" i="4"/>
  <c r="D8" i="4"/>
  <c r="E8" i="4"/>
  <c r="F8" i="4"/>
  <c r="G8" i="4"/>
  <c r="H8" i="4"/>
  <c r="B8" i="4"/>
  <c r="D9" i="4"/>
  <c r="E9" i="4"/>
  <c r="F9" i="4"/>
  <c r="G9" i="4"/>
  <c r="H9" i="4"/>
  <c r="D10" i="4"/>
  <c r="C12" i="4"/>
  <c r="D12" i="4"/>
  <c r="E12" i="4"/>
  <c r="F12" i="4"/>
  <c r="G12" i="4"/>
  <c r="H12" i="4"/>
  <c r="B12" i="4"/>
  <c r="G11" i="4" l="1"/>
  <c r="M68" i="10"/>
  <c r="E68" i="10" s="1"/>
  <c r="G10" i="4"/>
  <c r="M67" i="10"/>
  <c r="E67" i="10" s="1"/>
  <c r="C5" i="4"/>
  <c r="C11" i="4" s="1"/>
  <c r="B9" i="4"/>
  <c r="B5" i="4"/>
  <c r="B11" i="4" s="1"/>
  <c r="C47" i="10" l="1"/>
  <c r="C67" i="10"/>
  <c r="D67" i="10"/>
  <c r="C48" i="10"/>
  <c r="C68" i="10"/>
  <c r="D68" i="10"/>
  <c r="A61" i="10"/>
  <c r="A79" i="10"/>
  <c r="A78" i="10"/>
  <c r="A11" i="13" s="1"/>
  <c r="A77" i="10"/>
  <c r="A76" i="10"/>
  <c r="L16" i="1"/>
  <c r="C9" i="1"/>
  <c r="D26" i="1"/>
  <c r="A11" i="1"/>
  <c r="AZ5" i="13"/>
  <c r="N5" i="1"/>
  <c r="C26" i="1"/>
  <c r="P30" i="1"/>
  <c r="L18" i="1"/>
  <c r="CW5" i="13"/>
  <c r="CZ4" i="13"/>
  <c r="A28" i="1"/>
  <c r="I4" i="13"/>
  <c r="L4" i="1"/>
  <c r="BZ2" i="13"/>
  <c r="DX5" i="13"/>
  <c r="K22" i="1"/>
  <c r="BJ3" i="13"/>
  <c r="I23" i="1"/>
  <c r="K6" i="1"/>
  <c r="D20" i="1"/>
  <c r="AT3" i="13"/>
  <c r="J31" i="1"/>
  <c r="BI3" i="13"/>
  <c r="C21" i="1"/>
  <c r="AG4" i="13"/>
  <c r="E11" i="1"/>
  <c r="E20" i="1"/>
  <c r="AB2" i="13"/>
  <c r="CP2" i="13"/>
  <c r="CG5" i="13"/>
  <c r="AV2" i="13"/>
  <c r="A32" i="1"/>
  <c r="AG3" i="13"/>
  <c r="AC5" i="13"/>
  <c r="AY4" i="13"/>
  <c r="D10" i="1"/>
  <c r="I30" i="1"/>
  <c r="D18" i="1"/>
  <c r="CX4" i="13"/>
  <c r="BZ4" i="13"/>
  <c r="CY4" i="13"/>
  <c r="BF3" i="13"/>
  <c r="CT5" i="13"/>
  <c r="BY3" i="13"/>
  <c r="R4" i="13"/>
  <c r="CM5" i="13"/>
  <c r="CP4" i="13"/>
  <c r="BS2" i="13"/>
  <c r="BB3" i="13"/>
  <c r="BP2" i="13"/>
  <c r="AX4" i="13"/>
  <c r="D24" i="1"/>
  <c r="I25" i="1"/>
  <c r="I3" i="1"/>
  <c r="A13" i="1"/>
  <c r="DA4" i="13"/>
  <c r="O7" i="1"/>
  <c r="CU3" i="13"/>
  <c r="B28" i="1"/>
  <c r="L14" i="1"/>
  <c r="DG2" i="13"/>
  <c r="K28" i="1"/>
  <c r="O23" i="1"/>
  <c r="E21" i="1"/>
  <c r="D3" i="1"/>
  <c r="E8" i="1"/>
  <c r="O21" i="1"/>
  <c r="L8" i="1"/>
  <c r="Y8" i="1"/>
  <c r="AY5" i="13"/>
  <c r="AO2" i="13"/>
  <c r="DL2" i="13"/>
  <c r="CB4" i="13"/>
  <c r="L17" i="1"/>
  <c r="AP5" i="13"/>
  <c r="N32" i="1"/>
  <c r="K15" i="1"/>
  <c r="J12" i="1"/>
  <c r="J10" i="1"/>
  <c r="CZ5" i="13"/>
  <c r="CI2" i="13"/>
  <c r="AK2" i="13"/>
  <c r="BN4" i="13"/>
  <c r="L20" i="1"/>
  <c r="C18" i="1"/>
  <c r="K5" i="13"/>
  <c r="E3" i="1"/>
  <c r="O3" i="1"/>
  <c r="K25" i="1"/>
  <c r="A19" i="1"/>
  <c r="AJ4" i="13"/>
  <c r="CK2" i="13"/>
  <c r="BK2" i="13"/>
  <c r="AU2" i="13"/>
  <c r="BR4" i="13"/>
  <c r="DP5" i="13"/>
  <c r="AN3" i="13"/>
  <c r="DV2" i="13"/>
  <c r="L11" i="1"/>
  <c r="Y2" i="13"/>
  <c r="J9" i="1"/>
  <c r="O20" i="1"/>
  <c r="M3" i="13"/>
  <c r="N21" i="1"/>
  <c r="W3" i="13"/>
  <c r="DT3" i="13"/>
  <c r="N12" i="1"/>
  <c r="AU3" i="13"/>
  <c r="BM5" i="13"/>
  <c r="P17" i="1"/>
  <c r="B23" i="1"/>
  <c r="AE3" i="13"/>
  <c r="O10" i="1"/>
  <c r="L32" i="1"/>
  <c r="A31" i="1"/>
  <c r="DJ4" i="13"/>
  <c r="B18" i="1"/>
  <c r="BH4" i="13"/>
  <c r="B26" i="1"/>
  <c r="AO5" i="13"/>
  <c r="N13" i="1"/>
  <c r="CH2" i="13"/>
  <c r="AI4" i="13"/>
  <c r="AN5" i="13"/>
  <c r="CA2" i="13"/>
  <c r="DU2" i="13"/>
  <c r="AM5" i="13"/>
  <c r="P2" i="13"/>
  <c r="N3" i="13"/>
  <c r="L5" i="13"/>
  <c r="AP3" i="13"/>
  <c r="BR5" i="13"/>
  <c r="J18" i="1"/>
  <c r="DE4" i="13"/>
  <c r="CB3" i="13"/>
  <c r="CV4" i="13"/>
  <c r="C28" i="1"/>
  <c r="R3" i="13"/>
  <c r="I26" i="1"/>
  <c r="DR4" i="13"/>
  <c r="CM3" i="13"/>
  <c r="C13" i="1"/>
  <c r="A15" i="1"/>
  <c r="BT4" i="13"/>
  <c r="C4" i="1"/>
  <c r="DJ5" i="13"/>
  <c r="N14" i="1"/>
  <c r="S2" i="13"/>
  <c r="DT5" i="13"/>
  <c r="O31" i="1"/>
  <c r="W5" i="13"/>
  <c r="A6" i="1"/>
  <c r="CX3" i="13"/>
  <c r="E26" i="1"/>
  <c r="DD3" i="13"/>
  <c r="C5" i="1"/>
  <c r="O11" i="1"/>
  <c r="DM3" i="13"/>
  <c r="O4" i="13"/>
  <c r="BH2" i="13"/>
  <c r="O13" i="1"/>
  <c r="X5" i="13"/>
  <c r="BC2" i="13"/>
  <c r="DQ4" i="13"/>
  <c r="I28" i="1"/>
  <c r="O28" i="1"/>
  <c r="E12" i="1"/>
  <c r="I12" i="1"/>
  <c r="E28" i="1"/>
  <c r="CL2" i="13"/>
  <c r="AP4" i="13"/>
  <c r="BM4" i="13"/>
  <c r="CE4" i="13"/>
  <c r="BQ3" i="13"/>
  <c r="BD3" i="13"/>
  <c r="A24" i="1"/>
  <c r="CF5" i="13"/>
  <c r="C30" i="1"/>
  <c r="E16" i="1"/>
  <c r="P3" i="13"/>
  <c r="C32" i="1"/>
  <c r="O24" i="1"/>
  <c r="CH3" i="13"/>
  <c r="CH4" i="13"/>
  <c r="BI5" i="13"/>
  <c r="A4" i="1"/>
  <c r="M2" i="13"/>
  <c r="U5" i="13"/>
  <c r="K24" i="1"/>
  <c r="K8" i="1"/>
  <c r="P5" i="13"/>
  <c r="AF4" i="13"/>
  <c r="AJ5" i="13"/>
  <c r="DF5" i="13"/>
  <c r="BK3" i="13"/>
  <c r="B14" i="1"/>
  <c r="CY2" i="13"/>
  <c r="AG2" i="13"/>
  <c r="K32" i="1"/>
  <c r="AZ3" i="13"/>
  <c r="AX5" i="13"/>
  <c r="J25" i="1"/>
  <c r="BN2" i="13"/>
  <c r="CO5" i="13"/>
  <c r="A5" i="1"/>
  <c r="K23" i="1"/>
  <c r="B7" i="1"/>
  <c r="DP4" i="13"/>
  <c r="DB5" i="13"/>
  <c r="J3" i="1"/>
  <c r="CR5" i="13"/>
  <c r="BN3" i="13"/>
  <c r="DM2" i="13"/>
  <c r="CW3" i="13"/>
  <c r="L31" i="1"/>
  <c r="D14" i="1"/>
  <c r="Q5" i="13"/>
  <c r="CP5" i="13"/>
  <c r="V4" i="13"/>
  <c r="CV5" i="13"/>
  <c r="L29" i="1"/>
  <c r="AW2" i="13"/>
  <c r="DG3" i="13"/>
  <c r="BB5" i="13"/>
  <c r="AZ4" i="13"/>
  <c r="R5" i="13"/>
  <c r="I5" i="13"/>
  <c r="BL5" i="13"/>
  <c r="CI5" i="13"/>
  <c r="C20" i="1"/>
  <c r="AR5" i="13"/>
  <c r="CA5" i="13"/>
  <c r="O5" i="1"/>
  <c r="O25" i="1"/>
  <c r="K29" i="1"/>
  <c r="I3" i="13"/>
  <c r="BL2" i="13"/>
  <c r="N4" i="1"/>
  <c r="BT5" i="13"/>
  <c r="DX3" i="13"/>
  <c r="K30" i="1"/>
  <c r="CF4" i="13"/>
  <c r="BN5" i="13"/>
  <c r="AR2" i="13"/>
  <c r="BK5" i="13"/>
  <c r="CW4" i="13"/>
  <c r="O32" i="1"/>
  <c r="BZ3" i="13"/>
  <c r="BI2" i="13"/>
  <c r="BD5" i="13"/>
  <c r="BU3" i="13"/>
  <c r="AA2" i="13"/>
  <c r="DE5" i="13"/>
  <c r="BS5" i="13"/>
  <c r="A22" i="1"/>
  <c r="CM4" i="13"/>
  <c r="DH2" i="13"/>
  <c r="A17" i="1"/>
  <c r="CJ5" i="13"/>
  <c r="CO3" i="13"/>
  <c r="B9" i="1"/>
  <c r="CN4" i="13"/>
  <c r="C6" i="1"/>
  <c r="BR3" i="13"/>
  <c r="BU4" i="13"/>
  <c r="CE3" i="13"/>
  <c r="Y5" i="13"/>
  <c r="BC5" i="13"/>
  <c r="DQ2" i="13"/>
  <c r="CT2" i="13"/>
  <c r="C14" i="1"/>
  <c r="AU5" i="13"/>
  <c r="O15" i="1"/>
  <c r="AK5" i="13"/>
  <c r="Z5" i="13"/>
  <c r="L23" i="1"/>
  <c r="CQ4" i="13"/>
  <c r="AD2" i="13"/>
  <c r="BQ4" i="13"/>
  <c r="AH2" i="13"/>
  <c r="CC2" i="13"/>
  <c r="I10" i="1"/>
  <c r="Y4" i="13"/>
  <c r="P9" i="1"/>
  <c r="B20" i="1"/>
  <c r="DI4" i="13"/>
  <c r="DI3" i="13"/>
  <c r="DK5" i="13"/>
  <c r="I9" i="1"/>
  <c r="AD5" i="13"/>
  <c r="N26" i="1"/>
  <c r="BT2" i="13"/>
  <c r="AK4" i="13"/>
  <c r="DL4" i="13"/>
  <c r="D16" i="1"/>
  <c r="C16" i="1"/>
  <c r="N7" i="1"/>
  <c r="Z2" i="13"/>
  <c r="D13" i="1"/>
  <c r="N24" i="1"/>
  <c r="D4" i="1"/>
  <c r="J21" i="1"/>
  <c r="D8" i="1"/>
  <c r="L25" i="1"/>
  <c r="E27" i="1"/>
  <c r="J16" i="1"/>
  <c r="J27" i="1"/>
  <c r="J13" i="1"/>
  <c r="C23" i="1"/>
  <c r="BV4" i="13"/>
  <c r="E17" i="1"/>
  <c r="AT5" i="13"/>
  <c r="I16" i="1"/>
  <c r="K26" i="1"/>
  <c r="DF3" i="13"/>
  <c r="T3" i="13"/>
  <c r="C27" i="1"/>
  <c r="B6" i="1"/>
  <c r="A9" i="1"/>
  <c r="Z3" i="13"/>
  <c r="AK3" i="13"/>
  <c r="AI5" i="13"/>
  <c r="Q2" i="13"/>
  <c r="E23" i="1"/>
  <c r="D29" i="1"/>
  <c r="AA5" i="13"/>
  <c r="DO5" i="13"/>
  <c r="DA5" i="13"/>
  <c r="O5" i="13"/>
  <c r="L12" i="1"/>
  <c r="O18" i="1"/>
  <c r="N25" i="1"/>
  <c r="L27" i="1"/>
  <c r="V3" i="13"/>
  <c r="BG4" i="13"/>
  <c r="C12" i="1"/>
  <c r="BE5" i="13"/>
  <c r="BS3" i="13"/>
  <c r="AV5" i="13"/>
  <c r="DX4" i="13"/>
  <c r="A29" i="1"/>
  <c r="BP5" i="13"/>
  <c r="AZ2" i="13"/>
  <c r="BG3" i="13"/>
  <c r="BF5" i="13"/>
  <c r="E13" i="1"/>
  <c r="DT2" i="13"/>
  <c r="CQ3" i="13"/>
  <c r="DN4" i="13"/>
  <c r="CW2" i="13"/>
  <c r="J3" i="13"/>
  <c r="BO4" i="13"/>
  <c r="E24" i="1"/>
  <c r="A14" i="1"/>
  <c r="CJ4" i="13"/>
  <c r="BY2" i="13"/>
  <c r="AI2" i="13"/>
  <c r="E29" i="1"/>
  <c r="A16" i="1"/>
  <c r="L21" i="1"/>
  <c r="DK4" i="13"/>
  <c r="CV3" i="13"/>
  <c r="AB5" i="13"/>
  <c r="K20" i="1"/>
  <c r="AI3" i="13"/>
  <c r="C24" i="1"/>
  <c r="DW3" i="13"/>
  <c r="DK2" i="13"/>
  <c r="L28" i="1"/>
  <c r="E7" i="1"/>
  <c r="BW4" i="13"/>
  <c r="DS5" i="13"/>
  <c r="CA4" i="13"/>
  <c r="CO4" i="13"/>
  <c r="DQ3" i="13"/>
  <c r="AC4" i="13"/>
  <c r="AA4" i="13"/>
  <c r="I18" i="1"/>
  <c r="P13" i="1"/>
  <c r="CN5" i="13"/>
  <c r="CL4" i="13"/>
  <c r="CD3" i="13"/>
  <c r="P20" i="1"/>
  <c r="W4" i="13"/>
  <c r="D19" i="1"/>
  <c r="D31" i="1"/>
  <c r="K21" i="1"/>
  <c r="BZ5" i="13"/>
  <c r="BS4" i="13"/>
  <c r="Q3" i="13"/>
  <c r="BB4" i="13"/>
  <c r="E31" i="1"/>
  <c r="N23" i="1"/>
  <c r="J7" i="1"/>
  <c r="A21" i="1"/>
  <c r="P11" i="1"/>
  <c r="B15" i="1"/>
  <c r="I31" i="1"/>
  <c r="D15" i="1"/>
  <c r="O17" i="1"/>
  <c r="P16" i="1"/>
  <c r="DC5" i="13"/>
  <c r="I20" i="1"/>
  <c r="BR2" i="13"/>
  <c r="B22" i="1"/>
  <c r="C29" i="1"/>
  <c r="BU2" i="13"/>
  <c r="A18" i="1"/>
  <c r="CQ2" i="13"/>
  <c r="DL3" i="13"/>
  <c r="BD2" i="13"/>
  <c r="U3" i="13"/>
  <c r="O4" i="1"/>
  <c r="K3" i="13"/>
  <c r="L3" i="13"/>
  <c r="K14" i="1"/>
  <c r="P5" i="1"/>
  <c r="V5" i="13"/>
  <c r="D22" i="1"/>
  <c r="CC4" i="13"/>
  <c r="C19" i="1"/>
  <c r="CJ2" i="13"/>
  <c r="O14" i="1"/>
  <c r="C7" i="1"/>
  <c r="AL5" i="13"/>
  <c r="CU2" i="13"/>
  <c r="AE2" i="13"/>
  <c r="DO4" i="13"/>
  <c r="C10" i="1"/>
  <c r="D11" i="1"/>
  <c r="N6" i="1"/>
  <c r="K18" i="1"/>
  <c r="BP3" i="13"/>
  <c r="D23" i="1"/>
  <c r="AT4" i="13"/>
  <c r="B4" i="1"/>
  <c r="B17" i="1"/>
  <c r="AE5" i="13"/>
  <c r="DR3" i="13"/>
  <c r="N18" i="1"/>
  <c r="X3" i="13"/>
  <c r="E19" i="1"/>
  <c r="E9" i="1"/>
  <c r="A20" i="1"/>
  <c r="A10" i="1"/>
  <c r="CC5" i="13"/>
  <c r="AM2" i="13"/>
  <c r="CU5" i="13"/>
  <c r="I27" i="1"/>
  <c r="BE4" i="13"/>
  <c r="E5" i="1"/>
  <c r="K16" i="1"/>
  <c r="U2" i="13"/>
  <c r="DF4" i="13"/>
  <c r="E18" i="1"/>
  <c r="BP4" i="13"/>
  <c r="CB5" i="13"/>
  <c r="AS4" i="13"/>
  <c r="DC2" i="13"/>
  <c r="BQ2" i="13"/>
  <c r="DQ5" i="13"/>
  <c r="K2" i="13"/>
  <c r="O22" i="1"/>
  <c r="D30" i="1"/>
  <c r="N20" i="1"/>
  <c r="M5" i="13"/>
  <c r="CK4" i="13"/>
  <c r="DX2" i="13"/>
  <c r="I11" i="1"/>
  <c r="J6" i="1"/>
  <c r="K10" i="1"/>
  <c r="BV3" i="13"/>
  <c r="Y5" i="1"/>
  <c r="BO2" i="13"/>
  <c r="DS3" i="13"/>
  <c r="DH4" i="13"/>
  <c r="Y20" i="1"/>
  <c r="CX2" i="13"/>
  <c r="I7" i="1"/>
  <c r="I14" i="1"/>
  <c r="N10" i="1"/>
  <c r="L30" i="1"/>
  <c r="J17" i="1"/>
  <c r="BM2" i="13"/>
  <c r="BY4" i="13"/>
  <c r="BH5" i="13"/>
  <c r="I24" i="1"/>
  <c r="N27" i="1"/>
  <c r="AY3" i="13"/>
  <c r="B11" i="1"/>
  <c r="AE4" i="13"/>
  <c r="DH5" i="13"/>
  <c r="E30" i="1"/>
  <c r="AJ2" i="13"/>
  <c r="B5" i="1"/>
  <c r="P22" i="1"/>
  <c r="L6" i="1"/>
  <c r="DW5" i="13"/>
  <c r="DO2" i="13"/>
  <c r="N16" i="1"/>
  <c r="J24" i="1"/>
  <c r="CP3" i="13"/>
  <c r="J4" i="1"/>
  <c r="I2" i="13"/>
  <c r="A12" i="1"/>
  <c r="X2" i="13"/>
  <c r="D17" i="1"/>
  <c r="CO2" i="13"/>
  <c r="A23" i="1"/>
  <c r="K9" i="1"/>
  <c r="AD4" i="13"/>
  <c r="P23" i="1"/>
  <c r="AY2" i="13"/>
  <c r="K31" i="1"/>
  <c r="E10" i="1"/>
  <c r="B3" i="1"/>
  <c r="BJ2" i="13"/>
  <c r="AJ3" i="13"/>
  <c r="CY3" i="13"/>
  <c r="M4" i="13"/>
  <c r="CM2" i="13"/>
  <c r="O16" i="1"/>
  <c r="CX5" i="13"/>
  <c r="AQ3" i="13"/>
  <c r="N5" i="13"/>
  <c r="DE2" i="13"/>
  <c r="J5" i="13"/>
  <c r="DW2" i="13"/>
  <c r="CG3" i="13"/>
  <c r="E32" i="1"/>
  <c r="DF2" i="13"/>
  <c r="C15" i="1"/>
  <c r="AR4" i="13"/>
  <c r="L3" i="1"/>
  <c r="BD4" i="13"/>
  <c r="B12" i="1"/>
  <c r="U4" i="13"/>
  <c r="DL5" i="13"/>
  <c r="AS3" i="13"/>
  <c r="CG2" i="13"/>
  <c r="CR3" i="13"/>
  <c r="S4" i="13"/>
  <c r="P24" i="1"/>
  <c r="R2" i="13"/>
  <c r="J11" i="1"/>
  <c r="BA3" i="13"/>
  <c r="BX2" i="13"/>
  <c r="O19" i="1"/>
  <c r="DN3" i="13"/>
  <c r="CF3" i="13"/>
  <c r="N15" i="1"/>
  <c r="AV4" i="13"/>
  <c r="BA5" i="13"/>
  <c r="L9" i="1"/>
  <c r="C31" i="1"/>
  <c r="Q4" i="13"/>
  <c r="E15" i="1"/>
  <c r="CS4" i="13"/>
  <c r="P15" i="1"/>
  <c r="E22" i="1"/>
  <c r="P29" i="1"/>
  <c r="J23" i="1"/>
  <c r="D25" i="1"/>
  <c r="AQ2" i="13"/>
  <c r="AB4" i="13"/>
  <c r="P3" i="1"/>
  <c r="BV2" i="13"/>
  <c r="BL3" i="13"/>
  <c r="O30" i="1"/>
  <c r="DH3" i="13"/>
  <c r="AM4" i="13"/>
  <c r="O9" i="1"/>
  <c r="BA4" i="13"/>
  <c r="L26" i="1"/>
  <c r="P28" i="1"/>
  <c r="E4" i="1"/>
  <c r="D5" i="1"/>
  <c r="CT3" i="13"/>
  <c r="T4" i="13"/>
  <c r="CS2" i="13"/>
  <c r="BO5" i="13"/>
  <c r="CS3" i="13"/>
  <c r="B31" i="1"/>
  <c r="N28" i="1"/>
  <c r="BC4" i="13"/>
  <c r="B24" i="1"/>
  <c r="DR5" i="13"/>
  <c r="DD4" i="13"/>
  <c r="D21" i="1"/>
  <c r="I21" i="1"/>
  <c r="AF2" i="13"/>
  <c r="P4" i="13"/>
  <c r="L13" i="1"/>
  <c r="DC3" i="13"/>
  <c r="DE3" i="13"/>
  <c r="BO3" i="13"/>
  <c r="AS5" i="13"/>
  <c r="AS2" i="13"/>
  <c r="AL3" i="13"/>
  <c r="AW5" i="13"/>
  <c r="DI2" i="13"/>
  <c r="J14" i="1"/>
  <c r="L22" i="1"/>
  <c r="K27" i="1"/>
  <c r="P19" i="1"/>
  <c r="BV5" i="13"/>
  <c r="P7" i="1"/>
  <c r="CD5" i="13"/>
  <c r="AP2" i="13"/>
  <c r="N29" i="1"/>
  <c r="J5" i="1"/>
  <c r="C25" i="1"/>
  <c r="DS4" i="13"/>
  <c r="CJ3" i="13"/>
  <c r="DB4" i="13"/>
  <c r="DC4" i="13"/>
  <c r="CG4" i="13"/>
  <c r="P27" i="1"/>
  <c r="D27" i="1"/>
  <c r="P31" i="1"/>
  <c r="N11" i="1"/>
  <c r="DJ3" i="13"/>
  <c r="BW3" i="13"/>
  <c r="CK5" i="13"/>
  <c r="E6" i="1"/>
  <c r="AH4" i="13"/>
  <c r="J8" i="1"/>
  <c r="BG2" i="13"/>
  <c r="A7" i="1"/>
  <c r="DV4" i="13"/>
  <c r="I15" i="1"/>
  <c r="DA2" i="13"/>
  <c r="N31" i="1"/>
  <c r="A3" i="1"/>
  <c r="J19" i="1"/>
  <c r="L2" i="13"/>
  <c r="P32" i="1"/>
  <c r="B13" i="1"/>
  <c r="P4" i="1"/>
  <c r="AL2" i="13"/>
  <c r="AX2" i="13"/>
  <c r="BE3" i="13"/>
  <c r="DG4" i="13"/>
  <c r="N3" i="1"/>
  <c r="J29" i="1"/>
  <c r="CS5" i="13"/>
  <c r="AQ5" i="13"/>
  <c r="E25" i="1"/>
  <c r="BX3" i="13"/>
  <c r="BL4" i="13"/>
  <c r="A25" i="1"/>
  <c r="J15" i="1"/>
  <c r="B27" i="1"/>
  <c r="K7" i="1"/>
  <c r="DB2" i="13"/>
  <c r="T2" i="13"/>
  <c r="B32" i="1"/>
  <c r="DG5" i="13"/>
  <c r="P12" i="1"/>
  <c r="K17" i="1"/>
  <c r="X4" i="13"/>
  <c r="Y15" i="1"/>
  <c r="C22" i="1"/>
  <c r="DR2" i="13"/>
  <c r="N2" i="13"/>
  <c r="BH3" i="13"/>
  <c r="C11" i="1"/>
  <c r="A26" i="1"/>
  <c r="BT3" i="13"/>
  <c r="O6" i="1"/>
  <c r="L15" i="1"/>
  <c r="K13" i="1"/>
  <c r="BC3" i="13"/>
  <c r="CI4" i="13"/>
  <c r="J20" i="1"/>
  <c r="L24" i="1"/>
  <c r="N30" i="1"/>
  <c r="S3" i="13"/>
  <c r="B21" i="1"/>
  <c r="BJ5" i="13"/>
  <c r="AB3" i="13"/>
  <c r="CE2" i="13"/>
  <c r="B19" i="1"/>
  <c r="N8" i="1"/>
  <c r="DI5" i="13"/>
  <c r="AO3" i="13"/>
  <c r="P8" i="1"/>
  <c r="K5" i="1"/>
  <c r="P21" i="1"/>
  <c r="D7" i="1"/>
  <c r="I22" i="1"/>
  <c r="CH5" i="13"/>
  <c r="Y6" i="1"/>
  <c r="Y3" i="13"/>
  <c r="O26" i="1"/>
  <c r="K4" i="1"/>
  <c r="BM3" i="13"/>
  <c r="I6" i="1"/>
  <c r="I32" i="1"/>
  <c r="D6" i="1"/>
  <c r="DU5" i="13"/>
  <c r="I8" i="1"/>
  <c r="AW4" i="13"/>
  <c r="CD2" i="13"/>
  <c r="DP2" i="13"/>
  <c r="AG5" i="13"/>
  <c r="B30" i="1"/>
  <c r="DW4" i="13"/>
  <c r="DN5" i="13"/>
  <c r="CL5" i="13"/>
  <c r="CA3" i="13"/>
  <c r="BF4" i="13"/>
  <c r="DN2" i="13"/>
  <c r="BJ4" i="13"/>
  <c r="Z4" i="13"/>
  <c r="P25" i="1"/>
  <c r="BA2" i="13"/>
  <c r="CN2" i="13"/>
  <c r="Y13" i="1"/>
  <c r="J28" i="1"/>
  <c r="C8" i="1"/>
  <c r="DP3" i="13"/>
  <c r="DB3" i="13"/>
  <c r="CR2" i="13"/>
  <c r="O2" i="13"/>
  <c r="AW3" i="13"/>
  <c r="J22" i="1"/>
  <c r="DU3" i="13"/>
  <c r="AQ4" i="13"/>
  <c r="CZ2" i="13"/>
  <c r="E14" i="1"/>
  <c r="J2" i="13"/>
  <c r="W2" i="13"/>
  <c r="CI3" i="13"/>
  <c r="N4" i="13"/>
  <c r="J32" i="1"/>
  <c r="DK3" i="13"/>
  <c r="D28" i="1"/>
  <c r="AF3" i="13"/>
  <c r="K3" i="1"/>
  <c r="DU4" i="13"/>
  <c r="CC3" i="13"/>
  <c r="K19" i="1"/>
  <c r="D9" i="1"/>
  <c r="DM5" i="13"/>
  <c r="CE5" i="13"/>
  <c r="CZ3" i="13"/>
  <c r="AX3" i="13"/>
  <c r="BB2" i="13"/>
  <c r="CY5" i="13"/>
  <c r="Y7" i="1"/>
  <c r="P14" i="1"/>
  <c r="DS2" i="13"/>
  <c r="L5" i="1"/>
  <c r="D12" i="1"/>
  <c r="BX5" i="13"/>
  <c r="J26" i="1"/>
  <c r="O27" i="1"/>
  <c r="K11" i="1"/>
  <c r="D32" i="1"/>
  <c r="O12" i="1"/>
  <c r="B10" i="1"/>
  <c r="K12" i="1"/>
  <c r="Y4" i="1"/>
  <c r="AC3" i="13"/>
  <c r="Y24" i="1"/>
  <c r="DA3" i="13"/>
  <c r="O8" i="1"/>
  <c r="AV3" i="13"/>
  <c r="A27" i="1"/>
  <c r="B25" i="1"/>
  <c r="BG5" i="13"/>
  <c r="T5" i="13"/>
  <c r="N17" i="1"/>
  <c r="AH3" i="13"/>
  <c r="CU4" i="13"/>
  <c r="AH5" i="13"/>
  <c r="BU5" i="13"/>
  <c r="CT4" i="13"/>
  <c r="C3" i="1"/>
  <c r="Y17" i="1"/>
  <c r="DV5" i="13"/>
  <c r="AD3" i="13"/>
  <c r="BK4" i="13"/>
  <c r="BX4" i="13"/>
  <c r="P10" i="1"/>
  <c r="AA3" i="13"/>
  <c r="P6" i="1"/>
  <c r="DT4" i="13"/>
  <c r="BE2" i="13"/>
  <c r="I17" i="1"/>
  <c r="N19" i="1"/>
  <c r="CB2" i="13"/>
  <c r="N9" i="1"/>
  <c r="AU4" i="13"/>
  <c r="Y27" i="1"/>
  <c r="V2" i="13"/>
  <c r="I4" i="1"/>
  <c r="O29" i="1"/>
  <c r="AM3" i="13"/>
  <c r="CV2" i="13"/>
  <c r="Y9" i="1"/>
  <c r="L4" i="13"/>
  <c r="CQ5" i="13"/>
  <c r="DJ2" i="13"/>
  <c r="C17" i="1"/>
  <c r="DV3" i="13"/>
  <c r="CK3" i="13"/>
  <c r="DD2" i="13"/>
  <c r="AR3" i="13"/>
  <c r="BW2" i="13"/>
  <c r="O3" i="13"/>
  <c r="I19" i="1"/>
  <c r="BF2" i="13"/>
  <c r="J4" i="13"/>
  <c r="L10" i="1"/>
  <c r="AN4" i="13"/>
  <c r="CN3" i="13"/>
  <c r="I13" i="1"/>
  <c r="CF2" i="13"/>
  <c r="S5" i="13"/>
  <c r="BW5" i="13"/>
  <c r="B8" i="1"/>
  <c r="AN2" i="13"/>
  <c r="BQ5" i="13"/>
  <c r="N22" i="1"/>
  <c r="DM4" i="13"/>
  <c r="AO4" i="13"/>
  <c r="L7" i="1"/>
  <c r="A8" i="1"/>
  <c r="K4" i="13"/>
  <c r="BI4" i="13"/>
  <c r="AT2" i="13"/>
  <c r="P26" i="1"/>
  <c r="AF5" i="13"/>
  <c r="P18" i="1"/>
  <c r="BY5" i="13"/>
  <c r="L19" i="1"/>
  <c r="B16" i="1"/>
  <c r="I29" i="1"/>
  <c r="AL4" i="13"/>
  <c r="A30" i="1"/>
  <c r="CR4" i="13"/>
  <c r="I5" i="1"/>
  <c r="CL3" i="13"/>
  <c r="DO3" i="13"/>
  <c r="B29" i="1"/>
  <c r="CD4" i="13"/>
  <c r="Y16" i="1"/>
  <c r="J30" i="1"/>
  <c r="DD5" i="13"/>
  <c r="AC2" i="13"/>
  <c r="Y29" i="1"/>
  <c r="AF29" i="1" l="1"/>
  <c r="AF16" i="1"/>
  <c r="AA5" i="1"/>
  <c r="AA29" i="1"/>
  <c r="Q18" i="1"/>
  <c r="S18" i="1"/>
  <c r="R18" i="1"/>
  <c r="S26" i="1"/>
  <c r="Q26" i="1"/>
  <c r="R26" i="1"/>
  <c r="AA13" i="1"/>
  <c r="AA19" i="1"/>
  <c r="AF9" i="1"/>
  <c r="AA4" i="1"/>
  <c r="AF27" i="1"/>
  <c r="AA17" i="1"/>
  <c r="R6" i="1"/>
  <c r="S6" i="1"/>
  <c r="Q6" i="1"/>
  <c r="R10" i="1"/>
  <c r="Q10" i="1"/>
  <c r="S10" i="1"/>
  <c r="AF17" i="1"/>
  <c r="AF24" i="1"/>
  <c r="AF4" i="1"/>
  <c r="M12" i="1"/>
  <c r="AE12" i="1" s="1"/>
  <c r="AC12" i="1"/>
  <c r="M11" i="1"/>
  <c r="AE11" i="1" s="1"/>
  <c r="AC11" i="1"/>
  <c r="R14" i="1"/>
  <c r="Q14" i="1"/>
  <c r="S14" i="1"/>
  <c r="AF7" i="1"/>
  <c r="M19" i="1"/>
  <c r="AE19" i="1" s="1"/>
  <c r="AC19" i="1"/>
  <c r="U14" i="1"/>
  <c r="AB14" i="1" s="1"/>
  <c r="W14" i="1"/>
  <c r="AD14" i="1" s="1"/>
  <c r="AF13" i="1"/>
  <c r="R25" i="1"/>
  <c r="Q25" i="1"/>
  <c r="S25" i="1"/>
  <c r="AA8" i="1"/>
  <c r="AA32" i="1"/>
  <c r="AA6" i="1"/>
  <c r="AC4" i="1"/>
  <c r="M4" i="1"/>
  <c r="AE4" i="1" s="1"/>
  <c r="AF6" i="1"/>
  <c r="AA22" i="1"/>
  <c r="S21" i="1"/>
  <c r="Q21" i="1"/>
  <c r="R21" i="1"/>
  <c r="AC5" i="1"/>
  <c r="M5" i="1"/>
  <c r="AE5" i="1" s="1"/>
  <c r="R8" i="1"/>
  <c r="Q8" i="1"/>
  <c r="S8" i="1"/>
  <c r="M13" i="1"/>
  <c r="AE13" i="1" s="1"/>
  <c r="AC13" i="1"/>
  <c r="AF15" i="1"/>
  <c r="M17" i="1"/>
  <c r="AE17" i="1" s="1"/>
  <c r="AC17" i="1"/>
  <c r="Q12" i="1"/>
  <c r="R12" i="1"/>
  <c r="S12" i="1"/>
  <c r="M7" i="1"/>
  <c r="AE7" i="1" s="1"/>
  <c r="AC7" i="1"/>
  <c r="U25" i="1"/>
  <c r="AB25" i="1" s="1"/>
  <c r="W25" i="1"/>
  <c r="AD25" i="1" s="1"/>
  <c r="Q4" i="1"/>
  <c r="R4" i="1"/>
  <c r="S4" i="1"/>
  <c r="Q32" i="1"/>
  <c r="R32" i="1"/>
  <c r="S32" i="1"/>
  <c r="AA15" i="1"/>
  <c r="W6" i="1"/>
  <c r="AD6" i="1" s="1"/>
  <c r="U6" i="1"/>
  <c r="AB6" i="1" s="1"/>
  <c r="R31" i="1"/>
  <c r="S31" i="1"/>
  <c r="Q31" i="1"/>
  <c r="Q27" i="1"/>
  <c r="R27" i="1"/>
  <c r="S27" i="1"/>
  <c r="S7" i="1"/>
  <c r="R7" i="1"/>
  <c r="Q7" i="1"/>
  <c r="R19" i="1"/>
  <c r="Q19" i="1"/>
  <c r="S19" i="1"/>
  <c r="AC27" i="1"/>
  <c r="M27" i="1"/>
  <c r="AE27" i="1" s="1"/>
  <c r="AA21" i="1"/>
  <c r="U4" i="1"/>
  <c r="AB4" i="1" s="1"/>
  <c r="W4" i="1"/>
  <c r="AD4" i="1" s="1"/>
  <c r="S28" i="1"/>
  <c r="R28" i="1"/>
  <c r="Q28" i="1"/>
  <c r="Q29" i="1"/>
  <c r="R29" i="1"/>
  <c r="S29" i="1"/>
  <c r="U22" i="1"/>
  <c r="AB22" i="1" s="1"/>
  <c r="W22" i="1"/>
  <c r="AD22" i="1" s="1"/>
  <c r="Q15" i="1"/>
  <c r="S15" i="1"/>
  <c r="R15" i="1"/>
  <c r="W15" i="1"/>
  <c r="AD15" i="1" s="1"/>
  <c r="U15" i="1"/>
  <c r="AB15" i="1" s="1"/>
  <c r="Q24" i="1"/>
  <c r="R24" i="1"/>
  <c r="S24" i="1"/>
  <c r="U32" i="1"/>
  <c r="AB32" i="1" s="1"/>
  <c r="W32" i="1"/>
  <c r="AD32" i="1" s="1"/>
  <c r="W10" i="1"/>
  <c r="AD10" i="1" s="1"/>
  <c r="U10" i="1"/>
  <c r="AB10" i="1" s="1"/>
  <c r="AC31" i="1"/>
  <c r="M31" i="1"/>
  <c r="AE31" i="1" s="1"/>
  <c r="R23" i="1"/>
  <c r="Q23" i="1"/>
  <c r="S23" i="1"/>
  <c r="M9" i="1"/>
  <c r="AE9" i="1" s="1"/>
  <c r="AC9" i="1"/>
  <c r="C2" i="13"/>
  <c r="C3" i="13" s="1"/>
  <c r="R22" i="1"/>
  <c r="S22" i="1"/>
  <c r="Q22" i="1"/>
  <c r="U30" i="1"/>
  <c r="AB30" i="1" s="1"/>
  <c r="W30" i="1"/>
  <c r="AD30" i="1" s="1"/>
  <c r="AA24" i="1"/>
  <c r="AA14" i="1"/>
  <c r="AA7" i="1"/>
  <c r="AF20" i="1"/>
  <c r="AF5" i="1"/>
  <c r="AC10" i="1"/>
  <c r="M10" i="1"/>
  <c r="AE10" i="1" s="1"/>
  <c r="AA11" i="1"/>
  <c r="U18" i="1"/>
  <c r="AB18" i="1" s="1"/>
  <c r="W18" i="1"/>
  <c r="AD18" i="1" s="1"/>
  <c r="M16" i="1"/>
  <c r="AE16" i="1" s="1"/>
  <c r="AC16" i="1"/>
  <c r="W5" i="1"/>
  <c r="AD5" i="1" s="1"/>
  <c r="U5" i="1"/>
  <c r="AB5" i="1" s="1"/>
  <c r="AA27" i="1"/>
  <c r="U9" i="1"/>
  <c r="AB9" i="1" s="1"/>
  <c r="W9" i="1"/>
  <c r="AD9" i="1" s="1"/>
  <c r="W19" i="1"/>
  <c r="AD19" i="1" s="1"/>
  <c r="U19" i="1"/>
  <c r="AB19" i="1" s="1"/>
  <c r="AC18" i="1"/>
  <c r="M18" i="1"/>
  <c r="AE18" i="1" s="1"/>
  <c r="S5" i="1"/>
  <c r="Q5" i="1"/>
  <c r="R5" i="1"/>
  <c r="M14" i="1"/>
  <c r="AE14" i="1" s="1"/>
  <c r="AC14" i="1"/>
  <c r="AA20" i="1"/>
  <c r="S16" i="1"/>
  <c r="Q16" i="1"/>
  <c r="R16" i="1"/>
  <c r="AA31" i="1"/>
  <c r="S11" i="1"/>
  <c r="Q11" i="1"/>
  <c r="R11" i="1"/>
  <c r="W31" i="1"/>
  <c r="AD31" i="1" s="1"/>
  <c r="U31" i="1"/>
  <c r="AB31" i="1" s="1"/>
  <c r="M21" i="1"/>
  <c r="AE21" i="1" s="1"/>
  <c r="AC21" i="1"/>
  <c r="R20" i="1"/>
  <c r="Q20" i="1"/>
  <c r="S20" i="1"/>
  <c r="S13" i="1"/>
  <c r="R13" i="1"/>
  <c r="Q13" i="1"/>
  <c r="AA18" i="1"/>
  <c r="W7" i="1"/>
  <c r="AD7" i="1" s="1"/>
  <c r="U7" i="1"/>
  <c r="AB7" i="1" s="1"/>
  <c r="M20" i="1"/>
  <c r="AE20" i="1" s="1"/>
  <c r="AC20" i="1"/>
  <c r="W29" i="1"/>
  <c r="AD29" i="1" s="1"/>
  <c r="U29" i="1"/>
  <c r="AB29" i="1" s="1"/>
  <c r="W24" i="1"/>
  <c r="AD24" i="1" s="1"/>
  <c r="U24" i="1"/>
  <c r="AB24" i="1" s="1"/>
  <c r="W13" i="1"/>
  <c r="AD13" i="1" s="1"/>
  <c r="U13" i="1"/>
  <c r="AB13" i="1" s="1"/>
  <c r="U23" i="1"/>
  <c r="AB23" i="1" s="1"/>
  <c r="W23" i="1"/>
  <c r="AD23" i="1" s="1"/>
  <c r="AC26" i="1"/>
  <c r="M26" i="1"/>
  <c r="AE26" i="1" s="1"/>
  <c r="AA16" i="1"/>
  <c r="U17" i="1"/>
  <c r="AB17" i="1" s="1"/>
  <c r="W17" i="1"/>
  <c r="AD17" i="1" s="1"/>
  <c r="W27" i="1"/>
  <c r="AD27" i="1" s="1"/>
  <c r="U27" i="1"/>
  <c r="AB27" i="1" s="1"/>
  <c r="AA9" i="1"/>
  <c r="Q9" i="1"/>
  <c r="R9" i="1"/>
  <c r="S9" i="1"/>
  <c r="AA10" i="1"/>
  <c r="AC30" i="1"/>
  <c r="M30" i="1"/>
  <c r="AE30" i="1" s="1"/>
  <c r="M29" i="1"/>
  <c r="AE29" i="1" s="1"/>
  <c r="AC29" i="1"/>
  <c r="AC23" i="1"/>
  <c r="M23" i="1"/>
  <c r="AE23" i="1" s="1"/>
  <c r="M32" i="1"/>
  <c r="AE32" i="1" s="1"/>
  <c r="AC32" i="1"/>
  <c r="AC8" i="1"/>
  <c r="M8" i="1"/>
  <c r="AE8" i="1" s="1"/>
  <c r="AC24" i="1"/>
  <c r="M24" i="1"/>
  <c r="AE24" i="1" s="1"/>
  <c r="W16" i="1"/>
  <c r="AD16" i="1" s="1"/>
  <c r="U16" i="1"/>
  <c r="AB16" i="1" s="1"/>
  <c r="U28" i="1"/>
  <c r="AB28" i="1" s="1"/>
  <c r="W28" i="1"/>
  <c r="AD28" i="1" s="1"/>
  <c r="AA12" i="1"/>
  <c r="U12" i="1"/>
  <c r="AB12" i="1" s="1"/>
  <c r="W12" i="1"/>
  <c r="AD12" i="1" s="1"/>
  <c r="AA28" i="1"/>
  <c r="W26" i="1"/>
  <c r="AD26" i="1" s="1"/>
  <c r="U26" i="1"/>
  <c r="AB26" i="1" s="1"/>
  <c r="AA26" i="1"/>
  <c r="Q17" i="1"/>
  <c r="S17" i="1"/>
  <c r="R17" i="1"/>
  <c r="M25" i="1"/>
  <c r="AE25" i="1" s="1"/>
  <c r="AC25" i="1"/>
  <c r="M15" i="1"/>
  <c r="AE15" i="1" s="1"/>
  <c r="AC15" i="1"/>
  <c r="Z8" i="1"/>
  <c r="AF8" i="1"/>
  <c r="U8" i="1"/>
  <c r="AB8" i="1" s="1"/>
  <c r="W8" i="1"/>
  <c r="AD8" i="1" s="1"/>
  <c r="W21" i="1"/>
  <c r="AD21" i="1" s="1"/>
  <c r="U21" i="1"/>
  <c r="AB21" i="1" s="1"/>
  <c r="M28" i="1"/>
  <c r="AE28" i="1" s="1"/>
  <c r="AC28" i="1"/>
  <c r="AA25" i="1"/>
  <c r="AA30" i="1"/>
  <c r="U20" i="1"/>
  <c r="AB20" i="1" s="1"/>
  <c r="W20" i="1"/>
  <c r="AD20" i="1" s="1"/>
  <c r="W11" i="1"/>
  <c r="AD11" i="1" s="1"/>
  <c r="U11" i="1"/>
  <c r="AB11" i="1" s="1"/>
  <c r="M6" i="1"/>
  <c r="AE6" i="1" s="1"/>
  <c r="AC6" i="1"/>
  <c r="AA23" i="1"/>
  <c r="AC22" i="1"/>
  <c r="M22" i="1"/>
  <c r="AE22" i="1" s="1"/>
  <c r="Q30" i="1"/>
  <c r="R30" i="1"/>
  <c r="S30" i="1"/>
  <c r="Z20" i="1"/>
  <c r="Z6" i="1"/>
  <c r="Z5" i="1"/>
  <c r="Z17" i="1"/>
  <c r="Z24" i="1"/>
  <c r="D33" i="1"/>
  <c r="C33" i="1"/>
  <c r="B33" i="1"/>
  <c r="Y19" i="1"/>
  <c r="T10" i="13"/>
  <c r="R11" i="13"/>
  <c r="BF11" i="13"/>
  <c r="AQ10" i="13"/>
  <c r="CA10" i="13"/>
  <c r="CO11" i="13"/>
  <c r="CE11" i="13"/>
  <c r="AR11" i="13"/>
  <c r="AW10" i="13"/>
  <c r="DA10" i="13"/>
  <c r="V11" i="13"/>
  <c r="DL10" i="13"/>
  <c r="X10" i="13"/>
  <c r="BG11" i="13"/>
  <c r="DN11" i="13"/>
  <c r="BN11" i="13"/>
  <c r="DV10" i="13"/>
  <c r="BC11" i="13"/>
  <c r="AS11" i="13"/>
  <c r="AG10" i="13"/>
  <c r="CW10" i="13"/>
  <c r="Y10" i="1"/>
  <c r="CW11" i="13"/>
  <c r="BO11" i="13"/>
  <c r="AJ10" i="13"/>
  <c r="BZ10" i="13"/>
  <c r="Y3" i="1"/>
  <c r="BH10" i="13"/>
  <c r="U11" i="13"/>
  <c r="BI10" i="13"/>
  <c r="AI11" i="13"/>
  <c r="CT10" i="13"/>
  <c r="AF11" i="13"/>
  <c r="AA11" i="13"/>
  <c r="CY10" i="13"/>
  <c r="Z11" i="13"/>
  <c r="CJ11" i="13"/>
  <c r="DL11" i="13"/>
  <c r="AC11" i="13"/>
  <c r="BU11" i="13"/>
  <c r="DU11" i="13"/>
  <c r="Q11" i="13"/>
  <c r="P10" i="13"/>
  <c r="DO10" i="13"/>
  <c r="AX10" i="13"/>
  <c r="CN10" i="13"/>
  <c r="CF10" i="13"/>
  <c r="Y31" i="1"/>
  <c r="CP10" i="13"/>
  <c r="CH10" i="13"/>
  <c r="AT10" i="13"/>
  <c r="CP11" i="13"/>
  <c r="P11" i="13"/>
  <c r="BC10" i="13"/>
  <c r="AV10" i="13"/>
  <c r="DT10" i="13"/>
  <c r="Z10" i="13"/>
  <c r="CB10" i="13"/>
  <c r="AH10" i="13"/>
  <c r="CZ11" i="13"/>
  <c r="CK11" i="13"/>
  <c r="Y25" i="1"/>
  <c r="AH11" i="13"/>
  <c r="BQ10" i="13"/>
  <c r="BA11" i="13"/>
  <c r="AE10" i="13"/>
  <c r="DF10" i="13"/>
  <c r="BT11" i="13"/>
  <c r="CM11" i="13"/>
  <c r="CZ10" i="13"/>
  <c r="Y11" i="13"/>
  <c r="DR11" i="13"/>
  <c r="AO11" i="13"/>
  <c r="J10" i="13"/>
  <c r="BW11" i="13"/>
  <c r="DW11" i="13"/>
  <c r="AM11" i="13"/>
  <c r="BN10" i="13"/>
  <c r="DB11" i="13"/>
  <c r="Y14" i="1"/>
  <c r="BW10" i="13"/>
  <c r="AU11" i="13"/>
  <c r="I10" i="13"/>
  <c r="CU11" i="13"/>
  <c r="R10" i="13"/>
  <c r="BK10" i="13"/>
  <c r="O10" i="13"/>
  <c r="AO10" i="13"/>
  <c r="BB11" i="13"/>
  <c r="BV10" i="13"/>
  <c r="CJ10" i="13"/>
  <c r="DT11" i="13"/>
  <c r="BJ11" i="13"/>
  <c r="BU10" i="13"/>
  <c r="DV11" i="13"/>
  <c r="DG11" i="13"/>
  <c r="S10" i="13"/>
  <c r="BZ11" i="13"/>
  <c r="AW11" i="13"/>
  <c r="AM10" i="13"/>
  <c r="AN11" i="13"/>
  <c r="W11" i="13"/>
  <c r="CQ10" i="13"/>
  <c r="DE10" i="13"/>
  <c r="BB10" i="13"/>
  <c r="CD11" i="13"/>
  <c r="CT11" i="13"/>
  <c r="Y30" i="1"/>
  <c r="CI11" i="13"/>
  <c r="AC10" i="13"/>
  <c r="DM10" i="13"/>
  <c r="U10" i="13"/>
  <c r="CX10" i="13"/>
  <c r="BX10" i="13"/>
  <c r="I11" i="13"/>
  <c r="J11" i="13"/>
  <c r="BY11" i="13"/>
  <c r="BQ11" i="13"/>
  <c r="BM11" i="13"/>
  <c r="DJ11" i="13"/>
  <c r="DR10" i="13"/>
  <c r="AI10" i="13"/>
  <c r="CC11" i="13"/>
  <c r="CL10" i="13"/>
  <c r="BX11" i="13"/>
  <c r="DE11" i="13"/>
  <c r="BK11" i="13"/>
  <c r="AY11" i="13"/>
  <c r="BI11" i="13"/>
  <c r="DU10" i="13"/>
  <c r="AG11" i="13"/>
  <c r="AP10" i="13"/>
  <c r="BR11" i="13"/>
  <c r="W10" i="13"/>
  <c r="AA10" i="13"/>
  <c r="CF11" i="13"/>
  <c r="BE11" i="13"/>
  <c r="Y32" i="1"/>
  <c r="CI10" i="13"/>
  <c r="L10" i="13"/>
  <c r="CS11" i="13"/>
  <c r="AK10" i="13"/>
  <c r="DD11" i="13"/>
  <c r="AK11" i="13"/>
  <c r="BO10" i="13"/>
  <c r="BY10" i="13"/>
  <c r="BV11" i="13"/>
  <c r="AP11" i="13"/>
  <c r="DS11" i="13"/>
  <c r="BS11" i="13"/>
  <c r="CG10" i="13"/>
  <c r="CM10" i="13"/>
  <c r="DF11" i="13"/>
  <c r="DG10" i="13"/>
  <c r="CO10" i="13"/>
  <c r="DP11" i="13"/>
  <c r="BH11" i="13"/>
  <c r="Y23" i="1"/>
  <c r="DI11" i="13"/>
  <c r="CH11" i="13"/>
  <c r="N11" i="13"/>
  <c r="DO11" i="13"/>
  <c r="AZ10" i="13"/>
  <c r="AE11" i="13"/>
  <c r="BE10" i="13"/>
  <c r="BL10" i="13"/>
  <c r="DQ11" i="13"/>
  <c r="AL11" i="13"/>
  <c r="BD10" i="13"/>
  <c r="CC10" i="13"/>
  <c r="BM10" i="13"/>
  <c r="DH10" i="13"/>
  <c r="X11" i="13"/>
  <c r="AB11" i="13"/>
  <c r="S11" i="13"/>
  <c r="DM11" i="13"/>
  <c r="AL10" i="13"/>
  <c r="DH11" i="13"/>
  <c r="BT10" i="13"/>
  <c r="DX10" i="13"/>
  <c r="Y26" i="1"/>
  <c r="AS10" i="13"/>
  <c r="DW10" i="13"/>
  <c r="DJ10" i="13"/>
  <c r="BD11" i="13"/>
  <c r="DK10" i="13"/>
  <c r="BF10" i="13"/>
  <c r="CN11" i="13"/>
  <c r="BP11" i="13"/>
  <c r="CX11" i="13"/>
  <c r="N10" i="13"/>
  <c r="AV11" i="13"/>
  <c r="CY11" i="13"/>
  <c r="AB10" i="13"/>
  <c r="CS10" i="13"/>
  <c r="CE10" i="13"/>
  <c r="AJ11" i="13"/>
  <c r="CV10" i="13"/>
  <c r="AT11" i="13"/>
  <c r="AQ11" i="13"/>
  <c r="DK11" i="13"/>
  <c r="AY10" i="13"/>
  <c r="Y22" i="1"/>
  <c r="DP10" i="13"/>
  <c r="DS10" i="13"/>
  <c r="K10" i="13"/>
  <c r="CA11" i="13"/>
  <c r="M11" i="13"/>
  <c r="CG11" i="13"/>
  <c r="DN10" i="13"/>
  <c r="CD10" i="13"/>
  <c r="DI10" i="13"/>
  <c r="AN10" i="13"/>
  <c r="M10" i="13"/>
  <c r="Y28" i="1"/>
  <c r="BP10" i="13"/>
  <c r="CQ11" i="13"/>
  <c r="DD10" i="13"/>
  <c r="BL11" i="13"/>
  <c r="BJ10" i="13"/>
  <c r="T11" i="13"/>
  <c r="AR10" i="13"/>
  <c r="AZ11" i="13"/>
  <c r="DX11" i="13"/>
  <c r="AD11" i="13"/>
  <c r="CK10" i="13"/>
  <c r="AU10" i="13"/>
  <c r="O11" i="13"/>
  <c r="DQ10" i="13"/>
  <c r="DB10" i="13"/>
  <c r="BA10" i="13"/>
  <c r="V10" i="13"/>
  <c r="BS10" i="13"/>
  <c r="Y21" i="1"/>
  <c r="K11" i="13"/>
  <c r="CR11" i="13"/>
  <c r="CR10" i="13"/>
  <c r="AF10" i="13"/>
  <c r="AD10" i="13"/>
  <c r="Q10" i="13"/>
  <c r="BR10" i="13"/>
  <c r="CU10" i="13"/>
  <c r="L11" i="13"/>
  <c r="AX11" i="13"/>
  <c r="Y18" i="1"/>
  <c r="Y11" i="1"/>
  <c r="Y10" i="13"/>
  <c r="CB11" i="13"/>
  <c r="BG10" i="13"/>
  <c r="CL11" i="13"/>
  <c r="DC10" i="13"/>
  <c r="DC11" i="13"/>
  <c r="CV11" i="13"/>
  <c r="Y12" i="1"/>
  <c r="DA11" i="13"/>
  <c r="Z29" i="1" l="1"/>
  <c r="Z13" i="1"/>
  <c r="Z16" i="1"/>
  <c r="AF21" i="1"/>
  <c r="Z21" i="1"/>
  <c r="AF14" i="1"/>
  <c r="AF19" i="1"/>
  <c r="Z19" i="1"/>
  <c r="Z15" i="1"/>
  <c r="Z7" i="1"/>
  <c r="Z27" i="1"/>
  <c r="Z9" i="1"/>
  <c r="AF25" i="1"/>
  <c r="Z25" i="1"/>
  <c r="AF12" i="1"/>
  <c r="Z12" i="1"/>
  <c r="AF32" i="1"/>
  <c r="Z32" i="1"/>
  <c r="AF31" i="1"/>
  <c r="Z31" i="1"/>
  <c r="AF28" i="1"/>
  <c r="Z28" i="1"/>
  <c r="AF11" i="1"/>
  <c r="Z11" i="1"/>
  <c r="AF18" i="1"/>
  <c r="Z18" i="1"/>
  <c r="AF22" i="1"/>
  <c r="Z22" i="1"/>
  <c r="AF23" i="1"/>
  <c r="Z23" i="1"/>
  <c r="AF30" i="1"/>
  <c r="Z30" i="1"/>
  <c r="AF10" i="1"/>
  <c r="Z10" i="1"/>
  <c r="AF26" i="1"/>
  <c r="Z26" i="1"/>
  <c r="C4" i="13"/>
  <c r="C5" i="13"/>
  <c r="C6" i="13" s="1"/>
  <c r="C11" i="13"/>
  <c r="Z14" i="1"/>
  <c r="C10" i="13"/>
  <c r="Z4" i="1"/>
  <c r="W3" i="1"/>
  <c r="W33" i="1" s="1"/>
  <c r="U3" i="1"/>
  <c r="A88" i="10"/>
  <c r="A89" i="10"/>
  <c r="A87" i="10"/>
  <c r="A86" i="10"/>
  <c r="A85" i="10"/>
  <c r="A81" i="10"/>
  <c r="M21" i="10"/>
  <c r="M22" i="10"/>
  <c r="M23" i="10"/>
  <c r="M24" i="10"/>
  <c r="M25" i="10"/>
  <c r="M26" i="10"/>
  <c r="M27" i="10"/>
  <c r="M28" i="10"/>
  <c r="M29" i="10"/>
  <c r="M30" i="10"/>
  <c r="M31" i="10"/>
  <c r="M32" i="10"/>
  <c r="M17" i="10"/>
  <c r="D34" i="10"/>
  <c r="E34" i="10"/>
  <c r="F34" i="10"/>
  <c r="G34" i="10"/>
  <c r="H34" i="10"/>
  <c r="I34" i="10"/>
  <c r="J34" i="10"/>
  <c r="K34" i="10"/>
  <c r="L34" i="10"/>
  <c r="C34" i="10"/>
  <c r="M10" i="10"/>
  <c r="D58" i="10"/>
  <c r="E58" i="10"/>
  <c r="E59" i="10" s="1"/>
  <c r="F58" i="10"/>
  <c r="F59" i="10" s="1"/>
  <c r="G58" i="10"/>
  <c r="H58" i="10"/>
  <c r="I58" i="10"/>
  <c r="I59" i="10" s="1"/>
  <c r="J58" i="10"/>
  <c r="K58" i="10"/>
  <c r="L58" i="10"/>
  <c r="C58" i="10"/>
  <c r="C59" i="10" s="1"/>
  <c r="M12" i="10"/>
  <c r="D33" i="10"/>
  <c r="E33" i="10"/>
  <c r="F33" i="10"/>
  <c r="G33" i="10"/>
  <c r="H33" i="10"/>
  <c r="I33" i="10"/>
  <c r="J33" i="10"/>
  <c r="K33" i="10"/>
  <c r="L33" i="10"/>
  <c r="C33" i="10"/>
  <c r="G36" i="10" l="1"/>
  <c r="O10" i="10"/>
  <c r="M69" i="10"/>
  <c r="F36" i="10"/>
  <c r="C36" i="10"/>
  <c r="E36" i="10"/>
  <c r="L36" i="10"/>
  <c r="H36" i="10"/>
  <c r="D36" i="10"/>
  <c r="I36" i="10"/>
  <c r="K36" i="10"/>
  <c r="J36" i="10"/>
  <c r="AC3" i="1"/>
  <c r="U33" i="1"/>
  <c r="J61" i="10"/>
  <c r="G59" i="10"/>
  <c r="H59" i="10"/>
  <c r="L59" i="10"/>
  <c r="D59" i="10"/>
  <c r="K59" i="10"/>
  <c r="M34" i="10"/>
  <c r="J59" i="10"/>
  <c r="M33" i="10"/>
  <c r="M58" i="10"/>
  <c r="L62" i="10" l="1"/>
  <c r="H62" i="10"/>
  <c r="D62" i="10"/>
  <c r="E62" i="10"/>
  <c r="K62" i="10"/>
  <c r="G62" i="10"/>
  <c r="I62" i="10"/>
  <c r="J62" i="10"/>
  <c r="F62" i="10"/>
  <c r="C62" i="10"/>
  <c r="C79" i="10"/>
  <c r="M36" i="10"/>
  <c r="M3" i="1"/>
  <c r="AE3" i="1" s="1"/>
  <c r="K33" i="1"/>
  <c r="AB3" i="1"/>
  <c r="I33" i="1"/>
  <c r="AA3" i="1"/>
  <c r="AA33" i="1" s="1"/>
  <c r="C69" i="10"/>
  <c r="C49" i="10"/>
  <c r="G69" i="10"/>
  <c r="G70" i="10" s="1"/>
  <c r="G71" i="10" s="1"/>
  <c r="E69" i="10"/>
  <c r="H69" i="10"/>
  <c r="H70" i="10" s="1"/>
  <c r="H61" i="10" s="1"/>
  <c r="F69" i="10"/>
  <c r="F70" i="10" s="1"/>
  <c r="D69" i="10"/>
  <c r="D70" i="10" s="1"/>
  <c r="D61" i="10" s="1"/>
  <c r="D81" i="10"/>
  <c r="C78" i="10"/>
  <c r="C77" i="10"/>
  <c r="C82" i="10"/>
  <c r="C81" i="10"/>
  <c r="C85" i="10"/>
  <c r="I61" i="10"/>
  <c r="M59" i="10"/>
  <c r="J71" i="10"/>
  <c r="J64" i="10"/>
  <c r="L71" i="10"/>
  <c r="K71" i="10"/>
  <c r="K64" i="10"/>
  <c r="K61" i="10"/>
  <c r="L64" i="10"/>
  <c r="L61" i="10"/>
  <c r="M70" i="10"/>
  <c r="C50" i="10" s="1"/>
  <c r="E70" i="10" l="1"/>
  <c r="E71" i="10" s="1"/>
  <c r="C63" i="10"/>
  <c r="D63" i="10"/>
  <c r="D72" i="10" s="1"/>
  <c r="H63" i="10"/>
  <c r="H72" i="10" s="1"/>
  <c r="H73" i="10" s="1"/>
  <c r="L63" i="10"/>
  <c r="L72" i="10" s="1"/>
  <c r="L73" i="10" s="1"/>
  <c r="I63" i="10"/>
  <c r="I72" i="10" s="1"/>
  <c r="I73" i="10" s="1"/>
  <c r="G63" i="10"/>
  <c r="E63" i="10"/>
  <c r="F63" i="10"/>
  <c r="J63" i="10"/>
  <c r="J72" i="10" s="1"/>
  <c r="K63" i="10"/>
  <c r="K72" i="10" s="1"/>
  <c r="K73" i="10" s="1"/>
  <c r="M33" i="1"/>
  <c r="AC33" i="1"/>
  <c r="N33" i="1"/>
  <c r="AD3" i="1"/>
  <c r="J33" i="1"/>
  <c r="C70" i="10"/>
  <c r="C71" i="10" s="1"/>
  <c r="D82" i="10"/>
  <c r="D78" i="10"/>
  <c r="D85" i="10"/>
  <c r="D79" i="10"/>
  <c r="D77" i="10"/>
  <c r="I71" i="10"/>
  <c r="I64" i="10"/>
  <c r="F61" i="10"/>
  <c r="M71" i="10"/>
  <c r="C53" i="10" s="1"/>
  <c r="F71" i="10"/>
  <c r="F64" i="10"/>
  <c r="G64" i="10"/>
  <c r="G61" i="10"/>
  <c r="M64" i="10"/>
  <c r="E64" i="10"/>
  <c r="D64" i="10"/>
  <c r="D71" i="10"/>
  <c r="H64" i="10"/>
  <c r="H71" i="10"/>
  <c r="E61" i="10" l="1"/>
  <c r="E72" i="10" s="1"/>
  <c r="D37" i="10"/>
  <c r="D74" i="10"/>
  <c r="J73" i="10"/>
  <c r="J37" i="10"/>
  <c r="J74" i="10"/>
  <c r="D73" i="10"/>
  <c r="K74" i="10"/>
  <c r="H74" i="10"/>
  <c r="I74" i="10"/>
  <c r="F72" i="10"/>
  <c r="F73" i="10" s="1"/>
  <c r="L37" i="10"/>
  <c r="L74" i="10"/>
  <c r="G72" i="10"/>
  <c r="G73" i="10" s="1"/>
  <c r="I37" i="10"/>
  <c r="K37" i="10"/>
  <c r="H37" i="10"/>
  <c r="C52" i="10"/>
  <c r="D86" i="10"/>
  <c r="D90" i="10" s="1"/>
  <c r="AB33" i="1"/>
  <c r="L33" i="1"/>
  <c r="AD33" i="1"/>
  <c r="C64" i="10"/>
  <c r="C86" i="10"/>
  <c r="C90" i="10" s="1"/>
  <c r="C61" i="10"/>
  <c r="C72" i="10" s="1"/>
  <c r="E82" i="10"/>
  <c r="E77" i="10"/>
  <c r="E85" i="10"/>
  <c r="E86" i="10"/>
  <c r="E81" i="10"/>
  <c r="E79" i="10"/>
  <c r="E78" i="10"/>
  <c r="AE33" i="1"/>
  <c r="E73" i="10" l="1"/>
  <c r="E74" i="10"/>
  <c r="E37" i="10"/>
  <c r="G74" i="10"/>
  <c r="G37" i="10"/>
  <c r="F74" i="10"/>
  <c r="F37" i="10"/>
  <c r="C37" i="10"/>
  <c r="M72" i="10"/>
  <c r="M73" i="10" s="1"/>
  <c r="D87" i="10"/>
  <c r="C74" i="10"/>
  <c r="E88" i="10"/>
  <c r="E40" i="10" s="1"/>
  <c r="E43" i="10" s="1"/>
  <c r="D2" i="13"/>
  <c r="C87" i="10"/>
  <c r="E87" i="10"/>
  <c r="E90" i="10"/>
  <c r="F78" i="10"/>
  <c r="M78" i="10" s="1"/>
  <c r="O78" i="10" s="1"/>
  <c r="F86" i="10"/>
  <c r="M86" i="10" s="1"/>
  <c r="F81" i="10"/>
  <c r="M81" i="10" s="1"/>
  <c r="F85" i="10"/>
  <c r="M85" i="10" s="1"/>
  <c r="O36" i="10" s="1"/>
  <c r="F79" i="10"/>
  <c r="M79" i="10" s="1"/>
  <c r="F82" i="10"/>
  <c r="M82" i="10" s="1"/>
  <c r="F88" i="10"/>
  <c r="F40" i="10" s="1"/>
  <c r="F77" i="10"/>
  <c r="M77" i="10" s="1"/>
  <c r="O12" i="10" s="1"/>
  <c r="C88" i="10"/>
  <c r="C73" i="10"/>
  <c r="D88" i="10"/>
  <c r="D40" i="10" s="1"/>
  <c r="D43" i="10" s="1"/>
  <c r="D50" i="10" l="1"/>
  <c r="O50" i="10" s="1"/>
  <c r="F83" i="10"/>
  <c r="F41" i="10" s="1"/>
  <c r="M37" i="10"/>
  <c r="E83" i="10"/>
  <c r="E41" i="10" s="1"/>
  <c r="E42" i="10" s="1"/>
  <c r="D83" i="10"/>
  <c r="D41" i="10" s="1"/>
  <c r="D42" i="10" s="1"/>
  <c r="C83" i="10"/>
  <c r="C41" i="10" s="1"/>
  <c r="C40" i="10"/>
  <c r="C43" i="10" s="1"/>
  <c r="D10" i="13"/>
  <c r="D11" i="13"/>
  <c r="M74" i="10"/>
  <c r="D53" i="10"/>
  <c r="D4" i="13"/>
  <c r="D3" i="13"/>
  <c r="D5" i="13"/>
  <c r="E2" i="13"/>
  <c r="D89" i="10"/>
  <c r="E89" i="10"/>
  <c r="F89" i="10"/>
  <c r="Q3" i="1"/>
  <c r="R3" i="1"/>
  <c r="S3" i="1"/>
  <c r="F43" i="10"/>
  <c r="M88" i="10"/>
  <c r="F90" i="10"/>
  <c r="F87" i="10"/>
  <c r="M87" i="10" s="1"/>
  <c r="C89" i="10"/>
  <c r="P33" i="1"/>
  <c r="M40" i="10" l="1"/>
  <c r="O72" i="10" s="1"/>
  <c r="M83" i="10"/>
  <c r="C42" i="10"/>
  <c r="E10" i="13"/>
  <c r="E11" i="13"/>
  <c r="M41" i="10"/>
  <c r="F42" i="10"/>
  <c r="E4" i="13"/>
  <c r="E3" i="13"/>
  <c r="E5" i="13"/>
  <c r="D6" i="13"/>
  <c r="F2" i="13"/>
  <c r="M89" i="10"/>
  <c r="O33" i="1"/>
  <c r="S33" i="1"/>
  <c r="Q33" i="1"/>
  <c r="R33" i="1"/>
  <c r="O40" i="10" l="1"/>
  <c r="M43" i="10"/>
  <c r="M42" i="10"/>
  <c r="O42" i="10" s="1"/>
  <c r="F10" i="13"/>
  <c r="G10" i="13" s="1"/>
  <c r="F11" i="13"/>
  <c r="G11" i="13" s="1"/>
  <c r="F4" i="13"/>
  <c r="G4" i="13" s="1"/>
  <c r="F3" i="13"/>
  <c r="F5" i="13"/>
  <c r="G5" i="13" s="1"/>
  <c r="E6" i="13"/>
  <c r="M90" i="10"/>
  <c r="O64" i="10" s="1"/>
  <c r="D52" i="10"/>
  <c r="E50" i="10"/>
  <c r="F50" i="10"/>
  <c r="F47" i="10" s="1"/>
  <c r="D47" i="10" s="1"/>
  <c r="E47" i="10" s="1"/>
  <c r="G8" i="13" l="1"/>
  <c r="F6" i="13"/>
  <c r="G3" i="13"/>
  <c r="G6" i="13" s="1"/>
  <c r="F48" i="10"/>
  <c r="D48" i="10" s="1"/>
  <c r="E48" i="10" s="1"/>
  <c r="F49" i="10"/>
  <c r="D49" i="10" s="1"/>
  <c r="E49" i="10" s="1"/>
  <c r="F46" i="10"/>
  <c r="D46" i="10" s="1"/>
  <c r="Z3" i="1" l="1"/>
  <c r="E46" i="10"/>
  <c r="AF3" i="1" l="1"/>
  <c r="Y33" i="1"/>
  <c r="Z33" i="1" s="1"/>
  <c r="AF33" i="1" l="1"/>
</calcChain>
</file>

<file path=xl/sharedStrings.xml><?xml version="1.0" encoding="utf-8"?>
<sst xmlns="http://schemas.openxmlformats.org/spreadsheetml/2006/main" count="3354" uniqueCount="153">
  <si>
    <t>Anzahl Kurstage</t>
  </si>
  <si>
    <t>Entwicklung</t>
  </si>
  <si>
    <t>ja</t>
  </si>
  <si>
    <t>nein</t>
  </si>
  <si>
    <t>Kurstitel</t>
  </si>
  <si>
    <t>Anzahl TN (über alle Durchführungen)</t>
  </si>
  <si>
    <t>Anzahl Durchführungen</t>
  </si>
  <si>
    <t>Anzahl TN-Tage</t>
  </si>
  <si>
    <t>Anteil Subvention</t>
  </si>
  <si>
    <t>Gesamtkosten</t>
  </si>
  <si>
    <t>CHF</t>
  </si>
  <si>
    <t>Sprache</t>
  </si>
  <si>
    <t>Adaptation</t>
  </si>
  <si>
    <t>Total</t>
  </si>
  <si>
    <t>Kursdauer</t>
  </si>
  <si>
    <t>…</t>
  </si>
  <si>
    <t>d</t>
  </si>
  <si>
    <t>f</t>
  </si>
  <si>
    <t>i</t>
  </si>
  <si>
    <t>Transfer</t>
  </si>
  <si>
    <t>Ø TN pro Kurs</t>
  </si>
  <si>
    <t>Kursdauer (Tage)</t>
  </si>
  <si>
    <t>Kurserfolg mit Pauschalen ECH</t>
  </si>
  <si>
    <t>Kurserfolg mit max. möglicher Subvention ECH</t>
  </si>
  <si>
    <t>Ja/Nein</t>
  </si>
  <si>
    <t>Kurserfolg mit Subventionen ECH</t>
  </si>
  <si>
    <t>Subvention ECH pro Kurstag</t>
  </si>
  <si>
    <t>Subvention ECH pro TN-Tag</t>
  </si>
  <si>
    <t>Jahr</t>
  </si>
  <si>
    <t>Berechnungen (ausgeblendet)</t>
  </si>
  <si>
    <t>Tiefster Betrag entspricht der maximal möglichen Subvention</t>
  </si>
  <si>
    <t>Verlust (positiv) / Gewinn (negativ) ohne Beiträge</t>
  </si>
  <si>
    <t>1/2 Tag</t>
  </si>
  <si>
    <t>1 Tag</t>
  </si>
  <si>
    <t>1/4 Tag</t>
  </si>
  <si>
    <t>2 Tage</t>
  </si>
  <si>
    <t>3 Tage</t>
  </si>
  <si>
    <t>Adapation</t>
  </si>
  <si>
    <t>Durchführung</t>
  </si>
  <si>
    <t>Transfer in andere Sprachregion</t>
  </si>
  <si>
    <t>4 Tage</t>
  </si>
  <si>
    <t>5 Tage</t>
  </si>
  <si>
    <t>Durchschnittskosten pro Tag</t>
  </si>
  <si>
    <t>Maximal mögliche Subvention bei 40% Anteil Gesamtkosten</t>
  </si>
  <si>
    <t>Anteil Subvention an Gesamtkosten ohne Abgleich</t>
  </si>
  <si>
    <t>Total Subvention ECH</t>
  </si>
  <si>
    <t>Ist</t>
  </si>
  <si>
    <t>Kurstage f</t>
  </si>
  <si>
    <t>Kurstage i</t>
  </si>
  <si>
    <t>Kurstage d</t>
  </si>
  <si>
    <t>pro Durchführung</t>
  </si>
  <si>
    <t>Jahr, in dem der Kurs abgeschlossen wird</t>
  </si>
  <si>
    <t>e</t>
  </si>
  <si>
    <t>andere</t>
  </si>
  <si>
    <t>Soll-Ist-Vergleich</t>
  </si>
  <si>
    <t>Beantragte Subvention ECH</t>
  </si>
  <si>
    <t>Total Förderungspauschalen ECH ohne Abgleich Kurserfolg und 40%</t>
  </si>
  <si>
    <t>Förderpauschale Entwicklung</t>
  </si>
  <si>
    <t>Förderpauschale Adapation</t>
  </si>
  <si>
    <t>Förderpauschale Transfer in andere Landessprache</t>
  </si>
  <si>
    <t>Förderpauschale Durchführung</t>
  </si>
  <si>
    <t>Anteil beantragter Subventionen an den Gesamtkosten</t>
  </si>
  <si>
    <t>Total beantragte Subvention energieschweiz</t>
  </si>
  <si>
    <t>Checks</t>
  </si>
  <si>
    <t>Übersicht Finanzierung pro Jahr</t>
  </si>
  <si>
    <t>Geplant / Soll</t>
  </si>
  <si>
    <t>Übersicht Kursstaffeln</t>
  </si>
  <si>
    <t>Budget_Kursstaffel_1</t>
  </si>
  <si>
    <t>Budget_Kursstaffel_2</t>
  </si>
  <si>
    <t>%</t>
  </si>
  <si>
    <t>Budget_Kursstaffel_3</t>
  </si>
  <si>
    <t>Budget_Kursstaffel_4</t>
  </si>
  <si>
    <t>Budget_Kursstaffel_5</t>
  </si>
  <si>
    <t>Budget_Kursstaffel_6</t>
  </si>
  <si>
    <t>Budget_Kursstaffel_7</t>
  </si>
  <si>
    <t>Budget_Kursstaffel_8</t>
  </si>
  <si>
    <t>Budget_Kursstaffel_9</t>
  </si>
  <si>
    <t>Budget_Kursstaffel_10</t>
  </si>
  <si>
    <t>Budget_Kursstaffel_11</t>
  </si>
  <si>
    <t>Budget_Kursstaffel_12</t>
  </si>
  <si>
    <t>Budget_Kursstaffel_13</t>
  </si>
  <si>
    <t>Budget_Kursstaffel_14</t>
  </si>
  <si>
    <t>Budget_Kursstaffel_15</t>
  </si>
  <si>
    <t>Budget_Kursstaffel_16</t>
  </si>
  <si>
    <t>Budget_Kursstaffel_17</t>
  </si>
  <si>
    <t>Budget_Kursstaffel_18</t>
  </si>
  <si>
    <t>Budget_Kursstaffel_19</t>
  </si>
  <si>
    <t>Budget_Kursstaffel_20</t>
  </si>
  <si>
    <t>Budget_Kursstaffel_21</t>
  </si>
  <si>
    <t>Budget_Kursstaffel_22</t>
  </si>
  <si>
    <t>Budget_Kursstaffel_23</t>
  </si>
  <si>
    <t>Budget_Kursstaffel_24</t>
  </si>
  <si>
    <t>Budget_Kursstaffel_25</t>
  </si>
  <si>
    <t>Budget_Kursstaffel_26</t>
  </si>
  <si>
    <t>Budget_Kursstaffel_27</t>
  </si>
  <si>
    <t>Budget_Kursstaffel_28</t>
  </si>
  <si>
    <t>Budget_Kursstaffel_29</t>
  </si>
  <si>
    <t>Budget_Kursstaffel_30</t>
  </si>
  <si>
    <t>Anteil Eigenleistungen u. Drittmittel an Gesamtkosten</t>
  </si>
  <si>
    <t>Neuentwicklung</t>
  </si>
  <si>
    <t>Adaption</t>
  </si>
  <si>
    <t>Anzahl Kurse</t>
  </si>
  <si>
    <t>Budget für eine Kursstaffel / Budget pour un module de cours</t>
  </si>
  <si>
    <t>Kurstitel / Titre du cours</t>
  </si>
  <si>
    <t>Kursdauer / Durée du cours</t>
  </si>
  <si>
    <t>Wird der Kurs neu entwickelt? / Est-ce un nouveau cours?</t>
  </si>
  <si>
    <t>Handelt es sich um eine Adaption / Est-ce une adaptation?</t>
  </si>
  <si>
    <t>Handelt es sich um ein Sprachtransfer? / Transfert linguistique?</t>
  </si>
  <si>
    <t>Wird der Kurs Durchgeführt? / Le cours sera-t-il donné?</t>
  </si>
  <si>
    <t>Durchführungen: Daten und Anzahl  / Cours: Dates et occurrences</t>
  </si>
  <si>
    <t>Anzahl Teilnehmende (TN) / Nombre de participants</t>
  </si>
  <si>
    <t>Sprache / Langue</t>
  </si>
  <si>
    <t>Beginndatum / date début</t>
  </si>
  <si>
    <t>Enddatum / date fin</t>
  </si>
  <si>
    <t>Mind. 10 TN  / Min. 10</t>
  </si>
  <si>
    <t>min. 0.25 Tage (jour); max. 5 Tage (jours)</t>
  </si>
  <si>
    <t>Nachweispflicht im Antrag / "Preuve" à documenter dans la demande de subside</t>
  </si>
  <si>
    <t>Entwicklungskosten / Coûts de développement du nouveau cours</t>
  </si>
  <si>
    <t>Adaptationskosten  / Coûts adaptation</t>
  </si>
  <si>
    <t>Kosten Sprachtransfer / Coût pour transfert linguistique</t>
  </si>
  <si>
    <t>Honorar (inkl. Vor-Nachbereitung,  Spesen) / Honoraires (préparation et débours inlus)</t>
  </si>
  <si>
    <t>Schulungsräume/Infrastruktrur / Salles de cours, infrastructure</t>
  </si>
  <si>
    <t>Verpflegung / Frais de susbsistance</t>
  </si>
  <si>
    <t>Schulungsmaterial/Dokumentation / matériel d'écolage, documentation</t>
  </si>
  <si>
    <t>Promotion/Kommunikation - Promotion et communication</t>
  </si>
  <si>
    <t>Kursadministration / Administration du cours</t>
  </si>
  <si>
    <t>Projektleitung / Direction du projet</t>
  </si>
  <si>
    <t>Kursauswertung / Valorisation du cours</t>
  </si>
  <si>
    <t>Gesamtkosten / Coût total</t>
  </si>
  <si>
    <t>Einnahmen aus Kursgebühren / Revenus des frais de cours</t>
  </si>
  <si>
    <t>Weitere Drittmittel (Sponsoren, Kanton usw.) / Autres tiers (sponsors, Cantons, etc.)</t>
  </si>
  <si>
    <t>Kurserfolg ohne Subventionen energieschweiz / Résultat sans l'aide de Suisse énergie</t>
  </si>
  <si>
    <t>Eigenleistungen / Prestations propres</t>
  </si>
  <si>
    <t>Finanzierung / Financement</t>
  </si>
  <si>
    <t>pro Jahr / Par année</t>
  </si>
  <si>
    <t>Beantragte Subvention energieschweiz / Demande de subvention à Suisse énergie</t>
  </si>
  <si>
    <t>Eigenleistungen und Drittmittel (inkl. Einnahmen aus TN-Gebühren) / Prestations propres et tiers (frais de cours inclus)</t>
  </si>
  <si>
    <t>Anteil beantragter Subventionen an den Gesamtkosten / Part des subventions demandées par rapport au coût total</t>
  </si>
  <si>
    <t>Ergebnis / Résultat</t>
  </si>
  <si>
    <t>Total Förderpauschalen / Sommes des contributions forfaitaires</t>
  </si>
  <si>
    <t>Maximal möglicher Subventionbetrag (beantragte Subvention) / Subventions possibles (subvention demandée)</t>
  </si>
  <si>
    <t>Kürzung in CHF / réduction en CHF</t>
  </si>
  <si>
    <t>Kürzung in % bei Pauschalen, welche zu mehr als 40% Subventionierung der Gesamtkosten bzw. zu Gewinnerzielung führen / réduction en % des montants forfaitaires liés au bénéfice ou au dépassement des 40% du coût total</t>
  </si>
  <si>
    <t>Entwicklung / Nouveau cours</t>
  </si>
  <si>
    <t>Adaptation / Adaptation</t>
  </si>
  <si>
    <t>Sprachtransfer / Transfert linguistique</t>
  </si>
  <si>
    <t>Durchführung / Déroulement des cours</t>
  </si>
  <si>
    <t>Anteil Subventionen an den Gesamtkosten / Part subventionnée p.r. au coût total</t>
  </si>
  <si>
    <t>Erfolg inkl. Subvention / Bilan incluant la subvention</t>
  </si>
  <si>
    <t>Gebühr pro TN und pro Kursurchführung (KDF) / Frais par participant et par cours</t>
  </si>
  <si>
    <t>Kostenübersicht pro KDF / Coûts du projet par déroulement de cours</t>
  </si>
  <si>
    <t>pro KDF / Par cours</t>
  </si>
  <si>
    <r>
      <rPr>
        <b/>
        <sz val="12"/>
        <color theme="1"/>
        <rFont val="Arial"/>
        <family val="2"/>
      </rPr>
      <t>Hinweise zur Erstellung der Kursbudgets</t>
    </r>
    <r>
      <rPr>
        <sz val="10"/>
        <color theme="1"/>
        <rFont val="Arial"/>
        <family val="2"/>
      </rPr>
      <t xml:space="preserve">
-</t>
    </r>
    <r>
      <rPr>
        <b/>
        <sz val="10"/>
        <color theme="1"/>
        <rFont val="Arial"/>
        <family val="2"/>
      </rPr>
      <t>Grün</t>
    </r>
    <r>
      <rPr>
        <sz val="10"/>
        <color theme="1"/>
        <rFont val="Arial"/>
        <family val="2"/>
      </rPr>
      <t xml:space="preserve"> hinterlegte Felder sind auszufüllen
-</t>
    </r>
    <r>
      <rPr>
        <b/>
        <sz val="10"/>
        <color theme="1"/>
        <rFont val="Arial"/>
        <family val="2"/>
      </rPr>
      <t>Blau</t>
    </r>
    <r>
      <rPr>
        <sz val="10"/>
        <color theme="1"/>
        <rFont val="Arial"/>
        <family val="2"/>
      </rPr>
      <t xml:space="preserve"> hinterlegte Felder werden automatisch berechnet
-</t>
    </r>
    <r>
      <rPr>
        <b/>
        <sz val="10"/>
        <color theme="1"/>
        <rFont val="Arial"/>
        <family val="2"/>
      </rPr>
      <t>Tabellenblätter</t>
    </r>
    <r>
      <rPr>
        <sz val="10"/>
        <color theme="1"/>
        <rFont val="Arial"/>
        <family val="2"/>
      </rPr>
      <t xml:space="preserve"> dürfen nicht gelöscht oder umbenannt werden
-</t>
    </r>
    <r>
      <rPr>
        <b/>
        <sz val="10"/>
        <color theme="1"/>
        <rFont val="Arial"/>
        <family val="2"/>
      </rPr>
      <t>Durchführungsdaten:</t>
    </r>
    <r>
      <rPr>
        <sz val="10"/>
        <color theme="1"/>
        <rFont val="Arial"/>
        <family val="2"/>
      </rPr>
      <t xml:space="preserve"> Sollten die Daten noch nicht bekannt sein, so sind die ungfähren Zeitpunkte anzugeben. z.B. im Mai 2020, so ist bei Beginndatum 01.05.2020 und bei Enddatum 31.05.2020 einzugeben. Das Enddatum ist relevant für die Zuordnung zum entsprechenden Jahr.
-TN-Zahl: Bitte beachten Sie, dass nur Kurse mit mind. 10 Teilnehmenden (TN) gefördert werden
-Die </t>
    </r>
    <r>
      <rPr>
        <b/>
        <sz val="10"/>
        <color theme="1"/>
        <rFont val="Arial"/>
        <family val="2"/>
      </rPr>
      <t>Förderpauschalen</t>
    </r>
    <r>
      <rPr>
        <sz val="10"/>
        <color theme="1"/>
        <rFont val="Arial"/>
        <family val="2"/>
      </rPr>
      <t xml:space="preserve"> stellen die maximal möglichen Förderbeiträge aufgrund der Kursdauer dar. Sie werden im Tool automatisch entsprechend gekürzt, wenn dadurch Gewinn erzielt oder deren Anteil von 40% an den Gesamtkosten überschritten würde.
-</t>
    </r>
    <r>
      <rPr>
        <b/>
        <sz val="10"/>
        <color theme="1"/>
        <rFont val="Arial"/>
        <family val="2"/>
      </rPr>
      <t>Adaption:</t>
    </r>
    <r>
      <rPr>
        <sz val="10"/>
        <color theme="1"/>
        <rFont val="Arial"/>
        <family val="2"/>
      </rPr>
      <t xml:space="preserve"> "Nachweispflicht" bedeutet, dass im Antrag erläutert wird, weshalb und was angepasst wird. Es muss nachhvollziehbar sein, dass die Mehrheit des Inhalts angepasst werden muss. Reguläre Aktualisierungen werden nicht entschädigt.
</t>
    </r>
    <r>
      <rPr>
        <b/>
        <sz val="12"/>
        <color theme="1"/>
        <rFont val="Arial"/>
        <family val="2"/>
      </rPr>
      <t>Informations relatives à la documentation de ce formulaire</t>
    </r>
    <r>
      <rPr>
        <sz val="10"/>
        <color theme="1"/>
        <rFont val="Arial"/>
        <family val="2"/>
      </rPr>
      <t xml:space="preserve">
-</t>
    </r>
    <r>
      <rPr>
        <b/>
        <sz val="10"/>
        <color theme="1"/>
        <rFont val="Arial"/>
        <family val="2"/>
      </rPr>
      <t>Vert:</t>
    </r>
    <r>
      <rPr>
        <sz val="10"/>
        <color theme="1"/>
        <rFont val="Arial"/>
        <family val="2"/>
      </rPr>
      <t xml:space="preserve"> champs à remplir
-</t>
    </r>
    <r>
      <rPr>
        <b/>
        <sz val="10"/>
        <color theme="1"/>
        <rFont val="Arial"/>
        <family val="2"/>
      </rPr>
      <t>Bleu:</t>
    </r>
    <r>
      <rPr>
        <sz val="10"/>
        <color theme="1"/>
        <rFont val="Arial"/>
        <family val="2"/>
      </rPr>
      <t xml:space="preserve"> champs automatiquement calculés
-Les </t>
    </r>
    <r>
      <rPr>
        <b/>
        <sz val="10"/>
        <color theme="1"/>
        <rFont val="Arial"/>
        <family val="2"/>
      </rPr>
      <t>onglets</t>
    </r>
    <r>
      <rPr>
        <sz val="10"/>
        <color theme="1"/>
        <rFont val="Arial"/>
        <family val="2"/>
      </rPr>
      <t xml:space="preserve"> ne doivent pas être effacés ou renommés
-</t>
    </r>
    <r>
      <rPr>
        <b/>
        <sz val="10"/>
        <color theme="1"/>
        <rFont val="Arial"/>
        <family val="2"/>
      </rPr>
      <t>Dates de mise en oeuvre des cours</t>
    </r>
    <r>
      <rPr>
        <sz val="10"/>
        <color theme="1"/>
        <rFont val="Arial"/>
        <family val="2"/>
      </rPr>
      <t>: si les dates ne sont pas encore déterminées, veuillez entrer des dates approximatives (par exemple pour un cours en Mai 2020, entrer début le 1.5.2020 et fin le 31.5.2020. Les dates de début ET de fin sont utilisées pour le calcul des prestations
-</t>
    </r>
    <r>
      <rPr>
        <b/>
        <sz val="10"/>
        <color theme="1"/>
        <rFont val="Arial"/>
        <family val="2"/>
      </rPr>
      <t>Nombre de participants</t>
    </r>
    <r>
      <rPr>
        <sz val="10"/>
        <color theme="1"/>
        <rFont val="Arial"/>
        <family val="2"/>
      </rPr>
      <t xml:space="preserve">: seuls les cours avec un minimum de 10 participants seront subventionnés.
-Les </t>
    </r>
    <r>
      <rPr>
        <b/>
        <sz val="10"/>
        <color theme="1"/>
        <rFont val="Arial"/>
        <family val="2"/>
      </rPr>
      <t>montants forfaitaires</t>
    </r>
    <r>
      <rPr>
        <sz val="10"/>
        <color theme="1"/>
        <rFont val="Arial"/>
        <family val="2"/>
      </rPr>
      <t xml:space="preserve"> donnent le montant maximum alloué en fonction de la durée du cours. L'outil de calcul réduit automatiquement ces montants en cas de bénéfice ou si le financement représente plus de 40% du coût total.
-</t>
    </r>
    <r>
      <rPr>
        <b/>
        <sz val="10"/>
        <color theme="1"/>
        <rFont val="Arial"/>
        <family val="2"/>
      </rPr>
      <t>Adaptation:</t>
    </r>
    <r>
      <rPr>
        <sz val="10"/>
        <color theme="1"/>
        <rFont val="Arial"/>
        <family val="2"/>
      </rPr>
      <t xml:space="preserve"> "Preuve" induit une explication détaillée de ce qui est à adapter et sa motivation. En outre il est entendu que la majorité du cours doit être ajustée. Les mises à jour régulières ne sont pas prises en compte.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</si>
</sst>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 #,##0_ ;_ * \-#,##0_ ;_ * &quot;-&quot;??_ ;_ @_ "/>
    <numFmt numFmtId="165" formatCode="#,##0_ ;[Red]\-#,##0\ "/>
    <numFmt numFmtId="166" formatCode="#,##0_ ;\-#,##0\ "/>
    <numFmt numFmtId="167" formatCode="0.0%"/>
    <numFmt numFmtId="168" formatCode="#,##0.00_ ;\-#,##0.00\ "/>
    <numFmt numFmtId="169" formatCode="#,##0.0_ ;\-#,##0.0\ "/>
    <numFmt numFmtId="170" formatCode="0.00_ ;\-0.00\ "/>
  </numFmts>
  <fonts count="11" x14ac:knownFonts="1">
    <font>
      <sz val="10"/>
      <color theme="1"/>
      <name val="Arial"/>
      <family val="2"/>
    </font>
    <font>
      <sz val="10"/>
      <color theme="1"/>
      <name val="Arial"/>
      <family val="2"/>
    </font>
    <font>
      <sz val="10"/>
      <name val="Arial"/>
      <family val="2"/>
    </font>
    <font>
      <b/>
      <sz val="10"/>
      <name val="Arial"/>
      <family val="2"/>
    </font>
    <font>
      <sz val="10"/>
      <name val="Arial"/>
      <family val="2"/>
    </font>
    <font>
      <b/>
      <sz val="10"/>
      <color theme="0"/>
      <name val="Arial"/>
      <family val="2"/>
    </font>
    <font>
      <b/>
      <sz val="10"/>
      <color theme="1"/>
      <name val="Arial"/>
      <family val="2"/>
    </font>
    <font>
      <b/>
      <sz val="12"/>
      <color theme="1"/>
      <name val="Arial"/>
      <family val="2"/>
    </font>
    <font>
      <b/>
      <sz val="8"/>
      <color theme="1"/>
      <name val="Arial"/>
      <family val="2"/>
    </font>
    <font>
      <sz val="8"/>
      <color theme="1"/>
      <name val="Arial"/>
      <family val="2"/>
    </font>
    <font>
      <sz val="1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249977111117893"/>
        <bgColor indexed="64"/>
      </patternFill>
    </fill>
  </fills>
  <borders count="12">
    <border>
      <left/>
      <right/>
      <top/>
      <bottom/>
      <diagonal/>
    </border>
    <border>
      <left style="medium">
        <color theme="0"/>
      </left>
      <right style="medium">
        <color theme="0"/>
      </right>
      <top style="medium">
        <color theme="0"/>
      </top>
      <bottom style="medium">
        <color theme="0"/>
      </bottom>
      <diagonal/>
    </border>
    <border>
      <left style="medium">
        <color theme="0"/>
      </left>
      <right/>
      <top/>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style="medium">
        <color theme="0"/>
      </right>
      <top style="medium">
        <color theme="0"/>
      </top>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2">
    <xf numFmtId="0" fontId="0" fillId="0" borderId="0" xfId="0"/>
    <xf numFmtId="164" fontId="0" fillId="0" borderId="0" xfId="1" applyNumberFormat="1" applyFont="1"/>
    <xf numFmtId="0" fontId="6" fillId="0" borderId="0" xfId="0" applyFont="1"/>
    <xf numFmtId="0" fontId="0" fillId="0" borderId="0" xfId="0" applyFont="1"/>
    <xf numFmtId="0" fontId="0" fillId="0" borderId="0" xfId="1" applyNumberFormat="1" applyFont="1"/>
    <xf numFmtId="165" fontId="2" fillId="3" borderId="1" xfId="0" applyNumberFormat="1" applyFont="1" applyFill="1" applyBorder="1" applyAlignment="1">
      <alignment vertical="top"/>
    </xf>
    <xf numFmtId="165" fontId="2" fillId="3" borderId="1" xfId="1" applyNumberFormat="1" applyFont="1" applyFill="1" applyBorder="1" applyAlignment="1">
      <alignment vertical="top"/>
    </xf>
    <xf numFmtId="165" fontId="3" fillId="2" borderId="1" xfId="0" applyNumberFormat="1" applyFont="1" applyFill="1" applyBorder="1" applyAlignment="1">
      <alignment vertical="top" wrapText="1"/>
    </xf>
    <xf numFmtId="165" fontId="3" fillId="2" borderId="1" xfId="1" applyNumberFormat="1" applyFont="1" applyFill="1" applyBorder="1" applyAlignment="1">
      <alignment vertical="top" wrapText="1"/>
    </xf>
    <xf numFmtId="0" fontId="3" fillId="2" borderId="1" xfId="2" applyNumberFormat="1" applyFont="1" applyFill="1" applyBorder="1" applyAlignment="1">
      <alignment vertical="top" wrapText="1"/>
    </xf>
    <xf numFmtId="0" fontId="3" fillId="0" borderId="0" xfId="0" applyNumberFormat="1" applyFont="1" applyFill="1" applyBorder="1" applyAlignment="1">
      <alignment vertical="top" wrapText="1"/>
    </xf>
    <xf numFmtId="0" fontId="2" fillId="0" borderId="0" xfId="0" applyFont="1" applyFill="1" applyBorder="1" applyAlignment="1">
      <alignment vertical="top"/>
    </xf>
    <xf numFmtId="165" fontId="2" fillId="0" borderId="0" xfId="0" applyNumberFormat="1" applyFont="1" applyFill="1" applyBorder="1" applyAlignment="1">
      <alignment vertical="top"/>
    </xf>
    <xf numFmtId="165" fontId="2" fillId="0" borderId="0" xfId="1" applyNumberFormat="1" applyFont="1" applyFill="1" applyBorder="1" applyAlignment="1">
      <alignment vertical="top"/>
    </xf>
    <xf numFmtId="9" fontId="2" fillId="0" borderId="0" xfId="2" applyFont="1" applyFill="1" applyBorder="1" applyAlignment="1">
      <alignment vertical="top"/>
    </xf>
    <xf numFmtId="9" fontId="2" fillId="3" borderId="1" xfId="2" applyFont="1" applyFill="1" applyBorder="1" applyAlignment="1">
      <alignment vertical="top"/>
    </xf>
    <xf numFmtId="0" fontId="3" fillId="0" borderId="0" xfId="0" applyFont="1" applyFill="1" applyBorder="1" applyAlignment="1">
      <alignment vertical="top"/>
    </xf>
    <xf numFmtId="0" fontId="6" fillId="0" borderId="0" xfId="0" applyFont="1" applyFill="1"/>
    <xf numFmtId="0" fontId="5" fillId="4" borderId="1" xfId="0" applyFont="1" applyFill="1" applyBorder="1"/>
    <xf numFmtId="3" fontId="2" fillId="2" borderId="1" xfId="0" applyNumberFormat="1" applyFont="1" applyFill="1" applyBorder="1"/>
    <xf numFmtId="0" fontId="6" fillId="0" borderId="0" xfId="0" applyFont="1" applyFill="1" applyBorder="1"/>
    <xf numFmtId="165" fontId="0" fillId="0" borderId="0" xfId="1" applyNumberFormat="1" applyFont="1" applyFill="1" applyBorder="1"/>
    <xf numFmtId="0" fontId="6" fillId="5" borderId="1" xfId="0" applyFont="1" applyFill="1" applyBorder="1"/>
    <xf numFmtId="165" fontId="0" fillId="8" borderId="1" xfId="1" applyNumberFormat="1" applyFont="1" applyFill="1" applyBorder="1"/>
    <xf numFmtId="0" fontId="5" fillId="0" borderId="0" xfId="0" applyFont="1" applyFill="1" applyBorder="1"/>
    <xf numFmtId="3" fontId="2" fillId="0" borderId="0" xfId="0" applyNumberFormat="1" applyFont="1" applyFill="1" applyBorder="1"/>
    <xf numFmtId="164" fontId="0" fillId="0" borderId="0" xfId="1" applyNumberFormat="1" applyFont="1" applyFill="1"/>
    <xf numFmtId="0" fontId="2" fillId="9" borderId="0" xfId="0" applyFont="1" applyFill="1" applyBorder="1" applyAlignment="1">
      <alignment vertical="top"/>
    </xf>
    <xf numFmtId="0" fontId="3" fillId="9" borderId="1" xfId="0" applyNumberFormat="1" applyFont="1" applyFill="1" applyBorder="1" applyAlignment="1">
      <alignment vertical="top" wrapText="1"/>
    </xf>
    <xf numFmtId="0" fontId="5" fillId="10" borderId="1" xfId="0" applyFont="1" applyFill="1" applyBorder="1" applyAlignment="1">
      <alignment vertical="top"/>
    </xf>
    <xf numFmtId="3" fontId="5" fillId="4" borderId="1" xfId="0" applyNumberFormat="1" applyFont="1" applyFill="1" applyBorder="1" applyAlignment="1">
      <alignment vertical="top"/>
    </xf>
    <xf numFmtId="0" fontId="3" fillId="0" borderId="0" xfId="0" applyFont="1" applyFill="1" applyBorder="1"/>
    <xf numFmtId="0" fontId="2" fillId="0" borderId="0" xfId="0" applyFont="1" applyFill="1"/>
    <xf numFmtId="165" fontId="2" fillId="0" borderId="0" xfId="1" applyNumberFormat="1" applyFont="1" applyFill="1" applyBorder="1"/>
    <xf numFmtId="0" fontId="3" fillId="0" borderId="0" xfId="0" applyFont="1" applyFill="1"/>
    <xf numFmtId="164" fontId="2" fillId="0" borderId="0" xfId="1" applyNumberFormat="1" applyFont="1" applyFill="1"/>
    <xf numFmtId="4" fontId="2" fillId="0" borderId="0" xfId="0" applyNumberFormat="1" applyFont="1" applyFill="1" applyBorder="1"/>
    <xf numFmtId="0" fontId="2" fillId="0" borderId="0" xfId="0" applyFont="1" applyFill="1" applyBorder="1"/>
    <xf numFmtId="0" fontId="2" fillId="9" borderId="1" xfId="0" applyFont="1" applyFill="1" applyBorder="1" applyAlignment="1">
      <alignment vertical="top" wrapText="1"/>
    </xf>
    <xf numFmtId="165" fontId="5" fillId="4" borderId="1" xfId="1" applyNumberFormat="1" applyFont="1" applyFill="1" applyBorder="1" applyAlignment="1">
      <alignment vertical="top"/>
    </xf>
    <xf numFmtId="165" fontId="5" fillId="4" borderId="1" xfId="0" applyNumberFormat="1" applyFont="1" applyFill="1" applyBorder="1" applyAlignment="1">
      <alignment vertical="top"/>
    </xf>
    <xf numFmtId="168" fontId="2" fillId="9" borderId="0" xfId="1" applyNumberFormat="1" applyFont="1" applyFill="1" applyBorder="1" applyAlignment="1">
      <alignment vertical="top"/>
    </xf>
    <xf numFmtId="168" fontId="3" fillId="9" borderId="1" xfId="1" applyNumberFormat="1" applyFont="1" applyFill="1" applyBorder="1" applyAlignment="1">
      <alignment vertical="top" wrapText="1"/>
    </xf>
    <xf numFmtId="168" fontId="3" fillId="2" borderId="0" xfId="1" applyNumberFormat="1" applyFont="1" applyFill="1" applyBorder="1" applyAlignment="1">
      <alignment vertical="top" wrapText="1"/>
    </xf>
    <xf numFmtId="168" fontId="3" fillId="2" borderId="1" xfId="1" applyNumberFormat="1" applyFont="1" applyFill="1" applyBorder="1" applyAlignment="1">
      <alignment vertical="top" wrapText="1"/>
    </xf>
    <xf numFmtId="168" fontId="5" fillId="10" borderId="1" xfId="1" applyNumberFormat="1" applyFont="1" applyFill="1" applyBorder="1" applyAlignment="1">
      <alignment vertical="top"/>
    </xf>
    <xf numFmtId="168" fontId="5" fillId="4" borderId="1" xfId="1" applyNumberFormat="1" applyFont="1" applyFill="1" applyBorder="1" applyAlignment="1">
      <alignment vertical="top"/>
    </xf>
    <xf numFmtId="168" fontId="2" fillId="0" borderId="0" xfId="1" applyNumberFormat="1" applyFont="1" applyFill="1" applyBorder="1" applyAlignment="1">
      <alignment vertical="top"/>
    </xf>
    <xf numFmtId="165" fontId="3" fillId="14" borderId="1" xfId="0" applyNumberFormat="1" applyFont="1" applyFill="1" applyBorder="1" applyAlignment="1">
      <alignment vertical="top" wrapText="1"/>
    </xf>
    <xf numFmtId="165" fontId="3" fillId="14" borderId="1" xfId="1" applyNumberFormat="1" applyFont="1" applyFill="1" applyBorder="1" applyAlignment="1">
      <alignment vertical="top" wrapText="1"/>
    </xf>
    <xf numFmtId="165" fontId="6" fillId="0" borderId="0" xfId="0" applyNumberFormat="1" applyFont="1" applyAlignment="1">
      <alignment horizontal="left" vertical="top"/>
    </xf>
    <xf numFmtId="0" fontId="6" fillId="0" borderId="0" xfId="0" applyFont="1" applyAlignment="1">
      <alignment horizontal="left" vertical="top"/>
    </xf>
    <xf numFmtId="0" fontId="5" fillId="0" borderId="0" xfId="0" applyFont="1" applyFill="1" applyAlignment="1">
      <alignment horizontal="left" vertical="top" wrapText="1"/>
    </xf>
    <xf numFmtId="0" fontId="5" fillId="16" borderId="1" xfId="0" applyFont="1" applyFill="1" applyBorder="1" applyAlignment="1">
      <alignment horizontal="left" vertical="top" wrapText="1"/>
    </xf>
    <xf numFmtId="0" fontId="6" fillId="2" borderId="1" xfId="0" applyFont="1" applyFill="1" applyBorder="1" applyAlignment="1">
      <alignment horizontal="left" vertical="top" wrapText="1"/>
    </xf>
    <xf numFmtId="9" fontId="6" fillId="3" borderId="1" xfId="2" applyFont="1" applyFill="1" applyBorder="1" applyAlignment="1">
      <alignment vertical="top" wrapText="1"/>
    </xf>
    <xf numFmtId="0" fontId="3" fillId="2"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1" xfId="0" applyFont="1" applyFill="1" applyBorder="1" applyAlignment="1">
      <alignment horizontal="left" vertical="top" wrapText="1"/>
    </xf>
    <xf numFmtId="165" fontId="3" fillId="17" borderId="1" xfId="0" applyNumberFormat="1" applyFont="1" applyFill="1" applyBorder="1" applyAlignment="1">
      <alignment vertical="top" wrapText="1"/>
    </xf>
    <xf numFmtId="165" fontId="3" fillId="17" borderId="1" xfId="6" applyNumberFormat="1" applyFont="1" applyFill="1" applyBorder="1" applyAlignment="1">
      <alignment vertical="top" wrapText="1"/>
    </xf>
    <xf numFmtId="165" fontId="2" fillId="17" borderId="1" xfId="0" applyNumberFormat="1" applyFont="1" applyFill="1" applyBorder="1" applyAlignment="1">
      <alignment vertical="top"/>
    </xf>
    <xf numFmtId="165" fontId="2" fillId="17" borderId="1" xfId="6" applyNumberFormat="1" applyFont="1" applyFill="1" applyBorder="1" applyAlignment="1">
      <alignment vertical="top"/>
    </xf>
    <xf numFmtId="165" fontId="3" fillId="18" borderId="1" xfId="0" applyNumberFormat="1" applyFont="1" applyFill="1" applyBorder="1" applyAlignment="1">
      <alignment vertical="top"/>
    </xf>
    <xf numFmtId="165" fontId="2" fillId="15" borderId="1" xfId="0" applyNumberFormat="1" applyFont="1" applyFill="1" applyBorder="1" applyAlignment="1" applyProtection="1">
      <alignment vertical="top"/>
      <protection locked="0"/>
    </xf>
    <xf numFmtId="0" fontId="0" fillId="0" borderId="0" xfId="0" applyFont="1" applyAlignment="1">
      <alignment horizontal="left" vertical="top"/>
    </xf>
    <xf numFmtId="0" fontId="3" fillId="9" borderId="0" xfId="0" applyFont="1" applyFill="1" applyBorder="1" applyAlignment="1">
      <alignment vertical="top"/>
    </xf>
    <xf numFmtId="166" fontId="3" fillId="2" borderId="1" xfId="1" applyNumberFormat="1" applyFont="1" applyFill="1" applyBorder="1" applyProtection="1"/>
    <xf numFmtId="2" fontId="2" fillId="3" borderId="1" xfId="1" applyNumberFormat="1" applyFont="1" applyFill="1" applyBorder="1" applyAlignment="1">
      <alignment vertical="top"/>
    </xf>
    <xf numFmtId="0" fontId="6" fillId="0" borderId="0" xfId="0" applyFont="1" applyAlignment="1" applyProtection="1">
      <alignment horizontal="left"/>
    </xf>
    <xf numFmtId="0" fontId="0" fillId="0" borderId="0" xfId="0" applyFont="1" applyProtection="1"/>
    <xf numFmtId="0" fontId="0" fillId="8" borderId="1" xfId="0" applyFont="1" applyFill="1" applyBorder="1" applyProtection="1"/>
    <xf numFmtId="0" fontId="0" fillId="5" borderId="1" xfId="0" applyFont="1" applyFill="1" applyBorder="1" applyProtection="1"/>
    <xf numFmtId="0" fontId="5" fillId="16" borderId="6" xfId="0" applyNumberFormat="1" applyFont="1" applyFill="1" applyBorder="1" applyProtection="1"/>
    <xf numFmtId="165" fontId="5" fillId="16" borderId="6" xfId="1" applyNumberFormat="1" applyFont="1" applyFill="1" applyBorder="1" applyProtection="1"/>
    <xf numFmtId="0" fontId="5" fillId="16" borderId="6" xfId="1" applyNumberFormat="1" applyFont="1" applyFill="1" applyBorder="1" applyProtection="1"/>
    <xf numFmtId="0" fontId="6" fillId="0" borderId="0" xfId="0" applyFont="1" applyProtection="1"/>
    <xf numFmtId="0" fontId="6" fillId="2" borderId="1" xfId="1" applyNumberFormat="1" applyFont="1" applyFill="1" applyBorder="1" applyAlignment="1" applyProtection="1">
      <alignment horizontal="left"/>
    </xf>
    <xf numFmtId="165" fontId="6" fillId="2" borderId="1" xfId="1" applyNumberFormat="1" applyFont="1" applyFill="1" applyBorder="1" applyProtection="1"/>
    <xf numFmtId="166" fontId="2" fillId="2" borderId="1" xfId="1" applyNumberFormat="1" applyFont="1" applyFill="1" applyBorder="1" applyProtection="1"/>
    <xf numFmtId="165" fontId="0" fillId="0" borderId="0" xfId="1" applyNumberFormat="1" applyFont="1" applyProtection="1"/>
    <xf numFmtId="0" fontId="6" fillId="2" borderId="1" xfId="1" applyNumberFormat="1" applyFont="1" applyFill="1" applyBorder="1" applyAlignment="1" applyProtection="1">
      <alignment horizontal="left" indent="1"/>
    </xf>
    <xf numFmtId="165" fontId="6" fillId="2" borderId="0" xfId="1" applyNumberFormat="1" applyFont="1" applyFill="1" applyBorder="1" applyProtection="1"/>
    <xf numFmtId="9" fontId="6" fillId="2" borderId="1" xfId="2" applyFont="1" applyFill="1" applyBorder="1" applyProtection="1"/>
    <xf numFmtId="0" fontId="0" fillId="0" borderId="0" xfId="0" applyFont="1" applyFill="1" applyProtection="1"/>
    <xf numFmtId="9" fontId="5" fillId="4" borderId="1" xfId="2" applyFont="1" applyFill="1" applyBorder="1" applyAlignment="1">
      <alignment vertical="top"/>
    </xf>
    <xf numFmtId="0" fontId="7" fillId="0" borderId="0" xfId="0" applyFont="1" applyAlignment="1">
      <alignment vertical="top"/>
    </xf>
    <xf numFmtId="0" fontId="0" fillId="0" borderId="0" xfId="0" applyNumberFormat="1" applyFont="1" applyAlignment="1">
      <alignment vertical="top"/>
    </xf>
    <xf numFmtId="0" fontId="0" fillId="0" borderId="0" xfId="0" applyFont="1" applyAlignment="1">
      <alignment vertical="top"/>
    </xf>
    <xf numFmtId="0" fontId="6" fillId="0" borderId="0" xfId="0" applyFont="1" applyAlignment="1">
      <alignment vertical="top"/>
    </xf>
    <xf numFmtId="0" fontId="6" fillId="6" borderId="4" xfId="0" applyFont="1" applyFill="1" applyBorder="1" applyAlignment="1">
      <alignment vertical="top"/>
    </xf>
    <xf numFmtId="0" fontId="6" fillId="6" borderId="1" xfId="0" applyFont="1" applyFill="1" applyBorder="1" applyAlignment="1">
      <alignment vertical="top"/>
    </xf>
    <xf numFmtId="2" fontId="0" fillId="13" borderId="2" xfId="0" applyNumberFormat="1" applyFont="1" applyFill="1" applyBorder="1" applyAlignment="1" applyProtection="1">
      <alignment vertical="top"/>
      <protection locked="0"/>
    </xf>
    <xf numFmtId="0" fontId="0" fillId="0" borderId="0" xfId="0" applyFont="1" applyFill="1" applyBorder="1" applyAlignment="1">
      <alignment vertical="top"/>
    </xf>
    <xf numFmtId="0" fontId="0" fillId="13" borderId="4" xfId="0" applyNumberFormat="1" applyFont="1" applyFill="1" applyBorder="1" applyAlignment="1" applyProtection="1">
      <alignment vertical="top"/>
      <protection locked="0"/>
    </xf>
    <xf numFmtId="0" fontId="6" fillId="0" borderId="0" xfId="0" applyFont="1" applyFill="1" applyBorder="1" applyAlignment="1">
      <alignment vertical="top"/>
    </xf>
    <xf numFmtId="0" fontId="6" fillId="6" borderId="5" xfId="0" applyFont="1" applyFill="1" applyBorder="1" applyAlignment="1">
      <alignment vertical="top"/>
    </xf>
    <xf numFmtId="0" fontId="0" fillId="13" borderId="7"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0" fontId="6" fillId="7" borderId="10" xfId="0" applyFont="1" applyFill="1" applyBorder="1" applyAlignment="1">
      <alignment vertical="top"/>
    </xf>
    <xf numFmtId="0" fontId="6" fillId="6" borderId="6" xfId="0" applyFont="1" applyFill="1" applyBorder="1" applyAlignment="1">
      <alignment vertical="top"/>
    </xf>
    <xf numFmtId="0" fontId="0" fillId="6" borderId="6" xfId="0" applyNumberFormat="1" applyFont="1" applyFill="1" applyBorder="1" applyAlignment="1">
      <alignment vertical="top"/>
    </xf>
    <xf numFmtId="14" fontId="0" fillId="13" borderId="6" xfId="0" applyNumberFormat="1" applyFont="1" applyFill="1" applyBorder="1" applyAlignment="1" applyProtection="1">
      <alignment vertical="top"/>
      <protection locked="0"/>
    </xf>
    <xf numFmtId="14" fontId="0" fillId="13" borderId="9" xfId="0" applyNumberFormat="1" applyFont="1" applyFill="1" applyBorder="1" applyAlignment="1" applyProtection="1">
      <alignment vertical="top"/>
      <protection locked="0"/>
    </xf>
    <xf numFmtId="0" fontId="6" fillId="7" borderId="1" xfId="0" applyFont="1" applyFill="1" applyBorder="1" applyAlignment="1">
      <alignment vertical="top"/>
    </xf>
    <xf numFmtId="0" fontId="0" fillId="6" borderId="1" xfId="0" applyNumberFormat="1" applyFont="1" applyFill="1" applyBorder="1" applyAlignment="1">
      <alignment vertical="top"/>
    </xf>
    <xf numFmtId="14" fontId="0" fillId="13" borderId="1" xfId="0" applyNumberFormat="1" applyFont="1" applyFill="1" applyBorder="1" applyAlignment="1" applyProtection="1">
      <alignment vertical="top"/>
      <protection locked="0"/>
    </xf>
    <xf numFmtId="14" fontId="0" fillId="13" borderId="4" xfId="0" applyNumberFormat="1" applyFont="1" applyFill="1" applyBorder="1" applyAlignment="1" applyProtection="1">
      <alignment vertical="top"/>
      <protection locked="0"/>
    </xf>
    <xf numFmtId="166" fontId="0" fillId="13" borderId="1" xfId="0" applyNumberFormat="1" applyFont="1" applyFill="1" applyBorder="1" applyAlignment="1" applyProtection="1">
      <alignment vertical="top"/>
      <protection locked="0"/>
    </xf>
    <xf numFmtId="166" fontId="0" fillId="13" borderId="4" xfId="0" applyNumberFormat="1" applyFont="1" applyFill="1" applyBorder="1" applyAlignment="1" applyProtection="1">
      <alignment vertical="top"/>
      <protection locked="0"/>
    </xf>
    <xf numFmtId="0" fontId="6" fillId="6" borderId="1" xfId="0" applyNumberFormat="1" applyFont="1" applyFill="1" applyBorder="1" applyAlignment="1">
      <alignment vertical="top"/>
    </xf>
    <xf numFmtId="166" fontId="0" fillId="13" borderId="1" xfId="1" applyNumberFormat="1" applyFont="1" applyFill="1" applyBorder="1" applyAlignment="1" applyProtection="1">
      <alignment vertical="top"/>
      <protection locked="0"/>
    </xf>
    <xf numFmtId="166" fontId="0" fillId="13" borderId="4" xfId="1" applyNumberFormat="1" applyFont="1" applyFill="1" applyBorder="1" applyAlignment="1" applyProtection="1">
      <alignment vertical="top"/>
      <protection locked="0"/>
    </xf>
    <xf numFmtId="166" fontId="6" fillId="7" borderId="1" xfId="1" applyNumberFormat="1" applyFont="1" applyFill="1" applyBorder="1" applyAlignment="1">
      <alignment vertical="top"/>
    </xf>
    <xf numFmtId="0" fontId="0" fillId="6" borderId="5" xfId="0" applyNumberFormat="1" applyFont="1" applyFill="1" applyBorder="1" applyAlignment="1">
      <alignment vertical="top"/>
    </xf>
    <xf numFmtId="166" fontId="0" fillId="13" borderId="11" xfId="0" applyNumberFormat="1" applyFont="1" applyFill="1" applyBorder="1" applyAlignment="1" applyProtection="1">
      <alignment horizontal="right" vertical="top"/>
      <protection locked="0"/>
    </xf>
    <xf numFmtId="166" fontId="6" fillId="7" borderId="5" xfId="0" applyNumberFormat="1" applyFont="1" applyFill="1" applyBorder="1" applyAlignment="1">
      <alignment vertical="top"/>
    </xf>
    <xf numFmtId="165" fontId="0" fillId="0" borderId="0" xfId="0" applyNumberFormat="1" applyFont="1" applyAlignment="1">
      <alignment vertical="top"/>
    </xf>
    <xf numFmtId="165" fontId="0" fillId="0" borderId="0" xfId="0" applyNumberFormat="1" applyFont="1" applyFill="1" applyAlignment="1">
      <alignment vertical="top"/>
    </xf>
    <xf numFmtId="0" fontId="6" fillId="0" borderId="0" xfId="0" applyFont="1" applyFill="1" applyAlignment="1">
      <alignment vertical="top"/>
    </xf>
    <xf numFmtId="0" fontId="0" fillId="0" borderId="0" xfId="0" applyFont="1" applyFill="1" applyAlignment="1">
      <alignment vertical="top"/>
    </xf>
    <xf numFmtId="0" fontId="6" fillId="2" borderId="1" xfId="0" applyFont="1" applyFill="1" applyBorder="1" applyAlignment="1">
      <alignment vertical="top"/>
    </xf>
    <xf numFmtId="0" fontId="0" fillId="7" borderId="1" xfId="0" applyFont="1" applyFill="1" applyBorder="1" applyAlignment="1">
      <alignment vertical="top"/>
    </xf>
    <xf numFmtId="0" fontId="6" fillId="0" borderId="0" xfId="0" applyNumberFormat="1" applyFont="1" applyFill="1" applyBorder="1" applyAlignment="1">
      <alignment vertical="top"/>
    </xf>
    <xf numFmtId="165" fontId="0" fillId="0" borderId="0" xfId="0" applyNumberFormat="1" applyFont="1" applyFill="1" applyBorder="1" applyAlignment="1">
      <alignment vertical="top"/>
    </xf>
    <xf numFmtId="166" fontId="0" fillId="0" borderId="0" xfId="0" applyNumberFormat="1" applyFont="1" applyFill="1" applyBorder="1" applyAlignment="1">
      <alignment vertical="top"/>
    </xf>
    <xf numFmtId="166" fontId="6" fillId="0" borderId="0" xfId="0" applyNumberFormat="1" applyFont="1" applyFill="1" applyBorder="1" applyAlignment="1">
      <alignment vertical="top"/>
    </xf>
    <xf numFmtId="0" fontId="5" fillId="19" borderId="9" xfId="0" applyNumberFormat="1" applyFont="1" applyFill="1" applyBorder="1" applyAlignment="1">
      <alignment vertical="top"/>
    </xf>
    <xf numFmtId="165" fontId="5" fillId="19" borderId="9" xfId="0" applyNumberFormat="1" applyFont="1" applyFill="1" applyBorder="1" applyAlignment="1">
      <alignment vertical="top"/>
    </xf>
    <xf numFmtId="166" fontId="0" fillId="0" borderId="0" xfId="1" applyNumberFormat="1" applyFont="1" applyFill="1" applyBorder="1" applyAlignment="1">
      <alignment vertical="top"/>
    </xf>
    <xf numFmtId="166" fontId="6" fillId="0" borderId="0" xfId="1" applyNumberFormat="1" applyFont="1" applyFill="1" applyBorder="1" applyAlignment="1">
      <alignment vertical="top"/>
    </xf>
    <xf numFmtId="0" fontId="6" fillId="6" borderId="1" xfId="0" applyNumberFormat="1" applyFont="1" applyFill="1" applyBorder="1" applyAlignment="1" applyProtection="1">
      <alignment vertical="top"/>
      <protection locked="0"/>
    </xf>
    <xf numFmtId="166" fontId="0" fillId="13" borderId="6" xfId="1" applyNumberFormat="1" applyFont="1" applyFill="1" applyBorder="1" applyAlignment="1" applyProtection="1">
      <alignment vertical="top"/>
      <protection locked="0"/>
    </xf>
    <xf numFmtId="166" fontId="0" fillId="13" borderId="9" xfId="1" applyNumberFormat="1" applyFont="1" applyFill="1" applyBorder="1" applyAlignment="1" applyProtection="1">
      <alignment vertical="top"/>
      <protection locked="0"/>
    </xf>
    <xf numFmtId="166" fontId="6" fillId="7" borderId="6" xfId="1" applyNumberFormat="1" applyFont="1" applyFill="1" applyBorder="1" applyAlignment="1">
      <alignment vertical="top"/>
    </xf>
    <xf numFmtId="165" fontId="6" fillId="6" borderId="6" xfId="0" applyNumberFormat="1" applyFont="1" applyFill="1" applyBorder="1" applyAlignment="1" applyProtection="1">
      <alignment vertical="top"/>
      <protection locked="0"/>
    </xf>
    <xf numFmtId="0" fontId="6" fillId="6" borderId="1" xfId="0" applyFont="1" applyFill="1" applyBorder="1" applyAlignment="1" applyProtection="1">
      <alignment vertical="top"/>
      <protection locked="0"/>
    </xf>
    <xf numFmtId="165" fontId="0" fillId="6" borderId="6" xfId="0" applyNumberFormat="1" applyFont="1" applyFill="1" applyBorder="1" applyAlignment="1" applyProtection="1">
      <alignment vertical="top"/>
      <protection locked="0"/>
    </xf>
    <xf numFmtId="0" fontId="6" fillId="2" borderId="1" xfId="1" applyNumberFormat="1" applyFont="1" applyFill="1" applyBorder="1" applyAlignment="1">
      <alignment horizontal="left" vertical="top"/>
    </xf>
    <xf numFmtId="165" fontId="6" fillId="2" borderId="1" xfId="1" applyNumberFormat="1" applyFont="1" applyFill="1" applyBorder="1" applyAlignment="1">
      <alignment vertical="top"/>
    </xf>
    <xf numFmtId="166" fontId="6" fillId="7" borderId="4" xfId="1" applyNumberFormat="1" applyFont="1" applyFill="1" applyBorder="1" applyAlignment="1">
      <alignment vertical="top"/>
    </xf>
    <xf numFmtId="166" fontId="6" fillId="7" borderId="1" xfId="0" applyNumberFormat="1" applyFont="1" applyFill="1" applyBorder="1" applyAlignment="1">
      <alignment vertical="top"/>
    </xf>
    <xf numFmtId="165" fontId="0" fillId="0" borderId="0" xfId="1" applyNumberFormat="1" applyFont="1" applyAlignment="1">
      <alignment vertical="top"/>
    </xf>
    <xf numFmtId="164" fontId="0" fillId="0" borderId="0" xfId="1" applyNumberFormat="1" applyFont="1" applyAlignment="1">
      <alignment vertical="top"/>
    </xf>
    <xf numFmtId="164" fontId="6" fillId="0" borderId="0" xfId="1" applyNumberFormat="1" applyFont="1" applyAlignment="1">
      <alignment vertical="top"/>
    </xf>
    <xf numFmtId="0" fontId="6" fillId="2" borderId="1" xfId="0" applyFont="1" applyFill="1" applyBorder="1" applyAlignment="1">
      <alignment horizontal="left" vertical="top"/>
    </xf>
    <xf numFmtId="165" fontId="0" fillId="2" borderId="1" xfId="0" applyNumberFormat="1" applyFont="1" applyFill="1" applyBorder="1" applyAlignment="1">
      <alignment vertical="top"/>
    </xf>
    <xf numFmtId="166" fontId="0" fillId="7" borderId="1" xfId="0" applyNumberFormat="1" applyFont="1" applyFill="1" applyBorder="1" applyAlignment="1">
      <alignment vertical="top"/>
    </xf>
    <xf numFmtId="166" fontId="0" fillId="7" borderId="4" xfId="0" applyNumberFormat="1" applyFont="1" applyFill="1" applyBorder="1" applyAlignment="1">
      <alignment vertical="top"/>
    </xf>
    <xf numFmtId="0" fontId="6" fillId="2" borderId="5" xfId="0" applyFont="1" applyFill="1" applyBorder="1" applyAlignment="1">
      <alignment horizontal="left" vertical="top"/>
    </xf>
    <xf numFmtId="165" fontId="6" fillId="2" borderId="5" xfId="0" applyNumberFormat="1" applyFont="1" applyFill="1" applyBorder="1" applyAlignment="1">
      <alignment vertical="top"/>
    </xf>
    <xf numFmtId="0" fontId="6" fillId="0" borderId="0" xfId="0" applyFont="1" applyFill="1" applyBorder="1" applyAlignment="1">
      <alignment horizontal="left" vertical="top"/>
    </xf>
    <xf numFmtId="165" fontId="6" fillId="0" borderId="0" xfId="0" applyNumberFormat="1" applyFont="1" applyFill="1" applyBorder="1" applyAlignment="1">
      <alignment vertical="top"/>
    </xf>
    <xf numFmtId="0" fontId="5" fillId="16" borderId="6" xfId="0" applyNumberFormat="1" applyFont="1" applyFill="1" applyBorder="1" applyAlignment="1">
      <alignment vertical="top"/>
    </xf>
    <xf numFmtId="165" fontId="5" fillId="16" borderId="6" xfId="1" applyNumberFormat="1" applyFont="1" applyFill="1" applyBorder="1" applyAlignment="1">
      <alignment vertical="top"/>
    </xf>
    <xf numFmtId="0" fontId="5" fillId="16" borderId="6" xfId="1" applyNumberFormat="1" applyFont="1" applyFill="1" applyBorder="1" applyAlignment="1">
      <alignment vertical="top"/>
    </xf>
    <xf numFmtId="0" fontId="6" fillId="0" borderId="0" xfId="1" applyNumberFormat="1" applyFont="1" applyFill="1" applyBorder="1" applyAlignment="1">
      <alignment vertical="top"/>
    </xf>
    <xf numFmtId="165" fontId="5" fillId="16" borderId="10" xfId="0" applyNumberFormat="1" applyFont="1" applyFill="1" applyBorder="1" applyAlignment="1">
      <alignment vertical="top"/>
    </xf>
    <xf numFmtId="166" fontId="2" fillId="7" borderId="1" xfId="1" applyNumberFormat="1" applyFont="1" applyFill="1" applyBorder="1" applyAlignment="1">
      <alignment vertical="top"/>
    </xf>
    <xf numFmtId="166" fontId="6" fillId="7" borderId="3" xfId="0" applyNumberFormat="1" applyFont="1" applyFill="1" applyBorder="1" applyAlignment="1">
      <alignment vertical="top"/>
    </xf>
    <xf numFmtId="9" fontId="6" fillId="7" borderId="1" xfId="2" applyFont="1" applyFill="1" applyBorder="1" applyAlignment="1">
      <alignment vertical="top"/>
    </xf>
    <xf numFmtId="9" fontId="6" fillId="0" borderId="0" xfId="2" applyFont="1" applyFill="1" applyBorder="1" applyAlignment="1">
      <alignment vertical="top"/>
    </xf>
    <xf numFmtId="0" fontId="6" fillId="0" borderId="0" xfId="1" applyNumberFormat="1" applyFont="1" applyFill="1" applyBorder="1" applyAlignment="1">
      <alignment horizontal="left" vertical="top"/>
    </xf>
    <xf numFmtId="165" fontId="6" fillId="0" borderId="0" xfId="1" applyNumberFormat="1" applyFont="1" applyFill="1" applyBorder="1" applyAlignment="1">
      <alignment vertical="top"/>
    </xf>
    <xf numFmtId="165" fontId="0" fillId="0" borderId="0" xfId="1" applyNumberFormat="1" applyFont="1" applyFill="1" applyAlignment="1">
      <alignment vertical="top"/>
    </xf>
    <xf numFmtId="164" fontId="0" fillId="0" borderId="0" xfId="1" applyNumberFormat="1" applyFont="1" applyFill="1" applyAlignment="1">
      <alignment vertical="top"/>
    </xf>
    <xf numFmtId="164" fontId="6" fillId="0" borderId="0" xfId="1" applyNumberFormat="1" applyFont="1" applyFill="1" applyAlignment="1">
      <alignment vertical="top"/>
    </xf>
    <xf numFmtId="3" fontId="0" fillId="2" borderId="1" xfId="0" applyNumberFormat="1" applyFont="1" applyFill="1" applyBorder="1" applyAlignment="1">
      <alignment vertical="top"/>
    </xf>
    <xf numFmtId="3" fontId="0" fillId="3" borderId="1" xfId="0" applyNumberFormat="1" applyFont="1" applyFill="1" applyBorder="1" applyAlignment="1">
      <alignment vertical="top"/>
    </xf>
    <xf numFmtId="165" fontId="0" fillId="3" borderId="1" xfId="0" applyNumberFormat="1" applyFont="1" applyFill="1" applyBorder="1" applyAlignment="1">
      <alignment vertical="top"/>
    </xf>
    <xf numFmtId="0" fontId="0" fillId="0" borderId="0" xfId="0" applyFont="1" applyFill="1" applyAlignment="1">
      <alignment horizontal="left" vertical="top" wrapText="1"/>
    </xf>
    <xf numFmtId="3" fontId="0" fillId="0" borderId="0" xfId="0" applyNumberFormat="1" applyFont="1" applyFill="1" applyAlignment="1">
      <alignment horizontal="left" vertical="top" wrapText="1"/>
    </xf>
    <xf numFmtId="3" fontId="3" fillId="2" borderId="1" xfId="0" applyNumberFormat="1" applyFont="1" applyFill="1" applyBorder="1" applyAlignment="1">
      <alignment vertical="top"/>
    </xf>
    <xf numFmtId="3" fontId="3" fillId="3" borderId="1" xfId="0" applyNumberFormat="1" applyFont="1" applyFill="1" applyBorder="1" applyAlignment="1">
      <alignment vertical="top"/>
    </xf>
    <xf numFmtId="165" fontId="6" fillId="3" borderId="1" xfId="0" applyNumberFormat="1" applyFont="1" applyFill="1" applyBorder="1" applyAlignment="1">
      <alignment vertical="top"/>
    </xf>
    <xf numFmtId="165" fontId="3" fillId="0" borderId="0" xfId="0" applyNumberFormat="1" applyFont="1" applyFill="1" applyAlignment="1">
      <alignment vertical="top"/>
    </xf>
    <xf numFmtId="0" fontId="2" fillId="0" borderId="0" xfId="0" applyFont="1" applyFill="1" applyAlignment="1">
      <alignment vertical="top"/>
    </xf>
    <xf numFmtId="0" fontId="3" fillId="0" borderId="0" xfId="0" applyFont="1" applyFill="1" applyAlignment="1">
      <alignment vertical="top"/>
    </xf>
    <xf numFmtId="3" fontId="3" fillId="0" borderId="1" xfId="0" applyNumberFormat="1" applyFont="1" applyFill="1" applyBorder="1" applyAlignment="1">
      <alignment vertical="top"/>
    </xf>
    <xf numFmtId="9" fontId="3" fillId="0" borderId="0" xfId="2" applyNumberFormat="1" applyFont="1" applyFill="1" applyBorder="1" applyAlignment="1">
      <alignment vertical="top"/>
    </xf>
    <xf numFmtId="9" fontId="6" fillId="3" borderId="1" xfId="0" applyNumberFormat="1" applyFont="1" applyFill="1" applyBorder="1" applyAlignment="1">
      <alignment vertical="top"/>
    </xf>
    <xf numFmtId="0" fontId="0" fillId="0" borderId="0" xfId="0" applyFont="1" applyAlignment="1">
      <alignment horizontal="left" vertical="top" wrapText="1"/>
    </xf>
    <xf numFmtId="165" fontId="0" fillId="0" borderId="0" xfId="0" applyNumberFormat="1" applyFont="1" applyBorder="1" applyAlignment="1">
      <alignment vertical="top"/>
    </xf>
    <xf numFmtId="0" fontId="6" fillId="11" borderId="1" xfId="0" applyFont="1" applyFill="1" applyBorder="1" applyAlignment="1" applyProtection="1">
      <alignment vertical="top"/>
      <protection hidden="1"/>
    </xf>
    <xf numFmtId="165" fontId="3" fillId="5" borderId="1" xfId="0" applyNumberFormat="1" applyFont="1" applyFill="1" applyBorder="1" applyAlignment="1" applyProtection="1">
      <alignment vertical="top"/>
      <protection hidden="1"/>
    </xf>
    <xf numFmtId="165" fontId="0" fillId="0" borderId="0" xfId="0" applyNumberFormat="1" applyFont="1" applyAlignment="1" applyProtection="1">
      <alignment vertical="top"/>
      <protection hidden="1"/>
    </xf>
    <xf numFmtId="0" fontId="0" fillId="0" borderId="0" xfId="0" applyFont="1" applyAlignment="1" applyProtection="1">
      <alignment vertical="top"/>
      <protection hidden="1"/>
    </xf>
    <xf numFmtId="0" fontId="0" fillId="11" borderId="1" xfId="0" applyNumberFormat="1" applyFont="1" applyFill="1" applyBorder="1" applyAlignment="1" applyProtection="1">
      <alignment vertical="top"/>
      <protection hidden="1"/>
    </xf>
    <xf numFmtId="0" fontId="0" fillId="5" borderId="1" xfId="0" applyNumberFormat="1" applyFont="1" applyFill="1" applyBorder="1" applyAlignment="1" applyProtection="1">
      <alignment vertical="top"/>
      <protection hidden="1"/>
    </xf>
    <xf numFmtId="0" fontId="6" fillId="5" borderId="1" xfId="0" applyFont="1" applyFill="1" applyBorder="1" applyAlignment="1" applyProtection="1">
      <alignment vertical="top"/>
      <protection hidden="1"/>
    </xf>
    <xf numFmtId="0" fontId="0" fillId="5" borderId="4" xfId="0" applyNumberFormat="1" applyFont="1" applyFill="1" applyBorder="1" applyAlignment="1" applyProtection="1">
      <alignment vertical="top"/>
      <protection hidden="1"/>
    </xf>
    <xf numFmtId="169" fontId="6" fillId="5" borderId="1" xfId="0" applyNumberFormat="1" applyFont="1" applyFill="1" applyBorder="1" applyAlignment="1" applyProtection="1">
      <alignment vertical="top"/>
      <protection hidden="1"/>
    </xf>
    <xf numFmtId="166" fontId="6" fillId="5" borderId="1" xfId="0" applyNumberFormat="1" applyFont="1" applyFill="1" applyBorder="1" applyAlignment="1" applyProtection="1">
      <alignment vertical="top"/>
      <protection hidden="1"/>
    </xf>
    <xf numFmtId="0" fontId="6" fillId="0" borderId="1" xfId="0" applyFont="1" applyFill="1" applyBorder="1" applyAlignment="1" applyProtection="1">
      <alignment vertical="top"/>
      <protection hidden="1"/>
    </xf>
    <xf numFmtId="0" fontId="0" fillId="0" borderId="1" xfId="0" applyNumberFormat="1" applyFont="1" applyFill="1" applyBorder="1" applyAlignment="1" applyProtection="1">
      <alignment vertical="top"/>
      <protection hidden="1"/>
    </xf>
    <xf numFmtId="0" fontId="3" fillId="5" borderId="1" xfId="0" applyNumberFormat="1" applyFont="1" applyFill="1" applyBorder="1" applyAlignment="1" applyProtection="1">
      <alignment vertical="top"/>
      <protection hidden="1"/>
    </xf>
    <xf numFmtId="166" fontId="0" fillId="5" borderId="1" xfId="0" applyNumberFormat="1" applyFont="1" applyFill="1" applyBorder="1" applyAlignment="1" applyProtection="1">
      <alignment vertical="top"/>
      <protection hidden="1"/>
    </xf>
    <xf numFmtId="166" fontId="0" fillId="5" borderId="4" xfId="0" applyNumberFormat="1" applyFont="1" applyFill="1" applyBorder="1" applyAlignment="1" applyProtection="1">
      <alignment vertical="top"/>
      <protection hidden="1"/>
    </xf>
    <xf numFmtId="0" fontId="6" fillId="12" borderId="1" xfId="0" applyFont="1" applyFill="1" applyBorder="1" applyAlignment="1" applyProtection="1">
      <alignment vertical="top"/>
      <protection hidden="1"/>
    </xf>
    <xf numFmtId="0" fontId="0" fillId="12" borderId="1" xfId="0" applyNumberFormat="1" applyFont="1" applyFill="1" applyBorder="1" applyAlignment="1" applyProtection="1">
      <alignment vertical="top"/>
      <protection hidden="1"/>
    </xf>
    <xf numFmtId="165" fontId="2" fillId="5" borderId="1" xfId="0" applyNumberFormat="1" applyFont="1" applyFill="1" applyBorder="1" applyAlignment="1" applyProtection="1">
      <alignment vertical="top"/>
      <protection hidden="1"/>
    </xf>
    <xf numFmtId="9" fontId="0" fillId="12" borderId="1" xfId="0" applyNumberFormat="1" applyFont="1" applyFill="1" applyBorder="1" applyAlignment="1" applyProtection="1">
      <alignment horizontal="left" vertical="top"/>
      <protection hidden="1"/>
    </xf>
    <xf numFmtId="0" fontId="6" fillId="12" borderId="5" xfId="0" applyFont="1" applyFill="1" applyBorder="1" applyAlignment="1" applyProtection="1">
      <alignment vertical="top"/>
      <protection hidden="1"/>
    </xf>
    <xf numFmtId="0" fontId="0" fillId="12" borderId="5" xfId="0" applyNumberFormat="1" applyFont="1" applyFill="1" applyBorder="1" applyAlignment="1" applyProtection="1">
      <alignment vertical="top"/>
      <protection hidden="1"/>
    </xf>
    <xf numFmtId="165" fontId="2" fillId="5" borderId="5" xfId="0" applyNumberFormat="1" applyFont="1" applyFill="1" applyBorder="1" applyAlignment="1" applyProtection="1">
      <alignment vertical="top"/>
      <protection hidden="1"/>
    </xf>
    <xf numFmtId="165" fontId="3" fillId="5" borderId="5" xfId="0" applyNumberFormat="1" applyFont="1" applyFill="1" applyBorder="1" applyAlignment="1" applyProtection="1">
      <alignment vertical="top"/>
      <protection hidden="1"/>
    </xf>
    <xf numFmtId="0" fontId="0" fillId="12" borderId="0" xfId="0" applyNumberFormat="1" applyFont="1" applyFill="1" applyAlignment="1" applyProtection="1">
      <alignment vertical="top"/>
      <protection hidden="1"/>
    </xf>
    <xf numFmtId="9" fontId="2" fillId="5" borderId="1" xfId="2" applyFont="1" applyFill="1" applyBorder="1" applyAlignment="1" applyProtection="1">
      <alignment vertical="top"/>
      <protection hidden="1"/>
    </xf>
    <xf numFmtId="9" fontId="3" fillId="5" borderId="1" xfId="2" applyFont="1" applyFill="1" applyBorder="1" applyAlignment="1" applyProtection="1">
      <alignment vertical="top"/>
      <protection hidden="1"/>
    </xf>
    <xf numFmtId="167" fontId="0" fillId="0" borderId="0" xfId="2" applyNumberFormat="1" applyFont="1" applyAlignment="1" applyProtection="1">
      <alignment vertical="top"/>
      <protection hidden="1"/>
    </xf>
    <xf numFmtId="0" fontId="6" fillId="0" borderId="0" xfId="0" applyFont="1" applyFill="1" applyBorder="1" applyAlignment="1" applyProtection="1">
      <alignment vertical="top"/>
      <protection hidden="1"/>
    </xf>
    <xf numFmtId="0" fontId="0" fillId="0" borderId="0" xfId="0" applyNumberFormat="1" applyFont="1" applyFill="1" applyAlignment="1" applyProtection="1">
      <alignment vertical="top"/>
      <protection hidden="1"/>
    </xf>
    <xf numFmtId="9" fontId="2" fillId="0" borderId="0" xfId="2" applyFont="1" applyFill="1" applyBorder="1" applyAlignment="1" applyProtection="1">
      <alignment vertical="top"/>
      <protection hidden="1"/>
    </xf>
    <xf numFmtId="9" fontId="3" fillId="0" borderId="0" xfId="2" applyFont="1" applyFill="1" applyBorder="1" applyAlignment="1" applyProtection="1">
      <alignment vertical="top"/>
      <protection hidden="1"/>
    </xf>
    <xf numFmtId="167" fontId="0" fillId="0" borderId="0" xfId="2" applyNumberFormat="1" applyFont="1" applyFill="1" applyAlignment="1" applyProtection="1">
      <alignment vertical="top"/>
      <protection hidden="1"/>
    </xf>
    <xf numFmtId="0" fontId="0" fillId="0" borderId="0" xfId="0" applyFont="1" applyFill="1" applyAlignment="1" applyProtection="1">
      <alignment vertical="top"/>
      <protection hidden="1"/>
    </xf>
    <xf numFmtId="0" fontId="6" fillId="8" borderId="6" xfId="0" applyFont="1" applyFill="1" applyBorder="1" applyAlignment="1" applyProtection="1">
      <alignment vertical="top"/>
      <protection hidden="1"/>
    </xf>
    <xf numFmtId="0" fontId="0" fillId="8" borderId="6" xfId="0" applyNumberFormat="1" applyFont="1" applyFill="1" applyBorder="1" applyAlignment="1" applyProtection="1">
      <alignment vertical="top"/>
      <protection hidden="1"/>
    </xf>
    <xf numFmtId="166" fontId="2" fillId="5" borderId="6" xfId="0" applyNumberFormat="1" applyFont="1" applyFill="1" applyBorder="1" applyAlignment="1" applyProtection="1">
      <alignment vertical="top"/>
      <protection hidden="1"/>
    </xf>
    <xf numFmtId="166" fontId="6" fillId="5" borderId="6" xfId="0" applyNumberFormat="1" applyFont="1" applyFill="1" applyBorder="1" applyAlignment="1" applyProtection="1">
      <alignment vertical="top"/>
      <protection hidden="1"/>
    </xf>
    <xf numFmtId="0" fontId="6" fillId="8" borderId="1" xfId="0" applyFont="1" applyFill="1" applyBorder="1" applyAlignment="1" applyProtection="1">
      <alignment vertical="top"/>
      <protection hidden="1"/>
    </xf>
    <xf numFmtId="0" fontId="0" fillId="8" borderId="1" xfId="0" applyNumberFormat="1" applyFont="1" applyFill="1" applyBorder="1" applyAlignment="1" applyProtection="1">
      <alignment vertical="top"/>
      <protection hidden="1"/>
    </xf>
    <xf numFmtId="166" fontId="2" fillId="5" borderId="1" xfId="0" applyNumberFormat="1" applyFont="1" applyFill="1" applyBorder="1" applyAlignment="1" applyProtection="1">
      <alignment vertical="top"/>
      <protection hidden="1"/>
    </xf>
    <xf numFmtId="166" fontId="2" fillId="5" borderId="4" xfId="0" applyNumberFormat="1" applyFont="1" applyFill="1" applyBorder="1" applyAlignment="1" applyProtection="1">
      <alignment vertical="top"/>
      <protection hidden="1"/>
    </xf>
    <xf numFmtId="0" fontId="6" fillId="8" borderId="1" xfId="0" applyFont="1" applyFill="1" applyBorder="1" applyAlignment="1" applyProtection="1">
      <alignment horizontal="left" vertical="top"/>
      <protection hidden="1"/>
    </xf>
    <xf numFmtId="165" fontId="6" fillId="8" borderId="1" xfId="1" applyNumberFormat="1" applyFont="1" applyFill="1" applyBorder="1" applyAlignment="1" applyProtection="1">
      <alignment vertical="top"/>
      <protection hidden="1"/>
    </xf>
    <xf numFmtId="0" fontId="6" fillId="0" borderId="0" xfId="0" applyFont="1" applyAlignment="1" applyProtection="1">
      <alignment vertical="top"/>
      <protection hidden="1"/>
    </xf>
    <xf numFmtId="0" fontId="6" fillId="8" borderId="1" xfId="0" applyNumberFormat="1" applyFont="1" applyFill="1" applyBorder="1" applyAlignment="1" applyProtection="1">
      <alignment vertical="top"/>
      <protection hidden="1"/>
    </xf>
    <xf numFmtId="0" fontId="6" fillId="8" borderId="5" xfId="0" applyFont="1" applyFill="1" applyBorder="1" applyAlignment="1" applyProtection="1">
      <alignment vertical="top"/>
      <protection hidden="1"/>
    </xf>
    <xf numFmtId="0" fontId="6" fillId="8" borderId="5" xfId="0" applyNumberFormat="1" applyFont="1" applyFill="1" applyBorder="1" applyAlignment="1" applyProtection="1">
      <alignment vertical="top"/>
      <protection hidden="1"/>
    </xf>
    <xf numFmtId="9" fontId="0" fillId="5" borderId="5" xfId="2" applyFont="1" applyFill="1" applyBorder="1" applyAlignment="1" applyProtection="1">
      <alignment vertical="top"/>
      <protection hidden="1"/>
    </xf>
    <xf numFmtId="9" fontId="6" fillId="5" borderId="5" xfId="2" applyFont="1" applyFill="1" applyBorder="1" applyAlignment="1" applyProtection="1">
      <alignment vertical="top"/>
      <protection hidden="1"/>
    </xf>
    <xf numFmtId="0" fontId="6" fillId="0" borderId="0" xfId="1" applyNumberFormat="1" applyFont="1" applyFill="1" applyBorder="1" applyAlignment="1" applyProtection="1">
      <alignment horizontal="left" vertical="top"/>
      <protection hidden="1"/>
    </xf>
    <xf numFmtId="165" fontId="6" fillId="0" borderId="0" xfId="1" applyNumberFormat="1" applyFont="1" applyFill="1" applyBorder="1" applyAlignment="1" applyProtection="1">
      <alignment vertical="top"/>
      <protection hidden="1"/>
    </xf>
    <xf numFmtId="165" fontId="6" fillId="0" borderId="0" xfId="0" applyNumberFormat="1" applyFont="1" applyFill="1" applyBorder="1" applyAlignment="1" applyProtection="1">
      <alignment vertical="top"/>
      <protection hidden="1"/>
    </xf>
    <xf numFmtId="165" fontId="0" fillId="0" borderId="0" xfId="1" applyNumberFormat="1" applyFont="1" applyFill="1" applyBorder="1" applyAlignment="1" applyProtection="1">
      <alignment vertical="top"/>
      <protection hidden="1"/>
    </xf>
    <xf numFmtId="164" fontId="0" fillId="0" borderId="0" xfId="1" applyNumberFormat="1" applyFont="1" applyFill="1" applyBorder="1" applyAlignment="1" applyProtection="1">
      <alignment vertical="top"/>
      <protection hidden="1"/>
    </xf>
    <xf numFmtId="164" fontId="6" fillId="0" borderId="0" xfId="1" applyNumberFormat="1" applyFont="1" applyFill="1" applyBorder="1" applyAlignment="1" applyProtection="1">
      <alignment vertical="top"/>
      <protection hidden="1"/>
    </xf>
    <xf numFmtId="0" fontId="6" fillId="12" borderId="6" xfId="0" applyFont="1" applyFill="1" applyBorder="1" applyAlignment="1" applyProtection="1">
      <alignment vertical="top"/>
      <protection hidden="1"/>
    </xf>
    <xf numFmtId="165" fontId="6" fillId="12" borderId="6" xfId="0" applyNumberFormat="1" applyFont="1" applyFill="1" applyBorder="1" applyAlignment="1" applyProtection="1">
      <alignment vertical="top"/>
      <protection hidden="1"/>
    </xf>
    <xf numFmtId="0" fontId="3" fillId="5" borderId="6" xfId="0" applyFont="1" applyFill="1" applyBorder="1" applyAlignment="1" applyProtection="1">
      <alignment vertical="top"/>
      <protection hidden="1"/>
    </xf>
    <xf numFmtId="0" fontId="3" fillId="0" borderId="0" xfId="0" applyFont="1" applyFill="1" applyBorder="1" applyAlignment="1" applyProtection="1">
      <alignment vertical="top"/>
      <protection hidden="1"/>
    </xf>
    <xf numFmtId="0" fontId="3" fillId="5" borderId="10" xfId="0" applyFont="1" applyFill="1" applyBorder="1" applyAlignment="1" applyProtection="1">
      <alignment vertical="top"/>
      <protection hidden="1"/>
    </xf>
    <xf numFmtId="166" fontId="2" fillId="5" borderId="1" xfId="1" applyNumberFormat="1" applyFont="1" applyFill="1" applyBorder="1" applyAlignment="1" applyProtection="1">
      <alignment vertical="top"/>
      <protection hidden="1"/>
    </xf>
    <xf numFmtId="166" fontId="2" fillId="5" borderId="4" xfId="1" applyNumberFormat="1" applyFont="1" applyFill="1" applyBorder="1" applyAlignment="1" applyProtection="1">
      <alignment vertical="top"/>
      <protection hidden="1"/>
    </xf>
    <xf numFmtId="166" fontId="2" fillId="0" borderId="0" xfId="1" applyNumberFormat="1" applyFont="1" applyFill="1" applyBorder="1" applyAlignment="1" applyProtection="1">
      <alignment vertical="top"/>
      <protection hidden="1"/>
    </xf>
    <xf numFmtId="166" fontId="3" fillId="5" borderId="3" xfId="1" applyNumberFormat="1" applyFont="1" applyFill="1" applyBorder="1" applyAlignment="1" applyProtection="1">
      <alignment vertical="top"/>
      <protection hidden="1"/>
    </xf>
    <xf numFmtId="165" fontId="0" fillId="0" borderId="0" xfId="1" applyNumberFormat="1" applyFont="1" applyAlignment="1" applyProtection="1">
      <alignment vertical="top"/>
      <protection hidden="1"/>
    </xf>
    <xf numFmtId="166" fontId="2" fillId="0" borderId="0" xfId="0" applyNumberFormat="1" applyFont="1" applyFill="1" applyBorder="1" applyAlignment="1" applyProtection="1">
      <alignment vertical="top"/>
      <protection hidden="1"/>
    </xf>
    <xf numFmtId="0" fontId="6" fillId="12" borderId="1" xfId="0" applyFont="1" applyFill="1" applyBorder="1" applyAlignment="1" applyProtection="1">
      <alignment horizontal="left" vertical="top"/>
      <protection hidden="1"/>
    </xf>
    <xf numFmtId="166" fontId="3" fillId="5" borderId="1" xfId="1" applyNumberFormat="1" applyFont="1" applyFill="1" applyBorder="1" applyAlignment="1" applyProtection="1">
      <alignment vertical="top"/>
      <protection hidden="1"/>
    </xf>
    <xf numFmtId="166" fontId="3" fillId="5" borderId="4" xfId="1" applyNumberFormat="1" applyFont="1" applyFill="1" applyBorder="1" applyAlignment="1" applyProtection="1">
      <alignment vertical="top"/>
      <protection hidden="1"/>
    </xf>
    <xf numFmtId="166" fontId="3" fillId="0" borderId="0" xfId="1" applyNumberFormat="1" applyFont="1" applyFill="1" applyBorder="1" applyAlignment="1" applyProtection="1">
      <alignment vertical="top"/>
      <protection hidden="1"/>
    </xf>
    <xf numFmtId="0" fontId="3" fillId="12" borderId="1" xfId="0" applyFont="1" applyFill="1" applyBorder="1" applyAlignment="1" applyProtection="1">
      <alignment vertical="top"/>
      <protection hidden="1"/>
    </xf>
    <xf numFmtId="0" fontId="2" fillId="12" borderId="1" xfId="0" applyNumberFormat="1" applyFont="1" applyFill="1" applyBorder="1" applyAlignment="1" applyProtection="1">
      <alignment vertical="top"/>
      <protection hidden="1"/>
    </xf>
    <xf numFmtId="9" fontId="2" fillId="5" borderId="4" xfId="2" applyFont="1" applyFill="1" applyBorder="1" applyAlignment="1" applyProtection="1">
      <alignment vertical="top"/>
      <protection hidden="1"/>
    </xf>
    <xf numFmtId="9" fontId="3" fillId="5" borderId="3" xfId="2" applyFont="1" applyFill="1" applyBorder="1" applyAlignment="1" applyProtection="1">
      <alignment vertical="top"/>
      <protection hidden="1"/>
    </xf>
    <xf numFmtId="0" fontId="0" fillId="0" borderId="0" xfId="0" applyFont="1" applyFill="1"/>
    <xf numFmtId="0" fontId="6" fillId="6" borderId="1" xfId="0" applyNumberFormat="1" applyFont="1" applyFill="1" applyBorder="1" applyAlignment="1" applyProtection="1">
      <alignment vertical="top"/>
    </xf>
    <xf numFmtId="0" fontId="6" fillId="6" borderId="1" xfId="0" applyFont="1" applyFill="1" applyBorder="1" applyAlignment="1" applyProtection="1">
      <alignment vertical="top"/>
    </xf>
    <xf numFmtId="165" fontId="6" fillId="6" borderId="6" xfId="0" applyNumberFormat="1" applyFont="1" applyFill="1" applyBorder="1" applyAlignment="1" applyProtection="1">
      <alignment vertical="top"/>
    </xf>
    <xf numFmtId="0" fontId="6" fillId="2" borderId="5" xfId="0" applyFont="1" applyFill="1" applyBorder="1" applyAlignment="1">
      <alignment horizontal="left" vertical="top" wrapText="1"/>
    </xf>
    <xf numFmtId="166" fontId="6" fillId="3" borderId="5" xfId="0" applyNumberFormat="1" applyFont="1" applyFill="1" applyBorder="1" applyAlignment="1">
      <alignment horizontal="right" vertical="top" wrapText="1"/>
    </xf>
    <xf numFmtId="166" fontId="6" fillId="3" borderId="5" xfId="0" applyNumberFormat="1" applyFont="1" applyFill="1" applyBorder="1" applyAlignment="1">
      <alignment vertical="top" wrapText="1"/>
    </xf>
    <xf numFmtId="0" fontId="6" fillId="11" borderId="6" xfId="0" applyFont="1" applyFill="1" applyBorder="1" applyAlignment="1" applyProtection="1">
      <alignment vertical="top"/>
      <protection hidden="1"/>
    </xf>
    <xf numFmtId="0" fontId="6" fillId="11" borderId="6" xfId="0" applyNumberFormat="1" applyFont="1" applyFill="1" applyBorder="1" applyAlignment="1" applyProtection="1">
      <alignment vertical="top"/>
      <protection hidden="1"/>
    </xf>
    <xf numFmtId="165" fontId="3" fillId="5" borderId="6" xfId="0" applyNumberFormat="1" applyFont="1" applyFill="1" applyBorder="1" applyAlignment="1" applyProtection="1">
      <alignment vertical="top"/>
      <protection hidden="1"/>
    </xf>
    <xf numFmtId="0" fontId="0" fillId="0" borderId="0" xfId="0" applyNumberFormat="1" applyFont="1" applyFill="1" applyBorder="1" applyAlignment="1">
      <alignment vertical="top"/>
    </xf>
    <xf numFmtId="0" fontId="8" fillId="0" borderId="0" xfId="0" applyFont="1" applyAlignment="1" applyProtection="1">
      <alignment horizontal="left"/>
    </xf>
    <xf numFmtId="0" fontId="9" fillId="0" borderId="0" xfId="0" applyFont="1" applyProtection="1"/>
    <xf numFmtId="0" fontId="9" fillId="8" borderId="1" xfId="0" applyFont="1" applyFill="1" applyBorder="1" applyProtection="1"/>
    <xf numFmtId="0" fontId="9" fillId="5" borderId="1" xfId="0" applyFont="1" applyFill="1" applyBorder="1" applyProtection="1"/>
    <xf numFmtId="170" fontId="2" fillId="9" borderId="1" xfId="1" applyNumberFormat="1" applyFont="1" applyFill="1" applyBorder="1" applyAlignment="1">
      <alignment vertical="top" wrapText="1"/>
    </xf>
    <xf numFmtId="0" fontId="6" fillId="6" borderId="5" xfId="0" applyFont="1" applyFill="1" applyBorder="1" applyAlignment="1" applyProtection="1">
      <alignment horizontal="left" vertical="top"/>
      <protection locked="0"/>
    </xf>
    <xf numFmtId="165" fontId="0" fillId="6" borderId="5" xfId="0" applyNumberFormat="1" applyFont="1" applyFill="1" applyBorder="1" applyAlignment="1" applyProtection="1">
      <alignment vertical="top"/>
      <protection locked="0"/>
    </xf>
    <xf numFmtId="166" fontId="0" fillId="13" borderId="5" xfId="0" applyNumberFormat="1" applyFont="1" applyFill="1" applyBorder="1" applyAlignment="1" applyProtection="1">
      <alignment vertical="top"/>
      <protection locked="0"/>
    </xf>
    <xf numFmtId="166" fontId="0" fillId="13" borderId="7" xfId="0" applyNumberFormat="1" applyFont="1" applyFill="1" applyBorder="1" applyAlignment="1" applyProtection="1">
      <alignment vertical="top"/>
      <protection locked="0"/>
    </xf>
    <xf numFmtId="0" fontId="6" fillId="2" borderId="1" xfId="1" applyNumberFormat="1" applyFont="1" applyFill="1" applyBorder="1" applyAlignment="1">
      <alignment horizontal="left" vertical="top" wrapText="1"/>
    </xf>
    <xf numFmtId="0" fontId="0" fillId="8" borderId="1" xfId="0" applyFont="1" applyFill="1" applyBorder="1" applyProtection="1"/>
    <xf numFmtId="0" fontId="0" fillId="0" borderId="0" xfId="0" applyFont="1" applyAlignment="1">
      <alignment horizontal="left" vertical="top" wrapText="1"/>
    </xf>
    <xf numFmtId="14" fontId="0" fillId="13" borderId="10" xfId="0" applyNumberFormat="1" applyFont="1" applyFill="1" applyBorder="1" applyAlignment="1" applyProtection="1">
      <alignment vertical="top"/>
      <protection locked="0"/>
    </xf>
    <xf numFmtId="14" fontId="0" fillId="13" borderId="6" xfId="0" applyNumberFormat="1" applyFont="1" applyFill="1" applyBorder="1" applyAlignment="1" applyProtection="1">
      <alignment vertical="top"/>
      <protection locked="0"/>
    </xf>
    <xf numFmtId="166" fontId="0" fillId="13" borderId="3" xfId="0" applyNumberFormat="1" applyFont="1" applyFill="1" applyBorder="1" applyAlignment="1" applyProtection="1">
      <alignment vertical="top"/>
      <protection locked="0"/>
    </xf>
    <xf numFmtId="166" fontId="0" fillId="13" borderId="1" xfId="0" applyNumberFormat="1" applyFont="1" applyFill="1" applyBorder="1" applyAlignment="1" applyProtection="1">
      <alignment vertical="top"/>
      <protection locked="0"/>
    </xf>
    <xf numFmtId="166" fontId="0" fillId="13" borderId="3" xfId="15" applyNumberFormat="1" applyFont="1" applyFill="1" applyBorder="1" applyAlignment="1" applyProtection="1">
      <alignment vertical="top"/>
      <protection locked="0"/>
    </xf>
    <xf numFmtId="166" fontId="0" fillId="13" borderId="1" xfId="15" applyNumberFormat="1" applyFont="1" applyFill="1" applyBorder="1" applyAlignment="1" applyProtection="1">
      <alignment vertical="top"/>
      <protection locked="0"/>
    </xf>
    <xf numFmtId="166" fontId="0" fillId="13" borderId="11" xfId="0" applyNumberFormat="1" applyFont="1" applyFill="1" applyBorder="1" applyAlignment="1" applyProtection="1">
      <alignment horizontal="right" vertical="top"/>
      <protection locked="0"/>
    </xf>
    <xf numFmtId="166" fontId="0" fillId="0" borderId="0" xfId="0" applyNumberFormat="1" applyFont="1" applyFill="1" applyBorder="1" applyAlignment="1">
      <alignment vertical="top"/>
    </xf>
    <xf numFmtId="166" fontId="0" fillId="0" borderId="0" xfId="15" applyNumberFormat="1" applyFont="1" applyFill="1" applyBorder="1" applyAlignment="1">
      <alignment vertical="top"/>
    </xf>
    <xf numFmtId="166" fontId="0" fillId="13" borderId="6" xfId="15" applyNumberFormat="1" applyFont="1" applyFill="1" applyBorder="1" applyAlignment="1" applyProtection="1">
      <alignment vertical="top"/>
      <protection locked="0"/>
    </xf>
    <xf numFmtId="165" fontId="3" fillId="14" borderId="8" xfId="0" applyNumberFormat="1" applyFont="1" applyFill="1" applyBorder="1" applyAlignment="1">
      <alignment horizontal="center" vertical="top"/>
    </xf>
    <xf numFmtId="0" fontId="3" fillId="17" borderId="8" xfId="0" applyFont="1" applyFill="1" applyBorder="1" applyAlignment="1">
      <alignment horizontal="center" vertical="top"/>
    </xf>
    <xf numFmtId="168" fontId="3" fillId="2" borderId="8" xfId="0" applyNumberFormat="1" applyFont="1" applyFill="1" applyBorder="1" applyAlignment="1">
      <alignment horizontal="center" vertical="top"/>
    </xf>
    <xf numFmtId="9" fontId="0" fillId="3" borderId="1" xfId="0" applyNumberFormat="1" applyFont="1" applyFill="1" applyBorder="1" applyAlignment="1">
      <alignment vertical="top"/>
    </xf>
    <xf numFmtId="9" fontId="3" fillId="3" borderId="1" xfId="2" applyNumberFormat="1" applyFont="1" applyFill="1" applyBorder="1" applyAlignment="1">
      <alignment vertical="top"/>
    </xf>
    <xf numFmtId="0" fontId="7" fillId="13" borderId="2" xfId="0" applyNumberFormat="1" applyFont="1" applyFill="1" applyBorder="1" applyAlignment="1" applyProtection="1">
      <alignment horizontal="left" vertical="top"/>
      <protection locked="0"/>
    </xf>
    <xf numFmtId="0" fontId="7" fillId="13" borderId="0" xfId="0" applyNumberFormat="1" applyFont="1" applyFill="1" applyBorder="1" applyAlignment="1" applyProtection="1">
      <alignment horizontal="left" vertical="top"/>
      <protection locked="0"/>
    </xf>
    <xf numFmtId="0" fontId="0" fillId="0" borderId="0" xfId="0" applyFont="1" applyAlignment="1">
      <alignment horizontal="left" vertical="top" wrapText="1"/>
    </xf>
    <xf numFmtId="0" fontId="5" fillId="16" borderId="2" xfId="0" applyFont="1" applyFill="1" applyBorder="1" applyAlignment="1">
      <alignment horizontal="left" vertical="top" wrapText="1"/>
    </xf>
    <xf numFmtId="0" fontId="5" fillId="16" borderId="0" xfId="0" applyFont="1" applyFill="1" applyBorder="1" applyAlignment="1">
      <alignment horizontal="left" vertical="top" wrapText="1"/>
    </xf>
    <xf numFmtId="0" fontId="5" fillId="16" borderId="4" xfId="0" applyFont="1" applyFill="1" applyBorder="1" applyAlignment="1">
      <alignment horizontal="left" vertical="top" wrapText="1"/>
    </xf>
    <xf numFmtId="0" fontId="5" fillId="16" borderId="3" xfId="0" applyFont="1" applyFill="1" applyBorder="1" applyAlignment="1">
      <alignment horizontal="left" vertical="top" wrapText="1"/>
    </xf>
  </cellXfs>
  <cellStyles count="21">
    <cellStyle name="Komma" xfId="1" builtinId="3"/>
    <cellStyle name="Komma 2" xfId="5"/>
    <cellStyle name="Komma 2 2" xfId="8"/>
    <cellStyle name="Komma 2 2 2" xfId="14"/>
    <cellStyle name="Komma 2 2 3" xfId="20"/>
    <cellStyle name="Komma 2 3" xfId="11"/>
    <cellStyle name="Komma 2 4" xfId="17"/>
    <cellStyle name="Komma 3" xfId="7"/>
    <cellStyle name="Komma 3 2" xfId="13"/>
    <cellStyle name="Komma 3 3" xfId="19"/>
    <cellStyle name="Komma 4" xfId="6"/>
    <cellStyle name="Komma 4 2" xfId="12"/>
    <cellStyle name="Komma 4 3" xfId="18"/>
    <cellStyle name="Komma 5" xfId="9"/>
    <cellStyle name="Komma 6" xfId="15"/>
    <cellStyle name="Prozent" xfId="2" builtinId="5"/>
    <cellStyle name="Standard" xfId="0" builtinId="0"/>
    <cellStyle name="Standard 2" xfId="3"/>
    <cellStyle name="Standard 3" xfId="4"/>
    <cellStyle name="Standard 3 2" xfId="10"/>
    <cellStyle name="Standard 3 3" xfId="16"/>
  </cellStyles>
  <dxfs count="564">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4" tint="0.59996337778862885"/>
      </font>
    </dxf>
    <dxf>
      <font>
        <color rgb="FF9C0006"/>
      </font>
      <fill>
        <patternFill>
          <bgColor rgb="FFFFC7CE"/>
        </patternFill>
      </fill>
    </dxf>
    <dxf>
      <fill>
        <patternFill patternType="none">
          <bgColor auto="1"/>
        </patternFill>
      </fill>
    </dxf>
    <dxf>
      <fill>
        <patternFill patternType="none">
          <bgColor auto="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B919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Auswahlfelder!$A$9</c:f>
              <c:strCache>
                <c:ptCount val="1"/>
                <c:pt idx="0">
                  <c:v>Entwicklung</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Auswahlfelder!$B$8:$H$8</c:f>
              <c:strCache>
                <c:ptCount val="7"/>
                <c:pt idx="0">
                  <c:v>1/4 Tag</c:v>
                </c:pt>
                <c:pt idx="1">
                  <c:v>1/2 Tag</c:v>
                </c:pt>
                <c:pt idx="2">
                  <c:v>1 Tag</c:v>
                </c:pt>
                <c:pt idx="3">
                  <c:v>2 Tage</c:v>
                </c:pt>
                <c:pt idx="4">
                  <c:v>3 Tage</c:v>
                </c:pt>
                <c:pt idx="5">
                  <c:v>4 Tage</c:v>
                </c:pt>
                <c:pt idx="6">
                  <c:v>5 Tage</c:v>
                </c:pt>
              </c:strCache>
            </c:strRef>
          </c:cat>
          <c:val>
            <c:numRef>
              <c:f>Auswahlfelder!$B$9:$H$9</c:f>
              <c:numCache>
                <c:formatCode>#,##0_ ;[Red]\-#,##0\ </c:formatCode>
                <c:ptCount val="7"/>
                <c:pt idx="0">
                  <c:v>10000</c:v>
                </c:pt>
                <c:pt idx="1">
                  <c:v>8000</c:v>
                </c:pt>
                <c:pt idx="2">
                  <c:v>6000</c:v>
                </c:pt>
                <c:pt idx="3">
                  <c:v>4500</c:v>
                </c:pt>
                <c:pt idx="4">
                  <c:v>4000</c:v>
                </c:pt>
                <c:pt idx="5">
                  <c:v>3500</c:v>
                </c:pt>
                <c:pt idx="6">
                  <c:v>2800</c:v>
                </c:pt>
              </c:numCache>
            </c:numRef>
          </c:val>
          <c:smooth val="0"/>
          <c:extLst>
            <c:ext xmlns:c16="http://schemas.microsoft.com/office/drawing/2014/chart" uri="{C3380CC4-5D6E-409C-BE32-E72D297353CC}">
              <c16:uniqueId val="{00000000-D229-4EAC-A230-30E84C5A2F00}"/>
            </c:ext>
          </c:extLst>
        </c:ser>
        <c:ser>
          <c:idx val="1"/>
          <c:order val="1"/>
          <c:tx>
            <c:strRef>
              <c:f>Auswahlfelder!$A$10</c:f>
              <c:strCache>
                <c:ptCount val="1"/>
                <c:pt idx="0">
                  <c:v>Adapation</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Auswahlfelder!$B$8:$H$8</c:f>
              <c:strCache>
                <c:ptCount val="7"/>
                <c:pt idx="0">
                  <c:v>1/4 Tag</c:v>
                </c:pt>
                <c:pt idx="1">
                  <c:v>1/2 Tag</c:v>
                </c:pt>
                <c:pt idx="2">
                  <c:v>1 Tag</c:v>
                </c:pt>
                <c:pt idx="3">
                  <c:v>2 Tage</c:v>
                </c:pt>
                <c:pt idx="4">
                  <c:v>3 Tage</c:v>
                </c:pt>
                <c:pt idx="5">
                  <c:v>4 Tage</c:v>
                </c:pt>
                <c:pt idx="6">
                  <c:v>5 Tage</c:v>
                </c:pt>
              </c:strCache>
            </c:strRef>
          </c:cat>
          <c:val>
            <c:numRef>
              <c:f>Auswahlfelder!$B$10:$H$10</c:f>
              <c:numCache>
                <c:formatCode>#,##0_ ;[Red]\-#,##0\ </c:formatCode>
                <c:ptCount val="7"/>
                <c:pt idx="0">
                  <c:v>7500</c:v>
                </c:pt>
                <c:pt idx="1">
                  <c:v>6000</c:v>
                </c:pt>
                <c:pt idx="2">
                  <c:v>4500</c:v>
                </c:pt>
                <c:pt idx="3">
                  <c:v>3375</c:v>
                </c:pt>
                <c:pt idx="4">
                  <c:v>3000</c:v>
                </c:pt>
                <c:pt idx="5">
                  <c:v>2625</c:v>
                </c:pt>
                <c:pt idx="6">
                  <c:v>2100</c:v>
                </c:pt>
              </c:numCache>
            </c:numRef>
          </c:val>
          <c:smooth val="0"/>
          <c:extLst>
            <c:ext xmlns:c16="http://schemas.microsoft.com/office/drawing/2014/chart" uri="{C3380CC4-5D6E-409C-BE32-E72D297353CC}">
              <c16:uniqueId val="{00000001-D229-4EAC-A230-30E84C5A2F00}"/>
            </c:ext>
          </c:extLst>
        </c:ser>
        <c:ser>
          <c:idx val="2"/>
          <c:order val="2"/>
          <c:tx>
            <c:strRef>
              <c:f>Auswahlfelder!$A$11</c:f>
              <c:strCache>
                <c:ptCount val="1"/>
                <c:pt idx="0">
                  <c:v>Transfer in andere Sprachregion</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Auswahlfelder!$B$8:$H$8</c:f>
              <c:strCache>
                <c:ptCount val="7"/>
                <c:pt idx="0">
                  <c:v>1/4 Tag</c:v>
                </c:pt>
                <c:pt idx="1">
                  <c:v>1/2 Tag</c:v>
                </c:pt>
                <c:pt idx="2">
                  <c:v>1 Tag</c:v>
                </c:pt>
                <c:pt idx="3">
                  <c:v>2 Tage</c:v>
                </c:pt>
                <c:pt idx="4">
                  <c:v>3 Tage</c:v>
                </c:pt>
                <c:pt idx="5">
                  <c:v>4 Tage</c:v>
                </c:pt>
                <c:pt idx="6">
                  <c:v>5 Tage</c:v>
                </c:pt>
              </c:strCache>
            </c:strRef>
          </c:cat>
          <c:val>
            <c:numRef>
              <c:f>Auswahlfelder!$B$11:$H$11</c:f>
              <c:numCache>
                <c:formatCode>#,##0_ ;[Red]\-#,##0\ </c:formatCode>
                <c:ptCount val="7"/>
                <c:pt idx="0">
                  <c:v>5000</c:v>
                </c:pt>
                <c:pt idx="1">
                  <c:v>4000</c:v>
                </c:pt>
                <c:pt idx="2">
                  <c:v>3000</c:v>
                </c:pt>
                <c:pt idx="3">
                  <c:v>2250</c:v>
                </c:pt>
                <c:pt idx="4">
                  <c:v>2000</c:v>
                </c:pt>
                <c:pt idx="5">
                  <c:v>1750</c:v>
                </c:pt>
                <c:pt idx="6">
                  <c:v>1400</c:v>
                </c:pt>
              </c:numCache>
            </c:numRef>
          </c:val>
          <c:smooth val="0"/>
          <c:extLst>
            <c:ext xmlns:c16="http://schemas.microsoft.com/office/drawing/2014/chart" uri="{C3380CC4-5D6E-409C-BE32-E72D297353CC}">
              <c16:uniqueId val="{00000002-D229-4EAC-A230-30E84C5A2F00}"/>
            </c:ext>
          </c:extLst>
        </c:ser>
        <c:ser>
          <c:idx val="3"/>
          <c:order val="3"/>
          <c:tx>
            <c:strRef>
              <c:f>Auswahlfelder!$A$12</c:f>
              <c:strCache>
                <c:ptCount val="1"/>
                <c:pt idx="0">
                  <c:v>Durchführung</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Auswahlfelder!$B$8:$H$8</c:f>
              <c:strCache>
                <c:ptCount val="7"/>
                <c:pt idx="0">
                  <c:v>1/4 Tag</c:v>
                </c:pt>
                <c:pt idx="1">
                  <c:v>1/2 Tag</c:v>
                </c:pt>
                <c:pt idx="2">
                  <c:v>1 Tag</c:v>
                </c:pt>
                <c:pt idx="3">
                  <c:v>2 Tage</c:v>
                </c:pt>
                <c:pt idx="4">
                  <c:v>3 Tage</c:v>
                </c:pt>
                <c:pt idx="5">
                  <c:v>4 Tage</c:v>
                </c:pt>
                <c:pt idx="6">
                  <c:v>5 Tage</c:v>
                </c:pt>
              </c:strCache>
            </c:strRef>
          </c:cat>
          <c:val>
            <c:numRef>
              <c:f>Auswahlfelder!$B$12:$H$12</c:f>
              <c:numCache>
                <c:formatCode>#,##0_ ;[Red]\-#,##0\ </c:formatCode>
                <c:ptCount val="7"/>
                <c:pt idx="0">
                  <c:v>5000</c:v>
                </c:pt>
                <c:pt idx="1">
                  <c:v>3500</c:v>
                </c:pt>
                <c:pt idx="2">
                  <c:v>2500</c:v>
                </c:pt>
                <c:pt idx="3">
                  <c:v>2000</c:v>
                </c:pt>
                <c:pt idx="4">
                  <c:v>2000</c:v>
                </c:pt>
                <c:pt idx="5">
                  <c:v>1750</c:v>
                </c:pt>
                <c:pt idx="6">
                  <c:v>1400</c:v>
                </c:pt>
              </c:numCache>
            </c:numRef>
          </c:val>
          <c:smooth val="0"/>
          <c:extLst>
            <c:ext xmlns:c16="http://schemas.microsoft.com/office/drawing/2014/chart" uri="{C3380CC4-5D6E-409C-BE32-E72D297353CC}">
              <c16:uniqueId val="{00000003-D229-4EAC-A230-30E84C5A2F00}"/>
            </c:ext>
          </c:extLst>
        </c:ser>
        <c:dLbls>
          <c:dLblPos val="t"/>
          <c:showLegendKey val="0"/>
          <c:showVal val="1"/>
          <c:showCatName val="0"/>
          <c:showSerName val="0"/>
          <c:showPercent val="0"/>
          <c:showBubbleSize val="0"/>
        </c:dLbls>
        <c:smooth val="0"/>
        <c:axId val="204130208"/>
        <c:axId val="204135712"/>
      </c:lineChart>
      <c:catAx>
        <c:axId val="20413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135712"/>
        <c:crosses val="autoZero"/>
        <c:auto val="1"/>
        <c:lblAlgn val="ctr"/>
        <c:lblOffset val="100"/>
        <c:noMultiLvlLbl val="0"/>
      </c:catAx>
      <c:valAx>
        <c:axId val="20413571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130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Auswahlfelder!$B$2</c:f>
              <c:strCache>
                <c:ptCount val="1"/>
                <c:pt idx="0">
                  <c:v>1/4 Tag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Auswahlfelder!$B$3:$B$6</c:f>
              <c:numCache>
                <c:formatCode>#,##0</c:formatCode>
                <c:ptCount val="4"/>
                <c:pt idx="0">
                  <c:v>2500</c:v>
                </c:pt>
                <c:pt idx="1">
                  <c:v>1875</c:v>
                </c:pt>
                <c:pt idx="2">
                  <c:v>1250</c:v>
                </c:pt>
                <c:pt idx="3">
                  <c:v>1250</c:v>
                </c:pt>
              </c:numCache>
            </c:numRef>
          </c:val>
          <c:extLst>
            <c:ext xmlns:c16="http://schemas.microsoft.com/office/drawing/2014/chart" uri="{C3380CC4-5D6E-409C-BE32-E72D297353CC}">
              <c16:uniqueId val="{00000000-F2C2-4DF8-80C1-7358D2406E22}"/>
            </c:ext>
          </c:extLst>
        </c:ser>
        <c:ser>
          <c:idx val="1"/>
          <c:order val="1"/>
          <c:tx>
            <c:strRef>
              <c:f>Auswahlfelder!$C$2</c:f>
              <c:strCache>
                <c:ptCount val="1"/>
                <c:pt idx="0">
                  <c:v>1/2 Tag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Auswahlfelder!$C$3:$C$6</c:f>
              <c:numCache>
                <c:formatCode>#,##0</c:formatCode>
                <c:ptCount val="4"/>
                <c:pt idx="0">
                  <c:v>4000</c:v>
                </c:pt>
                <c:pt idx="1">
                  <c:v>3000</c:v>
                </c:pt>
                <c:pt idx="2">
                  <c:v>2000</c:v>
                </c:pt>
                <c:pt idx="3">
                  <c:v>1750</c:v>
                </c:pt>
              </c:numCache>
            </c:numRef>
          </c:val>
          <c:extLst>
            <c:ext xmlns:c16="http://schemas.microsoft.com/office/drawing/2014/chart" uri="{C3380CC4-5D6E-409C-BE32-E72D297353CC}">
              <c16:uniqueId val="{00000001-F2C2-4DF8-80C1-7358D2406E22}"/>
            </c:ext>
          </c:extLst>
        </c:ser>
        <c:ser>
          <c:idx val="2"/>
          <c:order val="2"/>
          <c:tx>
            <c:strRef>
              <c:f>Auswahlfelder!$D$2</c:f>
              <c:strCache>
                <c:ptCount val="1"/>
                <c:pt idx="0">
                  <c:v>1 Tag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Auswahlfelder!$D$3:$D$6</c:f>
              <c:numCache>
                <c:formatCode>#,##0</c:formatCode>
                <c:ptCount val="4"/>
                <c:pt idx="0">
                  <c:v>6000</c:v>
                </c:pt>
                <c:pt idx="1">
                  <c:v>4500</c:v>
                </c:pt>
                <c:pt idx="2">
                  <c:v>3000</c:v>
                </c:pt>
                <c:pt idx="3">
                  <c:v>2500</c:v>
                </c:pt>
              </c:numCache>
            </c:numRef>
          </c:val>
          <c:extLst>
            <c:ext xmlns:c16="http://schemas.microsoft.com/office/drawing/2014/chart" uri="{C3380CC4-5D6E-409C-BE32-E72D297353CC}">
              <c16:uniqueId val="{00000002-F2C2-4DF8-80C1-7358D2406E22}"/>
            </c:ext>
          </c:extLst>
        </c:ser>
        <c:ser>
          <c:idx val="3"/>
          <c:order val="3"/>
          <c:tx>
            <c:strRef>
              <c:f>Auswahlfelder!$E$2</c:f>
              <c:strCache>
                <c:ptCount val="1"/>
                <c:pt idx="0">
                  <c:v>2 Tage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Auswahlfelder!$E$3:$E$6</c:f>
              <c:numCache>
                <c:formatCode>#,##0</c:formatCode>
                <c:ptCount val="4"/>
                <c:pt idx="0">
                  <c:v>9000</c:v>
                </c:pt>
                <c:pt idx="1">
                  <c:v>6750</c:v>
                </c:pt>
                <c:pt idx="2">
                  <c:v>4500</c:v>
                </c:pt>
                <c:pt idx="3">
                  <c:v>4000</c:v>
                </c:pt>
              </c:numCache>
            </c:numRef>
          </c:val>
          <c:extLst>
            <c:ext xmlns:c16="http://schemas.microsoft.com/office/drawing/2014/chart" uri="{C3380CC4-5D6E-409C-BE32-E72D297353CC}">
              <c16:uniqueId val="{00000003-F2C2-4DF8-80C1-7358D2406E22}"/>
            </c:ext>
          </c:extLst>
        </c:ser>
        <c:ser>
          <c:idx val="4"/>
          <c:order val="4"/>
          <c:tx>
            <c:strRef>
              <c:f>Auswahlfelder!$F$2</c:f>
              <c:strCache>
                <c:ptCount val="1"/>
                <c:pt idx="0">
                  <c:v>3 Tage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Auswahlfelder!$F$3:$F$6</c:f>
              <c:numCache>
                <c:formatCode>#,##0</c:formatCode>
                <c:ptCount val="4"/>
                <c:pt idx="0">
                  <c:v>12000</c:v>
                </c:pt>
                <c:pt idx="1">
                  <c:v>9000</c:v>
                </c:pt>
                <c:pt idx="2">
                  <c:v>6000</c:v>
                </c:pt>
                <c:pt idx="3">
                  <c:v>6000</c:v>
                </c:pt>
              </c:numCache>
            </c:numRef>
          </c:val>
          <c:extLst>
            <c:ext xmlns:c16="http://schemas.microsoft.com/office/drawing/2014/chart" uri="{C3380CC4-5D6E-409C-BE32-E72D297353CC}">
              <c16:uniqueId val="{00000004-F2C2-4DF8-80C1-7358D2406E22}"/>
            </c:ext>
          </c:extLst>
        </c:ser>
        <c:ser>
          <c:idx val="5"/>
          <c:order val="5"/>
          <c:tx>
            <c:strRef>
              <c:f>Auswahlfelder!$G$2</c:f>
              <c:strCache>
                <c:ptCount val="1"/>
                <c:pt idx="0">
                  <c:v>4 Tage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Auswahlfelder!$G$3:$G$6</c:f>
              <c:numCache>
                <c:formatCode>#,##0</c:formatCode>
                <c:ptCount val="4"/>
                <c:pt idx="0">
                  <c:v>14000</c:v>
                </c:pt>
                <c:pt idx="1">
                  <c:v>10500</c:v>
                </c:pt>
                <c:pt idx="2">
                  <c:v>7000</c:v>
                </c:pt>
                <c:pt idx="3">
                  <c:v>7000</c:v>
                </c:pt>
              </c:numCache>
            </c:numRef>
          </c:val>
          <c:extLst>
            <c:ext xmlns:c16="http://schemas.microsoft.com/office/drawing/2014/chart" uri="{C3380CC4-5D6E-409C-BE32-E72D297353CC}">
              <c16:uniqueId val="{00000005-F2C2-4DF8-80C1-7358D2406E22}"/>
            </c:ext>
          </c:extLst>
        </c:ser>
        <c:ser>
          <c:idx val="6"/>
          <c:order val="6"/>
          <c:tx>
            <c:strRef>
              <c:f>Auswahlfelder!$H$2</c:f>
              <c:strCache>
                <c:ptCount val="1"/>
                <c:pt idx="0">
                  <c:v>5 Tage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Auswahlfelder!$A$3:$A$6</c:f>
              <c:strCache>
                <c:ptCount val="4"/>
                <c:pt idx="0">
                  <c:v>Entwicklung</c:v>
                </c:pt>
                <c:pt idx="1">
                  <c:v>Adapation</c:v>
                </c:pt>
                <c:pt idx="2">
                  <c:v>Transfer in andere Sprachregion</c:v>
                </c:pt>
                <c:pt idx="3">
                  <c:v>Durchführung</c:v>
                </c:pt>
              </c:strCache>
            </c:strRef>
          </c:cat>
          <c:val>
            <c:numRef>
              <c:f>Auswahlfelder!$H$3:$H$6</c:f>
              <c:numCache>
                <c:formatCode>#,##0</c:formatCode>
                <c:ptCount val="4"/>
                <c:pt idx="0">
                  <c:v>14000</c:v>
                </c:pt>
                <c:pt idx="1">
                  <c:v>10500</c:v>
                </c:pt>
                <c:pt idx="2">
                  <c:v>7000</c:v>
                </c:pt>
                <c:pt idx="3">
                  <c:v>7000</c:v>
                </c:pt>
              </c:numCache>
            </c:numRef>
          </c:val>
          <c:extLst>
            <c:ext xmlns:c16="http://schemas.microsoft.com/office/drawing/2014/chart" uri="{C3380CC4-5D6E-409C-BE32-E72D297353CC}">
              <c16:uniqueId val="{00000006-F2C2-4DF8-80C1-7358D2406E22}"/>
            </c:ext>
          </c:extLst>
        </c:ser>
        <c:dLbls>
          <c:dLblPos val="outEnd"/>
          <c:showLegendKey val="0"/>
          <c:showVal val="1"/>
          <c:showCatName val="0"/>
          <c:showSerName val="0"/>
          <c:showPercent val="0"/>
          <c:showBubbleSize val="0"/>
        </c:dLbls>
        <c:gapWidth val="219"/>
        <c:overlap val="-27"/>
        <c:axId val="204279512"/>
        <c:axId val="204281944"/>
      </c:barChart>
      <c:catAx>
        <c:axId val="204279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281944"/>
        <c:crosses val="autoZero"/>
        <c:auto val="1"/>
        <c:lblAlgn val="ctr"/>
        <c:lblOffset val="100"/>
        <c:noMultiLvlLbl val="0"/>
      </c:catAx>
      <c:valAx>
        <c:axId val="204281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279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28574</xdr:rowOff>
    </xdr:from>
    <xdr:to>
      <xdr:col>7</xdr:col>
      <xdr:colOff>923925</xdr:colOff>
      <xdr:row>53</xdr:row>
      <xdr:rowOff>161924</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152399</xdr:rowOff>
    </xdr:from>
    <xdr:to>
      <xdr:col>10</xdr:col>
      <xdr:colOff>9525</xdr:colOff>
      <xdr:row>86</xdr:row>
      <xdr:rowOff>161924</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13</xdr:row>
      <xdr:rowOff>43962</xdr:rowOff>
    </xdr:from>
    <xdr:to>
      <xdr:col>13</xdr:col>
      <xdr:colOff>644770</xdr:colOff>
      <xdr:row>21</xdr:row>
      <xdr:rowOff>9770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616462" y="2012462"/>
          <a:ext cx="6144846" cy="1294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Zellenformeln</a:t>
          </a:r>
          <a:r>
            <a:rPr lang="de-CH" sz="1100" baseline="0"/>
            <a:t> I10:DX11 geändert</a:t>
          </a:r>
        </a:p>
        <a:p>
          <a:endParaRPr lang="de-CH" sz="1100" baseline="0"/>
        </a:p>
        <a:p>
          <a:r>
            <a:rPr lang="de-CH" sz="1100" baseline="0"/>
            <a:t>von: =INDIREKT("'"&amp;I$1&amp;"'!"&amp;"C80";WAHR)</a:t>
          </a:r>
        </a:p>
        <a:p>
          <a:r>
            <a:rPr lang="de-CH" sz="1100" baseline="0"/>
            <a:t>zu: =SUMMEWENN(INDIREKT("'"&amp;I$1&amp;"'!"&amp;"C56:L58");I$2;INDIREKT("'"&amp;I$1&amp;"'!"&amp;"C57:L57"))</a:t>
          </a:r>
          <a:endParaRPr lang="de-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19"/>
  <sheetViews>
    <sheetView zoomScale="85" zoomScaleNormal="85" workbookViewId="0">
      <selection sqref="A1:D6"/>
    </sheetView>
  </sheetViews>
  <sheetFormatPr baseColWidth="10" defaultColWidth="11.453125" defaultRowHeight="12.5" x14ac:dyDescent="0.25"/>
  <cols>
    <col min="1" max="1" width="38.6328125" style="3" bestFit="1" customWidth="1"/>
    <col min="2" max="2" width="15.81640625" style="3" customWidth="1"/>
    <col min="3" max="3" width="13.453125" style="3" customWidth="1"/>
    <col min="4" max="4" width="15.81640625" style="3" customWidth="1"/>
    <col min="5" max="5" width="27" style="3" bestFit="1" customWidth="1"/>
    <col min="6" max="6" width="28.81640625" style="3" bestFit="1" customWidth="1"/>
    <col min="7" max="7" width="8.453125" style="3" customWidth="1"/>
    <col min="8" max="8" width="14" style="3" customWidth="1"/>
    <col min="9" max="9" width="6.6328125" style="257" customWidth="1"/>
    <col min="10" max="10" width="17.1796875" style="32" customWidth="1"/>
    <col min="11" max="11" width="8.453125" style="3" bestFit="1" customWidth="1"/>
    <col min="12" max="12" width="7.81640625" style="3" bestFit="1" customWidth="1"/>
    <col min="13" max="16384" width="11.453125" style="3"/>
  </cols>
  <sheetData>
    <row r="1" spans="1:12" s="2" customFormat="1" ht="13.5" thickBot="1" x14ac:dyDescent="0.35">
      <c r="A1" s="18"/>
      <c r="B1" s="18">
        <v>0.25</v>
      </c>
      <c r="C1" s="18">
        <v>0.5</v>
      </c>
      <c r="D1" s="18">
        <v>1</v>
      </c>
      <c r="E1" s="18">
        <v>2</v>
      </c>
      <c r="F1" s="18">
        <v>3</v>
      </c>
      <c r="G1" s="18">
        <v>4</v>
      </c>
      <c r="H1" s="18">
        <v>5</v>
      </c>
      <c r="I1" s="24"/>
      <c r="J1" s="31" t="s">
        <v>14</v>
      </c>
      <c r="K1" s="2" t="s">
        <v>11</v>
      </c>
      <c r="L1" s="2" t="s">
        <v>24</v>
      </c>
    </row>
    <row r="2" spans="1:12" s="2" customFormat="1" ht="13.5" thickBot="1" x14ac:dyDescent="0.35">
      <c r="A2" s="18"/>
      <c r="B2" s="18" t="s">
        <v>34</v>
      </c>
      <c r="C2" s="18" t="s">
        <v>32</v>
      </c>
      <c r="D2" s="18" t="s">
        <v>33</v>
      </c>
      <c r="E2" s="18" t="s">
        <v>35</v>
      </c>
      <c r="F2" s="18" t="s">
        <v>36</v>
      </c>
      <c r="G2" s="18" t="s">
        <v>40</v>
      </c>
      <c r="H2" s="18" t="s">
        <v>41</v>
      </c>
      <c r="I2" s="24"/>
      <c r="J2" s="37">
        <v>0.25</v>
      </c>
      <c r="K2" s="4" t="s">
        <v>16</v>
      </c>
      <c r="L2" s="3" t="s">
        <v>2</v>
      </c>
    </row>
    <row r="3" spans="1:12" ht="13.5" thickBot="1" x14ac:dyDescent="0.35">
      <c r="A3" s="18" t="s">
        <v>1</v>
      </c>
      <c r="B3" s="19">
        <v>2500</v>
      </c>
      <c r="C3" s="19">
        <v>4000</v>
      </c>
      <c r="D3" s="19">
        <v>6000</v>
      </c>
      <c r="E3" s="19">
        <v>9000</v>
      </c>
      <c r="F3" s="19">
        <v>12000</v>
      </c>
      <c r="G3" s="19">
        <v>14000</v>
      </c>
      <c r="H3" s="19">
        <v>14000</v>
      </c>
      <c r="I3" s="25"/>
      <c r="J3" s="36">
        <v>0.5</v>
      </c>
      <c r="K3" s="3" t="s">
        <v>17</v>
      </c>
      <c r="L3" s="3" t="s">
        <v>3</v>
      </c>
    </row>
    <row r="4" spans="1:12" ht="13.5" thickBot="1" x14ac:dyDescent="0.35">
      <c r="A4" s="18" t="s">
        <v>37</v>
      </c>
      <c r="B4" s="19">
        <f>B3*0.75</f>
        <v>1875</v>
      </c>
      <c r="C4" s="19">
        <f t="shared" ref="C4:H4" si="0">C3*0.75</f>
        <v>3000</v>
      </c>
      <c r="D4" s="19">
        <f t="shared" si="0"/>
        <v>4500</v>
      </c>
      <c r="E4" s="19">
        <f t="shared" si="0"/>
        <v>6750</v>
      </c>
      <c r="F4" s="19">
        <f t="shared" si="0"/>
        <v>9000</v>
      </c>
      <c r="G4" s="19">
        <f t="shared" si="0"/>
        <v>10500</v>
      </c>
      <c r="H4" s="19">
        <f t="shared" si="0"/>
        <v>10500</v>
      </c>
      <c r="I4" s="25"/>
      <c r="J4" s="25">
        <v>1</v>
      </c>
      <c r="K4" s="3" t="s">
        <v>18</v>
      </c>
    </row>
    <row r="5" spans="1:12" ht="13.5" thickBot="1" x14ac:dyDescent="0.35">
      <c r="A5" s="18" t="s">
        <v>39</v>
      </c>
      <c r="B5" s="19">
        <f>B3*0.5</f>
        <v>1250</v>
      </c>
      <c r="C5" s="19">
        <f t="shared" ref="C5:H5" si="1">C3*0.5</f>
        <v>2000</v>
      </c>
      <c r="D5" s="19">
        <f t="shared" si="1"/>
        <v>3000</v>
      </c>
      <c r="E5" s="19">
        <f t="shared" si="1"/>
        <v>4500</v>
      </c>
      <c r="F5" s="19">
        <f t="shared" si="1"/>
        <v>6000</v>
      </c>
      <c r="G5" s="19">
        <f t="shared" si="1"/>
        <v>7000</v>
      </c>
      <c r="H5" s="19">
        <f t="shared" si="1"/>
        <v>7000</v>
      </c>
      <c r="I5" s="25"/>
      <c r="J5" s="25">
        <v>2</v>
      </c>
      <c r="K5" s="3" t="s">
        <v>52</v>
      </c>
    </row>
    <row r="6" spans="1:12" ht="13.5" thickBot="1" x14ac:dyDescent="0.35">
      <c r="A6" s="18" t="s">
        <v>38</v>
      </c>
      <c r="B6" s="19">
        <v>1250</v>
      </c>
      <c r="C6" s="19">
        <v>1750</v>
      </c>
      <c r="D6" s="19">
        <v>2500</v>
      </c>
      <c r="E6" s="19">
        <v>4000</v>
      </c>
      <c r="F6" s="19">
        <v>6000</v>
      </c>
      <c r="G6" s="19">
        <v>7000</v>
      </c>
      <c r="H6" s="19">
        <v>7000</v>
      </c>
      <c r="I6" s="25"/>
      <c r="J6" s="25">
        <v>3</v>
      </c>
      <c r="K6" s="3" t="s">
        <v>53</v>
      </c>
    </row>
    <row r="7" spans="1:12" ht="13" thickBot="1" x14ac:dyDescent="0.3">
      <c r="J7" s="32">
        <v>4</v>
      </c>
    </row>
    <row r="8" spans="1:12" ht="13.5" thickBot="1" x14ac:dyDescent="0.35">
      <c r="A8" s="22" t="s">
        <v>42</v>
      </c>
      <c r="B8" s="22" t="str">
        <f>B2</f>
        <v>1/4 Tag</v>
      </c>
      <c r="C8" s="22" t="str">
        <f t="shared" ref="C8:H8" si="2">C2</f>
        <v>1/2 Tag</v>
      </c>
      <c r="D8" s="22" t="str">
        <f t="shared" si="2"/>
        <v>1 Tag</v>
      </c>
      <c r="E8" s="22" t="str">
        <f t="shared" si="2"/>
        <v>2 Tage</v>
      </c>
      <c r="F8" s="22" t="str">
        <f t="shared" si="2"/>
        <v>3 Tage</v>
      </c>
      <c r="G8" s="22" t="str">
        <f t="shared" si="2"/>
        <v>4 Tage</v>
      </c>
      <c r="H8" s="22" t="str">
        <f t="shared" si="2"/>
        <v>5 Tage</v>
      </c>
      <c r="I8" s="20"/>
      <c r="J8" s="37">
        <v>5</v>
      </c>
    </row>
    <row r="9" spans="1:12" ht="13.5" thickBot="1" x14ac:dyDescent="0.35">
      <c r="A9" s="22" t="s">
        <v>1</v>
      </c>
      <c r="B9" s="23">
        <f t="shared" ref="B9:H12" si="3">B3/B$1</f>
        <v>10000</v>
      </c>
      <c r="C9" s="23">
        <f t="shared" si="3"/>
        <v>8000</v>
      </c>
      <c r="D9" s="23">
        <f t="shared" si="3"/>
        <v>6000</v>
      </c>
      <c r="E9" s="23">
        <f t="shared" si="3"/>
        <v>4500</v>
      </c>
      <c r="F9" s="23">
        <f t="shared" si="3"/>
        <v>4000</v>
      </c>
      <c r="G9" s="23">
        <f t="shared" si="3"/>
        <v>3500</v>
      </c>
      <c r="H9" s="23">
        <f t="shared" si="3"/>
        <v>2800</v>
      </c>
      <c r="I9" s="21"/>
      <c r="J9" s="33"/>
    </row>
    <row r="10" spans="1:12" ht="13.5" thickBot="1" x14ac:dyDescent="0.35">
      <c r="A10" s="22" t="s">
        <v>37</v>
      </c>
      <c r="B10" s="23">
        <f t="shared" si="3"/>
        <v>7500</v>
      </c>
      <c r="C10" s="23">
        <f t="shared" si="3"/>
        <v>6000</v>
      </c>
      <c r="D10" s="23">
        <f t="shared" si="3"/>
        <v>4500</v>
      </c>
      <c r="E10" s="23">
        <f t="shared" si="3"/>
        <v>3375</v>
      </c>
      <c r="F10" s="23">
        <f t="shared" si="3"/>
        <v>3000</v>
      </c>
      <c r="G10" s="23">
        <f t="shared" si="3"/>
        <v>2625</v>
      </c>
      <c r="H10" s="23">
        <f t="shared" si="3"/>
        <v>2100</v>
      </c>
      <c r="I10" s="21"/>
      <c r="J10" s="33"/>
    </row>
    <row r="11" spans="1:12" ht="13.5" thickBot="1" x14ac:dyDescent="0.35">
      <c r="A11" s="22" t="s">
        <v>39</v>
      </c>
      <c r="B11" s="23">
        <f t="shared" si="3"/>
        <v>5000</v>
      </c>
      <c r="C11" s="23">
        <f t="shared" si="3"/>
        <v>4000</v>
      </c>
      <c r="D11" s="23">
        <f t="shared" si="3"/>
        <v>3000</v>
      </c>
      <c r="E11" s="23">
        <f t="shared" si="3"/>
        <v>2250</v>
      </c>
      <c r="F11" s="23">
        <f t="shared" si="3"/>
        <v>2000</v>
      </c>
      <c r="G11" s="23">
        <f t="shared" si="3"/>
        <v>1750</v>
      </c>
      <c r="H11" s="23">
        <f t="shared" si="3"/>
        <v>1400</v>
      </c>
      <c r="I11" s="21"/>
      <c r="J11" s="33"/>
    </row>
    <row r="12" spans="1:12" ht="13.5" thickBot="1" x14ac:dyDescent="0.35">
      <c r="A12" s="22" t="s">
        <v>38</v>
      </c>
      <c r="B12" s="23">
        <f t="shared" si="3"/>
        <v>5000</v>
      </c>
      <c r="C12" s="23">
        <f t="shared" si="3"/>
        <v>3500</v>
      </c>
      <c r="D12" s="23">
        <f t="shared" si="3"/>
        <v>2500</v>
      </c>
      <c r="E12" s="23">
        <f t="shared" si="3"/>
        <v>2000</v>
      </c>
      <c r="F12" s="23">
        <f t="shared" si="3"/>
        <v>2000</v>
      </c>
      <c r="G12" s="23">
        <f t="shared" si="3"/>
        <v>1750</v>
      </c>
      <c r="H12" s="23">
        <f t="shared" si="3"/>
        <v>1400</v>
      </c>
      <c r="I12" s="21"/>
      <c r="J12" s="33"/>
    </row>
    <row r="15" spans="1:12" ht="13" x14ac:dyDescent="0.3">
      <c r="A15" s="2"/>
      <c r="B15" s="2"/>
      <c r="C15" s="2"/>
      <c r="D15" s="2"/>
      <c r="E15" s="2"/>
      <c r="F15" s="2"/>
      <c r="G15" s="2"/>
      <c r="H15" s="2"/>
      <c r="I15" s="17"/>
      <c r="J15" s="34"/>
    </row>
    <row r="16" spans="1:12" x14ac:dyDescent="0.25">
      <c r="A16" s="1"/>
      <c r="B16" s="1"/>
      <c r="C16" s="1"/>
      <c r="D16" s="1"/>
      <c r="E16" s="1"/>
      <c r="F16" s="1"/>
      <c r="G16" s="1"/>
      <c r="H16" s="1"/>
      <c r="I16" s="26"/>
      <c r="J16" s="35"/>
    </row>
    <row r="18" spans="1:10" ht="13" x14ac:dyDescent="0.3">
      <c r="A18" s="2"/>
      <c r="B18" s="2"/>
      <c r="C18" s="2"/>
      <c r="D18" s="2"/>
      <c r="E18" s="2"/>
      <c r="F18" s="2"/>
      <c r="G18" s="2"/>
      <c r="H18" s="2"/>
      <c r="I18" s="17"/>
      <c r="J18" s="34"/>
    </row>
    <row r="19" spans="1:10" x14ac:dyDescent="0.25">
      <c r="A19" s="1"/>
      <c r="B19" s="1"/>
      <c r="C19" s="1"/>
      <c r="D19" s="1"/>
      <c r="E19" s="1"/>
      <c r="F19" s="1"/>
      <c r="G19" s="1"/>
      <c r="H19" s="1"/>
      <c r="I19" s="26"/>
      <c r="J19" s="35"/>
    </row>
  </sheetData>
  <sheetProtection algorithmName="SHA-512" hashValue="8hGYDXi7Hmfr7BUU3iF6jYJACWft8WWHBgLuutJP+O0ysZtFNpwlaTDQcgq6/FgvD8/HOTQnn3E0dhjN5r+3tA==" saltValue="ZObybebC9E3XHcJ6cKB77w==" spinCount="100000" sheet="1" objects="1" scenarios="1"/>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tYCbA3qAQ3UJpol+KwkPAD7xXP2cROPOXgc7F7iZa2Kn0UL/LGADGiaqwXSSaDaza7cSmyop717FNijncHEkGg==" saltValue="HTcgfYaSOjeYvCf9ZHXiO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449" priority="17" operator="greaterThan">
      <formula>0</formula>
    </cfRule>
  </conditionalFormatting>
  <conditionalFormatting sqref="C90:M90">
    <cfRule type="cellIs" dxfId="448" priority="15" operator="greaterThan">
      <formula>0.4</formula>
    </cfRule>
    <cfRule type="cellIs" dxfId="447" priority="16" operator="greaterThan">
      <formula>40</formula>
    </cfRule>
  </conditionalFormatting>
  <conditionalFormatting sqref="C63:M63">
    <cfRule type="cellIs" dxfId="446" priority="14" operator="lessThan">
      <formula>0</formula>
    </cfRule>
  </conditionalFormatting>
  <conditionalFormatting sqref="C71:M71">
    <cfRule type="cellIs" dxfId="445" priority="13" operator="greaterThan">
      <formula>0</formula>
    </cfRule>
  </conditionalFormatting>
  <conditionalFormatting sqref="C64:M65">
    <cfRule type="cellIs" dxfId="444" priority="11" operator="greaterThan">
      <formula>0.4</formula>
    </cfRule>
    <cfRule type="cellIs" dxfId="443" priority="12" operator="greaterThan">
      <formula>40</formula>
    </cfRule>
  </conditionalFormatting>
  <conditionalFormatting sqref="C43:M44">
    <cfRule type="cellIs" dxfId="442" priority="10" operator="greaterThan">
      <formula>0.4</formula>
    </cfRule>
  </conditionalFormatting>
  <conditionalFormatting sqref="C18:L18">
    <cfRule type="expression" dxfId="441" priority="9">
      <formula>$C$6="nein"</formula>
    </cfRule>
  </conditionalFormatting>
  <conditionalFormatting sqref="C87:M87">
    <cfRule type="cellIs" dxfId="440" priority="8" operator="greaterThan">
      <formula>0</formula>
    </cfRule>
  </conditionalFormatting>
  <conditionalFormatting sqref="C52:D52">
    <cfRule type="cellIs" dxfId="439" priority="7" operator="greaterThan">
      <formula>0.4</formula>
    </cfRule>
  </conditionalFormatting>
  <conditionalFormatting sqref="C53:D53">
    <cfRule type="cellIs" dxfId="438" priority="6" operator="greaterThan">
      <formula>0</formula>
    </cfRule>
  </conditionalFormatting>
  <conditionalFormatting sqref="C17:L17">
    <cfRule type="expression" dxfId="437" priority="5">
      <formula>$C$5="nein"</formula>
    </cfRule>
  </conditionalFormatting>
  <conditionalFormatting sqref="C19:L19">
    <cfRule type="expression" dxfId="436" priority="4">
      <formula>$C$7="nein"</formula>
    </cfRule>
  </conditionalFormatting>
  <conditionalFormatting sqref="D63:L63">
    <cfRule type="cellIs" dxfId="435" priority="3" operator="lessThan">
      <formula>0</formula>
    </cfRule>
  </conditionalFormatting>
  <conditionalFormatting sqref="A1:XFD1048576">
    <cfRule type="containsErrors" dxfId="434" priority="18">
      <formula>ISERROR(A1)</formula>
    </cfRule>
  </conditionalFormatting>
  <conditionalFormatting sqref="D63">
    <cfRule type="cellIs" dxfId="433" priority="2" operator="lessThan">
      <formula>0</formula>
    </cfRule>
  </conditionalFormatting>
  <conditionalFormatting sqref="E63:L63">
    <cfRule type="cellIs" dxfId="43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4XqWFb5ZCEue/DDNwbqbNP9srDu9IWvdi2wOsOCcbqDK9yMakyqKfvF5yPnChnM+KxaAnH6hjUpiCkoihFrAIA==" saltValue="EF8+k+2XWgceoPVASjMGx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431" priority="17" operator="greaterThan">
      <formula>0</formula>
    </cfRule>
  </conditionalFormatting>
  <conditionalFormatting sqref="C90:M90">
    <cfRule type="cellIs" dxfId="430" priority="15" operator="greaterThan">
      <formula>0.4</formula>
    </cfRule>
    <cfRule type="cellIs" dxfId="429" priority="16" operator="greaterThan">
      <formula>40</formula>
    </cfRule>
  </conditionalFormatting>
  <conditionalFormatting sqref="C63:M63">
    <cfRule type="cellIs" dxfId="428" priority="14" operator="lessThan">
      <formula>0</formula>
    </cfRule>
  </conditionalFormatting>
  <conditionalFormatting sqref="C71:M71">
    <cfRule type="cellIs" dxfId="427" priority="13" operator="greaterThan">
      <formula>0</formula>
    </cfRule>
  </conditionalFormatting>
  <conditionalFormatting sqref="C64:M65">
    <cfRule type="cellIs" dxfId="426" priority="11" operator="greaterThan">
      <formula>0.4</formula>
    </cfRule>
    <cfRule type="cellIs" dxfId="425" priority="12" operator="greaterThan">
      <formula>40</formula>
    </cfRule>
  </conditionalFormatting>
  <conditionalFormatting sqref="C43:M44">
    <cfRule type="cellIs" dxfId="424" priority="10" operator="greaterThan">
      <formula>0.4</formula>
    </cfRule>
  </conditionalFormatting>
  <conditionalFormatting sqref="C18:L18">
    <cfRule type="expression" dxfId="423" priority="9">
      <formula>$C$6="nein"</formula>
    </cfRule>
  </conditionalFormatting>
  <conditionalFormatting sqref="C87:M87">
    <cfRule type="cellIs" dxfId="422" priority="8" operator="greaterThan">
      <formula>0</formula>
    </cfRule>
  </conditionalFormatting>
  <conditionalFormatting sqref="C52:D52">
    <cfRule type="cellIs" dxfId="421" priority="7" operator="greaterThan">
      <formula>0.4</formula>
    </cfRule>
  </conditionalFormatting>
  <conditionalFormatting sqref="C53:D53">
    <cfRule type="cellIs" dxfId="420" priority="6" operator="greaterThan">
      <formula>0</formula>
    </cfRule>
  </conditionalFormatting>
  <conditionalFormatting sqref="C17:L17">
    <cfRule type="expression" dxfId="419" priority="5">
      <formula>$C$5="nein"</formula>
    </cfRule>
  </conditionalFormatting>
  <conditionalFormatting sqref="C19:L19">
    <cfRule type="expression" dxfId="418" priority="4">
      <formula>$C$7="nein"</formula>
    </cfRule>
  </conditionalFormatting>
  <conditionalFormatting sqref="D63:L63">
    <cfRule type="cellIs" dxfId="417" priority="3" operator="lessThan">
      <formula>0</formula>
    </cfRule>
  </conditionalFormatting>
  <conditionalFormatting sqref="A1:XFD1048576">
    <cfRule type="containsErrors" dxfId="416" priority="18">
      <formula>ISERROR(A1)</formula>
    </cfRule>
  </conditionalFormatting>
  <conditionalFormatting sqref="D63">
    <cfRule type="cellIs" dxfId="415" priority="2" operator="lessThan">
      <formula>0</formula>
    </cfRule>
  </conditionalFormatting>
  <conditionalFormatting sqref="E63:L63">
    <cfRule type="cellIs" dxfId="41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40IZCoOEFGhfulfIjwDiOkho4+/GgMafJX11Iemj6XniFGovbHz1QReUqbNdDgzCrQccJNzqUIQb8TjS4RUnuQ==" saltValue="I2WmSCmvFn9ZGDoBTrCVI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413" priority="17" operator="greaterThan">
      <formula>0</formula>
    </cfRule>
  </conditionalFormatting>
  <conditionalFormatting sqref="C90:M90">
    <cfRule type="cellIs" dxfId="412" priority="15" operator="greaterThan">
      <formula>0.4</formula>
    </cfRule>
    <cfRule type="cellIs" dxfId="411" priority="16" operator="greaterThan">
      <formula>40</formula>
    </cfRule>
  </conditionalFormatting>
  <conditionalFormatting sqref="C63:M63">
    <cfRule type="cellIs" dxfId="410" priority="14" operator="lessThan">
      <formula>0</formula>
    </cfRule>
  </conditionalFormatting>
  <conditionalFormatting sqref="C71:M71">
    <cfRule type="cellIs" dxfId="409" priority="13" operator="greaterThan">
      <formula>0</formula>
    </cfRule>
  </conditionalFormatting>
  <conditionalFormatting sqref="C64:M65">
    <cfRule type="cellIs" dxfId="408" priority="11" operator="greaterThan">
      <formula>0.4</formula>
    </cfRule>
    <cfRule type="cellIs" dxfId="407" priority="12" operator="greaterThan">
      <formula>40</formula>
    </cfRule>
  </conditionalFormatting>
  <conditionalFormatting sqref="C43:M44">
    <cfRule type="cellIs" dxfId="406" priority="10" operator="greaterThan">
      <formula>0.4</formula>
    </cfRule>
  </conditionalFormatting>
  <conditionalFormatting sqref="C18:L18">
    <cfRule type="expression" dxfId="405" priority="9">
      <formula>$C$6="nein"</formula>
    </cfRule>
  </conditionalFormatting>
  <conditionalFormatting sqref="C87:M87">
    <cfRule type="cellIs" dxfId="404" priority="8" operator="greaterThan">
      <formula>0</formula>
    </cfRule>
  </conditionalFormatting>
  <conditionalFormatting sqref="C52:D52">
    <cfRule type="cellIs" dxfId="403" priority="7" operator="greaterThan">
      <formula>0.4</formula>
    </cfRule>
  </conditionalFormatting>
  <conditionalFormatting sqref="C53:D53">
    <cfRule type="cellIs" dxfId="402" priority="6" operator="greaterThan">
      <formula>0</formula>
    </cfRule>
  </conditionalFormatting>
  <conditionalFormatting sqref="C17:L17">
    <cfRule type="expression" dxfId="401" priority="5">
      <formula>$C$5="nein"</formula>
    </cfRule>
  </conditionalFormatting>
  <conditionalFormatting sqref="C19:L19">
    <cfRule type="expression" dxfId="400" priority="4">
      <formula>$C$7="nein"</formula>
    </cfRule>
  </conditionalFormatting>
  <conditionalFormatting sqref="D63:L63">
    <cfRule type="cellIs" dxfId="399" priority="3" operator="lessThan">
      <formula>0</formula>
    </cfRule>
  </conditionalFormatting>
  <conditionalFormatting sqref="A1:XFD1048576">
    <cfRule type="containsErrors" dxfId="398" priority="18">
      <formula>ISERROR(A1)</formula>
    </cfRule>
  </conditionalFormatting>
  <conditionalFormatting sqref="D63">
    <cfRule type="cellIs" dxfId="397" priority="2" operator="lessThan">
      <formula>0</formula>
    </cfRule>
  </conditionalFormatting>
  <conditionalFormatting sqref="E63:L63">
    <cfRule type="cellIs" dxfId="39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Vcj96YvN6zvwjWpLKvjYY43Cl4E/XY7qkmUBPLAJOXtOY9OScB0yf4lPeoWyL9NxJpDfu06NCTzuV3MeA+mr5Q==" saltValue="/TvqhXIHvLuk2hZLJSIT5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95" priority="17" operator="greaterThan">
      <formula>0</formula>
    </cfRule>
  </conditionalFormatting>
  <conditionalFormatting sqref="C90:M90">
    <cfRule type="cellIs" dxfId="394" priority="15" operator="greaterThan">
      <formula>0.4</formula>
    </cfRule>
    <cfRule type="cellIs" dxfId="393" priority="16" operator="greaterThan">
      <formula>40</formula>
    </cfRule>
  </conditionalFormatting>
  <conditionalFormatting sqref="C63:M63">
    <cfRule type="cellIs" dxfId="392" priority="14" operator="lessThan">
      <formula>0</formula>
    </cfRule>
  </conditionalFormatting>
  <conditionalFormatting sqref="C71:M71">
    <cfRule type="cellIs" dxfId="391" priority="13" operator="greaterThan">
      <formula>0</formula>
    </cfRule>
  </conditionalFormatting>
  <conditionalFormatting sqref="C64:M65">
    <cfRule type="cellIs" dxfId="390" priority="11" operator="greaterThan">
      <formula>0.4</formula>
    </cfRule>
    <cfRule type="cellIs" dxfId="389" priority="12" operator="greaterThan">
      <formula>40</formula>
    </cfRule>
  </conditionalFormatting>
  <conditionalFormatting sqref="C43:M44">
    <cfRule type="cellIs" dxfId="388" priority="10" operator="greaterThan">
      <formula>0.4</formula>
    </cfRule>
  </conditionalFormatting>
  <conditionalFormatting sqref="C18:L18">
    <cfRule type="expression" dxfId="387" priority="9">
      <formula>$C$6="nein"</formula>
    </cfRule>
  </conditionalFormatting>
  <conditionalFormatting sqref="C87:M87">
    <cfRule type="cellIs" dxfId="386" priority="8" operator="greaterThan">
      <formula>0</formula>
    </cfRule>
  </conditionalFormatting>
  <conditionalFormatting sqref="C52:D52">
    <cfRule type="cellIs" dxfId="385" priority="7" operator="greaterThan">
      <formula>0.4</formula>
    </cfRule>
  </conditionalFormatting>
  <conditionalFormatting sqref="C53:D53">
    <cfRule type="cellIs" dxfId="384" priority="6" operator="greaterThan">
      <formula>0</formula>
    </cfRule>
  </conditionalFormatting>
  <conditionalFormatting sqref="C17:L17">
    <cfRule type="expression" dxfId="383" priority="5">
      <formula>$C$5="nein"</formula>
    </cfRule>
  </conditionalFormatting>
  <conditionalFormatting sqref="C19:L19">
    <cfRule type="expression" dxfId="382" priority="4">
      <formula>$C$7="nein"</formula>
    </cfRule>
  </conditionalFormatting>
  <conditionalFormatting sqref="D63:L63">
    <cfRule type="cellIs" dxfId="381" priority="3" operator="lessThan">
      <formula>0</formula>
    </cfRule>
  </conditionalFormatting>
  <conditionalFormatting sqref="A1:XFD1048576">
    <cfRule type="containsErrors" dxfId="380" priority="18">
      <formula>ISERROR(A1)</formula>
    </cfRule>
  </conditionalFormatting>
  <conditionalFormatting sqref="D63">
    <cfRule type="cellIs" dxfId="379" priority="2" operator="lessThan">
      <formula>0</formula>
    </cfRule>
  </conditionalFormatting>
  <conditionalFormatting sqref="E63:L63">
    <cfRule type="cellIs" dxfId="37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aktGNRmF6cu/9Ca1JeX5SNSxo9X1Xfv/fJsCPLPR/06h330DGRPFyiQy/s8BgJsDwRkWYHtieyGj7Ic8beWqPA==" saltValue="Fc0iPMZNZ4gCATBc2IA2Y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77" priority="17" operator="greaterThan">
      <formula>0</formula>
    </cfRule>
  </conditionalFormatting>
  <conditionalFormatting sqref="C90:M90">
    <cfRule type="cellIs" dxfId="376" priority="15" operator="greaterThan">
      <formula>0.4</formula>
    </cfRule>
    <cfRule type="cellIs" dxfId="375" priority="16" operator="greaterThan">
      <formula>40</formula>
    </cfRule>
  </conditionalFormatting>
  <conditionalFormatting sqref="C63:M63">
    <cfRule type="cellIs" dxfId="374" priority="14" operator="lessThan">
      <formula>0</formula>
    </cfRule>
  </conditionalFormatting>
  <conditionalFormatting sqref="C71:M71">
    <cfRule type="cellIs" dxfId="373" priority="13" operator="greaterThan">
      <formula>0</formula>
    </cfRule>
  </conditionalFormatting>
  <conditionalFormatting sqref="C64:M65">
    <cfRule type="cellIs" dxfId="372" priority="11" operator="greaterThan">
      <formula>0.4</formula>
    </cfRule>
    <cfRule type="cellIs" dxfId="371" priority="12" operator="greaterThan">
      <formula>40</formula>
    </cfRule>
  </conditionalFormatting>
  <conditionalFormatting sqref="C43:M44">
    <cfRule type="cellIs" dxfId="370" priority="10" operator="greaterThan">
      <formula>0.4</formula>
    </cfRule>
  </conditionalFormatting>
  <conditionalFormatting sqref="C18:L18">
    <cfRule type="expression" dxfId="369" priority="9">
      <formula>$C$6="nein"</formula>
    </cfRule>
  </conditionalFormatting>
  <conditionalFormatting sqref="C87:M87">
    <cfRule type="cellIs" dxfId="368" priority="8" operator="greaterThan">
      <formula>0</formula>
    </cfRule>
  </conditionalFormatting>
  <conditionalFormatting sqref="C52:D52">
    <cfRule type="cellIs" dxfId="367" priority="7" operator="greaterThan">
      <formula>0.4</formula>
    </cfRule>
  </conditionalFormatting>
  <conditionalFormatting sqref="C53:D53">
    <cfRule type="cellIs" dxfId="366" priority="6" operator="greaterThan">
      <formula>0</formula>
    </cfRule>
  </conditionalFormatting>
  <conditionalFormatting sqref="C17:L17">
    <cfRule type="expression" dxfId="365" priority="5">
      <formula>$C$5="nein"</formula>
    </cfRule>
  </conditionalFormatting>
  <conditionalFormatting sqref="C19:L19">
    <cfRule type="expression" dxfId="364" priority="4">
      <formula>$C$7="nein"</formula>
    </cfRule>
  </conditionalFormatting>
  <conditionalFormatting sqref="D63:L63">
    <cfRule type="cellIs" dxfId="363" priority="3" operator="lessThan">
      <formula>0</formula>
    </cfRule>
  </conditionalFormatting>
  <conditionalFormatting sqref="A1:XFD1048576">
    <cfRule type="containsErrors" dxfId="362" priority="18">
      <formula>ISERROR(A1)</formula>
    </cfRule>
  </conditionalFormatting>
  <conditionalFormatting sqref="D63">
    <cfRule type="cellIs" dxfId="361" priority="2" operator="lessThan">
      <formula>0</formula>
    </cfRule>
  </conditionalFormatting>
  <conditionalFormatting sqref="E63:L63">
    <cfRule type="cellIs" dxfId="36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JbtFBxHM6NEkrRqBt3JZbNx9EVxJlj4b4yrbHoQqA4sC7DfQ1BimFfAl5a8ErMllkxOdSZP4T22TSt4x9G1jpA==" saltValue="wLs9dEWtFUPRCYy4Ws5jI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59" priority="17" operator="greaterThan">
      <formula>0</formula>
    </cfRule>
  </conditionalFormatting>
  <conditionalFormatting sqref="C90:M90">
    <cfRule type="cellIs" dxfId="358" priority="15" operator="greaterThan">
      <formula>0.4</formula>
    </cfRule>
    <cfRule type="cellIs" dxfId="357" priority="16" operator="greaterThan">
      <formula>40</formula>
    </cfRule>
  </conditionalFormatting>
  <conditionalFormatting sqref="C63:M63">
    <cfRule type="cellIs" dxfId="356" priority="14" operator="lessThan">
      <formula>0</formula>
    </cfRule>
  </conditionalFormatting>
  <conditionalFormatting sqref="C71:M71">
    <cfRule type="cellIs" dxfId="355" priority="13" operator="greaterThan">
      <formula>0</formula>
    </cfRule>
  </conditionalFormatting>
  <conditionalFormatting sqref="C64:M65">
    <cfRule type="cellIs" dxfId="354" priority="11" operator="greaterThan">
      <formula>0.4</formula>
    </cfRule>
    <cfRule type="cellIs" dxfId="353" priority="12" operator="greaterThan">
      <formula>40</formula>
    </cfRule>
  </conditionalFormatting>
  <conditionalFormatting sqref="C43:M44">
    <cfRule type="cellIs" dxfId="352" priority="10" operator="greaterThan">
      <formula>0.4</formula>
    </cfRule>
  </conditionalFormatting>
  <conditionalFormatting sqref="C18:L18">
    <cfRule type="expression" dxfId="351" priority="9">
      <formula>$C$6="nein"</formula>
    </cfRule>
  </conditionalFormatting>
  <conditionalFormatting sqref="C87:M87">
    <cfRule type="cellIs" dxfId="350" priority="8" operator="greaterThan">
      <formula>0</formula>
    </cfRule>
  </conditionalFormatting>
  <conditionalFormatting sqref="C52:D52">
    <cfRule type="cellIs" dxfId="349" priority="7" operator="greaterThan">
      <formula>0.4</formula>
    </cfRule>
  </conditionalFormatting>
  <conditionalFormatting sqref="C53:D53">
    <cfRule type="cellIs" dxfId="348" priority="6" operator="greaterThan">
      <formula>0</formula>
    </cfRule>
  </conditionalFormatting>
  <conditionalFormatting sqref="C17:L17">
    <cfRule type="expression" dxfId="347" priority="5">
      <formula>$C$5="nein"</formula>
    </cfRule>
  </conditionalFormatting>
  <conditionalFormatting sqref="C19:L19">
    <cfRule type="expression" dxfId="346" priority="4">
      <formula>$C$7="nein"</formula>
    </cfRule>
  </conditionalFormatting>
  <conditionalFormatting sqref="D63:L63">
    <cfRule type="cellIs" dxfId="345" priority="3" operator="lessThan">
      <formula>0</formula>
    </cfRule>
  </conditionalFormatting>
  <conditionalFormatting sqref="A1:XFD1048576">
    <cfRule type="containsErrors" dxfId="344" priority="18">
      <formula>ISERROR(A1)</formula>
    </cfRule>
  </conditionalFormatting>
  <conditionalFormatting sqref="D63">
    <cfRule type="cellIs" dxfId="343" priority="2" operator="lessThan">
      <formula>0</formula>
    </cfRule>
  </conditionalFormatting>
  <conditionalFormatting sqref="E63:L63">
    <cfRule type="cellIs" dxfId="34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WE94Jeu7apytWWtCSI597Jf8VlLu5gkkvxs49ruKXqQCx9bF4ZNemH5KjfhIq/7QHUIRsBScunggGUwLhmGIgw==" saltValue="CmnZJwoxcFvCY7sg5SJ7j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41" priority="17" operator="greaterThan">
      <formula>0</formula>
    </cfRule>
  </conditionalFormatting>
  <conditionalFormatting sqref="C90:M90">
    <cfRule type="cellIs" dxfId="340" priority="15" operator="greaterThan">
      <formula>0.4</formula>
    </cfRule>
    <cfRule type="cellIs" dxfId="339" priority="16" operator="greaterThan">
      <formula>40</formula>
    </cfRule>
  </conditionalFormatting>
  <conditionalFormatting sqref="C63:M63">
    <cfRule type="cellIs" dxfId="338" priority="14" operator="lessThan">
      <formula>0</formula>
    </cfRule>
  </conditionalFormatting>
  <conditionalFormatting sqref="C71:M71">
    <cfRule type="cellIs" dxfId="337" priority="13" operator="greaterThan">
      <formula>0</formula>
    </cfRule>
  </conditionalFormatting>
  <conditionalFormatting sqref="C64:M65">
    <cfRule type="cellIs" dxfId="336" priority="11" operator="greaterThan">
      <formula>0.4</formula>
    </cfRule>
    <cfRule type="cellIs" dxfId="335" priority="12" operator="greaterThan">
      <formula>40</formula>
    </cfRule>
  </conditionalFormatting>
  <conditionalFormatting sqref="C43:M44">
    <cfRule type="cellIs" dxfId="334" priority="10" operator="greaterThan">
      <formula>0.4</formula>
    </cfRule>
  </conditionalFormatting>
  <conditionalFormatting sqref="C18:L18">
    <cfRule type="expression" dxfId="333" priority="9">
      <formula>$C$6="nein"</formula>
    </cfRule>
  </conditionalFormatting>
  <conditionalFormatting sqref="C87:M87">
    <cfRule type="cellIs" dxfId="332" priority="8" operator="greaterThan">
      <formula>0</formula>
    </cfRule>
  </conditionalFormatting>
  <conditionalFormatting sqref="C52:D52">
    <cfRule type="cellIs" dxfId="331" priority="7" operator="greaterThan">
      <formula>0.4</formula>
    </cfRule>
  </conditionalFormatting>
  <conditionalFormatting sqref="C53:D53">
    <cfRule type="cellIs" dxfId="330" priority="6" operator="greaterThan">
      <formula>0</formula>
    </cfRule>
  </conditionalFormatting>
  <conditionalFormatting sqref="C17:L17">
    <cfRule type="expression" dxfId="329" priority="5">
      <formula>$C$5="nein"</formula>
    </cfRule>
  </conditionalFormatting>
  <conditionalFormatting sqref="C19:L19">
    <cfRule type="expression" dxfId="328" priority="4">
      <formula>$C$7="nein"</formula>
    </cfRule>
  </conditionalFormatting>
  <conditionalFormatting sqref="D63:L63">
    <cfRule type="cellIs" dxfId="327" priority="3" operator="lessThan">
      <formula>0</formula>
    </cfRule>
  </conditionalFormatting>
  <conditionalFormatting sqref="A1:XFD1048576">
    <cfRule type="containsErrors" dxfId="326" priority="18">
      <formula>ISERROR(A1)</formula>
    </cfRule>
  </conditionalFormatting>
  <conditionalFormatting sqref="D63">
    <cfRule type="cellIs" dxfId="325" priority="2" operator="lessThan">
      <formula>0</formula>
    </cfRule>
  </conditionalFormatting>
  <conditionalFormatting sqref="E63:L63">
    <cfRule type="cellIs" dxfId="32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rogeDEdURx8HTdjQpu371RCRsXeZ8NwU9hoMbVpn54Hv7fK64AIQXN0W2YejgpXUKaCnf81eigvZyNmYvxS4gg==" saltValue="D+z2pBhCj0WZDbuD7nxva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23" priority="17" operator="greaterThan">
      <formula>0</formula>
    </cfRule>
  </conditionalFormatting>
  <conditionalFormatting sqref="C90:M90">
    <cfRule type="cellIs" dxfId="322" priority="15" operator="greaterThan">
      <formula>0.4</formula>
    </cfRule>
    <cfRule type="cellIs" dxfId="321" priority="16" operator="greaterThan">
      <formula>40</formula>
    </cfRule>
  </conditionalFormatting>
  <conditionalFormatting sqref="C63:M63">
    <cfRule type="cellIs" dxfId="320" priority="14" operator="lessThan">
      <formula>0</formula>
    </cfRule>
  </conditionalFormatting>
  <conditionalFormatting sqref="C71:M71">
    <cfRule type="cellIs" dxfId="319" priority="13" operator="greaterThan">
      <formula>0</formula>
    </cfRule>
  </conditionalFormatting>
  <conditionalFormatting sqref="C64:M65">
    <cfRule type="cellIs" dxfId="318" priority="11" operator="greaterThan">
      <formula>0.4</formula>
    </cfRule>
    <cfRule type="cellIs" dxfId="317" priority="12" operator="greaterThan">
      <formula>40</formula>
    </cfRule>
  </conditionalFormatting>
  <conditionalFormatting sqref="C43:M44">
    <cfRule type="cellIs" dxfId="316" priority="10" operator="greaterThan">
      <formula>0.4</formula>
    </cfRule>
  </conditionalFormatting>
  <conditionalFormatting sqref="C18:L18">
    <cfRule type="expression" dxfId="315" priority="9">
      <formula>$C$6="nein"</formula>
    </cfRule>
  </conditionalFormatting>
  <conditionalFormatting sqref="C87:M87">
    <cfRule type="cellIs" dxfId="314" priority="8" operator="greaterThan">
      <formula>0</formula>
    </cfRule>
  </conditionalFormatting>
  <conditionalFormatting sqref="C52:D52">
    <cfRule type="cellIs" dxfId="313" priority="7" operator="greaterThan">
      <formula>0.4</formula>
    </cfRule>
  </conditionalFormatting>
  <conditionalFormatting sqref="C53:D53">
    <cfRule type="cellIs" dxfId="312" priority="6" operator="greaterThan">
      <formula>0</formula>
    </cfRule>
  </conditionalFormatting>
  <conditionalFormatting sqref="C17:L17">
    <cfRule type="expression" dxfId="311" priority="5">
      <formula>$C$5="nein"</formula>
    </cfRule>
  </conditionalFormatting>
  <conditionalFormatting sqref="C19:L19">
    <cfRule type="expression" dxfId="310" priority="4">
      <formula>$C$7="nein"</formula>
    </cfRule>
  </conditionalFormatting>
  <conditionalFormatting sqref="D63:L63">
    <cfRule type="cellIs" dxfId="309" priority="3" operator="lessThan">
      <formula>0</formula>
    </cfRule>
  </conditionalFormatting>
  <conditionalFormatting sqref="A1:XFD1048576">
    <cfRule type="containsErrors" dxfId="308" priority="18">
      <formula>ISERROR(A1)</formula>
    </cfRule>
  </conditionalFormatting>
  <conditionalFormatting sqref="D63">
    <cfRule type="cellIs" dxfId="307" priority="2" operator="lessThan">
      <formula>0</formula>
    </cfRule>
  </conditionalFormatting>
  <conditionalFormatting sqref="E63:L63">
    <cfRule type="cellIs" dxfId="30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paEBIMmah3qufUNhIhJivIDwSugmmxPeFe+G9NoAG03TU6+yM2WyPhGjser9sJWE3vdZL3DWb1AxgZLbQQJECw==" saltValue="IG1ux4yl3YT5HzR1n6w5F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05" priority="17" operator="greaterThan">
      <formula>0</formula>
    </cfRule>
  </conditionalFormatting>
  <conditionalFormatting sqref="C90:M90">
    <cfRule type="cellIs" dxfId="304" priority="15" operator="greaterThan">
      <formula>0.4</formula>
    </cfRule>
    <cfRule type="cellIs" dxfId="303" priority="16" operator="greaterThan">
      <formula>40</formula>
    </cfRule>
  </conditionalFormatting>
  <conditionalFormatting sqref="C63:M63">
    <cfRule type="cellIs" dxfId="302" priority="14" operator="lessThan">
      <formula>0</formula>
    </cfRule>
  </conditionalFormatting>
  <conditionalFormatting sqref="C71:M71">
    <cfRule type="cellIs" dxfId="301" priority="13" operator="greaterThan">
      <formula>0</formula>
    </cfRule>
  </conditionalFormatting>
  <conditionalFormatting sqref="C64:M65">
    <cfRule type="cellIs" dxfId="300" priority="11" operator="greaterThan">
      <formula>0.4</formula>
    </cfRule>
    <cfRule type="cellIs" dxfId="299" priority="12" operator="greaterThan">
      <formula>40</formula>
    </cfRule>
  </conditionalFormatting>
  <conditionalFormatting sqref="C43:M44">
    <cfRule type="cellIs" dxfId="298" priority="10" operator="greaterThan">
      <formula>0.4</formula>
    </cfRule>
  </conditionalFormatting>
  <conditionalFormatting sqref="C18:L18">
    <cfRule type="expression" dxfId="297" priority="9">
      <formula>$C$6="nein"</formula>
    </cfRule>
  </conditionalFormatting>
  <conditionalFormatting sqref="C87:M87">
    <cfRule type="cellIs" dxfId="296" priority="8" operator="greaterThan">
      <formula>0</formula>
    </cfRule>
  </conditionalFormatting>
  <conditionalFormatting sqref="C52:D52">
    <cfRule type="cellIs" dxfId="295" priority="7" operator="greaterThan">
      <formula>0.4</formula>
    </cfRule>
  </conditionalFormatting>
  <conditionalFormatting sqref="C53:D53">
    <cfRule type="cellIs" dxfId="294" priority="6" operator="greaterThan">
      <formula>0</formula>
    </cfRule>
  </conditionalFormatting>
  <conditionalFormatting sqref="C17:L17">
    <cfRule type="expression" dxfId="293" priority="5">
      <formula>$C$5="nein"</formula>
    </cfRule>
  </conditionalFormatting>
  <conditionalFormatting sqref="C19:L19">
    <cfRule type="expression" dxfId="292" priority="4">
      <formula>$C$7="nein"</formula>
    </cfRule>
  </conditionalFormatting>
  <conditionalFormatting sqref="D63:L63">
    <cfRule type="cellIs" dxfId="291" priority="3" operator="lessThan">
      <formula>0</formula>
    </cfRule>
  </conditionalFormatting>
  <conditionalFormatting sqref="A1:XFD1048576">
    <cfRule type="containsErrors" dxfId="290" priority="18">
      <formula>ISERROR(A1)</formula>
    </cfRule>
  </conditionalFormatting>
  <conditionalFormatting sqref="D63">
    <cfRule type="cellIs" dxfId="289" priority="2" operator="lessThan">
      <formula>0</formula>
    </cfRule>
  </conditionalFormatting>
  <conditionalFormatting sqref="E63:L63">
    <cfRule type="cellIs" dxfId="28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w8YKP266XKilvWD2Tx/efGObrSMaY0Fyn9hgfZaSukWj18Qt59svnzQd0LPAZRW1p0duMkE4ZsIe+kCVpbGHWA==" saltValue="RfEehc48xI2miuM7zksLO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287" priority="17" operator="greaterThan">
      <formula>0</formula>
    </cfRule>
  </conditionalFormatting>
  <conditionalFormatting sqref="C90:M90">
    <cfRule type="cellIs" dxfId="286" priority="15" operator="greaterThan">
      <formula>0.4</formula>
    </cfRule>
    <cfRule type="cellIs" dxfId="285" priority="16" operator="greaterThan">
      <formula>40</formula>
    </cfRule>
  </conditionalFormatting>
  <conditionalFormatting sqref="C63:M63">
    <cfRule type="cellIs" dxfId="284" priority="14" operator="lessThan">
      <formula>0</formula>
    </cfRule>
  </conditionalFormatting>
  <conditionalFormatting sqref="C71:M71">
    <cfRule type="cellIs" dxfId="283" priority="13" operator="greaterThan">
      <formula>0</formula>
    </cfRule>
  </conditionalFormatting>
  <conditionalFormatting sqref="C64:M65">
    <cfRule type="cellIs" dxfId="282" priority="11" operator="greaterThan">
      <formula>0.4</formula>
    </cfRule>
    <cfRule type="cellIs" dxfId="281" priority="12" operator="greaterThan">
      <formula>40</formula>
    </cfRule>
  </conditionalFormatting>
  <conditionalFormatting sqref="C43:M44">
    <cfRule type="cellIs" dxfId="280" priority="10" operator="greaterThan">
      <formula>0.4</formula>
    </cfRule>
  </conditionalFormatting>
  <conditionalFormatting sqref="C18:L18">
    <cfRule type="expression" dxfId="279" priority="9">
      <formula>$C$6="nein"</formula>
    </cfRule>
  </conditionalFormatting>
  <conditionalFormatting sqref="C87:M87">
    <cfRule type="cellIs" dxfId="278" priority="8" operator="greaterThan">
      <formula>0</formula>
    </cfRule>
  </conditionalFormatting>
  <conditionalFormatting sqref="C52:D52">
    <cfRule type="cellIs" dxfId="277" priority="7" operator="greaterThan">
      <formula>0.4</formula>
    </cfRule>
  </conditionalFormatting>
  <conditionalFormatting sqref="C53:D53">
    <cfRule type="cellIs" dxfId="276" priority="6" operator="greaterThan">
      <formula>0</formula>
    </cfRule>
  </conditionalFormatting>
  <conditionalFormatting sqref="C17:L17">
    <cfRule type="expression" dxfId="275" priority="5">
      <formula>$C$5="nein"</formula>
    </cfRule>
  </conditionalFormatting>
  <conditionalFormatting sqref="C19:L19">
    <cfRule type="expression" dxfId="274" priority="4">
      <formula>$C$7="nein"</formula>
    </cfRule>
  </conditionalFormatting>
  <conditionalFormatting sqref="D63:L63">
    <cfRule type="cellIs" dxfId="273" priority="3" operator="lessThan">
      <formula>0</formula>
    </cfRule>
  </conditionalFormatting>
  <conditionalFormatting sqref="A1:XFD1048576">
    <cfRule type="containsErrors" dxfId="272" priority="18">
      <formula>ISERROR(A1)</formula>
    </cfRule>
  </conditionalFormatting>
  <conditionalFormatting sqref="D63">
    <cfRule type="cellIs" dxfId="271" priority="2" operator="lessThan">
      <formula>0</formula>
    </cfRule>
  </conditionalFormatting>
  <conditionalFormatting sqref="E63:L63">
    <cfRule type="cellIs" dxfId="27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pageSetUpPr fitToPage="1"/>
  </sheetPr>
  <dimension ref="A1:DY11"/>
  <sheetViews>
    <sheetView zoomScale="130" zoomScaleNormal="130" workbookViewId="0"/>
  </sheetViews>
  <sheetFormatPr baseColWidth="10" defaultColWidth="11.453125" defaultRowHeight="13" outlineLevelCol="1" x14ac:dyDescent="0.3"/>
  <cols>
    <col min="1" max="1" width="59.453125" style="69" customWidth="1"/>
    <col min="2" max="2" width="5.453125" style="70" customWidth="1"/>
    <col min="3" max="7" width="10.6328125" style="70" customWidth="1"/>
    <col min="8" max="8" width="2" style="70" customWidth="1"/>
    <col min="9" max="16" width="16.36328125" style="84" hidden="1" customWidth="1" outlineLevel="1"/>
    <col min="17" max="76" width="16.36328125" style="70" hidden="1" customWidth="1" outlineLevel="1"/>
    <col min="77" max="128" width="17.1796875" style="70" hidden="1" customWidth="1" outlineLevel="1"/>
    <col min="129" max="129" width="11.453125" style="70" collapsed="1"/>
    <col min="130" max="16384" width="11.453125" style="70"/>
  </cols>
  <sheetData>
    <row r="1" spans="1:128" s="269" customFormat="1" ht="11" thickBot="1" x14ac:dyDescent="0.3">
      <c r="A1" s="268"/>
      <c r="I1" s="270" t="s">
        <v>67</v>
      </c>
      <c r="J1" s="270" t="str">
        <f>I1</f>
        <v>Budget_Kursstaffel_1</v>
      </c>
      <c r="K1" s="270" t="str">
        <f>I1</f>
        <v>Budget_Kursstaffel_1</v>
      </c>
      <c r="L1" s="270" t="str">
        <f>I1</f>
        <v>Budget_Kursstaffel_1</v>
      </c>
      <c r="M1" s="271" t="s">
        <v>68</v>
      </c>
      <c r="N1" s="271" t="str">
        <f>M1</f>
        <v>Budget_Kursstaffel_2</v>
      </c>
      <c r="O1" s="271" t="str">
        <f>M1</f>
        <v>Budget_Kursstaffel_2</v>
      </c>
      <c r="P1" s="271" t="str">
        <f>M1</f>
        <v>Budget_Kursstaffel_2</v>
      </c>
      <c r="Q1" s="270" t="s">
        <v>70</v>
      </c>
      <c r="R1" s="270" t="str">
        <f t="shared" ref="R1" si="0">Q1</f>
        <v>Budget_Kursstaffel_3</v>
      </c>
      <c r="S1" s="270" t="str">
        <f t="shared" ref="S1" si="1">Q1</f>
        <v>Budget_Kursstaffel_3</v>
      </c>
      <c r="T1" s="270" t="str">
        <f t="shared" ref="T1" si="2">Q1</f>
        <v>Budget_Kursstaffel_3</v>
      </c>
      <c r="U1" s="271" t="s">
        <v>71</v>
      </c>
      <c r="V1" s="271" t="str">
        <f t="shared" ref="V1" si="3">U1</f>
        <v>Budget_Kursstaffel_4</v>
      </c>
      <c r="W1" s="271" t="str">
        <f t="shared" ref="W1" si="4">U1</f>
        <v>Budget_Kursstaffel_4</v>
      </c>
      <c r="X1" s="271" t="str">
        <f t="shared" ref="X1" si="5">U1</f>
        <v>Budget_Kursstaffel_4</v>
      </c>
      <c r="Y1" s="270" t="s">
        <v>72</v>
      </c>
      <c r="Z1" s="270" t="str">
        <f t="shared" ref="Z1" si="6">Y1</f>
        <v>Budget_Kursstaffel_5</v>
      </c>
      <c r="AA1" s="270" t="str">
        <f t="shared" ref="AA1" si="7">Y1</f>
        <v>Budget_Kursstaffel_5</v>
      </c>
      <c r="AB1" s="270" t="str">
        <f t="shared" ref="AB1" si="8">Y1</f>
        <v>Budget_Kursstaffel_5</v>
      </c>
      <c r="AC1" s="271" t="s">
        <v>73</v>
      </c>
      <c r="AD1" s="271" t="str">
        <f t="shared" ref="AD1" si="9">AC1</f>
        <v>Budget_Kursstaffel_6</v>
      </c>
      <c r="AE1" s="271" t="str">
        <f t="shared" ref="AE1" si="10">AC1</f>
        <v>Budget_Kursstaffel_6</v>
      </c>
      <c r="AF1" s="271" t="str">
        <f t="shared" ref="AF1" si="11">AC1</f>
        <v>Budget_Kursstaffel_6</v>
      </c>
      <c r="AG1" s="270" t="s">
        <v>74</v>
      </c>
      <c r="AH1" s="270" t="str">
        <f t="shared" ref="AH1" si="12">AG1</f>
        <v>Budget_Kursstaffel_7</v>
      </c>
      <c r="AI1" s="270" t="str">
        <f t="shared" ref="AI1" si="13">AG1</f>
        <v>Budget_Kursstaffel_7</v>
      </c>
      <c r="AJ1" s="270" t="str">
        <f t="shared" ref="AJ1" si="14">AG1</f>
        <v>Budget_Kursstaffel_7</v>
      </c>
      <c r="AK1" s="271" t="s">
        <v>75</v>
      </c>
      <c r="AL1" s="271" t="str">
        <f t="shared" ref="AL1" si="15">AK1</f>
        <v>Budget_Kursstaffel_8</v>
      </c>
      <c r="AM1" s="271" t="str">
        <f t="shared" ref="AM1" si="16">AK1</f>
        <v>Budget_Kursstaffel_8</v>
      </c>
      <c r="AN1" s="271" t="str">
        <f t="shared" ref="AN1" si="17">AK1</f>
        <v>Budget_Kursstaffel_8</v>
      </c>
      <c r="AO1" s="270" t="s">
        <v>76</v>
      </c>
      <c r="AP1" s="270" t="str">
        <f t="shared" ref="AP1" si="18">AO1</f>
        <v>Budget_Kursstaffel_9</v>
      </c>
      <c r="AQ1" s="270" t="str">
        <f t="shared" ref="AQ1" si="19">AO1</f>
        <v>Budget_Kursstaffel_9</v>
      </c>
      <c r="AR1" s="270" t="str">
        <f t="shared" ref="AR1" si="20">AO1</f>
        <v>Budget_Kursstaffel_9</v>
      </c>
      <c r="AS1" s="271" t="s">
        <v>77</v>
      </c>
      <c r="AT1" s="271" t="str">
        <f t="shared" ref="AT1" si="21">AS1</f>
        <v>Budget_Kursstaffel_10</v>
      </c>
      <c r="AU1" s="271" t="str">
        <f t="shared" ref="AU1" si="22">AS1</f>
        <v>Budget_Kursstaffel_10</v>
      </c>
      <c r="AV1" s="271" t="str">
        <f t="shared" ref="AV1" si="23">AS1</f>
        <v>Budget_Kursstaffel_10</v>
      </c>
      <c r="AW1" s="270" t="s">
        <v>78</v>
      </c>
      <c r="AX1" s="270" t="str">
        <f t="shared" ref="AX1" si="24">AW1</f>
        <v>Budget_Kursstaffel_11</v>
      </c>
      <c r="AY1" s="270" t="str">
        <f t="shared" ref="AY1" si="25">AW1</f>
        <v>Budget_Kursstaffel_11</v>
      </c>
      <c r="AZ1" s="270" t="str">
        <f t="shared" ref="AZ1" si="26">AW1</f>
        <v>Budget_Kursstaffel_11</v>
      </c>
      <c r="BA1" s="271" t="s">
        <v>79</v>
      </c>
      <c r="BB1" s="271" t="str">
        <f t="shared" ref="BB1" si="27">BA1</f>
        <v>Budget_Kursstaffel_12</v>
      </c>
      <c r="BC1" s="271" t="str">
        <f t="shared" ref="BC1" si="28">BA1</f>
        <v>Budget_Kursstaffel_12</v>
      </c>
      <c r="BD1" s="271" t="str">
        <f t="shared" ref="BD1" si="29">BA1</f>
        <v>Budget_Kursstaffel_12</v>
      </c>
      <c r="BE1" s="270" t="s">
        <v>80</v>
      </c>
      <c r="BF1" s="270" t="str">
        <f t="shared" ref="BF1" si="30">BE1</f>
        <v>Budget_Kursstaffel_13</v>
      </c>
      <c r="BG1" s="270" t="str">
        <f t="shared" ref="BG1" si="31">BE1</f>
        <v>Budget_Kursstaffel_13</v>
      </c>
      <c r="BH1" s="270" t="str">
        <f t="shared" ref="BH1" si="32">BE1</f>
        <v>Budget_Kursstaffel_13</v>
      </c>
      <c r="BI1" s="271" t="s">
        <v>81</v>
      </c>
      <c r="BJ1" s="271" t="str">
        <f t="shared" ref="BJ1" si="33">BI1</f>
        <v>Budget_Kursstaffel_14</v>
      </c>
      <c r="BK1" s="271" t="str">
        <f t="shared" ref="BK1" si="34">BI1</f>
        <v>Budget_Kursstaffel_14</v>
      </c>
      <c r="BL1" s="271" t="str">
        <f t="shared" ref="BL1" si="35">BI1</f>
        <v>Budget_Kursstaffel_14</v>
      </c>
      <c r="BM1" s="270" t="s">
        <v>82</v>
      </c>
      <c r="BN1" s="270" t="str">
        <f t="shared" ref="BN1" si="36">BM1</f>
        <v>Budget_Kursstaffel_15</v>
      </c>
      <c r="BO1" s="270" t="str">
        <f t="shared" ref="BO1" si="37">BM1</f>
        <v>Budget_Kursstaffel_15</v>
      </c>
      <c r="BP1" s="270" t="str">
        <f t="shared" ref="BP1" si="38">BM1</f>
        <v>Budget_Kursstaffel_15</v>
      </c>
      <c r="BQ1" s="271" t="s">
        <v>83</v>
      </c>
      <c r="BR1" s="271" t="str">
        <f t="shared" ref="BR1" si="39">BQ1</f>
        <v>Budget_Kursstaffel_16</v>
      </c>
      <c r="BS1" s="271" t="str">
        <f t="shared" ref="BS1" si="40">BQ1</f>
        <v>Budget_Kursstaffel_16</v>
      </c>
      <c r="BT1" s="271" t="str">
        <f t="shared" ref="BT1" si="41">BQ1</f>
        <v>Budget_Kursstaffel_16</v>
      </c>
      <c r="BU1" s="270" t="s">
        <v>84</v>
      </c>
      <c r="BV1" s="270" t="str">
        <f t="shared" ref="BV1" si="42">BU1</f>
        <v>Budget_Kursstaffel_17</v>
      </c>
      <c r="BW1" s="270" t="str">
        <f t="shared" ref="BW1" si="43">BU1</f>
        <v>Budget_Kursstaffel_17</v>
      </c>
      <c r="BX1" s="270" t="str">
        <f t="shared" ref="BX1" si="44">BU1</f>
        <v>Budget_Kursstaffel_17</v>
      </c>
      <c r="BY1" s="271" t="s">
        <v>85</v>
      </c>
      <c r="BZ1" s="271" t="str">
        <f t="shared" ref="BZ1" si="45">BY1</f>
        <v>Budget_Kursstaffel_18</v>
      </c>
      <c r="CA1" s="271" t="str">
        <f t="shared" ref="CA1" si="46">BY1</f>
        <v>Budget_Kursstaffel_18</v>
      </c>
      <c r="CB1" s="271" t="str">
        <f t="shared" ref="CB1" si="47">BY1</f>
        <v>Budget_Kursstaffel_18</v>
      </c>
      <c r="CC1" s="270" t="s">
        <v>86</v>
      </c>
      <c r="CD1" s="270" t="str">
        <f t="shared" ref="CD1" si="48">CC1</f>
        <v>Budget_Kursstaffel_19</v>
      </c>
      <c r="CE1" s="270" t="str">
        <f t="shared" ref="CE1" si="49">CC1</f>
        <v>Budget_Kursstaffel_19</v>
      </c>
      <c r="CF1" s="270" t="str">
        <f t="shared" ref="CF1" si="50">CC1</f>
        <v>Budget_Kursstaffel_19</v>
      </c>
      <c r="CG1" s="271" t="s">
        <v>87</v>
      </c>
      <c r="CH1" s="271" t="str">
        <f t="shared" ref="CH1" si="51">CG1</f>
        <v>Budget_Kursstaffel_20</v>
      </c>
      <c r="CI1" s="271" t="str">
        <f t="shared" ref="CI1" si="52">CG1</f>
        <v>Budget_Kursstaffel_20</v>
      </c>
      <c r="CJ1" s="271" t="str">
        <f t="shared" ref="CJ1" si="53">CG1</f>
        <v>Budget_Kursstaffel_20</v>
      </c>
      <c r="CK1" s="270" t="s">
        <v>88</v>
      </c>
      <c r="CL1" s="270" t="str">
        <f t="shared" ref="CL1" si="54">CK1</f>
        <v>Budget_Kursstaffel_21</v>
      </c>
      <c r="CM1" s="270" t="str">
        <f t="shared" ref="CM1" si="55">CK1</f>
        <v>Budget_Kursstaffel_21</v>
      </c>
      <c r="CN1" s="270" t="str">
        <f t="shared" ref="CN1" si="56">CK1</f>
        <v>Budget_Kursstaffel_21</v>
      </c>
      <c r="CO1" s="271" t="s">
        <v>89</v>
      </c>
      <c r="CP1" s="271" t="str">
        <f t="shared" ref="CP1" si="57">CO1</f>
        <v>Budget_Kursstaffel_22</v>
      </c>
      <c r="CQ1" s="271" t="str">
        <f t="shared" ref="CQ1" si="58">CO1</f>
        <v>Budget_Kursstaffel_22</v>
      </c>
      <c r="CR1" s="271" t="str">
        <f t="shared" ref="CR1" si="59">CO1</f>
        <v>Budget_Kursstaffel_22</v>
      </c>
      <c r="CS1" s="270" t="s">
        <v>90</v>
      </c>
      <c r="CT1" s="270" t="str">
        <f t="shared" ref="CT1" si="60">CS1</f>
        <v>Budget_Kursstaffel_23</v>
      </c>
      <c r="CU1" s="270" t="str">
        <f t="shared" ref="CU1" si="61">CS1</f>
        <v>Budget_Kursstaffel_23</v>
      </c>
      <c r="CV1" s="270" t="str">
        <f t="shared" ref="CV1" si="62">CS1</f>
        <v>Budget_Kursstaffel_23</v>
      </c>
      <c r="CW1" s="271" t="s">
        <v>91</v>
      </c>
      <c r="CX1" s="271" t="str">
        <f t="shared" ref="CX1" si="63">CW1</f>
        <v>Budget_Kursstaffel_24</v>
      </c>
      <c r="CY1" s="271" t="str">
        <f t="shared" ref="CY1" si="64">CW1</f>
        <v>Budget_Kursstaffel_24</v>
      </c>
      <c r="CZ1" s="271" t="str">
        <f t="shared" ref="CZ1" si="65">CW1</f>
        <v>Budget_Kursstaffel_24</v>
      </c>
      <c r="DA1" s="270" t="s">
        <v>92</v>
      </c>
      <c r="DB1" s="270" t="str">
        <f t="shared" ref="DB1" si="66">DA1</f>
        <v>Budget_Kursstaffel_25</v>
      </c>
      <c r="DC1" s="270" t="str">
        <f t="shared" ref="DC1" si="67">DA1</f>
        <v>Budget_Kursstaffel_25</v>
      </c>
      <c r="DD1" s="270" t="str">
        <f t="shared" ref="DD1" si="68">DA1</f>
        <v>Budget_Kursstaffel_25</v>
      </c>
      <c r="DE1" s="271" t="s">
        <v>93</v>
      </c>
      <c r="DF1" s="271" t="str">
        <f t="shared" ref="DF1" si="69">DE1</f>
        <v>Budget_Kursstaffel_26</v>
      </c>
      <c r="DG1" s="271" t="str">
        <f t="shared" ref="DG1" si="70">DE1</f>
        <v>Budget_Kursstaffel_26</v>
      </c>
      <c r="DH1" s="271" t="str">
        <f t="shared" ref="DH1" si="71">DE1</f>
        <v>Budget_Kursstaffel_26</v>
      </c>
      <c r="DI1" s="270" t="s">
        <v>94</v>
      </c>
      <c r="DJ1" s="270" t="str">
        <f t="shared" ref="DJ1" si="72">DI1</f>
        <v>Budget_Kursstaffel_27</v>
      </c>
      <c r="DK1" s="270" t="str">
        <f t="shared" ref="DK1" si="73">DI1</f>
        <v>Budget_Kursstaffel_27</v>
      </c>
      <c r="DL1" s="270" t="str">
        <f t="shared" ref="DL1" si="74">DI1</f>
        <v>Budget_Kursstaffel_27</v>
      </c>
      <c r="DM1" s="271" t="s">
        <v>95</v>
      </c>
      <c r="DN1" s="271" t="str">
        <f t="shared" ref="DN1" si="75">DM1</f>
        <v>Budget_Kursstaffel_28</v>
      </c>
      <c r="DO1" s="271" t="str">
        <f t="shared" ref="DO1" si="76">DM1</f>
        <v>Budget_Kursstaffel_28</v>
      </c>
      <c r="DP1" s="271" t="str">
        <f t="shared" ref="DP1" si="77">DM1</f>
        <v>Budget_Kursstaffel_28</v>
      </c>
      <c r="DQ1" s="270" t="s">
        <v>96</v>
      </c>
      <c r="DR1" s="270" t="str">
        <f t="shared" ref="DR1" si="78">DQ1</f>
        <v>Budget_Kursstaffel_29</v>
      </c>
      <c r="DS1" s="270" t="str">
        <f t="shared" ref="DS1" si="79">DQ1</f>
        <v>Budget_Kursstaffel_29</v>
      </c>
      <c r="DT1" s="270" t="str">
        <f t="shared" ref="DT1" si="80">DQ1</f>
        <v>Budget_Kursstaffel_29</v>
      </c>
      <c r="DU1" s="271" t="s">
        <v>97</v>
      </c>
      <c r="DV1" s="271" t="str">
        <f t="shared" ref="DV1" si="81">DU1</f>
        <v>Budget_Kursstaffel_30</v>
      </c>
      <c r="DW1" s="271" t="str">
        <f t="shared" ref="DW1" si="82">DU1</f>
        <v>Budget_Kursstaffel_30</v>
      </c>
      <c r="DX1" s="271" t="str">
        <f t="shared" ref="DX1" si="83">DU1</f>
        <v>Budget_Kursstaffel_30</v>
      </c>
    </row>
    <row r="2" spans="1:128" s="76" customFormat="1" ht="13.5" thickBot="1" x14ac:dyDescent="0.35">
      <c r="A2" s="73" t="s">
        <v>64</v>
      </c>
      <c r="B2" s="74"/>
      <c r="C2" s="75">
        <f ca="1">MIN(I2:DX2)</f>
        <v>0</v>
      </c>
      <c r="D2" s="75">
        <f ca="1">C2+1</f>
        <v>1</v>
      </c>
      <c r="E2" s="75">
        <f t="shared" ref="E2:F2" ca="1" si="84">D2+1</f>
        <v>2</v>
      </c>
      <c r="F2" s="75">
        <f t="shared" ca="1" si="84"/>
        <v>3</v>
      </c>
      <c r="G2" s="75" t="s">
        <v>13</v>
      </c>
      <c r="I2" s="71" t="str">
        <f ca="1">INDIRECT("'"&amp;I$1&amp;"'!"&amp;"C39",TRUE)</f>
        <v/>
      </c>
      <c r="J2" s="71" t="str">
        <f ca="1">INDIRECT("'"&amp;J$1&amp;"'!"&amp;"D39",TRUE)</f>
        <v/>
      </c>
      <c r="K2" s="71" t="str">
        <f ca="1">INDIRECT("'"&amp;K$1&amp;"'!"&amp;"E39",TRUE)</f>
        <v/>
      </c>
      <c r="L2" s="71" t="str">
        <f ca="1">INDIRECT("'"&amp;L$1&amp;"'!"&amp;"F39",TRUE)</f>
        <v/>
      </c>
      <c r="M2" s="72" t="str">
        <f ca="1">INDIRECT("'"&amp;M$1&amp;"'!"&amp;"C39",TRUE)</f>
        <v/>
      </c>
      <c r="N2" s="72" t="str">
        <f ca="1">INDIRECT("'"&amp;N$1&amp;"'!"&amp;"D39",TRUE)</f>
        <v/>
      </c>
      <c r="O2" s="72" t="str">
        <f ca="1">INDIRECT("'"&amp;O$1&amp;"'!"&amp;"E39",TRUE)</f>
        <v/>
      </c>
      <c r="P2" s="72" t="str">
        <f ca="1">INDIRECT("'"&amp;P$1&amp;"'!"&amp;"F39",TRUE)</f>
        <v/>
      </c>
      <c r="Q2" s="71" t="str">
        <f t="shared" ref="Q2" ca="1" si="85">INDIRECT("'"&amp;Q$1&amp;"'!"&amp;"C39",TRUE)</f>
        <v/>
      </c>
      <c r="R2" s="71" t="str">
        <f t="shared" ref="R2" ca="1" si="86">INDIRECT("'"&amp;R$1&amp;"'!"&amp;"D39",TRUE)</f>
        <v/>
      </c>
      <c r="S2" s="71" t="str">
        <f t="shared" ref="S2" ca="1" si="87">INDIRECT("'"&amp;S$1&amp;"'!"&amp;"E39",TRUE)</f>
        <v/>
      </c>
      <c r="T2" s="71" t="str">
        <f t="shared" ref="T2" ca="1" si="88">INDIRECT("'"&amp;T$1&amp;"'!"&amp;"F39",TRUE)</f>
        <v/>
      </c>
      <c r="U2" s="72" t="str">
        <f t="shared" ref="U2" ca="1" si="89">INDIRECT("'"&amp;U$1&amp;"'!"&amp;"C39",TRUE)</f>
        <v/>
      </c>
      <c r="V2" s="72" t="str">
        <f t="shared" ref="V2" ca="1" si="90">INDIRECT("'"&amp;V$1&amp;"'!"&amp;"D39",TRUE)</f>
        <v/>
      </c>
      <c r="W2" s="72" t="str">
        <f t="shared" ref="W2" ca="1" si="91">INDIRECT("'"&amp;W$1&amp;"'!"&amp;"E39",TRUE)</f>
        <v/>
      </c>
      <c r="X2" s="72" t="str">
        <f t="shared" ref="X2" ca="1" si="92">INDIRECT("'"&amp;X$1&amp;"'!"&amp;"F39",TRUE)</f>
        <v/>
      </c>
      <c r="Y2" s="71" t="str">
        <f t="shared" ref="Y2" ca="1" si="93">INDIRECT("'"&amp;Y$1&amp;"'!"&amp;"C39",TRUE)</f>
        <v/>
      </c>
      <c r="Z2" s="71" t="str">
        <f t="shared" ref="Z2" ca="1" si="94">INDIRECT("'"&amp;Z$1&amp;"'!"&amp;"D39",TRUE)</f>
        <v/>
      </c>
      <c r="AA2" s="71" t="str">
        <f t="shared" ref="AA2" ca="1" si="95">INDIRECT("'"&amp;AA$1&amp;"'!"&amp;"E39",TRUE)</f>
        <v/>
      </c>
      <c r="AB2" s="71" t="str">
        <f t="shared" ref="AB2" ca="1" si="96">INDIRECT("'"&amp;AB$1&amp;"'!"&amp;"F39",TRUE)</f>
        <v/>
      </c>
      <c r="AC2" s="72" t="str">
        <f t="shared" ref="AC2" ca="1" si="97">INDIRECT("'"&amp;AC$1&amp;"'!"&amp;"C39",TRUE)</f>
        <v/>
      </c>
      <c r="AD2" s="72" t="str">
        <f t="shared" ref="AD2" ca="1" si="98">INDIRECT("'"&amp;AD$1&amp;"'!"&amp;"D39",TRUE)</f>
        <v/>
      </c>
      <c r="AE2" s="72" t="str">
        <f t="shared" ref="AE2" ca="1" si="99">INDIRECT("'"&amp;AE$1&amp;"'!"&amp;"E39",TRUE)</f>
        <v/>
      </c>
      <c r="AF2" s="72" t="str">
        <f t="shared" ref="AF2" ca="1" si="100">INDIRECT("'"&amp;AF$1&amp;"'!"&amp;"F39",TRUE)</f>
        <v/>
      </c>
      <c r="AG2" s="71" t="str">
        <f t="shared" ref="AG2" ca="1" si="101">INDIRECT("'"&amp;AG$1&amp;"'!"&amp;"C39",TRUE)</f>
        <v/>
      </c>
      <c r="AH2" s="71" t="str">
        <f t="shared" ref="AH2" ca="1" si="102">INDIRECT("'"&amp;AH$1&amp;"'!"&amp;"D39",TRUE)</f>
        <v/>
      </c>
      <c r="AI2" s="71" t="str">
        <f t="shared" ref="AI2" ca="1" si="103">INDIRECT("'"&amp;AI$1&amp;"'!"&amp;"E39",TRUE)</f>
        <v/>
      </c>
      <c r="AJ2" s="71" t="str">
        <f t="shared" ref="AJ2" ca="1" si="104">INDIRECT("'"&amp;AJ$1&amp;"'!"&amp;"F39",TRUE)</f>
        <v/>
      </c>
      <c r="AK2" s="72" t="str">
        <f t="shared" ref="AK2" ca="1" si="105">INDIRECT("'"&amp;AK$1&amp;"'!"&amp;"C39",TRUE)</f>
        <v/>
      </c>
      <c r="AL2" s="72" t="str">
        <f t="shared" ref="AL2" ca="1" si="106">INDIRECT("'"&amp;AL$1&amp;"'!"&amp;"D39",TRUE)</f>
        <v/>
      </c>
      <c r="AM2" s="72" t="str">
        <f t="shared" ref="AM2" ca="1" si="107">INDIRECT("'"&amp;AM$1&amp;"'!"&amp;"E39",TRUE)</f>
        <v/>
      </c>
      <c r="AN2" s="72" t="str">
        <f t="shared" ref="AN2" ca="1" si="108">INDIRECT("'"&amp;AN$1&amp;"'!"&amp;"F39",TRUE)</f>
        <v/>
      </c>
      <c r="AO2" s="71" t="str">
        <f t="shared" ref="AO2" ca="1" si="109">INDIRECT("'"&amp;AO$1&amp;"'!"&amp;"C39",TRUE)</f>
        <v/>
      </c>
      <c r="AP2" s="71" t="str">
        <f t="shared" ref="AP2" ca="1" si="110">INDIRECT("'"&amp;AP$1&amp;"'!"&amp;"D39",TRUE)</f>
        <v/>
      </c>
      <c r="AQ2" s="71" t="str">
        <f t="shared" ref="AQ2" ca="1" si="111">INDIRECT("'"&amp;AQ$1&amp;"'!"&amp;"E39",TRUE)</f>
        <v/>
      </c>
      <c r="AR2" s="71" t="str">
        <f t="shared" ref="AR2" ca="1" si="112">INDIRECT("'"&amp;AR$1&amp;"'!"&amp;"F39",TRUE)</f>
        <v/>
      </c>
      <c r="AS2" s="72" t="str">
        <f t="shared" ref="AS2" ca="1" si="113">INDIRECT("'"&amp;AS$1&amp;"'!"&amp;"C39",TRUE)</f>
        <v/>
      </c>
      <c r="AT2" s="72" t="str">
        <f t="shared" ref="AT2" ca="1" si="114">INDIRECT("'"&amp;AT$1&amp;"'!"&amp;"D39",TRUE)</f>
        <v/>
      </c>
      <c r="AU2" s="72" t="str">
        <f t="shared" ref="AU2" ca="1" si="115">INDIRECT("'"&amp;AU$1&amp;"'!"&amp;"E39",TRUE)</f>
        <v/>
      </c>
      <c r="AV2" s="72" t="str">
        <f t="shared" ref="AV2" ca="1" si="116">INDIRECT("'"&amp;AV$1&amp;"'!"&amp;"F39",TRUE)</f>
        <v/>
      </c>
      <c r="AW2" s="71" t="str">
        <f t="shared" ref="AW2" ca="1" si="117">INDIRECT("'"&amp;AW$1&amp;"'!"&amp;"C39",TRUE)</f>
        <v/>
      </c>
      <c r="AX2" s="71" t="str">
        <f t="shared" ref="AX2" ca="1" si="118">INDIRECT("'"&amp;AX$1&amp;"'!"&amp;"D39",TRUE)</f>
        <v/>
      </c>
      <c r="AY2" s="71" t="str">
        <f t="shared" ref="AY2" ca="1" si="119">INDIRECT("'"&amp;AY$1&amp;"'!"&amp;"E39",TRUE)</f>
        <v/>
      </c>
      <c r="AZ2" s="71" t="str">
        <f t="shared" ref="AZ2" ca="1" si="120">INDIRECT("'"&amp;AZ$1&amp;"'!"&amp;"F39",TRUE)</f>
        <v/>
      </c>
      <c r="BA2" s="72" t="str">
        <f t="shared" ref="BA2" ca="1" si="121">INDIRECT("'"&amp;BA$1&amp;"'!"&amp;"C39",TRUE)</f>
        <v/>
      </c>
      <c r="BB2" s="72" t="str">
        <f t="shared" ref="BB2" ca="1" si="122">INDIRECT("'"&amp;BB$1&amp;"'!"&amp;"D39",TRUE)</f>
        <v/>
      </c>
      <c r="BC2" s="72" t="str">
        <f t="shared" ref="BC2" ca="1" si="123">INDIRECT("'"&amp;BC$1&amp;"'!"&amp;"E39",TRUE)</f>
        <v/>
      </c>
      <c r="BD2" s="72" t="str">
        <f t="shared" ref="BD2" ca="1" si="124">INDIRECT("'"&amp;BD$1&amp;"'!"&amp;"F39",TRUE)</f>
        <v/>
      </c>
      <c r="BE2" s="71" t="str">
        <f t="shared" ref="BE2" ca="1" si="125">INDIRECT("'"&amp;BE$1&amp;"'!"&amp;"C39",TRUE)</f>
        <v/>
      </c>
      <c r="BF2" s="71" t="str">
        <f t="shared" ref="BF2" ca="1" si="126">INDIRECT("'"&amp;BF$1&amp;"'!"&amp;"D39",TRUE)</f>
        <v/>
      </c>
      <c r="BG2" s="71" t="str">
        <f t="shared" ref="BG2" ca="1" si="127">INDIRECT("'"&amp;BG$1&amp;"'!"&amp;"E39",TRUE)</f>
        <v/>
      </c>
      <c r="BH2" s="71" t="str">
        <f t="shared" ref="BH2" ca="1" si="128">INDIRECT("'"&amp;BH$1&amp;"'!"&amp;"F39",TRUE)</f>
        <v/>
      </c>
      <c r="BI2" s="72" t="str">
        <f t="shared" ref="BI2" ca="1" si="129">INDIRECT("'"&amp;BI$1&amp;"'!"&amp;"C39",TRUE)</f>
        <v/>
      </c>
      <c r="BJ2" s="72" t="str">
        <f t="shared" ref="BJ2" ca="1" si="130">INDIRECT("'"&amp;BJ$1&amp;"'!"&amp;"D39",TRUE)</f>
        <v/>
      </c>
      <c r="BK2" s="72" t="str">
        <f t="shared" ref="BK2" ca="1" si="131">INDIRECT("'"&amp;BK$1&amp;"'!"&amp;"E39",TRUE)</f>
        <v/>
      </c>
      <c r="BL2" s="72" t="str">
        <f t="shared" ref="BL2" ca="1" si="132">INDIRECT("'"&amp;BL$1&amp;"'!"&amp;"F39",TRUE)</f>
        <v/>
      </c>
      <c r="BM2" s="71" t="str">
        <f t="shared" ref="BM2" ca="1" si="133">INDIRECT("'"&amp;BM$1&amp;"'!"&amp;"C39",TRUE)</f>
        <v/>
      </c>
      <c r="BN2" s="71" t="str">
        <f t="shared" ref="BN2" ca="1" si="134">INDIRECT("'"&amp;BN$1&amp;"'!"&amp;"D39",TRUE)</f>
        <v/>
      </c>
      <c r="BO2" s="71" t="str">
        <f t="shared" ref="BO2" ca="1" si="135">INDIRECT("'"&amp;BO$1&amp;"'!"&amp;"E39",TRUE)</f>
        <v/>
      </c>
      <c r="BP2" s="71" t="str">
        <f t="shared" ref="BP2" ca="1" si="136">INDIRECT("'"&amp;BP$1&amp;"'!"&amp;"F39",TRUE)</f>
        <v/>
      </c>
      <c r="BQ2" s="72" t="str">
        <f t="shared" ref="BQ2" ca="1" si="137">INDIRECT("'"&amp;BQ$1&amp;"'!"&amp;"C39",TRUE)</f>
        <v/>
      </c>
      <c r="BR2" s="72" t="str">
        <f t="shared" ref="BR2" ca="1" si="138">INDIRECT("'"&amp;BR$1&amp;"'!"&amp;"D39",TRUE)</f>
        <v/>
      </c>
      <c r="BS2" s="72" t="str">
        <f t="shared" ref="BS2" ca="1" si="139">INDIRECT("'"&amp;BS$1&amp;"'!"&amp;"E39",TRUE)</f>
        <v/>
      </c>
      <c r="BT2" s="72" t="str">
        <f t="shared" ref="BT2" ca="1" si="140">INDIRECT("'"&amp;BT$1&amp;"'!"&amp;"F39",TRUE)</f>
        <v/>
      </c>
      <c r="BU2" s="71" t="str">
        <f t="shared" ref="BU2" ca="1" si="141">INDIRECT("'"&amp;BU$1&amp;"'!"&amp;"C39",TRUE)</f>
        <v/>
      </c>
      <c r="BV2" s="71" t="str">
        <f t="shared" ref="BV2" ca="1" si="142">INDIRECT("'"&amp;BV$1&amp;"'!"&amp;"D39",TRUE)</f>
        <v/>
      </c>
      <c r="BW2" s="71" t="str">
        <f t="shared" ref="BW2" ca="1" si="143">INDIRECT("'"&amp;BW$1&amp;"'!"&amp;"E39",TRUE)</f>
        <v/>
      </c>
      <c r="BX2" s="71" t="str">
        <f t="shared" ref="BX2" ca="1" si="144">INDIRECT("'"&amp;BX$1&amp;"'!"&amp;"F39",TRUE)</f>
        <v/>
      </c>
      <c r="BY2" s="72" t="str">
        <f t="shared" ref="BY2" ca="1" si="145">INDIRECT("'"&amp;BY$1&amp;"'!"&amp;"C39",TRUE)</f>
        <v/>
      </c>
      <c r="BZ2" s="72" t="str">
        <f t="shared" ref="BZ2" ca="1" si="146">INDIRECT("'"&amp;BZ$1&amp;"'!"&amp;"D39",TRUE)</f>
        <v/>
      </c>
      <c r="CA2" s="72" t="str">
        <f t="shared" ref="CA2" ca="1" si="147">INDIRECT("'"&amp;CA$1&amp;"'!"&amp;"E39",TRUE)</f>
        <v/>
      </c>
      <c r="CB2" s="72" t="str">
        <f t="shared" ref="CB2" ca="1" si="148">INDIRECT("'"&amp;CB$1&amp;"'!"&amp;"F39",TRUE)</f>
        <v/>
      </c>
      <c r="CC2" s="71" t="str">
        <f t="shared" ref="CC2" ca="1" si="149">INDIRECT("'"&amp;CC$1&amp;"'!"&amp;"C39",TRUE)</f>
        <v/>
      </c>
      <c r="CD2" s="71" t="str">
        <f t="shared" ref="CD2" ca="1" si="150">INDIRECT("'"&amp;CD$1&amp;"'!"&amp;"D39",TRUE)</f>
        <v/>
      </c>
      <c r="CE2" s="71" t="str">
        <f t="shared" ref="CE2" ca="1" si="151">INDIRECT("'"&amp;CE$1&amp;"'!"&amp;"E39",TRUE)</f>
        <v/>
      </c>
      <c r="CF2" s="71" t="str">
        <f t="shared" ref="CF2" ca="1" si="152">INDIRECT("'"&amp;CF$1&amp;"'!"&amp;"F39",TRUE)</f>
        <v/>
      </c>
      <c r="CG2" s="72" t="str">
        <f t="shared" ref="CG2" ca="1" si="153">INDIRECT("'"&amp;CG$1&amp;"'!"&amp;"C39",TRUE)</f>
        <v/>
      </c>
      <c r="CH2" s="72" t="str">
        <f t="shared" ref="CH2" ca="1" si="154">INDIRECT("'"&amp;CH$1&amp;"'!"&amp;"D39",TRUE)</f>
        <v/>
      </c>
      <c r="CI2" s="72" t="str">
        <f t="shared" ref="CI2" ca="1" si="155">INDIRECT("'"&amp;CI$1&amp;"'!"&amp;"E39",TRUE)</f>
        <v/>
      </c>
      <c r="CJ2" s="72" t="str">
        <f t="shared" ref="CJ2" ca="1" si="156">INDIRECT("'"&amp;CJ$1&amp;"'!"&amp;"F39",TRUE)</f>
        <v/>
      </c>
      <c r="CK2" s="71" t="str">
        <f t="shared" ref="CK2" ca="1" si="157">INDIRECT("'"&amp;CK$1&amp;"'!"&amp;"C39",TRUE)</f>
        <v/>
      </c>
      <c r="CL2" s="71" t="str">
        <f t="shared" ref="CL2" ca="1" si="158">INDIRECT("'"&amp;CL$1&amp;"'!"&amp;"D39",TRUE)</f>
        <v/>
      </c>
      <c r="CM2" s="71" t="str">
        <f t="shared" ref="CM2" ca="1" si="159">INDIRECT("'"&amp;CM$1&amp;"'!"&amp;"E39",TRUE)</f>
        <v/>
      </c>
      <c r="CN2" s="71" t="str">
        <f t="shared" ref="CN2" ca="1" si="160">INDIRECT("'"&amp;CN$1&amp;"'!"&amp;"F39",TRUE)</f>
        <v/>
      </c>
      <c r="CO2" s="72" t="str">
        <f t="shared" ref="CO2" ca="1" si="161">INDIRECT("'"&amp;CO$1&amp;"'!"&amp;"C39",TRUE)</f>
        <v/>
      </c>
      <c r="CP2" s="72" t="str">
        <f t="shared" ref="CP2" ca="1" si="162">INDIRECT("'"&amp;CP$1&amp;"'!"&amp;"D39",TRUE)</f>
        <v/>
      </c>
      <c r="CQ2" s="72" t="str">
        <f t="shared" ref="CQ2" ca="1" si="163">INDIRECT("'"&amp;CQ$1&amp;"'!"&amp;"E39",TRUE)</f>
        <v/>
      </c>
      <c r="CR2" s="72" t="str">
        <f t="shared" ref="CR2" ca="1" si="164">INDIRECT("'"&amp;CR$1&amp;"'!"&amp;"F39",TRUE)</f>
        <v/>
      </c>
      <c r="CS2" s="71" t="str">
        <f t="shared" ref="CS2" ca="1" si="165">INDIRECT("'"&amp;CS$1&amp;"'!"&amp;"C39",TRUE)</f>
        <v/>
      </c>
      <c r="CT2" s="71" t="str">
        <f t="shared" ref="CT2" ca="1" si="166">INDIRECT("'"&amp;CT$1&amp;"'!"&amp;"D39",TRUE)</f>
        <v/>
      </c>
      <c r="CU2" s="71" t="str">
        <f t="shared" ref="CU2" ca="1" si="167">INDIRECT("'"&amp;CU$1&amp;"'!"&amp;"E39",TRUE)</f>
        <v/>
      </c>
      <c r="CV2" s="71" t="str">
        <f t="shared" ref="CV2" ca="1" si="168">INDIRECT("'"&amp;CV$1&amp;"'!"&amp;"F39",TRUE)</f>
        <v/>
      </c>
      <c r="CW2" s="72" t="str">
        <f t="shared" ref="CW2" ca="1" si="169">INDIRECT("'"&amp;CW$1&amp;"'!"&amp;"C39",TRUE)</f>
        <v/>
      </c>
      <c r="CX2" s="72" t="str">
        <f t="shared" ref="CX2" ca="1" si="170">INDIRECT("'"&amp;CX$1&amp;"'!"&amp;"D39",TRUE)</f>
        <v/>
      </c>
      <c r="CY2" s="72" t="str">
        <f t="shared" ref="CY2" ca="1" si="171">INDIRECT("'"&amp;CY$1&amp;"'!"&amp;"E39",TRUE)</f>
        <v/>
      </c>
      <c r="CZ2" s="72" t="str">
        <f t="shared" ref="CZ2" ca="1" si="172">INDIRECT("'"&amp;CZ$1&amp;"'!"&amp;"F39",TRUE)</f>
        <v/>
      </c>
      <c r="DA2" s="71" t="str">
        <f t="shared" ref="DA2" ca="1" si="173">INDIRECT("'"&amp;DA$1&amp;"'!"&amp;"C39",TRUE)</f>
        <v/>
      </c>
      <c r="DB2" s="71" t="str">
        <f t="shared" ref="DB2" ca="1" si="174">INDIRECT("'"&amp;DB$1&amp;"'!"&amp;"D39",TRUE)</f>
        <v/>
      </c>
      <c r="DC2" s="71" t="str">
        <f t="shared" ref="DC2" ca="1" si="175">INDIRECT("'"&amp;DC$1&amp;"'!"&amp;"E39",TRUE)</f>
        <v/>
      </c>
      <c r="DD2" s="71" t="str">
        <f t="shared" ref="DD2" ca="1" si="176">INDIRECT("'"&amp;DD$1&amp;"'!"&amp;"F39",TRUE)</f>
        <v/>
      </c>
      <c r="DE2" s="72" t="str">
        <f t="shared" ref="DE2" ca="1" si="177">INDIRECT("'"&amp;DE$1&amp;"'!"&amp;"C39",TRUE)</f>
        <v/>
      </c>
      <c r="DF2" s="72" t="str">
        <f t="shared" ref="DF2" ca="1" si="178">INDIRECT("'"&amp;DF$1&amp;"'!"&amp;"D39",TRUE)</f>
        <v/>
      </c>
      <c r="DG2" s="72" t="str">
        <f t="shared" ref="DG2" ca="1" si="179">INDIRECT("'"&amp;DG$1&amp;"'!"&amp;"E39",TRUE)</f>
        <v/>
      </c>
      <c r="DH2" s="72" t="str">
        <f t="shared" ref="DH2" ca="1" si="180">INDIRECT("'"&amp;DH$1&amp;"'!"&amp;"F39",TRUE)</f>
        <v/>
      </c>
      <c r="DI2" s="71" t="str">
        <f t="shared" ref="DI2" ca="1" si="181">INDIRECT("'"&amp;DI$1&amp;"'!"&amp;"C39",TRUE)</f>
        <v/>
      </c>
      <c r="DJ2" s="71" t="str">
        <f t="shared" ref="DJ2" ca="1" si="182">INDIRECT("'"&amp;DJ$1&amp;"'!"&amp;"D39",TRUE)</f>
        <v/>
      </c>
      <c r="DK2" s="71" t="str">
        <f t="shared" ref="DK2" ca="1" si="183">INDIRECT("'"&amp;DK$1&amp;"'!"&amp;"E39",TRUE)</f>
        <v/>
      </c>
      <c r="DL2" s="71" t="str">
        <f t="shared" ref="DL2" ca="1" si="184">INDIRECT("'"&amp;DL$1&amp;"'!"&amp;"F39",TRUE)</f>
        <v/>
      </c>
      <c r="DM2" s="72" t="str">
        <f t="shared" ref="DM2" ca="1" si="185">INDIRECT("'"&amp;DM$1&amp;"'!"&amp;"C39",TRUE)</f>
        <v/>
      </c>
      <c r="DN2" s="72" t="str">
        <f t="shared" ref="DN2" ca="1" si="186">INDIRECT("'"&amp;DN$1&amp;"'!"&amp;"D39",TRUE)</f>
        <v/>
      </c>
      <c r="DO2" s="72" t="str">
        <f t="shared" ref="DO2" ca="1" si="187">INDIRECT("'"&amp;DO$1&amp;"'!"&amp;"E39",TRUE)</f>
        <v/>
      </c>
      <c r="DP2" s="72" t="str">
        <f t="shared" ref="DP2" ca="1" si="188">INDIRECT("'"&amp;DP$1&amp;"'!"&amp;"F39",TRUE)</f>
        <v/>
      </c>
      <c r="DQ2" s="71" t="str">
        <f t="shared" ref="DQ2" ca="1" si="189">INDIRECT("'"&amp;DQ$1&amp;"'!"&amp;"C39",TRUE)</f>
        <v/>
      </c>
      <c r="DR2" s="71" t="str">
        <f t="shared" ref="DR2" ca="1" si="190">INDIRECT("'"&amp;DR$1&amp;"'!"&amp;"D39",TRUE)</f>
        <v/>
      </c>
      <c r="DS2" s="71" t="str">
        <f t="shared" ref="DS2" ca="1" si="191">INDIRECT("'"&amp;DS$1&amp;"'!"&amp;"E39",TRUE)</f>
        <v/>
      </c>
      <c r="DT2" s="71" t="str">
        <f t="shared" ref="DT2" ca="1" si="192">INDIRECT("'"&amp;DT$1&amp;"'!"&amp;"F39",TRUE)</f>
        <v/>
      </c>
      <c r="DU2" s="72" t="str">
        <f t="shared" ref="DU2" ca="1" si="193">INDIRECT("'"&amp;DU$1&amp;"'!"&amp;"C39",TRUE)</f>
        <v/>
      </c>
      <c r="DV2" s="72" t="str">
        <f t="shared" ref="DV2" ca="1" si="194">INDIRECT("'"&amp;DV$1&amp;"'!"&amp;"D39",TRUE)</f>
        <v/>
      </c>
      <c r="DW2" s="72" t="str">
        <f t="shared" ref="DW2" ca="1" si="195">INDIRECT("'"&amp;DW$1&amp;"'!"&amp;"E39",TRUE)</f>
        <v/>
      </c>
      <c r="DX2" s="72" t="str">
        <f t="shared" ref="DX2" ca="1" si="196">INDIRECT("'"&amp;DX$1&amp;"'!"&amp;"F39",TRUE)</f>
        <v/>
      </c>
    </row>
    <row r="3" spans="1:128" ht="13.5" thickBot="1" x14ac:dyDescent="0.35">
      <c r="A3" s="77" t="str">
        <f>Budget!A40</f>
        <v>Beantragte Subvention energieschweiz / Demande de subvention à Suisse énergie</v>
      </c>
      <c r="B3" s="78" t="s">
        <v>10</v>
      </c>
      <c r="C3" s="79">
        <f ca="1">SUMIFS($I3:$DX3,$I$2:$DX$2,C$2)</f>
        <v>0</v>
      </c>
      <c r="D3" s="79">
        <f t="shared" ref="D3:F5" ca="1" si="197">SUMIFS($I3:$DX3,$I$2:$DX$2,D$2)</f>
        <v>0</v>
      </c>
      <c r="E3" s="79">
        <f t="shared" ca="1" si="197"/>
        <v>0</v>
      </c>
      <c r="F3" s="79">
        <f t="shared" ca="1" si="197"/>
        <v>0</v>
      </c>
      <c r="G3" s="67">
        <f ca="1">SUM(C3:F3)</f>
        <v>0</v>
      </c>
      <c r="H3" s="80"/>
      <c r="I3" s="71">
        <f ca="1">INDIRECT("'"&amp;I$1&amp;"'!"&amp;"C40",TRUE)</f>
        <v>0</v>
      </c>
      <c r="J3" s="71">
        <f ca="1">INDIRECT("'"&amp;J$1&amp;"'!"&amp;"D40",TRUE)</f>
        <v>0</v>
      </c>
      <c r="K3" s="71">
        <f ca="1">INDIRECT("'"&amp;K$1&amp;"'!"&amp;"E40",TRUE)</f>
        <v>0</v>
      </c>
      <c r="L3" s="71">
        <f ca="1">INDIRECT("'"&amp;L$1&amp;"'!"&amp;"F40",TRUE)</f>
        <v>0</v>
      </c>
      <c r="M3" s="72">
        <f ca="1">INDIRECT("'"&amp;M$1&amp;"'!"&amp;"C40",TRUE)</f>
        <v>0</v>
      </c>
      <c r="N3" s="72">
        <f ca="1">INDIRECT("'"&amp;N$1&amp;"'!"&amp;"D40",TRUE)</f>
        <v>0</v>
      </c>
      <c r="O3" s="72">
        <f ca="1">INDIRECT("'"&amp;O$1&amp;"'!"&amp;"E40",TRUE)</f>
        <v>0</v>
      </c>
      <c r="P3" s="72">
        <f ca="1">INDIRECT("'"&amp;P$1&amp;"'!"&amp;"F40",TRUE)</f>
        <v>0</v>
      </c>
      <c r="Q3" s="71">
        <f t="shared" ref="Q3" ca="1" si="198">INDIRECT("'"&amp;Q$1&amp;"'!"&amp;"C40",TRUE)</f>
        <v>0</v>
      </c>
      <c r="R3" s="71">
        <f t="shared" ref="R3" ca="1" si="199">INDIRECT("'"&amp;R$1&amp;"'!"&amp;"D40",TRUE)</f>
        <v>0</v>
      </c>
      <c r="S3" s="71">
        <f t="shared" ref="S3" ca="1" si="200">INDIRECT("'"&amp;S$1&amp;"'!"&amp;"E40",TRUE)</f>
        <v>0</v>
      </c>
      <c r="T3" s="71">
        <f t="shared" ref="T3" ca="1" si="201">INDIRECT("'"&amp;T$1&amp;"'!"&amp;"F40",TRUE)</f>
        <v>0</v>
      </c>
      <c r="U3" s="72">
        <f t="shared" ref="U3" ca="1" si="202">INDIRECT("'"&amp;U$1&amp;"'!"&amp;"C40",TRUE)</f>
        <v>0</v>
      </c>
      <c r="V3" s="72">
        <f t="shared" ref="V3" ca="1" si="203">INDIRECT("'"&amp;V$1&amp;"'!"&amp;"D40",TRUE)</f>
        <v>0</v>
      </c>
      <c r="W3" s="72">
        <f t="shared" ref="W3" ca="1" si="204">INDIRECT("'"&amp;W$1&amp;"'!"&amp;"E40",TRUE)</f>
        <v>0</v>
      </c>
      <c r="X3" s="72">
        <f t="shared" ref="X3" ca="1" si="205">INDIRECT("'"&amp;X$1&amp;"'!"&amp;"F40",TRUE)</f>
        <v>0</v>
      </c>
      <c r="Y3" s="71">
        <f t="shared" ref="Y3" ca="1" si="206">INDIRECT("'"&amp;Y$1&amp;"'!"&amp;"C40",TRUE)</f>
        <v>0</v>
      </c>
      <c r="Z3" s="71">
        <f t="shared" ref="Z3" ca="1" si="207">INDIRECT("'"&amp;Z$1&amp;"'!"&amp;"D40",TRUE)</f>
        <v>0</v>
      </c>
      <c r="AA3" s="71">
        <f t="shared" ref="AA3" ca="1" si="208">INDIRECT("'"&amp;AA$1&amp;"'!"&amp;"E40",TRUE)</f>
        <v>0</v>
      </c>
      <c r="AB3" s="71">
        <f t="shared" ref="AB3" ca="1" si="209">INDIRECT("'"&amp;AB$1&amp;"'!"&amp;"F40",TRUE)</f>
        <v>0</v>
      </c>
      <c r="AC3" s="72">
        <f t="shared" ref="AC3" ca="1" si="210">INDIRECT("'"&amp;AC$1&amp;"'!"&amp;"C40",TRUE)</f>
        <v>0</v>
      </c>
      <c r="AD3" s="72">
        <f t="shared" ref="AD3" ca="1" si="211">INDIRECT("'"&amp;AD$1&amp;"'!"&amp;"D40",TRUE)</f>
        <v>0</v>
      </c>
      <c r="AE3" s="72">
        <f t="shared" ref="AE3" ca="1" si="212">INDIRECT("'"&amp;AE$1&amp;"'!"&amp;"E40",TRUE)</f>
        <v>0</v>
      </c>
      <c r="AF3" s="72">
        <f t="shared" ref="AF3" ca="1" si="213">INDIRECT("'"&amp;AF$1&amp;"'!"&amp;"F40",TRUE)</f>
        <v>0</v>
      </c>
      <c r="AG3" s="71">
        <f t="shared" ref="AG3" ca="1" si="214">INDIRECT("'"&amp;AG$1&amp;"'!"&amp;"C40",TRUE)</f>
        <v>0</v>
      </c>
      <c r="AH3" s="71">
        <f t="shared" ref="AH3" ca="1" si="215">INDIRECT("'"&amp;AH$1&amp;"'!"&amp;"D40",TRUE)</f>
        <v>0</v>
      </c>
      <c r="AI3" s="71">
        <f t="shared" ref="AI3" ca="1" si="216">INDIRECT("'"&amp;AI$1&amp;"'!"&amp;"E40",TRUE)</f>
        <v>0</v>
      </c>
      <c r="AJ3" s="71">
        <f t="shared" ref="AJ3" ca="1" si="217">INDIRECT("'"&amp;AJ$1&amp;"'!"&amp;"F40",TRUE)</f>
        <v>0</v>
      </c>
      <c r="AK3" s="72">
        <f t="shared" ref="AK3" ca="1" si="218">INDIRECT("'"&amp;AK$1&amp;"'!"&amp;"C40",TRUE)</f>
        <v>0</v>
      </c>
      <c r="AL3" s="72">
        <f t="shared" ref="AL3" ca="1" si="219">INDIRECT("'"&amp;AL$1&amp;"'!"&amp;"D40",TRUE)</f>
        <v>0</v>
      </c>
      <c r="AM3" s="72">
        <f t="shared" ref="AM3" ca="1" si="220">INDIRECT("'"&amp;AM$1&amp;"'!"&amp;"E40",TRUE)</f>
        <v>0</v>
      </c>
      <c r="AN3" s="72">
        <f t="shared" ref="AN3" ca="1" si="221">INDIRECT("'"&amp;AN$1&amp;"'!"&amp;"F40",TRUE)</f>
        <v>0</v>
      </c>
      <c r="AO3" s="71">
        <f t="shared" ref="AO3" ca="1" si="222">INDIRECT("'"&amp;AO$1&amp;"'!"&amp;"C40",TRUE)</f>
        <v>0</v>
      </c>
      <c r="AP3" s="71">
        <f t="shared" ref="AP3" ca="1" si="223">INDIRECT("'"&amp;AP$1&amp;"'!"&amp;"D40",TRUE)</f>
        <v>0</v>
      </c>
      <c r="AQ3" s="71">
        <f t="shared" ref="AQ3" ca="1" si="224">INDIRECT("'"&amp;AQ$1&amp;"'!"&amp;"E40",TRUE)</f>
        <v>0</v>
      </c>
      <c r="AR3" s="71">
        <f t="shared" ref="AR3" ca="1" si="225">INDIRECT("'"&amp;AR$1&amp;"'!"&amp;"F40",TRUE)</f>
        <v>0</v>
      </c>
      <c r="AS3" s="72">
        <f t="shared" ref="AS3" ca="1" si="226">INDIRECT("'"&amp;AS$1&amp;"'!"&amp;"C40",TRUE)</f>
        <v>0</v>
      </c>
      <c r="AT3" s="72">
        <f t="shared" ref="AT3" ca="1" si="227">INDIRECT("'"&amp;AT$1&amp;"'!"&amp;"D40",TRUE)</f>
        <v>0</v>
      </c>
      <c r="AU3" s="72">
        <f t="shared" ref="AU3" ca="1" si="228">INDIRECT("'"&amp;AU$1&amp;"'!"&amp;"E40",TRUE)</f>
        <v>0</v>
      </c>
      <c r="AV3" s="72">
        <f t="shared" ref="AV3" ca="1" si="229">INDIRECT("'"&amp;AV$1&amp;"'!"&amp;"F40",TRUE)</f>
        <v>0</v>
      </c>
      <c r="AW3" s="71">
        <f t="shared" ref="AW3" ca="1" si="230">INDIRECT("'"&amp;AW$1&amp;"'!"&amp;"C40",TRUE)</f>
        <v>0</v>
      </c>
      <c r="AX3" s="71">
        <f t="shared" ref="AX3" ca="1" si="231">INDIRECT("'"&amp;AX$1&amp;"'!"&amp;"D40",TRUE)</f>
        <v>0</v>
      </c>
      <c r="AY3" s="71">
        <f t="shared" ref="AY3" ca="1" si="232">INDIRECT("'"&amp;AY$1&amp;"'!"&amp;"E40",TRUE)</f>
        <v>0</v>
      </c>
      <c r="AZ3" s="71">
        <f t="shared" ref="AZ3" ca="1" si="233">INDIRECT("'"&amp;AZ$1&amp;"'!"&amp;"F40",TRUE)</f>
        <v>0</v>
      </c>
      <c r="BA3" s="72">
        <f t="shared" ref="BA3" ca="1" si="234">INDIRECT("'"&amp;BA$1&amp;"'!"&amp;"C40",TRUE)</f>
        <v>0</v>
      </c>
      <c r="BB3" s="72">
        <f t="shared" ref="BB3" ca="1" si="235">INDIRECT("'"&amp;BB$1&amp;"'!"&amp;"D40",TRUE)</f>
        <v>0</v>
      </c>
      <c r="BC3" s="72">
        <f t="shared" ref="BC3" ca="1" si="236">INDIRECT("'"&amp;BC$1&amp;"'!"&amp;"E40",TRUE)</f>
        <v>0</v>
      </c>
      <c r="BD3" s="72">
        <f t="shared" ref="BD3" ca="1" si="237">INDIRECT("'"&amp;BD$1&amp;"'!"&amp;"F40",TRUE)</f>
        <v>0</v>
      </c>
      <c r="BE3" s="71">
        <f t="shared" ref="BE3" ca="1" si="238">INDIRECT("'"&amp;BE$1&amp;"'!"&amp;"C40",TRUE)</f>
        <v>0</v>
      </c>
      <c r="BF3" s="71">
        <f t="shared" ref="BF3" ca="1" si="239">INDIRECT("'"&amp;BF$1&amp;"'!"&amp;"D40",TRUE)</f>
        <v>0</v>
      </c>
      <c r="BG3" s="71">
        <f t="shared" ref="BG3" ca="1" si="240">INDIRECT("'"&amp;BG$1&amp;"'!"&amp;"E40",TRUE)</f>
        <v>0</v>
      </c>
      <c r="BH3" s="71">
        <f t="shared" ref="BH3" ca="1" si="241">INDIRECT("'"&amp;BH$1&amp;"'!"&amp;"F40",TRUE)</f>
        <v>0</v>
      </c>
      <c r="BI3" s="72">
        <f t="shared" ref="BI3" ca="1" si="242">INDIRECT("'"&amp;BI$1&amp;"'!"&amp;"C40",TRUE)</f>
        <v>0</v>
      </c>
      <c r="BJ3" s="72">
        <f t="shared" ref="BJ3" ca="1" si="243">INDIRECT("'"&amp;BJ$1&amp;"'!"&amp;"D40",TRUE)</f>
        <v>0</v>
      </c>
      <c r="BK3" s="72">
        <f t="shared" ref="BK3" ca="1" si="244">INDIRECT("'"&amp;BK$1&amp;"'!"&amp;"E40",TRUE)</f>
        <v>0</v>
      </c>
      <c r="BL3" s="72">
        <f t="shared" ref="BL3" ca="1" si="245">INDIRECT("'"&amp;BL$1&amp;"'!"&amp;"F40",TRUE)</f>
        <v>0</v>
      </c>
      <c r="BM3" s="71">
        <f t="shared" ref="BM3" ca="1" si="246">INDIRECT("'"&amp;BM$1&amp;"'!"&amp;"C40",TRUE)</f>
        <v>0</v>
      </c>
      <c r="BN3" s="71">
        <f t="shared" ref="BN3" ca="1" si="247">INDIRECT("'"&amp;BN$1&amp;"'!"&amp;"D40",TRUE)</f>
        <v>0</v>
      </c>
      <c r="BO3" s="71">
        <f t="shared" ref="BO3" ca="1" si="248">INDIRECT("'"&amp;BO$1&amp;"'!"&amp;"E40",TRUE)</f>
        <v>0</v>
      </c>
      <c r="BP3" s="71">
        <f t="shared" ref="BP3" ca="1" si="249">INDIRECT("'"&amp;BP$1&amp;"'!"&amp;"F40",TRUE)</f>
        <v>0</v>
      </c>
      <c r="BQ3" s="72">
        <f t="shared" ref="BQ3" ca="1" si="250">INDIRECT("'"&amp;BQ$1&amp;"'!"&amp;"C40",TRUE)</f>
        <v>0</v>
      </c>
      <c r="BR3" s="72">
        <f t="shared" ref="BR3" ca="1" si="251">INDIRECT("'"&amp;BR$1&amp;"'!"&amp;"D40",TRUE)</f>
        <v>0</v>
      </c>
      <c r="BS3" s="72">
        <f t="shared" ref="BS3" ca="1" si="252">INDIRECT("'"&amp;BS$1&amp;"'!"&amp;"E40",TRUE)</f>
        <v>0</v>
      </c>
      <c r="BT3" s="72">
        <f t="shared" ref="BT3" ca="1" si="253">INDIRECT("'"&amp;BT$1&amp;"'!"&amp;"F40",TRUE)</f>
        <v>0</v>
      </c>
      <c r="BU3" s="71">
        <f t="shared" ref="BU3" ca="1" si="254">INDIRECT("'"&amp;BU$1&amp;"'!"&amp;"C40",TRUE)</f>
        <v>0</v>
      </c>
      <c r="BV3" s="71">
        <f t="shared" ref="BV3" ca="1" si="255">INDIRECT("'"&amp;BV$1&amp;"'!"&amp;"D40",TRUE)</f>
        <v>0</v>
      </c>
      <c r="BW3" s="71">
        <f t="shared" ref="BW3" ca="1" si="256">INDIRECT("'"&amp;BW$1&amp;"'!"&amp;"E40",TRUE)</f>
        <v>0</v>
      </c>
      <c r="BX3" s="71">
        <f t="shared" ref="BX3" ca="1" si="257">INDIRECT("'"&amp;BX$1&amp;"'!"&amp;"F40",TRUE)</f>
        <v>0</v>
      </c>
      <c r="BY3" s="72">
        <f t="shared" ref="BY3" ca="1" si="258">INDIRECT("'"&amp;BY$1&amp;"'!"&amp;"C40",TRUE)</f>
        <v>0</v>
      </c>
      <c r="BZ3" s="72">
        <f t="shared" ref="BZ3" ca="1" si="259">INDIRECT("'"&amp;BZ$1&amp;"'!"&amp;"D40",TRUE)</f>
        <v>0</v>
      </c>
      <c r="CA3" s="72">
        <f t="shared" ref="CA3" ca="1" si="260">INDIRECT("'"&amp;CA$1&amp;"'!"&amp;"E40",TRUE)</f>
        <v>0</v>
      </c>
      <c r="CB3" s="72">
        <f t="shared" ref="CB3" ca="1" si="261">INDIRECT("'"&amp;CB$1&amp;"'!"&amp;"F40",TRUE)</f>
        <v>0</v>
      </c>
      <c r="CC3" s="71">
        <f t="shared" ref="CC3" ca="1" si="262">INDIRECT("'"&amp;CC$1&amp;"'!"&amp;"C40",TRUE)</f>
        <v>0</v>
      </c>
      <c r="CD3" s="71">
        <f t="shared" ref="CD3" ca="1" si="263">INDIRECT("'"&amp;CD$1&amp;"'!"&amp;"D40",TRUE)</f>
        <v>0</v>
      </c>
      <c r="CE3" s="71">
        <f t="shared" ref="CE3" ca="1" si="264">INDIRECT("'"&amp;CE$1&amp;"'!"&amp;"E40",TRUE)</f>
        <v>0</v>
      </c>
      <c r="CF3" s="71">
        <f t="shared" ref="CF3" ca="1" si="265">INDIRECT("'"&amp;CF$1&amp;"'!"&amp;"F40",TRUE)</f>
        <v>0</v>
      </c>
      <c r="CG3" s="72">
        <f t="shared" ref="CG3" ca="1" si="266">INDIRECT("'"&amp;CG$1&amp;"'!"&amp;"C40",TRUE)</f>
        <v>0</v>
      </c>
      <c r="CH3" s="72">
        <f t="shared" ref="CH3" ca="1" si="267">INDIRECT("'"&amp;CH$1&amp;"'!"&amp;"D40",TRUE)</f>
        <v>0</v>
      </c>
      <c r="CI3" s="72">
        <f t="shared" ref="CI3" ca="1" si="268">INDIRECT("'"&amp;CI$1&amp;"'!"&amp;"E40",TRUE)</f>
        <v>0</v>
      </c>
      <c r="CJ3" s="72">
        <f t="shared" ref="CJ3" ca="1" si="269">INDIRECT("'"&amp;CJ$1&amp;"'!"&amp;"F40",TRUE)</f>
        <v>0</v>
      </c>
      <c r="CK3" s="71">
        <f t="shared" ref="CK3" ca="1" si="270">INDIRECT("'"&amp;CK$1&amp;"'!"&amp;"C40",TRUE)</f>
        <v>0</v>
      </c>
      <c r="CL3" s="71">
        <f t="shared" ref="CL3" ca="1" si="271">INDIRECT("'"&amp;CL$1&amp;"'!"&amp;"D40",TRUE)</f>
        <v>0</v>
      </c>
      <c r="CM3" s="71">
        <f t="shared" ref="CM3" ca="1" si="272">INDIRECT("'"&amp;CM$1&amp;"'!"&amp;"E40",TRUE)</f>
        <v>0</v>
      </c>
      <c r="CN3" s="71">
        <f t="shared" ref="CN3" ca="1" si="273">INDIRECT("'"&amp;CN$1&amp;"'!"&amp;"F40",TRUE)</f>
        <v>0</v>
      </c>
      <c r="CO3" s="72">
        <f t="shared" ref="CO3" ca="1" si="274">INDIRECT("'"&amp;CO$1&amp;"'!"&amp;"C40",TRUE)</f>
        <v>0</v>
      </c>
      <c r="CP3" s="72">
        <f t="shared" ref="CP3" ca="1" si="275">INDIRECT("'"&amp;CP$1&amp;"'!"&amp;"D40",TRUE)</f>
        <v>0</v>
      </c>
      <c r="CQ3" s="72">
        <f t="shared" ref="CQ3" ca="1" si="276">INDIRECT("'"&amp;CQ$1&amp;"'!"&amp;"E40",TRUE)</f>
        <v>0</v>
      </c>
      <c r="CR3" s="72">
        <f t="shared" ref="CR3" ca="1" si="277">INDIRECT("'"&amp;CR$1&amp;"'!"&amp;"F40",TRUE)</f>
        <v>0</v>
      </c>
      <c r="CS3" s="71">
        <f t="shared" ref="CS3" ca="1" si="278">INDIRECT("'"&amp;CS$1&amp;"'!"&amp;"C40",TRUE)</f>
        <v>0</v>
      </c>
      <c r="CT3" s="71">
        <f t="shared" ref="CT3" ca="1" si="279">INDIRECT("'"&amp;CT$1&amp;"'!"&amp;"D40",TRUE)</f>
        <v>0</v>
      </c>
      <c r="CU3" s="71">
        <f t="shared" ref="CU3" ca="1" si="280">INDIRECT("'"&amp;CU$1&amp;"'!"&amp;"E40",TRUE)</f>
        <v>0</v>
      </c>
      <c r="CV3" s="71">
        <f t="shared" ref="CV3" ca="1" si="281">INDIRECT("'"&amp;CV$1&amp;"'!"&amp;"F40",TRUE)</f>
        <v>0</v>
      </c>
      <c r="CW3" s="72">
        <f t="shared" ref="CW3" ca="1" si="282">INDIRECT("'"&amp;CW$1&amp;"'!"&amp;"C40",TRUE)</f>
        <v>0</v>
      </c>
      <c r="CX3" s="72">
        <f t="shared" ref="CX3" ca="1" si="283">INDIRECT("'"&amp;CX$1&amp;"'!"&amp;"D40",TRUE)</f>
        <v>0</v>
      </c>
      <c r="CY3" s="72">
        <f t="shared" ref="CY3" ca="1" si="284">INDIRECT("'"&amp;CY$1&amp;"'!"&amp;"E40",TRUE)</f>
        <v>0</v>
      </c>
      <c r="CZ3" s="72">
        <f t="shared" ref="CZ3" ca="1" si="285">INDIRECT("'"&amp;CZ$1&amp;"'!"&amp;"F40",TRUE)</f>
        <v>0</v>
      </c>
      <c r="DA3" s="71">
        <f t="shared" ref="DA3" ca="1" si="286">INDIRECT("'"&amp;DA$1&amp;"'!"&amp;"C40",TRUE)</f>
        <v>0</v>
      </c>
      <c r="DB3" s="71">
        <f t="shared" ref="DB3" ca="1" si="287">INDIRECT("'"&amp;DB$1&amp;"'!"&amp;"D40",TRUE)</f>
        <v>0</v>
      </c>
      <c r="DC3" s="71">
        <f t="shared" ref="DC3" ca="1" si="288">INDIRECT("'"&amp;DC$1&amp;"'!"&amp;"E40",TRUE)</f>
        <v>0</v>
      </c>
      <c r="DD3" s="71">
        <f t="shared" ref="DD3" ca="1" si="289">INDIRECT("'"&amp;DD$1&amp;"'!"&amp;"F40",TRUE)</f>
        <v>0</v>
      </c>
      <c r="DE3" s="72">
        <f t="shared" ref="DE3" ca="1" si="290">INDIRECT("'"&amp;DE$1&amp;"'!"&amp;"C40",TRUE)</f>
        <v>0</v>
      </c>
      <c r="DF3" s="72">
        <f t="shared" ref="DF3" ca="1" si="291">INDIRECT("'"&amp;DF$1&amp;"'!"&amp;"D40",TRUE)</f>
        <v>0</v>
      </c>
      <c r="DG3" s="72">
        <f t="shared" ref="DG3" ca="1" si="292">INDIRECT("'"&amp;DG$1&amp;"'!"&amp;"E40",TRUE)</f>
        <v>0</v>
      </c>
      <c r="DH3" s="72">
        <f t="shared" ref="DH3" ca="1" si="293">INDIRECT("'"&amp;DH$1&amp;"'!"&amp;"F40",TRUE)</f>
        <v>0</v>
      </c>
      <c r="DI3" s="71">
        <f t="shared" ref="DI3" ca="1" si="294">INDIRECT("'"&amp;DI$1&amp;"'!"&amp;"C40",TRUE)</f>
        <v>0</v>
      </c>
      <c r="DJ3" s="71">
        <f t="shared" ref="DJ3" ca="1" si="295">INDIRECT("'"&amp;DJ$1&amp;"'!"&amp;"D40",TRUE)</f>
        <v>0</v>
      </c>
      <c r="DK3" s="71">
        <f t="shared" ref="DK3" ca="1" si="296">INDIRECT("'"&amp;DK$1&amp;"'!"&amp;"E40",TRUE)</f>
        <v>0</v>
      </c>
      <c r="DL3" s="71">
        <f t="shared" ref="DL3" ca="1" si="297">INDIRECT("'"&amp;DL$1&amp;"'!"&amp;"F40",TRUE)</f>
        <v>0</v>
      </c>
      <c r="DM3" s="72">
        <f t="shared" ref="DM3" ca="1" si="298">INDIRECT("'"&amp;DM$1&amp;"'!"&amp;"C40",TRUE)</f>
        <v>0</v>
      </c>
      <c r="DN3" s="72">
        <f t="shared" ref="DN3" ca="1" si="299">INDIRECT("'"&amp;DN$1&amp;"'!"&amp;"D40",TRUE)</f>
        <v>0</v>
      </c>
      <c r="DO3" s="72">
        <f t="shared" ref="DO3" ca="1" si="300">INDIRECT("'"&amp;DO$1&amp;"'!"&amp;"E40",TRUE)</f>
        <v>0</v>
      </c>
      <c r="DP3" s="72">
        <f t="shared" ref="DP3" ca="1" si="301">INDIRECT("'"&amp;DP$1&amp;"'!"&amp;"F40",TRUE)</f>
        <v>0</v>
      </c>
      <c r="DQ3" s="71">
        <f t="shared" ref="DQ3" ca="1" si="302">INDIRECT("'"&amp;DQ$1&amp;"'!"&amp;"C40",TRUE)</f>
        <v>0</v>
      </c>
      <c r="DR3" s="71">
        <f t="shared" ref="DR3" ca="1" si="303">INDIRECT("'"&amp;DR$1&amp;"'!"&amp;"D40",TRUE)</f>
        <v>0</v>
      </c>
      <c r="DS3" s="71">
        <f t="shared" ref="DS3" ca="1" si="304">INDIRECT("'"&amp;DS$1&amp;"'!"&amp;"E40",TRUE)</f>
        <v>0</v>
      </c>
      <c r="DT3" s="71">
        <f t="shared" ref="DT3" ca="1" si="305">INDIRECT("'"&amp;DT$1&amp;"'!"&amp;"F40",TRUE)</f>
        <v>0</v>
      </c>
      <c r="DU3" s="72">
        <f t="shared" ref="DU3" ca="1" si="306">INDIRECT("'"&amp;DU$1&amp;"'!"&amp;"C40",TRUE)</f>
        <v>0</v>
      </c>
      <c r="DV3" s="72">
        <f t="shared" ref="DV3" ca="1" si="307">INDIRECT("'"&amp;DV$1&amp;"'!"&amp;"D40",TRUE)</f>
        <v>0</v>
      </c>
      <c r="DW3" s="72">
        <f t="shared" ref="DW3" ca="1" si="308">INDIRECT("'"&amp;DW$1&amp;"'!"&amp;"E40",TRUE)</f>
        <v>0</v>
      </c>
      <c r="DX3" s="72">
        <f t="shared" ref="DX3" ca="1" si="309">INDIRECT("'"&amp;DX$1&amp;"'!"&amp;"F40",TRUE)</f>
        <v>0</v>
      </c>
    </row>
    <row r="4" spans="1:128" ht="13.5" thickBot="1" x14ac:dyDescent="0.35">
      <c r="A4" s="77" t="str">
        <f>Budget!A41</f>
        <v>Eigenleistungen und Drittmittel (inkl. Einnahmen aus TN-Gebühren) / Prestations propres et tiers (frais de cours inclus)</v>
      </c>
      <c r="B4" s="78" t="s">
        <v>10</v>
      </c>
      <c r="C4" s="79">
        <f t="shared" ref="C4:C5" ca="1" si="310">SUMIFS($I4:$DX4,$I$2:$DX$2,C$2)</f>
        <v>0</v>
      </c>
      <c r="D4" s="79">
        <f t="shared" ca="1" si="197"/>
        <v>0</v>
      </c>
      <c r="E4" s="79">
        <f t="shared" ca="1" si="197"/>
        <v>0</v>
      </c>
      <c r="F4" s="79">
        <f t="shared" ca="1" si="197"/>
        <v>0</v>
      </c>
      <c r="G4" s="67">
        <f t="shared" ref="G4:G5" ca="1" si="311">SUM(C4:F4)</f>
        <v>0</v>
      </c>
      <c r="H4" s="80"/>
      <c r="I4" s="71">
        <f ca="1">INDIRECT("'"&amp;I$1&amp;"'!"&amp;"C41",TRUE)</f>
        <v>0</v>
      </c>
      <c r="J4" s="71">
        <f ca="1">INDIRECT("'"&amp;J$1&amp;"'!"&amp;"D41",TRUE)</f>
        <v>0</v>
      </c>
      <c r="K4" s="71">
        <f ca="1">INDIRECT("'"&amp;K$1&amp;"'!"&amp;"E41",TRUE)</f>
        <v>0</v>
      </c>
      <c r="L4" s="71">
        <f ca="1">INDIRECT("'"&amp;L$1&amp;"'!"&amp;"F41",TRUE)</f>
        <v>0</v>
      </c>
      <c r="M4" s="72">
        <f ca="1">INDIRECT("'"&amp;M$1&amp;"'!"&amp;"C41",TRUE)</f>
        <v>0</v>
      </c>
      <c r="N4" s="72">
        <f ca="1">INDIRECT("'"&amp;N$1&amp;"'!"&amp;"D41",TRUE)</f>
        <v>0</v>
      </c>
      <c r="O4" s="72">
        <f ca="1">INDIRECT("'"&amp;O$1&amp;"'!"&amp;"E41",TRUE)</f>
        <v>0</v>
      </c>
      <c r="P4" s="72">
        <f ca="1">INDIRECT("'"&amp;P$1&amp;"'!"&amp;"F41",TRUE)</f>
        <v>0</v>
      </c>
      <c r="Q4" s="71">
        <f t="shared" ref="Q4" ca="1" si="312">INDIRECT("'"&amp;Q$1&amp;"'!"&amp;"C41",TRUE)</f>
        <v>0</v>
      </c>
      <c r="R4" s="71">
        <f t="shared" ref="R4" ca="1" si="313">INDIRECT("'"&amp;R$1&amp;"'!"&amp;"D41",TRUE)</f>
        <v>0</v>
      </c>
      <c r="S4" s="71">
        <f t="shared" ref="S4" ca="1" si="314">INDIRECT("'"&amp;S$1&amp;"'!"&amp;"E41",TRUE)</f>
        <v>0</v>
      </c>
      <c r="T4" s="71">
        <f t="shared" ref="T4" ca="1" si="315">INDIRECT("'"&amp;T$1&amp;"'!"&amp;"F41",TRUE)</f>
        <v>0</v>
      </c>
      <c r="U4" s="72">
        <f t="shared" ref="U4" ca="1" si="316">INDIRECT("'"&amp;U$1&amp;"'!"&amp;"C41",TRUE)</f>
        <v>0</v>
      </c>
      <c r="V4" s="72">
        <f t="shared" ref="V4" ca="1" si="317">INDIRECT("'"&amp;V$1&amp;"'!"&amp;"D41",TRUE)</f>
        <v>0</v>
      </c>
      <c r="W4" s="72">
        <f t="shared" ref="W4" ca="1" si="318">INDIRECT("'"&amp;W$1&amp;"'!"&amp;"E41",TRUE)</f>
        <v>0</v>
      </c>
      <c r="X4" s="72">
        <f t="shared" ref="X4" ca="1" si="319">INDIRECT("'"&amp;X$1&amp;"'!"&amp;"F41",TRUE)</f>
        <v>0</v>
      </c>
      <c r="Y4" s="71">
        <f t="shared" ref="Y4" ca="1" si="320">INDIRECT("'"&amp;Y$1&amp;"'!"&amp;"C41",TRUE)</f>
        <v>0</v>
      </c>
      <c r="Z4" s="71">
        <f t="shared" ref="Z4" ca="1" si="321">INDIRECT("'"&amp;Z$1&amp;"'!"&amp;"D41",TRUE)</f>
        <v>0</v>
      </c>
      <c r="AA4" s="71">
        <f t="shared" ref="AA4" ca="1" si="322">INDIRECT("'"&amp;AA$1&amp;"'!"&amp;"E41",TRUE)</f>
        <v>0</v>
      </c>
      <c r="AB4" s="71">
        <f t="shared" ref="AB4" ca="1" si="323">INDIRECT("'"&amp;AB$1&amp;"'!"&amp;"F41",TRUE)</f>
        <v>0</v>
      </c>
      <c r="AC4" s="72">
        <f t="shared" ref="AC4" ca="1" si="324">INDIRECT("'"&amp;AC$1&amp;"'!"&amp;"C41",TRUE)</f>
        <v>0</v>
      </c>
      <c r="AD4" s="72">
        <f t="shared" ref="AD4" ca="1" si="325">INDIRECT("'"&amp;AD$1&amp;"'!"&amp;"D41",TRUE)</f>
        <v>0</v>
      </c>
      <c r="AE4" s="72">
        <f t="shared" ref="AE4" ca="1" si="326">INDIRECT("'"&amp;AE$1&amp;"'!"&amp;"E41",TRUE)</f>
        <v>0</v>
      </c>
      <c r="AF4" s="72">
        <f t="shared" ref="AF4" ca="1" si="327">INDIRECT("'"&amp;AF$1&amp;"'!"&amp;"F41",TRUE)</f>
        <v>0</v>
      </c>
      <c r="AG4" s="71">
        <f t="shared" ref="AG4" ca="1" si="328">INDIRECT("'"&amp;AG$1&amp;"'!"&amp;"C41",TRUE)</f>
        <v>0</v>
      </c>
      <c r="AH4" s="71">
        <f t="shared" ref="AH4" ca="1" si="329">INDIRECT("'"&amp;AH$1&amp;"'!"&amp;"D41",TRUE)</f>
        <v>0</v>
      </c>
      <c r="AI4" s="71">
        <f t="shared" ref="AI4" ca="1" si="330">INDIRECT("'"&amp;AI$1&amp;"'!"&amp;"E41",TRUE)</f>
        <v>0</v>
      </c>
      <c r="AJ4" s="71">
        <f t="shared" ref="AJ4" ca="1" si="331">INDIRECT("'"&amp;AJ$1&amp;"'!"&amp;"F41",TRUE)</f>
        <v>0</v>
      </c>
      <c r="AK4" s="72">
        <f t="shared" ref="AK4" ca="1" si="332">INDIRECT("'"&amp;AK$1&amp;"'!"&amp;"C41",TRUE)</f>
        <v>0</v>
      </c>
      <c r="AL4" s="72">
        <f t="shared" ref="AL4" ca="1" si="333">INDIRECT("'"&amp;AL$1&amp;"'!"&amp;"D41",TRUE)</f>
        <v>0</v>
      </c>
      <c r="AM4" s="72">
        <f t="shared" ref="AM4" ca="1" si="334">INDIRECT("'"&amp;AM$1&amp;"'!"&amp;"E41",TRUE)</f>
        <v>0</v>
      </c>
      <c r="AN4" s="72">
        <f t="shared" ref="AN4" ca="1" si="335">INDIRECT("'"&amp;AN$1&amp;"'!"&amp;"F41",TRUE)</f>
        <v>0</v>
      </c>
      <c r="AO4" s="71">
        <f t="shared" ref="AO4" ca="1" si="336">INDIRECT("'"&amp;AO$1&amp;"'!"&amp;"C41",TRUE)</f>
        <v>0</v>
      </c>
      <c r="AP4" s="71">
        <f t="shared" ref="AP4" ca="1" si="337">INDIRECT("'"&amp;AP$1&amp;"'!"&amp;"D41",TRUE)</f>
        <v>0</v>
      </c>
      <c r="AQ4" s="71">
        <f t="shared" ref="AQ4" ca="1" si="338">INDIRECT("'"&amp;AQ$1&amp;"'!"&amp;"E41",TRUE)</f>
        <v>0</v>
      </c>
      <c r="AR4" s="71">
        <f t="shared" ref="AR4" ca="1" si="339">INDIRECT("'"&amp;AR$1&amp;"'!"&amp;"F41",TRUE)</f>
        <v>0</v>
      </c>
      <c r="AS4" s="72">
        <f t="shared" ref="AS4" ca="1" si="340">INDIRECT("'"&amp;AS$1&amp;"'!"&amp;"C41",TRUE)</f>
        <v>0</v>
      </c>
      <c r="AT4" s="72">
        <f t="shared" ref="AT4" ca="1" si="341">INDIRECT("'"&amp;AT$1&amp;"'!"&amp;"D41",TRUE)</f>
        <v>0</v>
      </c>
      <c r="AU4" s="72">
        <f t="shared" ref="AU4" ca="1" si="342">INDIRECT("'"&amp;AU$1&amp;"'!"&amp;"E41",TRUE)</f>
        <v>0</v>
      </c>
      <c r="AV4" s="72">
        <f t="shared" ref="AV4" ca="1" si="343">INDIRECT("'"&amp;AV$1&amp;"'!"&amp;"F41",TRUE)</f>
        <v>0</v>
      </c>
      <c r="AW4" s="71">
        <f t="shared" ref="AW4" ca="1" si="344">INDIRECT("'"&amp;AW$1&amp;"'!"&amp;"C41",TRUE)</f>
        <v>0</v>
      </c>
      <c r="AX4" s="71">
        <f t="shared" ref="AX4" ca="1" si="345">INDIRECT("'"&amp;AX$1&amp;"'!"&amp;"D41",TRUE)</f>
        <v>0</v>
      </c>
      <c r="AY4" s="71">
        <f t="shared" ref="AY4" ca="1" si="346">INDIRECT("'"&amp;AY$1&amp;"'!"&amp;"E41",TRUE)</f>
        <v>0</v>
      </c>
      <c r="AZ4" s="71">
        <f t="shared" ref="AZ4" ca="1" si="347">INDIRECT("'"&amp;AZ$1&amp;"'!"&amp;"F41",TRUE)</f>
        <v>0</v>
      </c>
      <c r="BA4" s="72">
        <f t="shared" ref="BA4" ca="1" si="348">INDIRECT("'"&amp;BA$1&amp;"'!"&amp;"C41",TRUE)</f>
        <v>0</v>
      </c>
      <c r="BB4" s="72">
        <f t="shared" ref="BB4" ca="1" si="349">INDIRECT("'"&amp;BB$1&amp;"'!"&amp;"D41",TRUE)</f>
        <v>0</v>
      </c>
      <c r="BC4" s="72">
        <f t="shared" ref="BC4" ca="1" si="350">INDIRECT("'"&amp;BC$1&amp;"'!"&amp;"E41",TRUE)</f>
        <v>0</v>
      </c>
      <c r="BD4" s="72">
        <f t="shared" ref="BD4" ca="1" si="351">INDIRECT("'"&amp;BD$1&amp;"'!"&amp;"F41",TRUE)</f>
        <v>0</v>
      </c>
      <c r="BE4" s="71">
        <f t="shared" ref="BE4" ca="1" si="352">INDIRECT("'"&amp;BE$1&amp;"'!"&amp;"C41",TRUE)</f>
        <v>0</v>
      </c>
      <c r="BF4" s="71">
        <f t="shared" ref="BF4" ca="1" si="353">INDIRECT("'"&amp;BF$1&amp;"'!"&amp;"D41",TRUE)</f>
        <v>0</v>
      </c>
      <c r="BG4" s="71">
        <f t="shared" ref="BG4" ca="1" si="354">INDIRECT("'"&amp;BG$1&amp;"'!"&amp;"E41",TRUE)</f>
        <v>0</v>
      </c>
      <c r="BH4" s="71">
        <f t="shared" ref="BH4" ca="1" si="355">INDIRECT("'"&amp;BH$1&amp;"'!"&amp;"F41",TRUE)</f>
        <v>0</v>
      </c>
      <c r="BI4" s="72">
        <f t="shared" ref="BI4" ca="1" si="356">INDIRECT("'"&amp;BI$1&amp;"'!"&amp;"C41",TRUE)</f>
        <v>0</v>
      </c>
      <c r="BJ4" s="72">
        <f t="shared" ref="BJ4" ca="1" si="357">INDIRECT("'"&amp;BJ$1&amp;"'!"&amp;"D41",TRUE)</f>
        <v>0</v>
      </c>
      <c r="BK4" s="72">
        <f t="shared" ref="BK4" ca="1" si="358">INDIRECT("'"&amp;BK$1&amp;"'!"&amp;"E41",TRUE)</f>
        <v>0</v>
      </c>
      <c r="BL4" s="72">
        <f t="shared" ref="BL4" ca="1" si="359">INDIRECT("'"&amp;BL$1&amp;"'!"&amp;"F41",TRUE)</f>
        <v>0</v>
      </c>
      <c r="BM4" s="71">
        <f t="shared" ref="BM4" ca="1" si="360">INDIRECT("'"&amp;BM$1&amp;"'!"&amp;"C41",TRUE)</f>
        <v>0</v>
      </c>
      <c r="BN4" s="71">
        <f t="shared" ref="BN4" ca="1" si="361">INDIRECT("'"&amp;BN$1&amp;"'!"&amp;"D41",TRUE)</f>
        <v>0</v>
      </c>
      <c r="BO4" s="71">
        <f t="shared" ref="BO4" ca="1" si="362">INDIRECT("'"&amp;BO$1&amp;"'!"&amp;"E41",TRUE)</f>
        <v>0</v>
      </c>
      <c r="BP4" s="71">
        <f t="shared" ref="BP4" ca="1" si="363">INDIRECT("'"&amp;BP$1&amp;"'!"&amp;"F41",TRUE)</f>
        <v>0</v>
      </c>
      <c r="BQ4" s="72">
        <f t="shared" ref="BQ4" ca="1" si="364">INDIRECT("'"&amp;BQ$1&amp;"'!"&amp;"C41",TRUE)</f>
        <v>0</v>
      </c>
      <c r="BR4" s="72">
        <f t="shared" ref="BR4" ca="1" si="365">INDIRECT("'"&amp;BR$1&amp;"'!"&amp;"D41",TRUE)</f>
        <v>0</v>
      </c>
      <c r="BS4" s="72">
        <f t="shared" ref="BS4" ca="1" si="366">INDIRECT("'"&amp;BS$1&amp;"'!"&amp;"E41",TRUE)</f>
        <v>0</v>
      </c>
      <c r="BT4" s="72">
        <f t="shared" ref="BT4" ca="1" si="367">INDIRECT("'"&amp;BT$1&amp;"'!"&amp;"F41",TRUE)</f>
        <v>0</v>
      </c>
      <c r="BU4" s="71">
        <f t="shared" ref="BU4" ca="1" si="368">INDIRECT("'"&amp;BU$1&amp;"'!"&amp;"C41",TRUE)</f>
        <v>0</v>
      </c>
      <c r="BV4" s="71">
        <f t="shared" ref="BV4" ca="1" si="369">INDIRECT("'"&amp;BV$1&amp;"'!"&amp;"D41",TRUE)</f>
        <v>0</v>
      </c>
      <c r="BW4" s="71">
        <f t="shared" ref="BW4" ca="1" si="370">INDIRECT("'"&amp;BW$1&amp;"'!"&amp;"E41",TRUE)</f>
        <v>0</v>
      </c>
      <c r="BX4" s="71">
        <f t="shared" ref="BX4" ca="1" si="371">INDIRECT("'"&amp;BX$1&amp;"'!"&amp;"F41",TRUE)</f>
        <v>0</v>
      </c>
      <c r="BY4" s="72">
        <f t="shared" ref="BY4" ca="1" si="372">INDIRECT("'"&amp;BY$1&amp;"'!"&amp;"C41",TRUE)</f>
        <v>0</v>
      </c>
      <c r="BZ4" s="72">
        <f t="shared" ref="BZ4" ca="1" si="373">INDIRECT("'"&amp;BZ$1&amp;"'!"&amp;"D41",TRUE)</f>
        <v>0</v>
      </c>
      <c r="CA4" s="72">
        <f t="shared" ref="CA4" ca="1" si="374">INDIRECT("'"&amp;CA$1&amp;"'!"&amp;"E41",TRUE)</f>
        <v>0</v>
      </c>
      <c r="CB4" s="72">
        <f t="shared" ref="CB4" ca="1" si="375">INDIRECT("'"&amp;CB$1&amp;"'!"&amp;"F41",TRUE)</f>
        <v>0</v>
      </c>
      <c r="CC4" s="71">
        <f t="shared" ref="CC4" ca="1" si="376">INDIRECT("'"&amp;CC$1&amp;"'!"&amp;"C41",TRUE)</f>
        <v>0</v>
      </c>
      <c r="CD4" s="71">
        <f t="shared" ref="CD4" ca="1" si="377">INDIRECT("'"&amp;CD$1&amp;"'!"&amp;"D41",TRUE)</f>
        <v>0</v>
      </c>
      <c r="CE4" s="71">
        <f t="shared" ref="CE4" ca="1" si="378">INDIRECT("'"&amp;CE$1&amp;"'!"&amp;"E41",TRUE)</f>
        <v>0</v>
      </c>
      <c r="CF4" s="71">
        <f t="shared" ref="CF4" ca="1" si="379">INDIRECT("'"&amp;CF$1&amp;"'!"&amp;"F41",TRUE)</f>
        <v>0</v>
      </c>
      <c r="CG4" s="72">
        <f t="shared" ref="CG4" ca="1" si="380">INDIRECT("'"&amp;CG$1&amp;"'!"&amp;"C41",TRUE)</f>
        <v>0</v>
      </c>
      <c r="CH4" s="72">
        <f t="shared" ref="CH4" ca="1" si="381">INDIRECT("'"&amp;CH$1&amp;"'!"&amp;"D41",TRUE)</f>
        <v>0</v>
      </c>
      <c r="CI4" s="72">
        <f t="shared" ref="CI4" ca="1" si="382">INDIRECT("'"&amp;CI$1&amp;"'!"&amp;"E41",TRUE)</f>
        <v>0</v>
      </c>
      <c r="CJ4" s="72">
        <f t="shared" ref="CJ4" ca="1" si="383">INDIRECT("'"&amp;CJ$1&amp;"'!"&amp;"F41",TRUE)</f>
        <v>0</v>
      </c>
      <c r="CK4" s="71">
        <f t="shared" ref="CK4" ca="1" si="384">INDIRECT("'"&amp;CK$1&amp;"'!"&amp;"C41",TRUE)</f>
        <v>0</v>
      </c>
      <c r="CL4" s="71">
        <f t="shared" ref="CL4" ca="1" si="385">INDIRECT("'"&amp;CL$1&amp;"'!"&amp;"D41",TRUE)</f>
        <v>0</v>
      </c>
      <c r="CM4" s="71">
        <f t="shared" ref="CM4" ca="1" si="386">INDIRECT("'"&amp;CM$1&amp;"'!"&amp;"E41",TRUE)</f>
        <v>0</v>
      </c>
      <c r="CN4" s="71">
        <f t="shared" ref="CN4" ca="1" si="387">INDIRECT("'"&amp;CN$1&amp;"'!"&amp;"F41",TRUE)</f>
        <v>0</v>
      </c>
      <c r="CO4" s="72">
        <f t="shared" ref="CO4" ca="1" si="388">INDIRECT("'"&amp;CO$1&amp;"'!"&amp;"C41",TRUE)</f>
        <v>0</v>
      </c>
      <c r="CP4" s="72">
        <f t="shared" ref="CP4" ca="1" si="389">INDIRECT("'"&amp;CP$1&amp;"'!"&amp;"D41",TRUE)</f>
        <v>0</v>
      </c>
      <c r="CQ4" s="72">
        <f t="shared" ref="CQ4" ca="1" si="390">INDIRECT("'"&amp;CQ$1&amp;"'!"&amp;"E41",TRUE)</f>
        <v>0</v>
      </c>
      <c r="CR4" s="72">
        <f t="shared" ref="CR4" ca="1" si="391">INDIRECT("'"&amp;CR$1&amp;"'!"&amp;"F41",TRUE)</f>
        <v>0</v>
      </c>
      <c r="CS4" s="71">
        <f t="shared" ref="CS4" ca="1" si="392">INDIRECT("'"&amp;CS$1&amp;"'!"&amp;"C41",TRUE)</f>
        <v>0</v>
      </c>
      <c r="CT4" s="71">
        <f t="shared" ref="CT4" ca="1" si="393">INDIRECT("'"&amp;CT$1&amp;"'!"&amp;"D41",TRUE)</f>
        <v>0</v>
      </c>
      <c r="CU4" s="71">
        <f t="shared" ref="CU4" ca="1" si="394">INDIRECT("'"&amp;CU$1&amp;"'!"&amp;"E41",TRUE)</f>
        <v>0</v>
      </c>
      <c r="CV4" s="71">
        <f t="shared" ref="CV4" ca="1" si="395">INDIRECT("'"&amp;CV$1&amp;"'!"&amp;"F41",TRUE)</f>
        <v>0</v>
      </c>
      <c r="CW4" s="72">
        <f t="shared" ref="CW4" ca="1" si="396">INDIRECT("'"&amp;CW$1&amp;"'!"&amp;"C41",TRUE)</f>
        <v>0</v>
      </c>
      <c r="CX4" s="72">
        <f t="shared" ref="CX4" ca="1" si="397">INDIRECT("'"&amp;CX$1&amp;"'!"&amp;"D41",TRUE)</f>
        <v>0</v>
      </c>
      <c r="CY4" s="72">
        <f t="shared" ref="CY4" ca="1" si="398">INDIRECT("'"&amp;CY$1&amp;"'!"&amp;"E41",TRUE)</f>
        <v>0</v>
      </c>
      <c r="CZ4" s="72">
        <f t="shared" ref="CZ4" ca="1" si="399">INDIRECT("'"&amp;CZ$1&amp;"'!"&amp;"F41",TRUE)</f>
        <v>0</v>
      </c>
      <c r="DA4" s="71">
        <f t="shared" ref="DA4" ca="1" si="400">INDIRECT("'"&amp;DA$1&amp;"'!"&amp;"C41",TRUE)</f>
        <v>0</v>
      </c>
      <c r="DB4" s="71">
        <f t="shared" ref="DB4" ca="1" si="401">INDIRECT("'"&amp;DB$1&amp;"'!"&amp;"D41",TRUE)</f>
        <v>0</v>
      </c>
      <c r="DC4" s="71">
        <f t="shared" ref="DC4" ca="1" si="402">INDIRECT("'"&amp;DC$1&amp;"'!"&amp;"E41",TRUE)</f>
        <v>0</v>
      </c>
      <c r="DD4" s="71">
        <f t="shared" ref="DD4" ca="1" si="403">INDIRECT("'"&amp;DD$1&amp;"'!"&amp;"F41",TRUE)</f>
        <v>0</v>
      </c>
      <c r="DE4" s="72">
        <f t="shared" ref="DE4" ca="1" si="404">INDIRECT("'"&amp;DE$1&amp;"'!"&amp;"C41",TRUE)</f>
        <v>0</v>
      </c>
      <c r="DF4" s="72">
        <f t="shared" ref="DF4" ca="1" si="405">INDIRECT("'"&amp;DF$1&amp;"'!"&amp;"D41",TRUE)</f>
        <v>0</v>
      </c>
      <c r="DG4" s="72">
        <f t="shared" ref="DG4" ca="1" si="406">INDIRECT("'"&amp;DG$1&amp;"'!"&amp;"E41",TRUE)</f>
        <v>0</v>
      </c>
      <c r="DH4" s="72">
        <f t="shared" ref="DH4" ca="1" si="407">INDIRECT("'"&amp;DH$1&amp;"'!"&amp;"F41",TRUE)</f>
        <v>0</v>
      </c>
      <c r="DI4" s="71">
        <f t="shared" ref="DI4" ca="1" si="408">INDIRECT("'"&amp;DI$1&amp;"'!"&amp;"C41",TRUE)</f>
        <v>0</v>
      </c>
      <c r="DJ4" s="71">
        <f t="shared" ref="DJ4" ca="1" si="409">INDIRECT("'"&amp;DJ$1&amp;"'!"&amp;"D41",TRUE)</f>
        <v>0</v>
      </c>
      <c r="DK4" s="71">
        <f t="shared" ref="DK4" ca="1" si="410">INDIRECT("'"&amp;DK$1&amp;"'!"&amp;"E41",TRUE)</f>
        <v>0</v>
      </c>
      <c r="DL4" s="71">
        <f t="shared" ref="DL4" ca="1" si="411">INDIRECT("'"&amp;DL$1&amp;"'!"&amp;"F41",TRUE)</f>
        <v>0</v>
      </c>
      <c r="DM4" s="72">
        <f t="shared" ref="DM4" ca="1" si="412">INDIRECT("'"&amp;DM$1&amp;"'!"&amp;"C41",TRUE)</f>
        <v>0</v>
      </c>
      <c r="DN4" s="72">
        <f t="shared" ref="DN4" ca="1" si="413">INDIRECT("'"&amp;DN$1&amp;"'!"&amp;"D41",TRUE)</f>
        <v>0</v>
      </c>
      <c r="DO4" s="72">
        <f t="shared" ref="DO4" ca="1" si="414">INDIRECT("'"&amp;DO$1&amp;"'!"&amp;"E41",TRUE)</f>
        <v>0</v>
      </c>
      <c r="DP4" s="72">
        <f t="shared" ref="DP4" ca="1" si="415">INDIRECT("'"&amp;DP$1&amp;"'!"&amp;"F41",TRUE)</f>
        <v>0</v>
      </c>
      <c r="DQ4" s="71">
        <f t="shared" ref="DQ4" ca="1" si="416">INDIRECT("'"&amp;DQ$1&amp;"'!"&amp;"C41",TRUE)</f>
        <v>0</v>
      </c>
      <c r="DR4" s="71">
        <f t="shared" ref="DR4" ca="1" si="417">INDIRECT("'"&amp;DR$1&amp;"'!"&amp;"D41",TRUE)</f>
        <v>0</v>
      </c>
      <c r="DS4" s="71">
        <f t="shared" ref="DS4" ca="1" si="418">INDIRECT("'"&amp;DS$1&amp;"'!"&amp;"E41",TRUE)</f>
        <v>0</v>
      </c>
      <c r="DT4" s="71">
        <f t="shared" ref="DT4" ca="1" si="419">INDIRECT("'"&amp;DT$1&amp;"'!"&amp;"F41",TRUE)</f>
        <v>0</v>
      </c>
      <c r="DU4" s="72">
        <f t="shared" ref="DU4" ca="1" si="420">INDIRECT("'"&amp;DU$1&amp;"'!"&amp;"C41",TRUE)</f>
        <v>0</v>
      </c>
      <c r="DV4" s="72">
        <f t="shared" ref="DV4" ca="1" si="421">INDIRECT("'"&amp;DV$1&amp;"'!"&amp;"D41",TRUE)</f>
        <v>0</v>
      </c>
      <c r="DW4" s="72">
        <f t="shared" ref="DW4" ca="1" si="422">INDIRECT("'"&amp;DW$1&amp;"'!"&amp;"E41",TRUE)</f>
        <v>0</v>
      </c>
      <c r="DX4" s="72">
        <f t="shared" ref="DX4" ca="1" si="423">INDIRECT("'"&amp;DX$1&amp;"'!"&amp;"F41",TRUE)</f>
        <v>0</v>
      </c>
    </row>
    <row r="5" spans="1:128" ht="13.5" thickBot="1" x14ac:dyDescent="0.35">
      <c r="A5" s="81" t="str">
        <f>Budget!A42</f>
        <v>Gesamtkosten / Coût total</v>
      </c>
      <c r="B5" s="78" t="s">
        <v>10</v>
      </c>
      <c r="C5" s="79">
        <f t="shared" ca="1" si="310"/>
        <v>0</v>
      </c>
      <c r="D5" s="79">
        <f t="shared" ca="1" si="197"/>
        <v>0</v>
      </c>
      <c r="E5" s="79">
        <f t="shared" ca="1" si="197"/>
        <v>0</v>
      </c>
      <c r="F5" s="79">
        <f t="shared" ca="1" si="197"/>
        <v>0</v>
      </c>
      <c r="G5" s="67">
        <f t="shared" ca="1" si="311"/>
        <v>0</v>
      </c>
      <c r="I5" s="71">
        <f ca="1">INDIRECT("'"&amp;I$1&amp;"'!"&amp;"C42",TRUE)</f>
        <v>0</v>
      </c>
      <c r="J5" s="71">
        <f ca="1">INDIRECT("'"&amp;J$1&amp;"'!"&amp;"D42",TRUE)</f>
        <v>0</v>
      </c>
      <c r="K5" s="71">
        <f ca="1">INDIRECT("'"&amp;K$1&amp;"'!"&amp;"E42",TRUE)</f>
        <v>0</v>
      </c>
      <c r="L5" s="71">
        <f ca="1">INDIRECT("'"&amp;L$1&amp;"'!"&amp;"F42",TRUE)</f>
        <v>0</v>
      </c>
      <c r="M5" s="72">
        <f ca="1">INDIRECT("'"&amp;M$1&amp;"'!"&amp;"C42",TRUE)</f>
        <v>0</v>
      </c>
      <c r="N5" s="72">
        <f ca="1">INDIRECT("'"&amp;N$1&amp;"'!"&amp;"D42",TRUE)</f>
        <v>0</v>
      </c>
      <c r="O5" s="72">
        <f ca="1">INDIRECT("'"&amp;O$1&amp;"'!"&amp;"E42",TRUE)</f>
        <v>0</v>
      </c>
      <c r="P5" s="72">
        <f ca="1">INDIRECT("'"&amp;P$1&amp;"'!"&amp;"F42",TRUE)</f>
        <v>0</v>
      </c>
      <c r="Q5" s="71">
        <f t="shared" ref="Q5" ca="1" si="424">INDIRECT("'"&amp;Q$1&amp;"'!"&amp;"C42",TRUE)</f>
        <v>0</v>
      </c>
      <c r="R5" s="71">
        <f t="shared" ref="R5" ca="1" si="425">INDIRECT("'"&amp;R$1&amp;"'!"&amp;"D42",TRUE)</f>
        <v>0</v>
      </c>
      <c r="S5" s="71">
        <f t="shared" ref="S5" ca="1" si="426">INDIRECT("'"&amp;S$1&amp;"'!"&amp;"E42",TRUE)</f>
        <v>0</v>
      </c>
      <c r="T5" s="71">
        <f t="shared" ref="T5" ca="1" si="427">INDIRECT("'"&amp;T$1&amp;"'!"&amp;"F42",TRUE)</f>
        <v>0</v>
      </c>
      <c r="U5" s="72">
        <f t="shared" ref="U5" ca="1" si="428">INDIRECT("'"&amp;U$1&amp;"'!"&amp;"C42",TRUE)</f>
        <v>0</v>
      </c>
      <c r="V5" s="72">
        <f t="shared" ref="V5" ca="1" si="429">INDIRECT("'"&amp;V$1&amp;"'!"&amp;"D42",TRUE)</f>
        <v>0</v>
      </c>
      <c r="W5" s="72">
        <f t="shared" ref="W5" ca="1" si="430">INDIRECT("'"&amp;W$1&amp;"'!"&amp;"E42",TRUE)</f>
        <v>0</v>
      </c>
      <c r="X5" s="72">
        <f t="shared" ref="X5" ca="1" si="431">INDIRECT("'"&amp;X$1&amp;"'!"&amp;"F42",TRUE)</f>
        <v>0</v>
      </c>
      <c r="Y5" s="71">
        <f t="shared" ref="Y5" ca="1" si="432">INDIRECT("'"&amp;Y$1&amp;"'!"&amp;"C42",TRUE)</f>
        <v>0</v>
      </c>
      <c r="Z5" s="71">
        <f t="shared" ref="Z5" ca="1" si="433">INDIRECT("'"&amp;Z$1&amp;"'!"&amp;"D42",TRUE)</f>
        <v>0</v>
      </c>
      <c r="AA5" s="71">
        <f t="shared" ref="AA5" ca="1" si="434">INDIRECT("'"&amp;AA$1&amp;"'!"&amp;"E42",TRUE)</f>
        <v>0</v>
      </c>
      <c r="AB5" s="71">
        <f t="shared" ref="AB5" ca="1" si="435">INDIRECT("'"&amp;AB$1&amp;"'!"&amp;"F42",TRUE)</f>
        <v>0</v>
      </c>
      <c r="AC5" s="72">
        <f t="shared" ref="AC5" ca="1" si="436">INDIRECT("'"&amp;AC$1&amp;"'!"&amp;"C42",TRUE)</f>
        <v>0</v>
      </c>
      <c r="AD5" s="72">
        <f t="shared" ref="AD5" ca="1" si="437">INDIRECT("'"&amp;AD$1&amp;"'!"&amp;"D42",TRUE)</f>
        <v>0</v>
      </c>
      <c r="AE5" s="72">
        <f t="shared" ref="AE5" ca="1" si="438">INDIRECT("'"&amp;AE$1&amp;"'!"&amp;"E42",TRUE)</f>
        <v>0</v>
      </c>
      <c r="AF5" s="72">
        <f t="shared" ref="AF5" ca="1" si="439">INDIRECT("'"&amp;AF$1&amp;"'!"&amp;"F42",TRUE)</f>
        <v>0</v>
      </c>
      <c r="AG5" s="71">
        <f t="shared" ref="AG5" ca="1" si="440">INDIRECT("'"&amp;AG$1&amp;"'!"&amp;"C42",TRUE)</f>
        <v>0</v>
      </c>
      <c r="AH5" s="71">
        <f t="shared" ref="AH5" ca="1" si="441">INDIRECT("'"&amp;AH$1&amp;"'!"&amp;"D42",TRUE)</f>
        <v>0</v>
      </c>
      <c r="AI5" s="71">
        <f t="shared" ref="AI5" ca="1" si="442">INDIRECT("'"&amp;AI$1&amp;"'!"&amp;"E42",TRUE)</f>
        <v>0</v>
      </c>
      <c r="AJ5" s="71">
        <f t="shared" ref="AJ5" ca="1" si="443">INDIRECT("'"&amp;AJ$1&amp;"'!"&amp;"F42",TRUE)</f>
        <v>0</v>
      </c>
      <c r="AK5" s="72">
        <f t="shared" ref="AK5" ca="1" si="444">INDIRECT("'"&amp;AK$1&amp;"'!"&amp;"C42",TRUE)</f>
        <v>0</v>
      </c>
      <c r="AL5" s="72">
        <f t="shared" ref="AL5" ca="1" si="445">INDIRECT("'"&amp;AL$1&amp;"'!"&amp;"D42",TRUE)</f>
        <v>0</v>
      </c>
      <c r="AM5" s="72">
        <f t="shared" ref="AM5" ca="1" si="446">INDIRECT("'"&amp;AM$1&amp;"'!"&amp;"E42",TRUE)</f>
        <v>0</v>
      </c>
      <c r="AN5" s="72">
        <f t="shared" ref="AN5" ca="1" si="447">INDIRECT("'"&amp;AN$1&amp;"'!"&amp;"F42",TRUE)</f>
        <v>0</v>
      </c>
      <c r="AO5" s="71">
        <f t="shared" ref="AO5" ca="1" si="448">INDIRECT("'"&amp;AO$1&amp;"'!"&amp;"C42",TRUE)</f>
        <v>0</v>
      </c>
      <c r="AP5" s="71">
        <f t="shared" ref="AP5" ca="1" si="449">INDIRECT("'"&amp;AP$1&amp;"'!"&amp;"D42",TRUE)</f>
        <v>0</v>
      </c>
      <c r="AQ5" s="71">
        <f t="shared" ref="AQ5" ca="1" si="450">INDIRECT("'"&amp;AQ$1&amp;"'!"&amp;"E42",TRUE)</f>
        <v>0</v>
      </c>
      <c r="AR5" s="71">
        <f t="shared" ref="AR5" ca="1" si="451">INDIRECT("'"&amp;AR$1&amp;"'!"&amp;"F42",TRUE)</f>
        <v>0</v>
      </c>
      <c r="AS5" s="72">
        <f t="shared" ref="AS5" ca="1" si="452">INDIRECT("'"&amp;AS$1&amp;"'!"&amp;"C42",TRUE)</f>
        <v>0</v>
      </c>
      <c r="AT5" s="72">
        <f t="shared" ref="AT5" ca="1" si="453">INDIRECT("'"&amp;AT$1&amp;"'!"&amp;"D42",TRUE)</f>
        <v>0</v>
      </c>
      <c r="AU5" s="72">
        <f t="shared" ref="AU5" ca="1" si="454">INDIRECT("'"&amp;AU$1&amp;"'!"&amp;"E42",TRUE)</f>
        <v>0</v>
      </c>
      <c r="AV5" s="72">
        <f t="shared" ref="AV5" ca="1" si="455">INDIRECT("'"&amp;AV$1&amp;"'!"&amp;"F42",TRUE)</f>
        <v>0</v>
      </c>
      <c r="AW5" s="71">
        <f t="shared" ref="AW5" ca="1" si="456">INDIRECT("'"&amp;AW$1&amp;"'!"&amp;"C42",TRUE)</f>
        <v>0</v>
      </c>
      <c r="AX5" s="71">
        <f t="shared" ref="AX5" ca="1" si="457">INDIRECT("'"&amp;AX$1&amp;"'!"&amp;"D42",TRUE)</f>
        <v>0</v>
      </c>
      <c r="AY5" s="71">
        <f t="shared" ref="AY5" ca="1" si="458">INDIRECT("'"&amp;AY$1&amp;"'!"&amp;"E42",TRUE)</f>
        <v>0</v>
      </c>
      <c r="AZ5" s="71">
        <f t="shared" ref="AZ5" ca="1" si="459">INDIRECT("'"&amp;AZ$1&amp;"'!"&amp;"F42",TRUE)</f>
        <v>0</v>
      </c>
      <c r="BA5" s="72">
        <f t="shared" ref="BA5" ca="1" si="460">INDIRECT("'"&amp;BA$1&amp;"'!"&amp;"C42",TRUE)</f>
        <v>0</v>
      </c>
      <c r="BB5" s="72">
        <f t="shared" ref="BB5" ca="1" si="461">INDIRECT("'"&amp;BB$1&amp;"'!"&amp;"D42",TRUE)</f>
        <v>0</v>
      </c>
      <c r="BC5" s="72">
        <f t="shared" ref="BC5" ca="1" si="462">INDIRECT("'"&amp;BC$1&amp;"'!"&amp;"E42",TRUE)</f>
        <v>0</v>
      </c>
      <c r="BD5" s="72">
        <f t="shared" ref="BD5" ca="1" si="463">INDIRECT("'"&amp;BD$1&amp;"'!"&amp;"F42",TRUE)</f>
        <v>0</v>
      </c>
      <c r="BE5" s="71">
        <f t="shared" ref="BE5" ca="1" si="464">INDIRECT("'"&amp;BE$1&amp;"'!"&amp;"C42",TRUE)</f>
        <v>0</v>
      </c>
      <c r="BF5" s="71">
        <f t="shared" ref="BF5" ca="1" si="465">INDIRECT("'"&amp;BF$1&amp;"'!"&amp;"D42",TRUE)</f>
        <v>0</v>
      </c>
      <c r="BG5" s="71">
        <f t="shared" ref="BG5" ca="1" si="466">INDIRECT("'"&amp;BG$1&amp;"'!"&amp;"E42",TRUE)</f>
        <v>0</v>
      </c>
      <c r="BH5" s="71">
        <f t="shared" ref="BH5" ca="1" si="467">INDIRECT("'"&amp;BH$1&amp;"'!"&amp;"F42",TRUE)</f>
        <v>0</v>
      </c>
      <c r="BI5" s="72">
        <f t="shared" ref="BI5" ca="1" si="468">INDIRECT("'"&amp;BI$1&amp;"'!"&amp;"C42",TRUE)</f>
        <v>0</v>
      </c>
      <c r="BJ5" s="72">
        <f t="shared" ref="BJ5" ca="1" si="469">INDIRECT("'"&amp;BJ$1&amp;"'!"&amp;"D42",TRUE)</f>
        <v>0</v>
      </c>
      <c r="BK5" s="72">
        <f t="shared" ref="BK5" ca="1" si="470">INDIRECT("'"&amp;BK$1&amp;"'!"&amp;"E42",TRUE)</f>
        <v>0</v>
      </c>
      <c r="BL5" s="72">
        <f t="shared" ref="BL5" ca="1" si="471">INDIRECT("'"&amp;BL$1&amp;"'!"&amp;"F42",TRUE)</f>
        <v>0</v>
      </c>
      <c r="BM5" s="71">
        <f t="shared" ref="BM5" ca="1" si="472">INDIRECT("'"&amp;BM$1&amp;"'!"&amp;"C42",TRUE)</f>
        <v>0</v>
      </c>
      <c r="BN5" s="71">
        <f t="shared" ref="BN5" ca="1" si="473">INDIRECT("'"&amp;BN$1&amp;"'!"&amp;"D42",TRUE)</f>
        <v>0</v>
      </c>
      <c r="BO5" s="71">
        <f t="shared" ref="BO5" ca="1" si="474">INDIRECT("'"&amp;BO$1&amp;"'!"&amp;"E42",TRUE)</f>
        <v>0</v>
      </c>
      <c r="BP5" s="71">
        <f t="shared" ref="BP5" ca="1" si="475">INDIRECT("'"&amp;BP$1&amp;"'!"&amp;"F42",TRUE)</f>
        <v>0</v>
      </c>
      <c r="BQ5" s="72">
        <f t="shared" ref="BQ5" ca="1" si="476">INDIRECT("'"&amp;BQ$1&amp;"'!"&amp;"C42",TRUE)</f>
        <v>0</v>
      </c>
      <c r="BR5" s="72">
        <f t="shared" ref="BR5" ca="1" si="477">INDIRECT("'"&amp;BR$1&amp;"'!"&amp;"D42",TRUE)</f>
        <v>0</v>
      </c>
      <c r="BS5" s="72">
        <f t="shared" ref="BS5" ca="1" si="478">INDIRECT("'"&amp;BS$1&amp;"'!"&amp;"E42",TRUE)</f>
        <v>0</v>
      </c>
      <c r="BT5" s="72">
        <f t="shared" ref="BT5" ca="1" si="479">INDIRECT("'"&amp;BT$1&amp;"'!"&amp;"F42",TRUE)</f>
        <v>0</v>
      </c>
      <c r="BU5" s="71">
        <f t="shared" ref="BU5" ca="1" si="480">INDIRECT("'"&amp;BU$1&amp;"'!"&amp;"C42",TRUE)</f>
        <v>0</v>
      </c>
      <c r="BV5" s="71">
        <f t="shared" ref="BV5" ca="1" si="481">INDIRECT("'"&amp;BV$1&amp;"'!"&amp;"D42",TRUE)</f>
        <v>0</v>
      </c>
      <c r="BW5" s="71">
        <f t="shared" ref="BW5" ca="1" si="482">INDIRECT("'"&amp;BW$1&amp;"'!"&amp;"E42",TRUE)</f>
        <v>0</v>
      </c>
      <c r="BX5" s="71">
        <f t="shared" ref="BX5" ca="1" si="483">INDIRECT("'"&amp;BX$1&amp;"'!"&amp;"F42",TRUE)</f>
        <v>0</v>
      </c>
      <c r="BY5" s="72">
        <f t="shared" ref="BY5" ca="1" si="484">INDIRECT("'"&amp;BY$1&amp;"'!"&amp;"C42",TRUE)</f>
        <v>0</v>
      </c>
      <c r="BZ5" s="72">
        <f t="shared" ref="BZ5" ca="1" si="485">INDIRECT("'"&amp;BZ$1&amp;"'!"&amp;"D42",TRUE)</f>
        <v>0</v>
      </c>
      <c r="CA5" s="72">
        <f t="shared" ref="CA5" ca="1" si="486">INDIRECT("'"&amp;CA$1&amp;"'!"&amp;"E42",TRUE)</f>
        <v>0</v>
      </c>
      <c r="CB5" s="72">
        <f t="shared" ref="CB5" ca="1" si="487">INDIRECT("'"&amp;CB$1&amp;"'!"&amp;"F42",TRUE)</f>
        <v>0</v>
      </c>
      <c r="CC5" s="71">
        <f t="shared" ref="CC5" ca="1" si="488">INDIRECT("'"&amp;CC$1&amp;"'!"&amp;"C42",TRUE)</f>
        <v>0</v>
      </c>
      <c r="CD5" s="71">
        <f t="shared" ref="CD5" ca="1" si="489">INDIRECT("'"&amp;CD$1&amp;"'!"&amp;"D42",TRUE)</f>
        <v>0</v>
      </c>
      <c r="CE5" s="71">
        <f t="shared" ref="CE5" ca="1" si="490">INDIRECT("'"&amp;CE$1&amp;"'!"&amp;"E42",TRUE)</f>
        <v>0</v>
      </c>
      <c r="CF5" s="71">
        <f t="shared" ref="CF5" ca="1" si="491">INDIRECT("'"&amp;CF$1&amp;"'!"&amp;"F42",TRUE)</f>
        <v>0</v>
      </c>
      <c r="CG5" s="72">
        <f t="shared" ref="CG5" ca="1" si="492">INDIRECT("'"&amp;CG$1&amp;"'!"&amp;"C42",TRUE)</f>
        <v>0</v>
      </c>
      <c r="CH5" s="72">
        <f t="shared" ref="CH5" ca="1" si="493">INDIRECT("'"&amp;CH$1&amp;"'!"&amp;"D42",TRUE)</f>
        <v>0</v>
      </c>
      <c r="CI5" s="72">
        <f t="shared" ref="CI5" ca="1" si="494">INDIRECT("'"&amp;CI$1&amp;"'!"&amp;"E42",TRUE)</f>
        <v>0</v>
      </c>
      <c r="CJ5" s="72">
        <f t="shared" ref="CJ5" ca="1" si="495">INDIRECT("'"&amp;CJ$1&amp;"'!"&amp;"F42",TRUE)</f>
        <v>0</v>
      </c>
      <c r="CK5" s="71">
        <f t="shared" ref="CK5" ca="1" si="496">INDIRECT("'"&amp;CK$1&amp;"'!"&amp;"C42",TRUE)</f>
        <v>0</v>
      </c>
      <c r="CL5" s="71">
        <f t="shared" ref="CL5" ca="1" si="497">INDIRECT("'"&amp;CL$1&amp;"'!"&amp;"D42",TRUE)</f>
        <v>0</v>
      </c>
      <c r="CM5" s="71">
        <f t="shared" ref="CM5" ca="1" si="498">INDIRECT("'"&amp;CM$1&amp;"'!"&amp;"E42",TRUE)</f>
        <v>0</v>
      </c>
      <c r="CN5" s="71">
        <f t="shared" ref="CN5" ca="1" si="499">INDIRECT("'"&amp;CN$1&amp;"'!"&amp;"F42",TRUE)</f>
        <v>0</v>
      </c>
      <c r="CO5" s="72">
        <f t="shared" ref="CO5" ca="1" si="500">INDIRECT("'"&amp;CO$1&amp;"'!"&amp;"C42",TRUE)</f>
        <v>0</v>
      </c>
      <c r="CP5" s="72">
        <f t="shared" ref="CP5" ca="1" si="501">INDIRECT("'"&amp;CP$1&amp;"'!"&amp;"D42",TRUE)</f>
        <v>0</v>
      </c>
      <c r="CQ5" s="72">
        <f t="shared" ref="CQ5" ca="1" si="502">INDIRECT("'"&amp;CQ$1&amp;"'!"&amp;"E42",TRUE)</f>
        <v>0</v>
      </c>
      <c r="CR5" s="72">
        <f t="shared" ref="CR5" ca="1" si="503">INDIRECT("'"&amp;CR$1&amp;"'!"&amp;"F42",TRUE)</f>
        <v>0</v>
      </c>
      <c r="CS5" s="71">
        <f t="shared" ref="CS5" ca="1" si="504">INDIRECT("'"&amp;CS$1&amp;"'!"&amp;"C42",TRUE)</f>
        <v>0</v>
      </c>
      <c r="CT5" s="71">
        <f t="shared" ref="CT5" ca="1" si="505">INDIRECT("'"&amp;CT$1&amp;"'!"&amp;"D42",TRUE)</f>
        <v>0</v>
      </c>
      <c r="CU5" s="71">
        <f t="shared" ref="CU5" ca="1" si="506">INDIRECT("'"&amp;CU$1&amp;"'!"&amp;"E42",TRUE)</f>
        <v>0</v>
      </c>
      <c r="CV5" s="71">
        <f t="shared" ref="CV5" ca="1" si="507">INDIRECT("'"&amp;CV$1&amp;"'!"&amp;"F42",TRUE)</f>
        <v>0</v>
      </c>
      <c r="CW5" s="72">
        <f t="shared" ref="CW5" ca="1" si="508">INDIRECT("'"&amp;CW$1&amp;"'!"&amp;"C42",TRUE)</f>
        <v>0</v>
      </c>
      <c r="CX5" s="72">
        <f t="shared" ref="CX5" ca="1" si="509">INDIRECT("'"&amp;CX$1&amp;"'!"&amp;"D42",TRUE)</f>
        <v>0</v>
      </c>
      <c r="CY5" s="72">
        <f t="shared" ref="CY5" ca="1" si="510">INDIRECT("'"&amp;CY$1&amp;"'!"&amp;"E42",TRUE)</f>
        <v>0</v>
      </c>
      <c r="CZ5" s="72">
        <f t="shared" ref="CZ5" ca="1" si="511">INDIRECT("'"&amp;CZ$1&amp;"'!"&amp;"F42",TRUE)</f>
        <v>0</v>
      </c>
      <c r="DA5" s="71">
        <f t="shared" ref="DA5" ca="1" si="512">INDIRECT("'"&amp;DA$1&amp;"'!"&amp;"C42",TRUE)</f>
        <v>0</v>
      </c>
      <c r="DB5" s="71">
        <f t="shared" ref="DB5" ca="1" si="513">INDIRECT("'"&amp;DB$1&amp;"'!"&amp;"D42",TRUE)</f>
        <v>0</v>
      </c>
      <c r="DC5" s="71">
        <f t="shared" ref="DC5" ca="1" si="514">INDIRECT("'"&amp;DC$1&amp;"'!"&amp;"E42",TRUE)</f>
        <v>0</v>
      </c>
      <c r="DD5" s="71">
        <f t="shared" ref="DD5" ca="1" si="515">INDIRECT("'"&amp;DD$1&amp;"'!"&amp;"F42",TRUE)</f>
        <v>0</v>
      </c>
      <c r="DE5" s="72">
        <f t="shared" ref="DE5" ca="1" si="516">INDIRECT("'"&amp;DE$1&amp;"'!"&amp;"C42",TRUE)</f>
        <v>0</v>
      </c>
      <c r="DF5" s="72">
        <f t="shared" ref="DF5" ca="1" si="517">INDIRECT("'"&amp;DF$1&amp;"'!"&amp;"D42",TRUE)</f>
        <v>0</v>
      </c>
      <c r="DG5" s="72">
        <f t="shared" ref="DG5" ca="1" si="518">INDIRECT("'"&amp;DG$1&amp;"'!"&amp;"E42",TRUE)</f>
        <v>0</v>
      </c>
      <c r="DH5" s="72">
        <f t="shared" ref="DH5" ca="1" si="519">INDIRECT("'"&amp;DH$1&amp;"'!"&amp;"F42",TRUE)</f>
        <v>0</v>
      </c>
      <c r="DI5" s="71">
        <f t="shared" ref="DI5" ca="1" si="520">INDIRECT("'"&amp;DI$1&amp;"'!"&amp;"C42",TRUE)</f>
        <v>0</v>
      </c>
      <c r="DJ5" s="71">
        <f t="shared" ref="DJ5" ca="1" si="521">INDIRECT("'"&amp;DJ$1&amp;"'!"&amp;"D42",TRUE)</f>
        <v>0</v>
      </c>
      <c r="DK5" s="71">
        <f t="shared" ref="DK5" ca="1" si="522">INDIRECT("'"&amp;DK$1&amp;"'!"&amp;"E42",TRUE)</f>
        <v>0</v>
      </c>
      <c r="DL5" s="71">
        <f t="shared" ref="DL5" ca="1" si="523">INDIRECT("'"&amp;DL$1&amp;"'!"&amp;"F42",TRUE)</f>
        <v>0</v>
      </c>
      <c r="DM5" s="72">
        <f t="shared" ref="DM5" ca="1" si="524">INDIRECT("'"&amp;DM$1&amp;"'!"&amp;"C42",TRUE)</f>
        <v>0</v>
      </c>
      <c r="DN5" s="72">
        <f t="shared" ref="DN5" ca="1" si="525">INDIRECT("'"&amp;DN$1&amp;"'!"&amp;"D42",TRUE)</f>
        <v>0</v>
      </c>
      <c r="DO5" s="72">
        <f t="shared" ref="DO5" ca="1" si="526">INDIRECT("'"&amp;DO$1&amp;"'!"&amp;"E42",TRUE)</f>
        <v>0</v>
      </c>
      <c r="DP5" s="72">
        <f t="shared" ref="DP5" ca="1" si="527">INDIRECT("'"&amp;DP$1&amp;"'!"&amp;"F42",TRUE)</f>
        <v>0</v>
      </c>
      <c r="DQ5" s="71">
        <f t="shared" ref="DQ5" ca="1" si="528">INDIRECT("'"&amp;DQ$1&amp;"'!"&amp;"C42",TRUE)</f>
        <v>0</v>
      </c>
      <c r="DR5" s="71">
        <f t="shared" ref="DR5" ca="1" si="529">INDIRECT("'"&amp;DR$1&amp;"'!"&amp;"D42",TRUE)</f>
        <v>0</v>
      </c>
      <c r="DS5" s="71">
        <f t="shared" ref="DS5" ca="1" si="530">INDIRECT("'"&amp;DS$1&amp;"'!"&amp;"E42",TRUE)</f>
        <v>0</v>
      </c>
      <c r="DT5" s="71">
        <f t="shared" ref="DT5" ca="1" si="531">INDIRECT("'"&amp;DT$1&amp;"'!"&amp;"F42",TRUE)</f>
        <v>0</v>
      </c>
      <c r="DU5" s="72">
        <f t="shared" ref="DU5" ca="1" si="532">INDIRECT("'"&amp;DU$1&amp;"'!"&amp;"C42",TRUE)</f>
        <v>0</v>
      </c>
      <c r="DV5" s="72">
        <f t="shared" ref="DV5" ca="1" si="533">INDIRECT("'"&amp;DV$1&amp;"'!"&amp;"D42",TRUE)</f>
        <v>0</v>
      </c>
      <c r="DW5" s="72">
        <f t="shared" ref="DW5" ca="1" si="534">INDIRECT("'"&amp;DW$1&amp;"'!"&amp;"E42",TRUE)</f>
        <v>0</v>
      </c>
      <c r="DX5" s="72">
        <f t="shared" ref="DX5" ca="1" si="535">INDIRECT("'"&amp;DX$1&amp;"'!"&amp;"F42",TRUE)</f>
        <v>0</v>
      </c>
    </row>
    <row r="6" spans="1:128" ht="13.5" thickBot="1" x14ac:dyDescent="0.35">
      <c r="A6" s="77" t="str">
        <f>Budget!A43</f>
        <v>Anteil beantragter Subventionen an den Gesamtkosten / Part des subventions demandées par rapport au coût total</v>
      </c>
      <c r="B6" s="82" t="s">
        <v>69</v>
      </c>
      <c r="C6" s="83">
        <f ca="1">IFERROR(C3/C5,0)</f>
        <v>0</v>
      </c>
      <c r="D6" s="83">
        <f ca="1">IFERROR(D3/D5,0)</f>
        <v>0</v>
      </c>
      <c r="E6" s="83">
        <f ca="1">IFERROR(E3/E5,0)</f>
        <v>0</v>
      </c>
      <c r="F6" s="83">
        <f ca="1">IFERROR(F3/F5,0)</f>
        <v>0</v>
      </c>
      <c r="G6" s="83">
        <f ca="1">IFERROR(G3/G5,0)</f>
        <v>0</v>
      </c>
    </row>
    <row r="7" spans="1:128" ht="5.25" customHeight="1" thickBot="1" x14ac:dyDescent="0.35"/>
    <row r="8" spans="1:128" ht="13.5" thickBot="1" x14ac:dyDescent="0.35">
      <c r="A8" s="77" t="s">
        <v>98</v>
      </c>
      <c r="B8" s="82" t="s">
        <v>69</v>
      </c>
      <c r="C8" s="83"/>
      <c r="D8" s="83"/>
      <c r="E8" s="83"/>
      <c r="F8" s="83"/>
      <c r="G8" s="83" t="str">
        <f ca="1">IFERROR(G4/G5,"")</f>
        <v/>
      </c>
    </row>
    <row r="9" spans="1:128" ht="5.25" customHeight="1" thickBot="1" x14ac:dyDescent="0.35"/>
    <row r="10" spans="1:128" ht="13.5" thickBot="1" x14ac:dyDescent="0.35">
      <c r="A10" s="77" t="str">
        <f>Budget!A80</f>
        <v>Anzahl Kurse</v>
      </c>
      <c r="B10" s="78"/>
      <c r="C10" s="79">
        <f ca="1">SUMIFS($I10:$DX10,$I$2:$DX$2,C$2)</f>
        <v>0</v>
      </c>
      <c r="D10" s="79">
        <f t="shared" ref="D10:F11" ca="1" si="536">SUMIFS($I10:$DX10,$I$2:$DX$2,D$2)</f>
        <v>0</v>
      </c>
      <c r="E10" s="79">
        <f t="shared" ca="1" si="536"/>
        <v>0</v>
      </c>
      <c r="F10" s="79">
        <f t="shared" ca="1" si="536"/>
        <v>0</v>
      </c>
      <c r="G10" s="67">
        <f ca="1">SUM(C10:F10)</f>
        <v>0</v>
      </c>
      <c r="I10" s="278">
        <f ca="1">SUMIF(INDIRECT("'"&amp;I$1&amp;"'!"&amp;"C56:L58"),I$2,INDIRECT("'"&amp;I$1&amp;"'!"&amp;"C57:L57"))</f>
        <v>0</v>
      </c>
      <c r="J10" s="278">
        <f t="shared" ref="J10:BU10" ca="1" si="537">SUMIF(INDIRECT("'"&amp;J$1&amp;"'!"&amp;"C56:L58"),J$2,INDIRECT("'"&amp;J$1&amp;"'!"&amp;"C57:L57"))</f>
        <v>0</v>
      </c>
      <c r="K10" s="278">
        <f t="shared" ca="1" si="537"/>
        <v>0</v>
      </c>
      <c r="L10" s="278">
        <f t="shared" ca="1" si="537"/>
        <v>0</v>
      </c>
      <c r="M10" s="278">
        <f t="shared" ca="1" si="537"/>
        <v>0</v>
      </c>
      <c r="N10" s="278">
        <f t="shared" ca="1" si="537"/>
        <v>0</v>
      </c>
      <c r="O10" s="278">
        <f t="shared" ca="1" si="537"/>
        <v>0</v>
      </c>
      <c r="P10" s="278">
        <f t="shared" ca="1" si="537"/>
        <v>0</v>
      </c>
      <c r="Q10" s="278">
        <f t="shared" ca="1" si="537"/>
        <v>0</v>
      </c>
      <c r="R10" s="278">
        <f t="shared" ca="1" si="537"/>
        <v>0</v>
      </c>
      <c r="S10" s="278">
        <f t="shared" ca="1" si="537"/>
        <v>0</v>
      </c>
      <c r="T10" s="278">
        <f t="shared" ca="1" si="537"/>
        <v>0</v>
      </c>
      <c r="U10" s="278">
        <f t="shared" ca="1" si="537"/>
        <v>0</v>
      </c>
      <c r="V10" s="278">
        <f t="shared" ca="1" si="537"/>
        <v>0</v>
      </c>
      <c r="W10" s="278">
        <f t="shared" ca="1" si="537"/>
        <v>0</v>
      </c>
      <c r="X10" s="278">
        <f t="shared" ca="1" si="537"/>
        <v>0</v>
      </c>
      <c r="Y10" s="278">
        <f t="shared" ca="1" si="537"/>
        <v>0</v>
      </c>
      <c r="Z10" s="278">
        <f t="shared" ca="1" si="537"/>
        <v>0</v>
      </c>
      <c r="AA10" s="278">
        <f t="shared" ca="1" si="537"/>
        <v>0</v>
      </c>
      <c r="AB10" s="278">
        <f t="shared" ca="1" si="537"/>
        <v>0</v>
      </c>
      <c r="AC10" s="278">
        <f t="shared" ca="1" si="537"/>
        <v>0</v>
      </c>
      <c r="AD10" s="278">
        <f t="shared" ca="1" si="537"/>
        <v>0</v>
      </c>
      <c r="AE10" s="278">
        <f t="shared" ca="1" si="537"/>
        <v>0</v>
      </c>
      <c r="AF10" s="278">
        <f t="shared" ca="1" si="537"/>
        <v>0</v>
      </c>
      <c r="AG10" s="278">
        <f t="shared" ca="1" si="537"/>
        <v>0</v>
      </c>
      <c r="AH10" s="278">
        <f t="shared" ca="1" si="537"/>
        <v>0</v>
      </c>
      <c r="AI10" s="278">
        <f t="shared" ca="1" si="537"/>
        <v>0</v>
      </c>
      <c r="AJ10" s="278">
        <f t="shared" ca="1" si="537"/>
        <v>0</v>
      </c>
      <c r="AK10" s="278">
        <f t="shared" ca="1" si="537"/>
        <v>0</v>
      </c>
      <c r="AL10" s="278">
        <f t="shared" ca="1" si="537"/>
        <v>0</v>
      </c>
      <c r="AM10" s="278">
        <f t="shared" ca="1" si="537"/>
        <v>0</v>
      </c>
      <c r="AN10" s="278">
        <f t="shared" ca="1" si="537"/>
        <v>0</v>
      </c>
      <c r="AO10" s="278">
        <f t="shared" ca="1" si="537"/>
        <v>0</v>
      </c>
      <c r="AP10" s="278">
        <f t="shared" ca="1" si="537"/>
        <v>0</v>
      </c>
      <c r="AQ10" s="278">
        <f t="shared" ca="1" si="537"/>
        <v>0</v>
      </c>
      <c r="AR10" s="278">
        <f t="shared" ca="1" si="537"/>
        <v>0</v>
      </c>
      <c r="AS10" s="278">
        <f t="shared" ca="1" si="537"/>
        <v>0</v>
      </c>
      <c r="AT10" s="278">
        <f t="shared" ca="1" si="537"/>
        <v>0</v>
      </c>
      <c r="AU10" s="278">
        <f t="shared" ca="1" si="537"/>
        <v>0</v>
      </c>
      <c r="AV10" s="278">
        <f t="shared" ca="1" si="537"/>
        <v>0</v>
      </c>
      <c r="AW10" s="278">
        <f t="shared" ca="1" si="537"/>
        <v>0</v>
      </c>
      <c r="AX10" s="278">
        <f t="shared" ca="1" si="537"/>
        <v>0</v>
      </c>
      <c r="AY10" s="278">
        <f t="shared" ca="1" si="537"/>
        <v>0</v>
      </c>
      <c r="AZ10" s="278">
        <f t="shared" ca="1" si="537"/>
        <v>0</v>
      </c>
      <c r="BA10" s="278">
        <f t="shared" ca="1" si="537"/>
        <v>0</v>
      </c>
      <c r="BB10" s="278">
        <f t="shared" ca="1" si="537"/>
        <v>0</v>
      </c>
      <c r="BC10" s="278">
        <f t="shared" ca="1" si="537"/>
        <v>0</v>
      </c>
      <c r="BD10" s="278">
        <f t="shared" ca="1" si="537"/>
        <v>0</v>
      </c>
      <c r="BE10" s="278">
        <f t="shared" ca="1" si="537"/>
        <v>0</v>
      </c>
      <c r="BF10" s="278">
        <f t="shared" ca="1" si="537"/>
        <v>0</v>
      </c>
      <c r="BG10" s="278">
        <f t="shared" ca="1" si="537"/>
        <v>0</v>
      </c>
      <c r="BH10" s="278">
        <f t="shared" ca="1" si="537"/>
        <v>0</v>
      </c>
      <c r="BI10" s="278">
        <f t="shared" ca="1" si="537"/>
        <v>0</v>
      </c>
      <c r="BJ10" s="278">
        <f t="shared" ca="1" si="537"/>
        <v>0</v>
      </c>
      <c r="BK10" s="278">
        <f t="shared" ca="1" si="537"/>
        <v>0</v>
      </c>
      <c r="BL10" s="278">
        <f t="shared" ca="1" si="537"/>
        <v>0</v>
      </c>
      <c r="BM10" s="278">
        <f t="shared" ca="1" si="537"/>
        <v>0</v>
      </c>
      <c r="BN10" s="278">
        <f t="shared" ca="1" si="537"/>
        <v>0</v>
      </c>
      <c r="BO10" s="278">
        <f t="shared" ca="1" si="537"/>
        <v>0</v>
      </c>
      <c r="BP10" s="278">
        <f t="shared" ca="1" si="537"/>
        <v>0</v>
      </c>
      <c r="BQ10" s="278">
        <f t="shared" ca="1" si="537"/>
        <v>0</v>
      </c>
      <c r="BR10" s="278">
        <f t="shared" ca="1" si="537"/>
        <v>0</v>
      </c>
      <c r="BS10" s="278">
        <f t="shared" ca="1" si="537"/>
        <v>0</v>
      </c>
      <c r="BT10" s="278">
        <f t="shared" ca="1" si="537"/>
        <v>0</v>
      </c>
      <c r="BU10" s="278">
        <f t="shared" ca="1" si="537"/>
        <v>0</v>
      </c>
      <c r="BV10" s="278">
        <f t="shared" ref="BV10:DX10" ca="1" si="538">SUMIF(INDIRECT("'"&amp;BV$1&amp;"'!"&amp;"C56:L58"),BV$2,INDIRECT("'"&amp;BV$1&amp;"'!"&amp;"C57:L57"))</f>
        <v>0</v>
      </c>
      <c r="BW10" s="278">
        <f t="shared" ca="1" si="538"/>
        <v>0</v>
      </c>
      <c r="BX10" s="278">
        <f t="shared" ca="1" si="538"/>
        <v>0</v>
      </c>
      <c r="BY10" s="278">
        <f t="shared" ca="1" si="538"/>
        <v>0</v>
      </c>
      <c r="BZ10" s="278">
        <f t="shared" ca="1" si="538"/>
        <v>0</v>
      </c>
      <c r="CA10" s="278">
        <f t="shared" ca="1" si="538"/>
        <v>0</v>
      </c>
      <c r="CB10" s="278">
        <f t="shared" ca="1" si="538"/>
        <v>0</v>
      </c>
      <c r="CC10" s="278">
        <f t="shared" ca="1" si="538"/>
        <v>0</v>
      </c>
      <c r="CD10" s="278">
        <f t="shared" ca="1" si="538"/>
        <v>0</v>
      </c>
      <c r="CE10" s="278">
        <f t="shared" ca="1" si="538"/>
        <v>0</v>
      </c>
      <c r="CF10" s="278">
        <f t="shared" ca="1" si="538"/>
        <v>0</v>
      </c>
      <c r="CG10" s="278">
        <f t="shared" ca="1" si="538"/>
        <v>0</v>
      </c>
      <c r="CH10" s="278">
        <f t="shared" ca="1" si="538"/>
        <v>0</v>
      </c>
      <c r="CI10" s="278">
        <f t="shared" ca="1" si="538"/>
        <v>0</v>
      </c>
      <c r="CJ10" s="278">
        <f t="shared" ca="1" si="538"/>
        <v>0</v>
      </c>
      <c r="CK10" s="278">
        <f t="shared" ca="1" si="538"/>
        <v>0</v>
      </c>
      <c r="CL10" s="278">
        <f t="shared" ca="1" si="538"/>
        <v>0</v>
      </c>
      <c r="CM10" s="278">
        <f t="shared" ca="1" si="538"/>
        <v>0</v>
      </c>
      <c r="CN10" s="278">
        <f t="shared" ca="1" si="538"/>
        <v>0</v>
      </c>
      <c r="CO10" s="278">
        <f t="shared" ca="1" si="538"/>
        <v>0</v>
      </c>
      <c r="CP10" s="278">
        <f t="shared" ca="1" si="538"/>
        <v>0</v>
      </c>
      <c r="CQ10" s="278">
        <f t="shared" ca="1" si="538"/>
        <v>0</v>
      </c>
      <c r="CR10" s="278">
        <f t="shared" ca="1" si="538"/>
        <v>0</v>
      </c>
      <c r="CS10" s="278">
        <f t="shared" ca="1" si="538"/>
        <v>0</v>
      </c>
      <c r="CT10" s="278">
        <f t="shared" ca="1" si="538"/>
        <v>0</v>
      </c>
      <c r="CU10" s="278">
        <f t="shared" ca="1" si="538"/>
        <v>0</v>
      </c>
      <c r="CV10" s="278">
        <f t="shared" ca="1" si="538"/>
        <v>0</v>
      </c>
      <c r="CW10" s="278">
        <f t="shared" ca="1" si="538"/>
        <v>0</v>
      </c>
      <c r="CX10" s="278">
        <f t="shared" ca="1" si="538"/>
        <v>0</v>
      </c>
      <c r="CY10" s="278">
        <f t="shared" ca="1" si="538"/>
        <v>0</v>
      </c>
      <c r="CZ10" s="278">
        <f t="shared" ca="1" si="538"/>
        <v>0</v>
      </c>
      <c r="DA10" s="278">
        <f t="shared" ca="1" si="538"/>
        <v>0</v>
      </c>
      <c r="DB10" s="278">
        <f t="shared" ca="1" si="538"/>
        <v>0</v>
      </c>
      <c r="DC10" s="278">
        <f t="shared" ca="1" si="538"/>
        <v>0</v>
      </c>
      <c r="DD10" s="278">
        <f t="shared" ca="1" si="538"/>
        <v>0</v>
      </c>
      <c r="DE10" s="278">
        <f t="shared" ca="1" si="538"/>
        <v>0</v>
      </c>
      <c r="DF10" s="278">
        <f t="shared" ca="1" si="538"/>
        <v>0</v>
      </c>
      <c r="DG10" s="278">
        <f t="shared" ca="1" si="538"/>
        <v>0</v>
      </c>
      <c r="DH10" s="278">
        <f t="shared" ca="1" si="538"/>
        <v>0</v>
      </c>
      <c r="DI10" s="278">
        <f t="shared" ca="1" si="538"/>
        <v>0</v>
      </c>
      <c r="DJ10" s="278">
        <f t="shared" ca="1" si="538"/>
        <v>0</v>
      </c>
      <c r="DK10" s="278">
        <f t="shared" ca="1" si="538"/>
        <v>0</v>
      </c>
      <c r="DL10" s="278">
        <f t="shared" ca="1" si="538"/>
        <v>0</v>
      </c>
      <c r="DM10" s="278">
        <f t="shared" ca="1" si="538"/>
        <v>0</v>
      </c>
      <c r="DN10" s="278">
        <f t="shared" ca="1" si="538"/>
        <v>0</v>
      </c>
      <c r="DO10" s="278">
        <f t="shared" ca="1" si="538"/>
        <v>0</v>
      </c>
      <c r="DP10" s="278">
        <f t="shared" ca="1" si="538"/>
        <v>0</v>
      </c>
      <c r="DQ10" s="278">
        <f t="shared" ca="1" si="538"/>
        <v>0</v>
      </c>
      <c r="DR10" s="278">
        <f t="shared" ca="1" si="538"/>
        <v>0</v>
      </c>
      <c r="DS10" s="278">
        <f t="shared" ca="1" si="538"/>
        <v>0</v>
      </c>
      <c r="DT10" s="278">
        <f ca="1">SUMIF(INDIRECT("'"&amp;DT$1&amp;"'!"&amp;"C56:L58"),DT$2,INDIRECT("'"&amp;DT$1&amp;"'!"&amp;"C57:L57"))</f>
        <v>0</v>
      </c>
      <c r="DU10" s="278">
        <f t="shared" ca="1" si="538"/>
        <v>0</v>
      </c>
      <c r="DV10" s="278">
        <f t="shared" ca="1" si="538"/>
        <v>0</v>
      </c>
      <c r="DW10" s="278">
        <f t="shared" ca="1" si="538"/>
        <v>0</v>
      </c>
      <c r="DX10" s="278">
        <f t="shared" ca="1" si="538"/>
        <v>0</v>
      </c>
    </row>
    <row r="11" spans="1:128" ht="13.5" thickBot="1" x14ac:dyDescent="0.35">
      <c r="A11" s="77" t="str">
        <f>Budget!A78</f>
        <v>Anzahl Kurstage</v>
      </c>
      <c r="B11" s="78"/>
      <c r="C11" s="79">
        <f ca="1">SUMIFS($I11:$DX11,$I$2:$DX$2,C$2)</f>
        <v>0</v>
      </c>
      <c r="D11" s="79">
        <f t="shared" ca="1" si="536"/>
        <v>0</v>
      </c>
      <c r="E11" s="79">
        <f t="shared" ca="1" si="536"/>
        <v>0</v>
      </c>
      <c r="F11" s="79">
        <f t="shared" ca="1" si="536"/>
        <v>0</v>
      </c>
      <c r="G11" s="67">
        <f t="shared" ref="G11" ca="1" si="539">SUM(C11:F11)</f>
        <v>0</v>
      </c>
      <c r="I11" s="278">
        <f ca="1">SUMIF(INDIRECT("'"&amp;I$1&amp;"'!"&amp;"C56:L58"),I$2,INDIRECT("'"&amp;I$1&amp;"'!"&amp;"C58:L58"))</f>
        <v>0</v>
      </c>
      <c r="J11" s="278">
        <f t="shared" ref="J11:BU11" ca="1" si="540">SUMIF(INDIRECT("'"&amp;J$1&amp;"'!"&amp;"C56:L58"),J$2,INDIRECT("'"&amp;J$1&amp;"'!"&amp;"C58:L58"))</f>
        <v>0</v>
      </c>
      <c r="K11" s="278">
        <f t="shared" ca="1" si="540"/>
        <v>0</v>
      </c>
      <c r="L11" s="278">
        <f t="shared" ca="1" si="540"/>
        <v>0</v>
      </c>
      <c r="M11" s="278">
        <f t="shared" ca="1" si="540"/>
        <v>0</v>
      </c>
      <c r="N11" s="278">
        <f t="shared" ca="1" si="540"/>
        <v>0</v>
      </c>
      <c r="O11" s="278">
        <f t="shared" ca="1" si="540"/>
        <v>0</v>
      </c>
      <c r="P11" s="278">
        <f t="shared" ca="1" si="540"/>
        <v>0</v>
      </c>
      <c r="Q11" s="278">
        <f t="shared" ca="1" si="540"/>
        <v>0</v>
      </c>
      <c r="R11" s="278">
        <f t="shared" ca="1" si="540"/>
        <v>0</v>
      </c>
      <c r="S11" s="278">
        <f t="shared" ca="1" si="540"/>
        <v>0</v>
      </c>
      <c r="T11" s="278">
        <f t="shared" ca="1" si="540"/>
        <v>0</v>
      </c>
      <c r="U11" s="278">
        <f t="shared" ca="1" si="540"/>
        <v>0</v>
      </c>
      <c r="V11" s="278">
        <f t="shared" ca="1" si="540"/>
        <v>0</v>
      </c>
      <c r="W11" s="278">
        <f t="shared" ca="1" si="540"/>
        <v>0</v>
      </c>
      <c r="X11" s="278">
        <f t="shared" ca="1" si="540"/>
        <v>0</v>
      </c>
      <c r="Y11" s="278">
        <f t="shared" ca="1" si="540"/>
        <v>0</v>
      </c>
      <c r="Z11" s="278">
        <f t="shared" ca="1" si="540"/>
        <v>0</v>
      </c>
      <c r="AA11" s="278">
        <f t="shared" ca="1" si="540"/>
        <v>0</v>
      </c>
      <c r="AB11" s="278">
        <f t="shared" ca="1" si="540"/>
        <v>0</v>
      </c>
      <c r="AC11" s="278">
        <f t="shared" ca="1" si="540"/>
        <v>0</v>
      </c>
      <c r="AD11" s="278">
        <f t="shared" ca="1" si="540"/>
        <v>0</v>
      </c>
      <c r="AE11" s="278">
        <f t="shared" ca="1" si="540"/>
        <v>0</v>
      </c>
      <c r="AF11" s="278">
        <f t="shared" ca="1" si="540"/>
        <v>0</v>
      </c>
      <c r="AG11" s="278">
        <f t="shared" ca="1" si="540"/>
        <v>0</v>
      </c>
      <c r="AH11" s="278">
        <f t="shared" ca="1" si="540"/>
        <v>0</v>
      </c>
      <c r="AI11" s="278">
        <f t="shared" ca="1" si="540"/>
        <v>0</v>
      </c>
      <c r="AJ11" s="278">
        <f t="shared" ca="1" si="540"/>
        <v>0</v>
      </c>
      <c r="AK11" s="278">
        <f t="shared" ca="1" si="540"/>
        <v>0</v>
      </c>
      <c r="AL11" s="278">
        <f t="shared" ca="1" si="540"/>
        <v>0</v>
      </c>
      <c r="AM11" s="278">
        <f t="shared" ca="1" si="540"/>
        <v>0</v>
      </c>
      <c r="AN11" s="278">
        <f t="shared" ca="1" si="540"/>
        <v>0</v>
      </c>
      <c r="AO11" s="278">
        <f t="shared" ca="1" si="540"/>
        <v>0</v>
      </c>
      <c r="AP11" s="278">
        <f t="shared" ca="1" si="540"/>
        <v>0</v>
      </c>
      <c r="AQ11" s="278">
        <f t="shared" ca="1" si="540"/>
        <v>0</v>
      </c>
      <c r="AR11" s="278">
        <f t="shared" ca="1" si="540"/>
        <v>0</v>
      </c>
      <c r="AS11" s="278">
        <f t="shared" ca="1" si="540"/>
        <v>0</v>
      </c>
      <c r="AT11" s="278">
        <f t="shared" ca="1" si="540"/>
        <v>0</v>
      </c>
      <c r="AU11" s="278">
        <f t="shared" ca="1" si="540"/>
        <v>0</v>
      </c>
      <c r="AV11" s="278">
        <f t="shared" ca="1" si="540"/>
        <v>0</v>
      </c>
      <c r="AW11" s="278">
        <f t="shared" ca="1" si="540"/>
        <v>0</v>
      </c>
      <c r="AX11" s="278">
        <f t="shared" ca="1" si="540"/>
        <v>0</v>
      </c>
      <c r="AY11" s="278">
        <f t="shared" ca="1" si="540"/>
        <v>0</v>
      </c>
      <c r="AZ11" s="278">
        <f t="shared" ca="1" si="540"/>
        <v>0</v>
      </c>
      <c r="BA11" s="278">
        <f t="shared" ca="1" si="540"/>
        <v>0</v>
      </c>
      <c r="BB11" s="278">
        <f t="shared" ca="1" si="540"/>
        <v>0</v>
      </c>
      <c r="BC11" s="278">
        <f t="shared" ca="1" si="540"/>
        <v>0</v>
      </c>
      <c r="BD11" s="278">
        <f t="shared" ca="1" si="540"/>
        <v>0</v>
      </c>
      <c r="BE11" s="278">
        <f t="shared" ca="1" si="540"/>
        <v>0</v>
      </c>
      <c r="BF11" s="278">
        <f t="shared" ca="1" si="540"/>
        <v>0</v>
      </c>
      <c r="BG11" s="278">
        <f t="shared" ca="1" si="540"/>
        <v>0</v>
      </c>
      <c r="BH11" s="278">
        <f t="shared" ca="1" si="540"/>
        <v>0</v>
      </c>
      <c r="BI11" s="278">
        <f t="shared" ca="1" si="540"/>
        <v>0</v>
      </c>
      <c r="BJ11" s="278">
        <f t="shared" ca="1" si="540"/>
        <v>0</v>
      </c>
      <c r="BK11" s="278">
        <f t="shared" ca="1" si="540"/>
        <v>0</v>
      </c>
      <c r="BL11" s="278">
        <f t="shared" ca="1" si="540"/>
        <v>0</v>
      </c>
      <c r="BM11" s="278">
        <f t="shared" ca="1" si="540"/>
        <v>0</v>
      </c>
      <c r="BN11" s="278">
        <f t="shared" ca="1" si="540"/>
        <v>0</v>
      </c>
      <c r="BO11" s="278">
        <f t="shared" ca="1" si="540"/>
        <v>0</v>
      </c>
      <c r="BP11" s="278">
        <f t="shared" ca="1" si="540"/>
        <v>0</v>
      </c>
      <c r="BQ11" s="278">
        <f t="shared" ca="1" si="540"/>
        <v>0</v>
      </c>
      <c r="BR11" s="278">
        <f t="shared" ca="1" si="540"/>
        <v>0</v>
      </c>
      <c r="BS11" s="278">
        <f t="shared" ca="1" si="540"/>
        <v>0</v>
      </c>
      <c r="BT11" s="278">
        <f t="shared" ca="1" si="540"/>
        <v>0</v>
      </c>
      <c r="BU11" s="278">
        <f t="shared" ca="1" si="540"/>
        <v>0</v>
      </c>
      <c r="BV11" s="278">
        <f t="shared" ref="BV11:DX11" ca="1" si="541">SUMIF(INDIRECT("'"&amp;BV$1&amp;"'!"&amp;"C56:L58"),BV$2,INDIRECT("'"&amp;BV$1&amp;"'!"&amp;"C58:L58"))</f>
        <v>0</v>
      </c>
      <c r="BW11" s="278">
        <f t="shared" ca="1" si="541"/>
        <v>0</v>
      </c>
      <c r="BX11" s="278">
        <f t="shared" ca="1" si="541"/>
        <v>0</v>
      </c>
      <c r="BY11" s="278">
        <f t="shared" ca="1" si="541"/>
        <v>0</v>
      </c>
      <c r="BZ11" s="278">
        <f t="shared" ca="1" si="541"/>
        <v>0</v>
      </c>
      <c r="CA11" s="278">
        <f t="shared" ca="1" si="541"/>
        <v>0</v>
      </c>
      <c r="CB11" s="278">
        <f t="shared" ca="1" si="541"/>
        <v>0</v>
      </c>
      <c r="CC11" s="278">
        <f t="shared" ca="1" si="541"/>
        <v>0</v>
      </c>
      <c r="CD11" s="278">
        <f t="shared" ca="1" si="541"/>
        <v>0</v>
      </c>
      <c r="CE11" s="278">
        <f t="shared" ca="1" si="541"/>
        <v>0</v>
      </c>
      <c r="CF11" s="278">
        <f t="shared" ca="1" si="541"/>
        <v>0</v>
      </c>
      <c r="CG11" s="278">
        <f t="shared" ca="1" si="541"/>
        <v>0</v>
      </c>
      <c r="CH11" s="278">
        <f t="shared" ca="1" si="541"/>
        <v>0</v>
      </c>
      <c r="CI11" s="278">
        <f t="shared" ca="1" si="541"/>
        <v>0</v>
      </c>
      <c r="CJ11" s="278">
        <f t="shared" ca="1" si="541"/>
        <v>0</v>
      </c>
      <c r="CK11" s="278">
        <f t="shared" ca="1" si="541"/>
        <v>0</v>
      </c>
      <c r="CL11" s="278">
        <f t="shared" ca="1" si="541"/>
        <v>0</v>
      </c>
      <c r="CM11" s="278">
        <f t="shared" ca="1" si="541"/>
        <v>0</v>
      </c>
      <c r="CN11" s="278">
        <f t="shared" ca="1" si="541"/>
        <v>0</v>
      </c>
      <c r="CO11" s="278">
        <f t="shared" ca="1" si="541"/>
        <v>0</v>
      </c>
      <c r="CP11" s="278">
        <f t="shared" ca="1" si="541"/>
        <v>0</v>
      </c>
      <c r="CQ11" s="278">
        <f t="shared" ca="1" si="541"/>
        <v>0</v>
      </c>
      <c r="CR11" s="278">
        <f t="shared" ca="1" si="541"/>
        <v>0</v>
      </c>
      <c r="CS11" s="278">
        <f t="shared" ca="1" si="541"/>
        <v>0</v>
      </c>
      <c r="CT11" s="278">
        <f t="shared" ca="1" si="541"/>
        <v>0</v>
      </c>
      <c r="CU11" s="278">
        <f t="shared" ca="1" si="541"/>
        <v>0</v>
      </c>
      <c r="CV11" s="278">
        <f t="shared" ca="1" si="541"/>
        <v>0</v>
      </c>
      <c r="CW11" s="278">
        <f t="shared" ca="1" si="541"/>
        <v>0</v>
      </c>
      <c r="CX11" s="278">
        <f t="shared" ca="1" si="541"/>
        <v>0</v>
      </c>
      <c r="CY11" s="278">
        <f t="shared" ca="1" si="541"/>
        <v>0</v>
      </c>
      <c r="CZ11" s="278">
        <f t="shared" ca="1" si="541"/>
        <v>0</v>
      </c>
      <c r="DA11" s="278">
        <f t="shared" ca="1" si="541"/>
        <v>0</v>
      </c>
      <c r="DB11" s="278">
        <f t="shared" ca="1" si="541"/>
        <v>0</v>
      </c>
      <c r="DC11" s="278">
        <f t="shared" ca="1" si="541"/>
        <v>0</v>
      </c>
      <c r="DD11" s="278">
        <f t="shared" ca="1" si="541"/>
        <v>0</v>
      </c>
      <c r="DE11" s="278">
        <f t="shared" ca="1" si="541"/>
        <v>0</v>
      </c>
      <c r="DF11" s="278">
        <f t="shared" ca="1" si="541"/>
        <v>0</v>
      </c>
      <c r="DG11" s="278">
        <f t="shared" ca="1" si="541"/>
        <v>0</v>
      </c>
      <c r="DH11" s="278">
        <f t="shared" ca="1" si="541"/>
        <v>0</v>
      </c>
      <c r="DI11" s="278">
        <f t="shared" ca="1" si="541"/>
        <v>0</v>
      </c>
      <c r="DJ11" s="278">
        <f t="shared" ca="1" si="541"/>
        <v>0</v>
      </c>
      <c r="DK11" s="278">
        <f t="shared" ca="1" si="541"/>
        <v>0</v>
      </c>
      <c r="DL11" s="278">
        <f t="shared" ca="1" si="541"/>
        <v>0</v>
      </c>
      <c r="DM11" s="278">
        <f t="shared" ca="1" si="541"/>
        <v>0</v>
      </c>
      <c r="DN11" s="278">
        <f t="shared" ca="1" si="541"/>
        <v>0</v>
      </c>
      <c r="DO11" s="278">
        <f t="shared" ca="1" si="541"/>
        <v>0</v>
      </c>
      <c r="DP11" s="278">
        <f t="shared" ca="1" si="541"/>
        <v>0</v>
      </c>
      <c r="DQ11" s="278">
        <f t="shared" ca="1" si="541"/>
        <v>0</v>
      </c>
      <c r="DR11" s="278">
        <f t="shared" ca="1" si="541"/>
        <v>0</v>
      </c>
      <c r="DS11" s="278">
        <f t="shared" ca="1" si="541"/>
        <v>0</v>
      </c>
      <c r="DT11" s="278">
        <f t="shared" ca="1" si="541"/>
        <v>0</v>
      </c>
      <c r="DU11" s="278">
        <f t="shared" ca="1" si="541"/>
        <v>0</v>
      </c>
      <c r="DV11" s="278">
        <f t="shared" ca="1" si="541"/>
        <v>0</v>
      </c>
      <c r="DW11" s="278">
        <f t="shared" ca="1" si="541"/>
        <v>0</v>
      </c>
      <c r="DX11" s="278">
        <f t="shared" ca="1" si="541"/>
        <v>0</v>
      </c>
    </row>
  </sheetData>
  <sheetProtection algorithmName="SHA-512" hashValue="q8uUuO1zfoV6x49t/3TWRzRk93xP0ZC1sFhyyNeqVSqBwXZgBQxmBdw6JQ0qEOp2Bhf1NVcJgXJ56GTlyZ7Gew==" saltValue="t142q7QScTiIZSxn+JzTEw==" spinCount="100000" sheet="1" objects="1" scenarios="1"/>
  <conditionalFormatting sqref="C6:G6">
    <cfRule type="cellIs" dxfId="563" priority="3" operator="greaterThan">
      <formula>0.4</formula>
    </cfRule>
  </conditionalFormatting>
  <printOptions horizontalCentered="1"/>
  <pageMargins left="0.19685039370078741" right="0.19685039370078741" top="0.39370078740157483" bottom="0.39370078740157483" header="0.31496062992125984" footer="0.31496062992125984"/>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JFoF0At1NmVeYTryLfjYL1Cdg346sUMmXFOskMsgpeyTpeZ25CqIG6lwBQMAe6WSlnVXggzyerr66Kr4YpyMBw==" saltValue="bvEWY8CLjG7aVp5DkQIzrg=="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269" priority="17" operator="greaterThan">
      <formula>0</formula>
    </cfRule>
  </conditionalFormatting>
  <conditionalFormatting sqref="C90:M90">
    <cfRule type="cellIs" dxfId="268" priority="15" operator="greaterThan">
      <formula>0.4</formula>
    </cfRule>
    <cfRule type="cellIs" dxfId="267" priority="16" operator="greaterThan">
      <formula>40</formula>
    </cfRule>
  </conditionalFormatting>
  <conditionalFormatting sqref="C63:M63">
    <cfRule type="cellIs" dxfId="266" priority="14" operator="lessThan">
      <formula>0</formula>
    </cfRule>
  </conditionalFormatting>
  <conditionalFormatting sqref="C71:M71">
    <cfRule type="cellIs" dxfId="265" priority="13" operator="greaterThan">
      <formula>0</formula>
    </cfRule>
  </conditionalFormatting>
  <conditionalFormatting sqref="C64:M65">
    <cfRule type="cellIs" dxfId="264" priority="11" operator="greaterThan">
      <formula>0.4</formula>
    </cfRule>
    <cfRule type="cellIs" dxfId="263" priority="12" operator="greaterThan">
      <formula>40</formula>
    </cfRule>
  </conditionalFormatting>
  <conditionalFormatting sqref="C43:M44">
    <cfRule type="cellIs" dxfId="262" priority="10" operator="greaterThan">
      <formula>0.4</formula>
    </cfRule>
  </conditionalFormatting>
  <conditionalFormatting sqref="C18:L18">
    <cfRule type="expression" dxfId="261" priority="9">
      <formula>$C$6="nein"</formula>
    </cfRule>
  </conditionalFormatting>
  <conditionalFormatting sqref="C87:M87">
    <cfRule type="cellIs" dxfId="260" priority="8" operator="greaterThan">
      <formula>0</formula>
    </cfRule>
  </conditionalFormatting>
  <conditionalFormatting sqref="C52:D52">
    <cfRule type="cellIs" dxfId="259" priority="7" operator="greaterThan">
      <formula>0.4</formula>
    </cfRule>
  </conditionalFormatting>
  <conditionalFormatting sqref="C53:D53">
    <cfRule type="cellIs" dxfId="258" priority="6" operator="greaterThan">
      <formula>0</formula>
    </cfRule>
  </conditionalFormatting>
  <conditionalFormatting sqref="C17:L17">
    <cfRule type="expression" dxfId="257" priority="5">
      <formula>$C$5="nein"</formula>
    </cfRule>
  </conditionalFormatting>
  <conditionalFormatting sqref="C19:L19">
    <cfRule type="expression" dxfId="256" priority="4">
      <formula>$C$7="nein"</formula>
    </cfRule>
  </conditionalFormatting>
  <conditionalFormatting sqref="D63:L63">
    <cfRule type="cellIs" dxfId="255" priority="3" operator="lessThan">
      <formula>0</formula>
    </cfRule>
  </conditionalFormatting>
  <conditionalFormatting sqref="A1:XFD1048576">
    <cfRule type="containsErrors" dxfId="254" priority="18">
      <formula>ISERROR(A1)</formula>
    </cfRule>
  </conditionalFormatting>
  <conditionalFormatting sqref="D63">
    <cfRule type="cellIs" dxfId="253" priority="2" operator="lessThan">
      <formula>0</formula>
    </cfRule>
  </conditionalFormatting>
  <conditionalFormatting sqref="E63:L63">
    <cfRule type="cellIs" dxfId="25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oT6o60aiebId/XhSA8bQV4D9M+6EwLHmv0P1YiDEOMYXiZx0Om3M664yGXvk01J9i/2Q2ZCAwN0HOK3C/4stpQ==" saltValue="b+3JMWKLD6RhsMn3x/hgF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251" priority="17" operator="greaterThan">
      <formula>0</formula>
    </cfRule>
  </conditionalFormatting>
  <conditionalFormatting sqref="C90:M90">
    <cfRule type="cellIs" dxfId="250" priority="15" operator="greaterThan">
      <formula>0.4</formula>
    </cfRule>
    <cfRule type="cellIs" dxfId="249" priority="16" operator="greaterThan">
      <formula>40</formula>
    </cfRule>
  </conditionalFormatting>
  <conditionalFormatting sqref="C63:M63">
    <cfRule type="cellIs" dxfId="248" priority="14" operator="lessThan">
      <formula>0</formula>
    </cfRule>
  </conditionalFormatting>
  <conditionalFormatting sqref="C71:M71">
    <cfRule type="cellIs" dxfId="247" priority="13" operator="greaterThan">
      <formula>0</formula>
    </cfRule>
  </conditionalFormatting>
  <conditionalFormatting sqref="C64:M65">
    <cfRule type="cellIs" dxfId="246" priority="11" operator="greaterThan">
      <formula>0.4</formula>
    </cfRule>
    <cfRule type="cellIs" dxfId="245" priority="12" operator="greaterThan">
      <formula>40</formula>
    </cfRule>
  </conditionalFormatting>
  <conditionalFormatting sqref="C43:M44">
    <cfRule type="cellIs" dxfId="244" priority="10" operator="greaterThan">
      <formula>0.4</formula>
    </cfRule>
  </conditionalFormatting>
  <conditionalFormatting sqref="C18:L18">
    <cfRule type="expression" dxfId="243" priority="9">
      <formula>$C$6="nein"</formula>
    </cfRule>
  </conditionalFormatting>
  <conditionalFormatting sqref="C87:M87">
    <cfRule type="cellIs" dxfId="242" priority="8" operator="greaterThan">
      <formula>0</formula>
    </cfRule>
  </conditionalFormatting>
  <conditionalFormatting sqref="C52:D52">
    <cfRule type="cellIs" dxfId="241" priority="7" operator="greaterThan">
      <formula>0.4</formula>
    </cfRule>
  </conditionalFormatting>
  <conditionalFormatting sqref="C53:D53">
    <cfRule type="cellIs" dxfId="240" priority="6" operator="greaterThan">
      <formula>0</formula>
    </cfRule>
  </conditionalFormatting>
  <conditionalFormatting sqref="C17:L17">
    <cfRule type="expression" dxfId="239" priority="5">
      <formula>$C$5="nein"</formula>
    </cfRule>
  </conditionalFormatting>
  <conditionalFormatting sqref="C19:L19">
    <cfRule type="expression" dxfId="238" priority="4">
      <formula>$C$7="nein"</formula>
    </cfRule>
  </conditionalFormatting>
  <conditionalFormatting sqref="D63:L63">
    <cfRule type="cellIs" dxfId="237" priority="3" operator="lessThan">
      <formula>0</formula>
    </cfRule>
  </conditionalFormatting>
  <conditionalFormatting sqref="A1:XFD1048576">
    <cfRule type="containsErrors" dxfId="236" priority="18">
      <formula>ISERROR(A1)</formula>
    </cfRule>
  </conditionalFormatting>
  <conditionalFormatting sqref="D63">
    <cfRule type="cellIs" dxfId="235" priority="2" operator="lessThan">
      <formula>0</formula>
    </cfRule>
  </conditionalFormatting>
  <conditionalFormatting sqref="E63:L63">
    <cfRule type="cellIs" dxfId="23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mxowaDORiZQ3KS3EI8k0AKtii4abZG9uFCANfpZVuuvt1hJhRRkpT3eN68XsBefR4IwMh2LYxgiR2d1pSQhilg==" saltValue="A2MQrpbqmz9MWhaeEqM4R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233" priority="17" operator="greaterThan">
      <formula>0</formula>
    </cfRule>
  </conditionalFormatting>
  <conditionalFormatting sqref="C90:M90">
    <cfRule type="cellIs" dxfId="232" priority="15" operator="greaterThan">
      <formula>0.4</formula>
    </cfRule>
    <cfRule type="cellIs" dxfId="231" priority="16" operator="greaterThan">
      <formula>40</formula>
    </cfRule>
  </conditionalFormatting>
  <conditionalFormatting sqref="C63:M63">
    <cfRule type="cellIs" dxfId="230" priority="14" operator="lessThan">
      <formula>0</formula>
    </cfRule>
  </conditionalFormatting>
  <conditionalFormatting sqref="C71:M71">
    <cfRule type="cellIs" dxfId="229" priority="13" operator="greaterThan">
      <formula>0</formula>
    </cfRule>
  </conditionalFormatting>
  <conditionalFormatting sqref="C64:M65">
    <cfRule type="cellIs" dxfId="228" priority="11" operator="greaterThan">
      <formula>0.4</formula>
    </cfRule>
    <cfRule type="cellIs" dxfId="227" priority="12" operator="greaterThan">
      <formula>40</formula>
    </cfRule>
  </conditionalFormatting>
  <conditionalFormatting sqref="C43:M44">
    <cfRule type="cellIs" dxfId="226" priority="10" operator="greaterThan">
      <formula>0.4</formula>
    </cfRule>
  </conditionalFormatting>
  <conditionalFormatting sqref="C18:L18">
    <cfRule type="expression" dxfId="225" priority="9">
      <formula>$C$6="nein"</formula>
    </cfRule>
  </conditionalFormatting>
  <conditionalFormatting sqref="C87:M87">
    <cfRule type="cellIs" dxfId="224" priority="8" operator="greaterThan">
      <formula>0</formula>
    </cfRule>
  </conditionalFormatting>
  <conditionalFormatting sqref="C52:D52">
    <cfRule type="cellIs" dxfId="223" priority="7" operator="greaterThan">
      <formula>0.4</formula>
    </cfRule>
  </conditionalFormatting>
  <conditionalFormatting sqref="C53:D53">
    <cfRule type="cellIs" dxfId="222" priority="6" operator="greaterThan">
      <formula>0</formula>
    </cfRule>
  </conditionalFormatting>
  <conditionalFormatting sqref="C17:L17">
    <cfRule type="expression" dxfId="221" priority="5">
      <formula>$C$5="nein"</formula>
    </cfRule>
  </conditionalFormatting>
  <conditionalFormatting sqref="C19:L19">
    <cfRule type="expression" dxfId="220" priority="4">
      <formula>$C$7="nein"</formula>
    </cfRule>
  </conditionalFormatting>
  <conditionalFormatting sqref="D63:L63">
    <cfRule type="cellIs" dxfId="219" priority="3" operator="lessThan">
      <formula>0</formula>
    </cfRule>
  </conditionalFormatting>
  <conditionalFormatting sqref="A1:XFD1048576">
    <cfRule type="containsErrors" dxfId="218" priority="18">
      <formula>ISERROR(A1)</formula>
    </cfRule>
  </conditionalFormatting>
  <conditionalFormatting sqref="D63">
    <cfRule type="cellIs" dxfId="217" priority="2" operator="lessThan">
      <formula>0</formula>
    </cfRule>
  </conditionalFormatting>
  <conditionalFormatting sqref="E63:L63">
    <cfRule type="cellIs" dxfId="21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Oz6GX020NFMrFrFrRpclrVH20YqN1y7QIpqv/wTKsbKhyEoVwP9BCUeIGGOfWpfkPwDJojJMPxhpBe7dPImROg==" saltValue="NDlphSULVS9uu+4JWDnhY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215" priority="17" operator="greaterThan">
      <formula>0</formula>
    </cfRule>
  </conditionalFormatting>
  <conditionalFormatting sqref="C90:M90">
    <cfRule type="cellIs" dxfId="214" priority="15" operator="greaterThan">
      <formula>0.4</formula>
    </cfRule>
    <cfRule type="cellIs" dxfId="213" priority="16" operator="greaterThan">
      <formula>40</formula>
    </cfRule>
  </conditionalFormatting>
  <conditionalFormatting sqref="C63:M63">
    <cfRule type="cellIs" dxfId="212" priority="14" operator="lessThan">
      <formula>0</formula>
    </cfRule>
  </conditionalFormatting>
  <conditionalFormatting sqref="C71:M71">
    <cfRule type="cellIs" dxfId="211" priority="13" operator="greaterThan">
      <formula>0</formula>
    </cfRule>
  </conditionalFormatting>
  <conditionalFormatting sqref="C64:M65">
    <cfRule type="cellIs" dxfId="210" priority="11" operator="greaterThan">
      <formula>0.4</formula>
    </cfRule>
    <cfRule type="cellIs" dxfId="209" priority="12" operator="greaterThan">
      <formula>40</formula>
    </cfRule>
  </conditionalFormatting>
  <conditionalFormatting sqref="C43:M44">
    <cfRule type="cellIs" dxfId="208" priority="10" operator="greaterThan">
      <formula>0.4</formula>
    </cfRule>
  </conditionalFormatting>
  <conditionalFormatting sqref="C18:L18">
    <cfRule type="expression" dxfId="207" priority="9">
      <formula>$C$6="nein"</formula>
    </cfRule>
  </conditionalFormatting>
  <conditionalFormatting sqref="C87:M87">
    <cfRule type="cellIs" dxfId="206" priority="8" operator="greaterThan">
      <formula>0</formula>
    </cfRule>
  </conditionalFormatting>
  <conditionalFormatting sqref="C52:D52">
    <cfRule type="cellIs" dxfId="205" priority="7" operator="greaterThan">
      <formula>0.4</formula>
    </cfRule>
  </conditionalFormatting>
  <conditionalFormatting sqref="C53:D53">
    <cfRule type="cellIs" dxfId="204" priority="6" operator="greaterThan">
      <formula>0</formula>
    </cfRule>
  </conditionalFormatting>
  <conditionalFormatting sqref="C17:L17">
    <cfRule type="expression" dxfId="203" priority="5">
      <formula>$C$5="nein"</formula>
    </cfRule>
  </conditionalFormatting>
  <conditionalFormatting sqref="C19:L19">
    <cfRule type="expression" dxfId="202" priority="4">
      <formula>$C$7="nein"</formula>
    </cfRule>
  </conditionalFormatting>
  <conditionalFormatting sqref="D63:L63">
    <cfRule type="cellIs" dxfId="201" priority="3" operator="lessThan">
      <formula>0</formula>
    </cfRule>
  </conditionalFormatting>
  <conditionalFormatting sqref="A1:XFD1048576">
    <cfRule type="containsErrors" dxfId="200" priority="18">
      <formula>ISERROR(A1)</formula>
    </cfRule>
  </conditionalFormatting>
  <conditionalFormatting sqref="D63">
    <cfRule type="cellIs" dxfId="199" priority="2" operator="lessThan">
      <formula>0</formula>
    </cfRule>
  </conditionalFormatting>
  <conditionalFormatting sqref="E63:L63">
    <cfRule type="cellIs" dxfId="19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msnu6hG1JQvCeWF2po2r6ZL+i25a00kwdB0jLf+jCwQZLzzPPZmWCxIDwJffrbq32O7sPjs0yKVRViMzyQ1nvg==" saltValue="h0tMarkf9M8GIlMqjH9v9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97" priority="17" operator="greaterThan">
      <formula>0</formula>
    </cfRule>
  </conditionalFormatting>
  <conditionalFormatting sqref="C90:M90">
    <cfRule type="cellIs" dxfId="196" priority="15" operator="greaterThan">
      <formula>0.4</formula>
    </cfRule>
    <cfRule type="cellIs" dxfId="195" priority="16" operator="greaterThan">
      <formula>40</formula>
    </cfRule>
  </conditionalFormatting>
  <conditionalFormatting sqref="C63:M63">
    <cfRule type="cellIs" dxfId="194" priority="14" operator="lessThan">
      <formula>0</formula>
    </cfRule>
  </conditionalFormatting>
  <conditionalFormatting sqref="C71:M71">
    <cfRule type="cellIs" dxfId="193" priority="13" operator="greaterThan">
      <formula>0</formula>
    </cfRule>
  </conditionalFormatting>
  <conditionalFormatting sqref="C64:M65">
    <cfRule type="cellIs" dxfId="192" priority="11" operator="greaterThan">
      <formula>0.4</formula>
    </cfRule>
    <cfRule type="cellIs" dxfId="191" priority="12" operator="greaterThan">
      <formula>40</formula>
    </cfRule>
  </conditionalFormatting>
  <conditionalFormatting sqref="C43:M44">
    <cfRule type="cellIs" dxfId="190" priority="10" operator="greaterThan">
      <formula>0.4</formula>
    </cfRule>
  </conditionalFormatting>
  <conditionalFormatting sqref="C18:L18">
    <cfRule type="expression" dxfId="189" priority="9">
      <formula>$C$6="nein"</formula>
    </cfRule>
  </conditionalFormatting>
  <conditionalFormatting sqref="C87:M87">
    <cfRule type="cellIs" dxfId="188" priority="8" operator="greaterThan">
      <formula>0</formula>
    </cfRule>
  </conditionalFormatting>
  <conditionalFormatting sqref="C52:D52">
    <cfRule type="cellIs" dxfId="187" priority="7" operator="greaterThan">
      <formula>0.4</formula>
    </cfRule>
  </conditionalFormatting>
  <conditionalFormatting sqref="C53:D53">
    <cfRule type="cellIs" dxfId="186" priority="6" operator="greaterThan">
      <formula>0</formula>
    </cfRule>
  </conditionalFormatting>
  <conditionalFormatting sqref="C17:L17">
    <cfRule type="expression" dxfId="185" priority="5">
      <formula>$C$5="nein"</formula>
    </cfRule>
  </conditionalFormatting>
  <conditionalFormatting sqref="C19:L19">
    <cfRule type="expression" dxfId="184" priority="4">
      <formula>$C$7="nein"</formula>
    </cfRule>
  </conditionalFormatting>
  <conditionalFormatting sqref="D63:L63">
    <cfRule type="cellIs" dxfId="183" priority="3" operator="lessThan">
      <formula>0</formula>
    </cfRule>
  </conditionalFormatting>
  <conditionalFormatting sqref="A1:XFD1048576">
    <cfRule type="containsErrors" dxfId="182" priority="18">
      <formula>ISERROR(A1)</formula>
    </cfRule>
  </conditionalFormatting>
  <conditionalFormatting sqref="D63">
    <cfRule type="cellIs" dxfId="181" priority="2" operator="lessThan">
      <formula>0</formula>
    </cfRule>
  </conditionalFormatting>
  <conditionalFormatting sqref="E63:L63">
    <cfRule type="cellIs" dxfId="18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FDUkBkJFj6z6g2Ijyzegj5PLn/JkIccy6mdDxlZ4T1JaU/PCsUQf8u+ge+XO5EnPT6WzgpJ+EN1b+GOIda60AQ==" saltValue="vG50mdApS4A8FjX7ObaiX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79" priority="17" operator="greaterThan">
      <formula>0</formula>
    </cfRule>
  </conditionalFormatting>
  <conditionalFormatting sqref="C90:M90">
    <cfRule type="cellIs" dxfId="178" priority="15" operator="greaterThan">
      <formula>0.4</formula>
    </cfRule>
    <cfRule type="cellIs" dxfId="177" priority="16" operator="greaterThan">
      <formula>40</formula>
    </cfRule>
  </conditionalFormatting>
  <conditionalFormatting sqref="C63:M63">
    <cfRule type="cellIs" dxfId="176" priority="14" operator="lessThan">
      <formula>0</formula>
    </cfRule>
  </conditionalFormatting>
  <conditionalFormatting sqref="C71:M71">
    <cfRule type="cellIs" dxfId="175" priority="13" operator="greaterThan">
      <formula>0</formula>
    </cfRule>
  </conditionalFormatting>
  <conditionalFormatting sqref="C64:M65">
    <cfRule type="cellIs" dxfId="174" priority="11" operator="greaterThan">
      <formula>0.4</formula>
    </cfRule>
    <cfRule type="cellIs" dxfId="173" priority="12" operator="greaterThan">
      <formula>40</formula>
    </cfRule>
  </conditionalFormatting>
  <conditionalFormatting sqref="C43:M44">
    <cfRule type="cellIs" dxfId="172" priority="10" operator="greaterThan">
      <formula>0.4</formula>
    </cfRule>
  </conditionalFormatting>
  <conditionalFormatting sqref="C18:L18">
    <cfRule type="expression" dxfId="171" priority="9">
      <formula>$C$6="nein"</formula>
    </cfRule>
  </conditionalFormatting>
  <conditionalFormatting sqref="C87:M87">
    <cfRule type="cellIs" dxfId="170" priority="8" operator="greaterThan">
      <formula>0</formula>
    </cfRule>
  </conditionalFormatting>
  <conditionalFormatting sqref="C52:D52">
    <cfRule type="cellIs" dxfId="169" priority="7" operator="greaterThan">
      <formula>0.4</formula>
    </cfRule>
  </conditionalFormatting>
  <conditionalFormatting sqref="C53:D53">
    <cfRule type="cellIs" dxfId="168" priority="6" operator="greaterThan">
      <formula>0</formula>
    </cfRule>
  </conditionalFormatting>
  <conditionalFormatting sqref="C17:L17">
    <cfRule type="expression" dxfId="167" priority="5">
      <formula>$C$5="nein"</formula>
    </cfRule>
  </conditionalFormatting>
  <conditionalFormatting sqref="C19:L19">
    <cfRule type="expression" dxfId="166" priority="4">
      <formula>$C$7="nein"</formula>
    </cfRule>
  </conditionalFormatting>
  <conditionalFormatting sqref="D63:L63">
    <cfRule type="cellIs" dxfId="165" priority="3" operator="lessThan">
      <formula>0</formula>
    </cfRule>
  </conditionalFormatting>
  <conditionalFormatting sqref="A1:XFD1048576">
    <cfRule type="containsErrors" dxfId="164" priority="18">
      <formula>ISERROR(A1)</formula>
    </cfRule>
  </conditionalFormatting>
  <conditionalFormatting sqref="D63">
    <cfRule type="cellIs" dxfId="163" priority="2" operator="lessThan">
      <formula>0</formula>
    </cfRule>
  </conditionalFormatting>
  <conditionalFormatting sqref="E63:L63">
    <cfRule type="cellIs" dxfId="16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eJSB+twsPa4OnXk7TXnWZ/K70vIPkvH6tJRAybptlXaONF/s25/WkiF/P2eNn18rJfwGUj8PxvSKZiGpfWlArQ==" saltValue="isv2bddhoBKQ1DW7WDq60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61" priority="17" operator="greaterThan">
      <formula>0</formula>
    </cfRule>
  </conditionalFormatting>
  <conditionalFormatting sqref="C90:M90">
    <cfRule type="cellIs" dxfId="160" priority="15" operator="greaterThan">
      <formula>0.4</formula>
    </cfRule>
    <cfRule type="cellIs" dxfId="159" priority="16" operator="greaterThan">
      <formula>40</formula>
    </cfRule>
  </conditionalFormatting>
  <conditionalFormatting sqref="C63:M63">
    <cfRule type="cellIs" dxfId="158" priority="14" operator="lessThan">
      <formula>0</formula>
    </cfRule>
  </conditionalFormatting>
  <conditionalFormatting sqref="C71:M71">
    <cfRule type="cellIs" dxfId="157" priority="13" operator="greaterThan">
      <formula>0</formula>
    </cfRule>
  </conditionalFormatting>
  <conditionalFormatting sqref="C64:M65">
    <cfRule type="cellIs" dxfId="156" priority="11" operator="greaterThan">
      <formula>0.4</formula>
    </cfRule>
    <cfRule type="cellIs" dxfId="155" priority="12" operator="greaterThan">
      <formula>40</formula>
    </cfRule>
  </conditionalFormatting>
  <conditionalFormatting sqref="C43:M44">
    <cfRule type="cellIs" dxfId="154" priority="10" operator="greaterThan">
      <formula>0.4</formula>
    </cfRule>
  </conditionalFormatting>
  <conditionalFormatting sqref="C18:L18">
    <cfRule type="expression" dxfId="153" priority="9">
      <formula>$C$6="nein"</formula>
    </cfRule>
  </conditionalFormatting>
  <conditionalFormatting sqref="C87:M87">
    <cfRule type="cellIs" dxfId="152" priority="8" operator="greaterThan">
      <formula>0</formula>
    </cfRule>
  </conditionalFormatting>
  <conditionalFormatting sqref="C52:D52">
    <cfRule type="cellIs" dxfId="151" priority="7" operator="greaterThan">
      <formula>0.4</formula>
    </cfRule>
  </conditionalFormatting>
  <conditionalFormatting sqref="C53:D53">
    <cfRule type="cellIs" dxfId="150" priority="6" operator="greaterThan">
      <formula>0</formula>
    </cfRule>
  </conditionalFormatting>
  <conditionalFormatting sqref="C17:L17">
    <cfRule type="expression" dxfId="149" priority="5">
      <formula>$C$5="nein"</formula>
    </cfRule>
  </conditionalFormatting>
  <conditionalFormatting sqref="C19:L19">
    <cfRule type="expression" dxfId="148" priority="4">
      <formula>$C$7="nein"</formula>
    </cfRule>
  </conditionalFormatting>
  <conditionalFormatting sqref="D63:L63">
    <cfRule type="cellIs" dxfId="147" priority="3" operator="lessThan">
      <formula>0</formula>
    </cfRule>
  </conditionalFormatting>
  <conditionalFormatting sqref="A1:XFD1048576">
    <cfRule type="containsErrors" dxfId="146" priority="18">
      <formula>ISERROR(A1)</formula>
    </cfRule>
  </conditionalFormatting>
  <conditionalFormatting sqref="D63">
    <cfRule type="cellIs" dxfId="145" priority="2" operator="lessThan">
      <formula>0</formula>
    </cfRule>
  </conditionalFormatting>
  <conditionalFormatting sqref="E63:L63">
    <cfRule type="cellIs" dxfId="14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wn3lth/E3Qax1dDbzPNYnUQCLYBc1zB/hljnWGibY7wjVdkJsKnJ+UH5AXCv0ZWPAR8dEpv/5xDw2wqoURWaCQ==" saltValue="n00XwlfgoubqS3/pbmTrfg=="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43" priority="17" operator="greaterThan">
      <formula>0</formula>
    </cfRule>
  </conditionalFormatting>
  <conditionalFormatting sqref="C90:M90">
    <cfRule type="cellIs" dxfId="142" priority="15" operator="greaterThan">
      <formula>0.4</formula>
    </cfRule>
    <cfRule type="cellIs" dxfId="141" priority="16" operator="greaterThan">
      <formula>40</formula>
    </cfRule>
  </conditionalFormatting>
  <conditionalFormatting sqref="C63:M63">
    <cfRule type="cellIs" dxfId="140" priority="14" operator="lessThan">
      <formula>0</formula>
    </cfRule>
  </conditionalFormatting>
  <conditionalFormatting sqref="C71:M71">
    <cfRule type="cellIs" dxfId="139" priority="13" operator="greaterThan">
      <formula>0</formula>
    </cfRule>
  </conditionalFormatting>
  <conditionalFormatting sqref="C64:M65">
    <cfRule type="cellIs" dxfId="138" priority="11" operator="greaterThan">
      <formula>0.4</formula>
    </cfRule>
    <cfRule type="cellIs" dxfId="137" priority="12" operator="greaterThan">
      <formula>40</formula>
    </cfRule>
  </conditionalFormatting>
  <conditionalFormatting sqref="C43:M44">
    <cfRule type="cellIs" dxfId="136" priority="10" operator="greaterThan">
      <formula>0.4</formula>
    </cfRule>
  </conditionalFormatting>
  <conditionalFormatting sqref="C18:L18">
    <cfRule type="expression" dxfId="135" priority="9">
      <formula>$C$6="nein"</formula>
    </cfRule>
  </conditionalFormatting>
  <conditionalFormatting sqref="C87:M87">
    <cfRule type="cellIs" dxfId="134" priority="8" operator="greaterThan">
      <formula>0</formula>
    </cfRule>
  </conditionalFormatting>
  <conditionalFormatting sqref="C52:D52">
    <cfRule type="cellIs" dxfId="133" priority="7" operator="greaterThan">
      <formula>0.4</formula>
    </cfRule>
  </conditionalFormatting>
  <conditionalFormatting sqref="C53:D53">
    <cfRule type="cellIs" dxfId="132" priority="6" operator="greaterThan">
      <formula>0</formula>
    </cfRule>
  </conditionalFormatting>
  <conditionalFormatting sqref="C17:L17">
    <cfRule type="expression" dxfId="131" priority="5">
      <formula>$C$5="nein"</formula>
    </cfRule>
  </conditionalFormatting>
  <conditionalFormatting sqref="C19:L19">
    <cfRule type="expression" dxfId="130" priority="4">
      <formula>$C$7="nein"</formula>
    </cfRule>
  </conditionalFormatting>
  <conditionalFormatting sqref="D63:L63">
    <cfRule type="cellIs" dxfId="129" priority="3" operator="lessThan">
      <formula>0</formula>
    </cfRule>
  </conditionalFormatting>
  <conditionalFormatting sqref="A1:XFD1048576">
    <cfRule type="containsErrors" dxfId="128" priority="18">
      <formula>ISERROR(A1)</formula>
    </cfRule>
  </conditionalFormatting>
  <conditionalFormatting sqref="D63">
    <cfRule type="cellIs" dxfId="127" priority="2" operator="lessThan">
      <formula>0</formula>
    </cfRule>
  </conditionalFormatting>
  <conditionalFormatting sqref="E63:L63">
    <cfRule type="cellIs" dxfId="12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1gyzc/AXGqtb8JxE/w1mUw3mDo2i9KRSZowRxIweBiFApH0UqFZO/NrWK7awK7Mk3x3Eqd3cOOoKAGD4dw1fg==" saltValue="rgUXmOAIP33IkezmaU4HP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25" priority="17" operator="greaterThan">
      <formula>0</formula>
    </cfRule>
  </conditionalFormatting>
  <conditionalFormatting sqref="C90:M90">
    <cfRule type="cellIs" dxfId="124" priority="15" operator="greaterThan">
      <formula>0.4</formula>
    </cfRule>
    <cfRule type="cellIs" dxfId="123" priority="16" operator="greaterThan">
      <formula>40</formula>
    </cfRule>
  </conditionalFormatting>
  <conditionalFormatting sqref="C63:M63">
    <cfRule type="cellIs" dxfId="122" priority="14" operator="lessThan">
      <formula>0</formula>
    </cfRule>
  </conditionalFormatting>
  <conditionalFormatting sqref="C71:M71">
    <cfRule type="cellIs" dxfId="121" priority="13" operator="greaterThan">
      <formula>0</formula>
    </cfRule>
  </conditionalFormatting>
  <conditionalFormatting sqref="C64:M65">
    <cfRule type="cellIs" dxfId="120" priority="11" operator="greaterThan">
      <formula>0.4</formula>
    </cfRule>
    <cfRule type="cellIs" dxfId="119" priority="12" operator="greaterThan">
      <formula>40</formula>
    </cfRule>
  </conditionalFormatting>
  <conditionalFormatting sqref="C43:M44">
    <cfRule type="cellIs" dxfId="118" priority="10" operator="greaterThan">
      <formula>0.4</formula>
    </cfRule>
  </conditionalFormatting>
  <conditionalFormatting sqref="C18:L18">
    <cfRule type="expression" dxfId="117" priority="9">
      <formula>$C$6="nein"</formula>
    </cfRule>
  </conditionalFormatting>
  <conditionalFormatting sqref="C87:M87">
    <cfRule type="cellIs" dxfId="116" priority="8" operator="greaterThan">
      <formula>0</formula>
    </cfRule>
  </conditionalFormatting>
  <conditionalFormatting sqref="C52:D52">
    <cfRule type="cellIs" dxfId="115" priority="7" operator="greaterThan">
      <formula>0.4</formula>
    </cfRule>
  </conditionalFormatting>
  <conditionalFormatting sqref="C53:D53">
    <cfRule type="cellIs" dxfId="114" priority="6" operator="greaterThan">
      <formula>0</formula>
    </cfRule>
  </conditionalFormatting>
  <conditionalFormatting sqref="C17:L17">
    <cfRule type="expression" dxfId="113" priority="5">
      <formula>$C$5="nein"</formula>
    </cfRule>
  </conditionalFormatting>
  <conditionalFormatting sqref="C19:L19">
    <cfRule type="expression" dxfId="112" priority="4">
      <formula>$C$7="nein"</formula>
    </cfRule>
  </conditionalFormatting>
  <conditionalFormatting sqref="D63:L63">
    <cfRule type="cellIs" dxfId="111" priority="3" operator="lessThan">
      <formula>0</formula>
    </cfRule>
  </conditionalFormatting>
  <conditionalFormatting sqref="A1:XFD1048576">
    <cfRule type="containsErrors" dxfId="110" priority="18">
      <formula>ISERROR(A1)</formula>
    </cfRule>
  </conditionalFormatting>
  <conditionalFormatting sqref="D63">
    <cfRule type="cellIs" dxfId="109" priority="2" operator="lessThan">
      <formula>0</formula>
    </cfRule>
  </conditionalFormatting>
  <conditionalFormatting sqref="E63:L63">
    <cfRule type="cellIs" dxfId="10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qyL9sf+InTRpzIrhMP0teebXgcwKYm/Cc+33/EEDKm1jUx7E7jhWhWhBbzLzluoMwGYpKR1tnyAdVjibCrsVaA==" saltValue="I58xCWvd95/OqRuhsKTFB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07" priority="17" operator="greaterThan">
      <formula>0</formula>
    </cfRule>
  </conditionalFormatting>
  <conditionalFormatting sqref="C90:M90">
    <cfRule type="cellIs" dxfId="106" priority="15" operator="greaterThan">
      <formula>0.4</formula>
    </cfRule>
    <cfRule type="cellIs" dxfId="105" priority="16" operator="greaterThan">
      <formula>40</formula>
    </cfRule>
  </conditionalFormatting>
  <conditionalFormatting sqref="C63:M63">
    <cfRule type="cellIs" dxfId="104" priority="14" operator="lessThan">
      <formula>0</formula>
    </cfRule>
  </conditionalFormatting>
  <conditionalFormatting sqref="C71:M71">
    <cfRule type="cellIs" dxfId="103" priority="13" operator="greaterThan">
      <formula>0</formula>
    </cfRule>
  </conditionalFormatting>
  <conditionalFormatting sqref="C64:M65">
    <cfRule type="cellIs" dxfId="102" priority="11" operator="greaterThan">
      <formula>0.4</formula>
    </cfRule>
    <cfRule type="cellIs" dxfId="101" priority="12" operator="greaterThan">
      <formula>40</formula>
    </cfRule>
  </conditionalFormatting>
  <conditionalFormatting sqref="C43:M44">
    <cfRule type="cellIs" dxfId="100" priority="10" operator="greaterThan">
      <formula>0.4</formula>
    </cfRule>
  </conditionalFormatting>
  <conditionalFormatting sqref="C18:L18">
    <cfRule type="expression" dxfId="99" priority="9">
      <formula>$C$6="nein"</formula>
    </cfRule>
  </conditionalFormatting>
  <conditionalFormatting sqref="C87:M87">
    <cfRule type="cellIs" dxfId="98" priority="8" operator="greaterThan">
      <formula>0</formula>
    </cfRule>
  </conditionalFormatting>
  <conditionalFormatting sqref="C52:D52">
    <cfRule type="cellIs" dxfId="97" priority="7" operator="greaterThan">
      <formula>0.4</formula>
    </cfRule>
  </conditionalFormatting>
  <conditionalFormatting sqref="C53:D53">
    <cfRule type="cellIs" dxfId="96" priority="6" operator="greaterThan">
      <formula>0</formula>
    </cfRule>
  </conditionalFormatting>
  <conditionalFormatting sqref="C17:L17">
    <cfRule type="expression" dxfId="95" priority="5">
      <formula>$C$5="nein"</formula>
    </cfRule>
  </conditionalFormatting>
  <conditionalFormatting sqref="C19:L19">
    <cfRule type="expression" dxfId="94" priority="4">
      <formula>$C$7="nein"</formula>
    </cfRule>
  </conditionalFormatting>
  <conditionalFormatting sqref="D63:L63">
    <cfRule type="cellIs" dxfId="93" priority="3" operator="lessThan">
      <formula>0</formula>
    </cfRule>
  </conditionalFormatting>
  <conditionalFormatting sqref="A1:XFD1048576">
    <cfRule type="containsErrors" dxfId="92" priority="18">
      <formula>ISERROR(A1)</formula>
    </cfRule>
  </conditionalFormatting>
  <conditionalFormatting sqref="D63">
    <cfRule type="cellIs" dxfId="91" priority="2" operator="lessThan">
      <formula>0</formula>
    </cfRule>
  </conditionalFormatting>
  <conditionalFormatting sqref="E63:L63">
    <cfRule type="cellIs" dxfId="9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tint="-0.499984740745262"/>
    <pageSetUpPr fitToPage="1"/>
  </sheetPr>
  <dimension ref="A1:AI33"/>
  <sheetViews>
    <sheetView zoomScale="85" zoomScaleNormal="85" workbookViewId="0"/>
  </sheetViews>
  <sheetFormatPr baseColWidth="10" defaultColWidth="11.453125" defaultRowHeight="12.5" outlineLevelCol="1" x14ac:dyDescent="0.25"/>
  <cols>
    <col min="1" max="1" width="50.6328125" style="11" customWidth="1"/>
    <col min="2" max="2" width="12.6328125" style="11" customWidth="1"/>
    <col min="3" max="3" width="10.81640625" style="11" customWidth="1"/>
    <col min="4" max="4" width="9.36328125" style="11" customWidth="1"/>
    <col min="5" max="5" width="10.6328125" style="47" customWidth="1"/>
    <col min="6" max="8" width="10" style="47" customWidth="1"/>
    <col min="9" max="9" width="16" style="12" customWidth="1"/>
    <col min="10" max="10" width="9.36328125" style="12" customWidth="1"/>
    <col min="11" max="11" width="15" style="12" customWidth="1"/>
    <col min="12" max="12" width="11.453125" style="12" customWidth="1"/>
    <col min="13" max="13" width="9.6328125" style="13" customWidth="1"/>
    <col min="14" max="14" width="14.453125" style="13" customWidth="1"/>
    <col min="15" max="15" width="13.6328125" style="13" customWidth="1"/>
    <col min="16" max="16" width="15.1796875" style="12" customWidth="1"/>
    <col min="17" max="17" width="11.453125" style="12" customWidth="1"/>
    <col min="18" max="18" width="11.453125" style="13" customWidth="1"/>
    <col min="19" max="19" width="11.453125" style="14" customWidth="1"/>
    <col min="20" max="20" width="16.1796875" style="11" hidden="1" customWidth="1" outlineLevel="1"/>
    <col min="21" max="23" width="11.453125" style="11" hidden="1" customWidth="1" outlineLevel="1"/>
    <col min="24" max="24" width="17.36328125" style="11" hidden="1" customWidth="1" outlineLevel="1"/>
    <col min="25" max="25" width="11.453125" style="11" hidden="1" customWidth="1" outlineLevel="1"/>
    <col min="26" max="26" width="17.36328125" style="11" hidden="1" customWidth="1" outlineLevel="1"/>
    <col min="27" max="27" width="16.453125" style="11" hidden="1" customWidth="1" outlineLevel="1"/>
    <col min="28" max="32" width="11.453125" style="11" hidden="1" customWidth="1" outlineLevel="1"/>
    <col min="33" max="33" width="3.453125" style="11" hidden="1" customWidth="1" outlineLevel="1"/>
    <col min="34" max="34" width="19.6328125" style="11" hidden="1" customWidth="1" outlineLevel="1"/>
    <col min="35" max="35" width="11.453125" style="11" collapsed="1"/>
    <col min="36" max="16384" width="11.453125" style="11"/>
  </cols>
  <sheetData>
    <row r="1" spans="1:34" ht="13.5" thickBot="1" x14ac:dyDescent="0.3">
      <c r="A1" s="66" t="s">
        <v>66</v>
      </c>
      <c r="B1" s="27"/>
      <c r="C1" s="27"/>
      <c r="D1" s="27"/>
      <c r="E1" s="41"/>
      <c r="F1" s="292" t="s">
        <v>65</v>
      </c>
      <c r="G1" s="292"/>
      <c r="H1" s="292"/>
      <c r="I1" s="292"/>
      <c r="J1" s="292"/>
      <c r="K1" s="292"/>
      <c r="L1" s="292"/>
      <c r="M1" s="292"/>
      <c r="N1" s="292"/>
      <c r="O1" s="292"/>
      <c r="P1" s="292"/>
      <c r="Q1" s="292"/>
      <c r="R1" s="292"/>
      <c r="S1" s="292"/>
      <c r="T1" s="290" t="s">
        <v>46</v>
      </c>
      <c r="U1" s="290"/>
      <c r="V1" s="290"/>
      <c r="W1" s="290"/>
      <c r="X1" s="290"/>
      <c r="Y1" s="290"/>
      <c r="Z1" s="290"/>
      <c r="AA1" s="291" t="s">
        <v>54</v>
      </c>
      <c r="AB1" s="291"/>
      <c r="AC1" s="291"/>
      <c r="AD1" s="291"/>
      <c r="AE1" s="291"/>
      <c r="AF1" s="291"/>
    </row>
    <row r="2" spans="1:34" s="10" customFormat="1" ht="63.75" customHeight="1" thickBot="1" x14ac:dyDescent="0.3">
      <c r="A2" s="28" t="s">
        <v>4</v>
      </c>
      <c r="B2" s="28" t="s">
        <v>1</v>
      </c>
      <c r="C2" s="28" t="s">
        <v>12</v>
      </c>
      <c r="D2" s="28" t="s">
        <v>19</v>
      </c>
      <c r="E2" s="42" t="s">
        <v>21</v>
      </c>
      <c r="F2" s="43" t="s">
        <v>49</v>
      </c>
      <c r="G2" s="44" t="s">
        <v>47</v>
      </c>
      <c r="H2" s="44" t="s">
        <v>48</v>
      </c>
      <c r="I2" s="7" t="s">
        <v>6</v>
      </c>
      <c r="J2" s="7" t="s">
        <v>0</v>
      </c>
      <c r="K2" s="7" t="s">
        <v>5</v>
      </c>
      <c r="L2" s="7" t="s">
        <v>7</v>
      </c>
      <c r="M2" s="8" t="s">
        <v>20</v>
      </c>
      <c r="N2" s="8" t="s">
        <v>9</v>
      </c>
      <c r="O2" s="8" t="s">
        <v>25</v>
      </c>
      <c r="P2" s="7" t="s">
        <v>62</v>
      </c>
      <c r="Q2" s="7" t="s">
        <v>26</v>
      </c>
      <c r="R2" s="8" t="s">
        <v>27</v>
      </c>
      <c r="S2" s="9" t="s">
        <v>8</v>
      </c>
      <c r="T2" s="48" t="s">
        <v>6</v>
      </c>
      <c r="U2" s="48" t="s">
        <v>0</v>
      </c>
      <c r="V2" s="48" t="s">
        <v>5</v>
      </c>
      <c r="W2" s="48" t="s">
        <v>7</v>
      </c>
      <c r="X2" s="49" t="s">
        <v>20</v>
      </c>
      <c r="Y2" s="48" t="s">
        <v>45</v>
      </c>
      <c r="Z2" s="48" t="s">
        <v>26</v>
      </c>
      <c r="AA2" s="59" t="s">
        <v>6</v>
      </c>
      <c r="AB2" s="59" t="s">
        <v>0</v>
      </c>
      <c r="AC2" s="59" t="s">
        <v>5</v>
      </c>
      <c r="AD2" s="59" t="s">
        <v>7</v>
      </c>
      <c r="AE2" s="60" t="s">
        <v>20</v>
      </c>
      <c r="AF2" s="59" t="s">
        <v>45</v>
      </c>
    </row>
    <row r="3" spans="1:34" ht="13" thickBot="1" x14ac:dyDescent="0.3">
      <c r="A3" s="38" t="str">
        <f ca="1">IF(INDIRECT("'"&amp;$AH3&amp;"'!"&amp;"C3")=0,"",INDIRECT("'"&amp;$AH3&amp;"'!"&amp;"C3"))</f>
        <v/>
      </c>
      <c r="B3" s="38">
        <f ca="1">INDIRECT("'"&amp;$AH3&amp;"'!"&amp;"C5")</f>
        <v>0</v>
      </c>
      <c r="C3" s="38">
        <f ca="1">INDIRECT("'"&amp;$AH3&amp;"'!"&amp;"C6")</f>
        <v>0</v>
      </c>
      <c r="D3" s="38">
        <f ca="1">INDIRECT("'"&amp;$AH3&amp;"'!"&amp;"C7")</f>
        <v>0</v>
      </c>
      <c r="E3" s="272">
        <f ca="1">INDIRECT("'"&amp;$AH3&amp;"'!"&amp;"C4")</f>
        <v>0</v>
      </c>
      <c r="F3" s="68">
        <f ca="1">INDIRECT("'"&amp;$AH3&amp;"'!"&amp;"O14")</f>
        <v>0</v>
      </c>
      <c r="G3" s="68">
        <f ca="1">INDIRECT("'"&amp;$AH3&amp;"'!"&amp;"P14")</f>
        <v>0</v>
      </c>
      <c r="H3" s="68">
        <f ca="1">INDIRECT("'"&amp;$AH3&amp;"'!"&amp;"Q14")</f>
        <v>0</v>
      </c>
      <c r="I3" s="5">
        <f ca="1">INDIRECT("'"&amp;$AH3&amp;"'!"&amp;"M10")</f>
        <v>0</v>
      </c>
      <c r="J3" s="5">
        <f ca="1">INDIRECT("'"&amp;$AH3&amp;"'!"&amp;"M58")</f>
        <v>0</v>
      </c>
      <c r="K3" s="5">
        <f ca="1">INDIRECT("'"&amp;$AH3&amp;"'!"&amp;"M12")</f>
        <v>0</v>
      </c>
      <c r="L3" s="5">
        <f ca="1">INDIRECT("'"&amp;$AH3&amp;"'!"&amp;"M59")</f>
        <v>0</v>
      </c>
      <c r="M3" s="6">
        <f ca="1">IFERROR(K3/I3,0)</f>
        <v>0</v>
      </c>
      <c r="N3" s="6">
        <f ca="1">INDIRECT("'"&amp;$AH3&amp;"'!"&amp;"M33")</f>
        <v>0</v>
      </c>
      <c r="O3" s="6">
        <f ca="1">INDIRECT("'"&amp;$AH3&amp;"'!"&amp;"M73")</f>
        <v>0</v>
      </c>
      <c r="P3" s="5">
        <f ca="1">INDIRECT("'"&amp;$AH3&amp;"'!"&amp;"M40")</f>
        <v>0</v>
      </c>
      <c r="Q3" s="5">
        <f ca="1">IFERROR(P3/J3,0)</f>
        <v>0</v>
      </c>
      <c r="R3" s="6">
        <f ca="1">IFERROR(P3/L3,0)</f>
        <v>0</v>
      </c>
      <c r="S3" s="15">
        <f ca="1">IFERROR(P3/N3,0)</f>
        <v>0</v>
      </c>
      <c r="T3" s="64"/>
      <c r="U3" s="5">
        <f t="shared" ref="U3" ca="1" si="0">T3*E3</f>
        <v>0</v>
      </c>
      <c r="V3" s="64"/>
      <c r="W3" s="5">
        <f t="shared" ref="W3" ca="1" si="1">V3*E3</f>
        <v>0</v>
      </c>
      <c r="X3" s="6" t="str">
        <f>IFERROR(V3/T3,"Keine Durchführung")</f>
        <v>Keine Durchführung</v>
      </c>
      <c r="Y3" s="5">
        <f ca="1">IFERROR(INDIRECT("'"&amp;$AH3&amp;"'!"&amp;"D46")+INDIRECT("'"&amp;$AH3&amp;"'!"&amp;"D47")+INDIRECT("'"&amp;$AH3&amp;"'!"&amp;"D48")+IF(INDIRECT("'"&amp;$AH3&amp;"'!"&amp;"C8")="nein",0,((HLOOKUP(E3,Auswahlfelder!$B$1:$H$6,6,FALSE))*T3*(1-INDIRECT("'"&amp;$AH3&amp;"'!"&amp;"F49")))),0)</f>
        <v>0</v>
      </c>
      <c r="Z3" s="5" t="str">
        <f ca="1">IFERROR(Y3/U3,"Keine Durchführung")</f>
        <v>Keine Durchführung</v>
      </c>
      <c r="AA3" s="61">
        <f ca="1">T3-I3</f>
        <v>0</v>
      </c>
      <c r="AB3" s="61">
        <f ca="1">U3-J3</f>
        <v>0</v>
      </c>
      <c r="AC3" s="61">
        <f ca="1">V3-K3</f>
        <v>0</v>
      </c>
      <c r="AD3" s="61">
        <f ca="1">W3-L3</f>
        <v>0</v>
      </c>
      <c r="AE3" s="62">
        <f ca="1">IFERROR(X3-M3,0)</f>
        <v>0</v>
      </c>
      <c r="AF3" s="61">
        <f ca="1">Y3-P3</f>
        <v>0</v>
      </c>
      <c r="AG3" s="11">
        <v>1</v>
      </c>
      <c r="AH3" s="11" t="s">
        <v>67</v>
      </c>
    </row>
    <row r="4" spans="1:34" ht="13" thickBot="1" x14ac:dyDescent="0.3">
      <c r="A4" s="38" t="str">
        <f t="shared" ref="A4:A32" ca="1" si="2">IF(INDIRECT("'"&amp;$AH4&amp;"'!"&amp;"C3")=0,"",INDIRECT("'"&amp;$AH4&amp;"'!"&amp;"C3"))</f>
        <v/>
      </c>
      <c r="B4" s="38">
        <f t="shared" ref="B4:B32" ca="1" si="3">INDIRECT("'"&amp;$AH4&amp;"'!"&amp;"C5")</f>
        <v>0</v>
      </c>
      <c r="C4" s="38">
        <f t="shared" ref="C4:C32" ca="1" si="4">INDIRECT("'"&amp;$AH4&amp;"'!"&amp;"C6")</f>
        <v>0</v>
      </c>
      <c r="D4" s="38">
        <f t="shared" ref="D4:D32" ca="1" si="5">INDIRECT("'"&amp;$AH4&amp;"'!"&amp;"C7")</f>
        <v>0</v>
      </c>
      <c r="E4" s="272">
        <f t="shared" ref="E4:E32" ca="1" si="6">INDIRECT("'"&amp;$AH4&amp;"'!"&amp;"C4")</f>
        <v>0</v>
      </c>
      <c r="F4" s="68">
        <f t="shared" ref="F4:F32" ca="1" si="7">INDIRECT("'"&amp;$AH4&amp;"'!"&amp;"O14")</f>
        <v>0</v>
      </c>
      <c r="G4" s="68">
        <f t="shared" ref="G4:G32" ca="1" si="8">INDIRECT("'"&amp;$AH4&amp;"'!"&amp;"P14")</f>
        <v>0</v>
      </c>
      <c r="H4" s="68">
        <f t="shared" ref="H4:H32" ca="1" si="9">INDIRECT("'"&amp;$AH4&amp;"'!"&amp;"Q14")</f>
        <v>0</v>
      </c>
      <c r="I4" s="5">
        <f t="shared" ref="I4:I32" ca="1" si="10">INDIRECT("'"&amp;$AH4&amp;"'!"&amp;"M10")</f>
        <v>0</v>
      </c>
      <c r="J4" s="5">
        <f t="shared" ref="J4:J32" ca="1" si="11">INDIRECT("'"&amp;$AH4&amp;"'!"&amp;"M58")</f>
        <v>0</v>
      </c>
      <c r="K4" s="5">
        <f t="shared" ref="K4:K32" ca="1" si="12">INDIRECT("'"&amp;$AH4&amp;"'!"&amp;"M12")</f>
        <v>0</v>
      </c>
      <c r="L4" s="5">
        <f t="shared" ref="L4:L32" ca="1" si="13">INDIRECT("'"&amp;$AH4&amp;"'!"&amp;"M59")</f>
        <v>0</v>
      </c>
      <c r="M4" s="6">
        <f t="shared" ref="M4:M32" ca="1" si="14">IFERROR(K4/I4,0)</f>
        <v>0</v>
      </c>
      <c r="N4" s="6">
        <f t="shared" ref="N4:N32" ca="1" si="15">INDIRECT("'"&amp;$AH4&amp;"'!"&amp;"M33")</f>
        <v>0</v>
      </c>
      <c r="O4" s="6">
        <f t="shared" ref="O4:O32" ca="1" si="16">INDIRECT("'"&amp;$AH4&amp;"'!"&amp;"M73")</f>
        <v>0</v>
      </c>
      <c r="P4" s="5">
        <f t="shared" ref="P4:P32" ca="1" si="17">INDIRECT("'"&amp;$AH4&amp;"'!"&amp;"M40")</f>
        <v>0</v>
      </c>
      <c r="Q4" s="5">
        <f t="shared" ref="Q4:Q32" ca="1" si="18">IFERROR(P4/J4,0)</f>
        <v>0</v>
      </c>
      <c r="R4" s="6">
        <f t="shared" ref="R4:R32" ca="1" si="19">IFERROR(P4/L4,0)</f>
        <v>0</v>
      </c>
      <c r="S4" s="15">
        <f t="shared" ref="S4:S32" ca="1" si="20">IFERROR(P4/N4,0)</f>
        <v>0</v>
      </c>
      <c r="T4" s="64"/>
      <c r="U4" s="5">
        <f t="shared" ref="U4:U32" ca="1" si="21">T4*E4</f>
        <v>0</v>
      </c>
      <c r="V4" s="64"/>
      <c r="W4" s="5">
        <f t="shared" ref="W4:W32" ca="1" si="22">V4*E4</f>
        <v>0</v>
      </c>
      <c r="X4" s="6" t="str">
        <f t="shared" ref="X4:X32" si="23">IFERROR(V4/T4,"Keine Durchführung")</f>
        <v>Keine Durchführung</v>
      </c>
      <c r="Y4" s="5">
        <f ca="1">IFERROR(INDIRECT("'"&amp;$AH4&amp;"'!"&amp;"D46")+INDIRECT("'"&amp;$AH4&amp;"'!"&amp;"D47")+INDIRECT("'"&amp;$AH4&amp;"'!"&amp;"D48")+IF(INDIRECT("'"&amp;$AH4&amp;"'!"&amp;"C8")="nein",0,((HLOOKUP(E4,Auswahlfelder!$B$1:$H$6,6,FALSE))*T4*(1-INDIRECT("'"&amp;$AH4&amp;"'!"&amp;"F49")))),0)</f>
        <v>0</v>
      </c>
      <c r="Z4" s="5" t="str">
        <f t="shared" ref="Z4:Z32" ca="1" si="24">IFERROR(Y4/U4,"Keine Durchführung")</f>
        <v>Keine Durchführung</v>
      </c>
      <c r="AA4" s="61">
        <f t="shared" ref="AA4:AA32" ca="1" si="25">T4-I4</f>
        <v>0</v>
      </c>
      <c r="AB4" s="61">
        <f t="shared" ref="AB4:AB32" ca="1" si="26">U4-J4</f>
        <v>0</v>
      </c>
      <c r="AC4" s="61">
        <f t="shared" ref="AC4:AC32" ca="1" si="27">V4-K4</f>
        <v>0</v>
      </c>
      <c r="AD4" s="61">
        <f t="shared" ref="AD4:AD32" ca="1" si="28">W4-L4</f>
        <v>0</v>
      </c>
      <c r="AE4" s="62">
        <f t="shared" ref="AE4:AE32" ca="1" si="29">IFERROR(X4-M4,0)</f>
        <v>0</v>
      </c>
      <c r="AF4" s="61">
        <f t="shared" ref="AF4:AF32" ca="1" si="30">Y4-P4</f>
        <v>0</v>
      </c>
      <c r="AG4" s="11">
        <v>2</v>
      </c>
      <c r="AH4" s="11" t="s">
        <v>68</v>
      </c>
    </row>
    <row r="5" spans="1:34" ht="13" thickBot="1" x14ac:dyDescent="0.3">
      <c r="A5" s="38" t="str">
        <f t="shared" ca="1" si="2"/>
        <v/>
      </c>
      <c r="B5" s="38">
        <f t="shared" ca="1" si="3"/>
        <v>0</v>
      </c>
      <c r="C5" s="38">
        <f t="shared" ca="1" si="4"/>
        <v>0</v>
      </c>
      <c r="D5" s="38">
        <f t="shared" ca="1" si="5"/>
        <v>0</v>
      </c>
      <c r="E5" s="272">
        <f t="shared" ca="1" si="6"/>
        <v>0</v>
      </c>
      <c r="F5" s="68">
        <f t="shared" ca="1" si="7"/>
        <v>0</v>
      </c>
      <c r="G5" s="68">
        <f t="shared" ca="1" si="8"/>
        <v>0</v>
      </c>
      <c r="H5" s="68">
        <f t="shared" ca="1" si="9"/>
        <v>0</v>
      </c>
      <c r="I5" s="5">
        <f t="shared" ca="1" si="10"/>
        <v>0</v>
      </c>
      <c r="J5" s="5">
        <f t="shared" ca="1" si="11"/>
        <v>0</v>
      </c>
      <c r="K5" s="5">
        <f t="shared" ca="1" si="12"/>
        <v>0</v>
      </c>
      <c r="L5" s="5">
        <f t="shared" ca="1" si="13"/>
        <v>0</v>
      </c>
      <c r="M5" s="6">
        <f t="shared" ca="1" si="14"/>
        <v>0</v>
      </c>
      <c r="N5" s="6">
        <f t="shared" ca="1" si="15"/>
        <v>0</v>
      </c>
      <c r="O5" s="6">
        <f t="shared" ca="1" si="16"/>
        <v>0</v>
      </c>
      <c r="P5" s="5">
        <f t="shared" ca="1" si="17"/>
        <v>0</v>
      </c>
      <c r="Q5" s="5">
        <f t="shared" ca="1" si="18"/>
        <v>0</v>
      </c>
      <c r="R5" s="6">
        <f t="shared" ca="1" si="19"/>
        <v>0</v>
      </c>
      <c r="S5" s="15">
        <f t="shared" ca="1" si="20"/>
        <v>0</v>
      </c>
      <c r="T5" s="64"/>
      <c r="U5" s="5">
        <f t="shared" ca="1" si="21"/>
        <v>0</v>
      </c>
      <c r="V5" s="64"/>
      <c r="W5" s="5">
        <f t="shared" ca="1" si="22"/>
        <v>0</v>
      </c>
      <c r="X5" s="6" t="str">
        <f t="shared" si="23"/>
        <v>Keine Durchführung</v>
      </c>
      <c r="Y5" s="5">
        <f ca="1">IFERROR(INDIRECT("'"&amp;$AH5&amp;"'!"&amp;"D46")+INDIRECT("'"&amp;$AH5&amp;"'!"&amp;"D47")+INDIRECT("'"&amp;$AH5&amp;"'!"&amp;"D48")+IF(INDIRECT("'"&amp;$AH5&amp;"'!"&amp;"C8")="nein",0,((HLOOKUP(E5,Auswahlfelder!$B$1:$H$6,6,FALSE))*T5*(1-INDIRECT("'"&amp;$AH5&amp;"'!"&amp;"F49")))),0)</f>
        <v>0</v>
      </c>
      <c r="Z5" s="5" t="str">
        <f t="shared" ca="1" si="24"/>
        <v>Keine Durchführung</v>
      </c>
      <c r="AA5" s="61">
        <f t="shared" ca="1" si="25"/>
        <v>0</v>
      </c>
      <c r="AB5" s="61">
        <f t="shared" ca="1" si="26"/>
        <v>0</v>
      </c>
      <c r="AC5" s="61">
        <f t="shared" ca="1" si="27"/>
        <v>0</v>
      </c>
      <c r="AD5" s="61">
        <f t="shared" ca="1" si="28"/>
        <v>0</v>
      </c>
      <c r="AE5" s="62">
        <f t="shared" ca="1" si="29"/>
        <v>0</v>
      </c>
      <c r="AF5" s="61">
        <f t="shared" ca="1" si="30"/>
        <v>0</v>
      </c>
      <c r="AG5" s="11">
        <v>3</v>
      </c>
      <c r="AH5" s="11" t="s">
        <v>70</v>
      </c>
    </row>
    <row r="6" spans="1:34" ht="13" thickBot="1" x14ac:dyDescent="0.3">
      <c r="A6" s="38" t="str">
        <f t="shared" ca="1" si="2"/>
        <v/>
      </c>
      <c r="B6" s="38">
        <f t="shared" ca="1" si="3"/>
        <v>0</v>
      </c>
      <c r="C6" s="38">
        <f t="shared" ca="1" si="4"/>
        <v>0</v>
      </c>
      <c r="D6" s="38">
        <f t="shared" ca="1" si="5"/>
        <v>0</v>
      </c>
      <c r="E6" s="272">
        <f t="shared" ca="1" si="6"/>
        <v>0</v>
      </c>
      <c r="F6" s="68">
        <f t="shared" ca="1" si="7"/>
        <v>0</v>
      </c>
      <c r="G6" s="68">
        <f t="shared" ca="1" si="8"/>
        <v>0</v>
      </c>
      <c r="H6" s="68">
        <f t="shared" ca="1" si="9"/>
        <v>0</v>
      </c>
      <c r="I6" s="5">
        <f t="shared" ca="1" si="10"/>
        <v>0</v>
      </c>
      <c r="J6" s="5">
        <f t="shared" ca="1" si="11"/>
        <v>0</v>
      </c>
      <c r="K6" s="5">
        <f t="shared" ca="1" si="12"/>
        <v>0</v>
      </c>
      <c r="L6" s="5">
        <f t="shared" ca="1" si="13"/>
        <v>0</v>
      </c>
      <c r="M6" s="6">
        <f t="shared" ca="1" si="14"/>
        <v>0</v>
      </c>
      <c r="N6" s="6">
        <f t="shared" ca="1" si="15"/>
        <v>0</v>
      </c>
      <c r="O6" s="6">
        <f t="shared" ca="1" si="16"/>
        <v>0</v>
      </c>
      <c r="P6" s="5">
        <f t="shared" ca="1" si="17"/>
        <v>0</v>
      </c>
      <c r="Q6" s="5">
        <f t="shared" ca="1" si="18"/>
        <v>0</v>
      </c>
      <c r="R6" s="6">
        <f t="shared" ca="1" si="19"/>
        <v>0</v>
      </c>
      <c r="S6" s="15">
        <f t="shared" ca="1" si="20"/>
        <v>0</v>
      </c>
      <c r="T6" s="64"/>
      <c r="U6" s="5">
        <f t="shared" ca="1" si="21"/>
        <v>0</v>
      </c>
      <c r="V6" s="64"/>
      <c r="W6" s="5">
        <f t="shared" ca="1" si="22"/>
        <v>0</v>
      </c>
      <c r="X6" s="6" t="str">
        <f t="shared" si="23"/>
        <v>Keine Durchführung</v>
      </c>
      <c r="Y6" s="5">
        <f ca="1">IFERROR(INDIRECT("'"&amp;$AH6&amp;"'!"&amp;"D46")+INDIRECT("'"&amp;$AH6&amp;"'!"&amp;"D47")+INDIRECT("'"&amp;$AH6&amp;"'!"&amp;"D48")+IF(INDIRECT("'"&amp;$AH6&amp;"'!"&amp;"C8")="nein",0,((HLOOKUP(E6,Auswahlfelder!$B$1:$H$6,6,FALSE))*T6*(1-INDIRECT("'"&amp;$AH6&amp;"'!"&amp;"F49")))),0)</f>
        <v>0</v>
      </c>
      <c r="Z6" s="5" t="str">
        <f t="shared" ca="1" si="24"/>
        <v>Keine Durchführung</v>
      </c>
      <c r="AA6" s="61">
        <f t="shared" ca="1" si="25"/>
        <v>0</v>
      </c>
      <c r="AB6" s="61">
        <f t="shared" ca="1" si="26"/>
        <v>0</v>
      </c>
      <c r="AC6" s="61">
        <f t="shared" ca="1" si="27"/>
        <v>0</v>
      </c>
      <c r="AD6" s="61">
        <f t="shared" ca="1" si="28"/>
        <v>0</v>
      </c>
      <c r="AE6" s="62">
        <f t="shared" ca="1" si="29"/>
        <v>0</v>
      </c>
      <c r="AF6" s="61">
        <f t="shared" ca="1" si="30"/>
        <v>0</v>
      </c>
      <c r="AG6" s="11">
        <v>4</v>
      </c>
      <c r="AH6" s="11" t="s">
        <v>71</v>
      </c>
    </row>
    <row r="7" spans="1:34" ht="13" thickBot="1" x14ac:dyDescent="0.3">
      <c r="A7" s="38" t="str">
        <f t="shared" ca="1" si="2"/>
        <v/>
      </c>
      <c r="B7" s="38">
        <f t="shared" ca="1" si="3"/>
        <v>0</v>
      </c>
      <c r="C7" s="38">
        <f t="shared" ca="1" si="4"/>
        <v>0</v>
      </c>
      <c r="D7" s="38">
        <f t="shared" ca="1" si="5"/>
        <v>0</v>
      </c>
      <c r="E7" s="272">
        <f t="shared" ca="1" si="6"/>
        <v>0</v>
      </c>
      <c r="F7" s="68">
        <f t="shared" ca="1" si="7"/>
        <v>0</v>
      </c>
      <c r="G7" s="68">
        <f t="shared" ca="1" si="8"/>
        <v>0</v>
      </c>
      <c r="H7" s="68">
        <f t="shared" ca="1" si="9"/>
        <v>0</v>
      </c>
      <c r="I7" s="5">
        <f t="shared" ca="1" si="10"/>
        <v>0</v>
      </c>
      <c r="J7" s="5">
        <f t="shared" ca="1" si="11"/>
        <v>0</v>
      </c>
      <c r="K7" s="5">
        <f t="shared" ca="1" si="12"/>
        <v>0</v>
      </c>
      <c r="L7" s="5">
        <f t="shared" ca="1" si="13"/>
        <v>0</v>
      </c>
      <c r="M7" s="6">
        <f t="shared" ca="1" si="14"/>
        <v>0</v>
      </c>
      <c r="N7" s="6">
        <f t="shared" ca="1" si="15"/>
        <v>0</v>
      </c>
      <c r="O7" s="6">
        <f t="shared" ca="1" si="16"/>
        <v>0</v>
      </c>
      <c r="P7" s="5">
        <f t="shared" ca="1" si="17"/>
        <v>0</v>
      </c>
      <c r="Q7" s="5">
        <f t="shared" ca="1" si="18"/>
        <v>0</v>
      </c>
      <c r="R7" s="6">
        <f t="shared" ca="1" si="19"/>
        <v>0</v>
      </c>
      <c r="S7" s="15">
        <f t="shared" ca="1" si="20"/>
        <v>0</v>
      </c>
      <c r="T7" s="64"/>
      <c r="U7" s="5">
        <f t="shared" ca="1" si="21"/>
        <v>0</v>
      </c>
      <c r="V7" s="64"/>
      <c r="W7" s="5">
        <f t="shared" ca="1" si="22"/>
        <v>0</v>
      </c>
      <c r="X7" s="6" t="str">
        <f t="shared" si="23"/>
        <v>Keine Durchführung</v>
      </c>
      <c r="Y7" s="5">
        <f ca="1">IFERROR(INDIRECT("'"&amp;$AH7&amp;"'!"&amp;"D46")+INDIRECT("'"&amp;$AH7&amp;"'!"&amp;"D47")+INDIRECT("'"&amp;$AH7&amp;"'!"&amp;"D48")+IF(INDIRECT("'"&amp;$AH7&amp;"'!"&amp;"C8")="nein",0,((HLOOKUP(E7,Auswahlfelder!$B$1:$H$6,6,FALSE))*T7*(1-INDIRECT("'"&amp;$AH7&amp;"'!"&amp;"F49")))),0)</f>
        <v>0</v>
      </c>
      <c r="Z7" s="5" t="str">
        <f t="shared" ca="1" si="24"/>
        <v>Keine Durchführung</v>
      </c>
      <c r="AA7" s="61">
        <f t="shared" ca="1" si="25"/>
        <v>0</v>
      </c>
      <c r="AB7" s="61">
        <f t="shared" ca="1" si="26"/>
        <v>0</v>
      </c>
      <c r="AC7" s="61">
        <f t="shared" ca="1" si="27"/>
        <v>0</v>
      </c>
      <c r="AD7" s="61">
        <f t="shared" ca="1" si="28"/>
        <v>0</v>
      </c>
      <c r="AE7" s="62">
        <f t="shared" ca="1" si="29"/>
        <v>0</v>
      </c>
      <c r="AF7" s="61">
        <f t="shared" ca="1" si="30"/>
        <v>0</v>
      </c>
      <c r="AG7" s="11">
        <v>5</v>
      </c>
      <c r="AH7" s="11" t="s">
        <v>72</v>
      </c>
    </row>
    <row r="8" spans="1:34" ht="13" thickBot="1" x14ac:dyDescent="0.3">
      <c r="A8" s="38" t="str">
        <f t="shared" ca="1" si="2"/>
        <v/>
      </c>
      <c r="B8" s="38">
        <f t="shared" ca="1" si="3"/>
        <v>0</v>
      </c>
      <c r="C8" s="38">
        <f t="shared" ca="1" si="4"/>
        <v>0</v>
      </c>
      <c r="D8" s="38">
        <f t="shared" ca="1" si="5"/>
        <v>0</v>
      </c>
      <c r="E8" s="272">
        <f t="shared" ca="1" si="6"/>
        <v>0</v>
      </c>
      <c r="F8" s="68">
        <f t="shared" ca="1" si="7"/>
        <v>0</v>
      </c>
      <c r="G8" s="68">
        <f t="shared" ca="1" si="8"/>
        <v>0</v>
      </c>
      <c r="H8" s="68">
        <f t="shared" ca="1" si="9"/>
        <v>0</v>
      </c>
      <c r="I8" s="5">
        <f t="shared" ca="1" si="10"/>
        <v>0</v>
      </c>
      <c r="J8" s="5">
        <f t="shared" ca="1" si="11"/>
        <v>0</v>
      </c>
      <c r="K8" s="5">
        <f t="shared" ca="1" si="12"/>
        <v>0</v>
      </c>
      <c r="L8" s="5">
        <f t="shared" ca="1" si="13"/>
        <v>0</v>
      </c>
      <c r="M8" s="6">
        <f t="shared" ca="1" si="14"/>
        <v>0</v>
      </c>
      <c r="N8" s="6">
        <f t="shared" ca="1" si="15"/>
        <v>0</v>
      </c>
      <c r="O8" s="6">
        <f t="shared" ca="1" si="16"/>
        <v>0</v>
      </c>
      <c r="P8" s="5">
        <f t="shared" ca="1" si="17"/>
        <v>0</v>
      </c>
      <c r="Q8" s="5">
        <f t="shared" ca="1" si="18"/>
        <v>0</v>
      </c>
      <c r="R8" s="6">
        <f t="shared" ca="1" si="19"/>
        <v>0</v>
      </c>
      <c r="S8" s="15">
        <f t="shared" ca="1" si="20"/>
        <v>0</v>
      </c>
      <c r="T8" s="64"/>
      <c r="U8" s="5">
        <f t="shared" ca="1" si="21"/>
        <v>0</v>
      </c>
      <c r="V8" s="64"/>
      <c r="W8" s="5">
        <f t="shared" ca="1" si="22"/>
        <v>0</v>
      </c>
      <c r="X8" s="6" t="str">
        <f t="shared" si="23"/>
        <v>Keine Durchführung</v>
      </c>
      <c r="Y8" s="5">
        <f ca="1">IFERROR(INDIRECT("'"&amp;$AH8&amp;"'!"&amp;"D46")+INDIRECT("'"&amp;$AH8&amp;"'!"&amp;"D47")+INDIRECT("'"&amp;$AH8&amp;"'!"&amp;"D48")+IF(INDIRECT("'"&amp;$AH8&amp;"'!"&amp;"C8")="nein",0,((HLOOKUP(E8,Auswahlfelder!$B$1:$H$6,6,FALSE))*T8*(1-INDIRECT("'"&amp;$AH8&amp;"'!"&amp;"F49")))),0)</f>
        <v>0</v>
      </c>
      <c r="Z8" s="5" t="str">
        <f t="shared" ca="1" si="24"/>
        <v>Keine Durchführung</v>
      </c>
      <c r="AA8" s="61">
        <f t="shared" ca="1" si="25"/>
        <v>0</v>
      </c>
      <c r="AB8" s="61">
        <f t="shared" ca="1" si="26"/>
        <v>0</v>
      </c>
      <c r="AC8" s="61">
        <f t="shared" ca="1" si="27"/>
        <v>0</v>
      </c>
      <c r="AD8" s="61">
        <f t="shared" ca="1" si="28"/>
        <v>0</v>
      </c>
      <c r="AE8" s="62">
        <f t="shared" ca="1" si="29"/>
        <v>0</v>
      </c>
      <c r="AF8" s="61">
        <f t="shared" ca="1" si="30"/>
        <v>0</v>
      </c>
      <c r="AG8" s="11">
        <v>6</v>
      </c>
      <c r="AH8" s="11" t="s">
        <v>73</v>
      </c>
    </row>
    <row r="9" spans="1:34" ht="13" thickBot="1" x14ac:dyDescent="0.3">
      <c r="A9" s="38" t="str">
        <f t="shared" ca="1" si="2"/>
        <v/>
      </c>
      <c r="B9" s="38">
        <f t="shared" ca="1" si="3"/>
        <v>0</v>
      </c>
      <c r="C9" s="38">
        <f t="shared" ca="1" si="4"/>
        <v>0</v>
      </c>
      <c r="D9" s="38">
        <f t="shared" ca="1" si="5"/>
        <v>0</v>
      </c>
      <c r="E9" s="272">
        <f t="shared" ca="1" si="6"/>
        <v>0</v>
      </c>
      <c r="F9" s="68">
        <f t="shared" ca="1" si="7"/>
        <v>0</v>
      </c>
      <c r="G9" s="68">
        <f t="shared" ca="1" si="8"/>
        <v>0</v>
      </c>
      <c r="H9" s="68">
        <f t="shared" ca="1" si="9"/>
        <v>0</v>
      </c>
      <c r="I9" s="5">
        <f t="shared" ca="1" si="10"/>
        <v>0</v>
      </c>
      <c r="J9" s="5">
        <f t="shared" ca="1" si="11"/>
        <v>0</v>
      </c>
      <c r="K9" s="5">
        <f t="shared" ca="1" si="12"/>
        <v>0</v>
      </c>
      <c r="L9" s="5">
        <f t="shared" ca="1" si="13"/>
        <v>0</v>
      </c>
      <c r="M9" s="6">
        <f t="shared" ca="1" si="14"/>
        <v>0</v>
      </c>
      <c r="N9" s="6">
        <f t="shared" ca="1" si="15"/>
        <v>0</v>
      </c>
      <c r="O9" s="6">
        <f t="shared" ca="1" si="16"/>
        <v>0</v>
      </c>
      <c r="P9" s="5">
        <f t="shared" ca="1" si="17"/>
        <v>0</v>
      </c>
      <c r="Q9" s="5">
        <f t="shared" ca="1" si="18"/>
        <v>0</v>
      </c>
      <c r="R9" s="6">
        <f t="shared" ca="1" si="19"/>
        <v>0</v>
      </c>
      <c r="S9" s="15">
        <f t="shared" ca="1" si="20"/>
        <v>0</v>
      </c>
      <c r="T9" s="64"/>
      <c r="U9" s="5">
        <f t="shared" ca="1" si="21"/>
        <v>0</v>
      </c>
      <c r="V9" s="64"/>
      <c r="W9" s="5">
        <f t="shared" ca="1" si="22"/>
        <v>0</v>
      </c>
      <c r="X9" s="6" t="str">
        <f t="shared" si="23"/>
        <v>Keine Durchführung</v>
      </c>
      <c r="Y9" s="5">
        <f ca="1">IFERROR(INDIRECT("'"&amp;$AH9&amp;"'!"&amp;"D46")+INDIRECT("'"&amp;$AH9&amp;"'!"&amp;"D47")+INDIRECT("'"&amp;$AH9&amp;"'!"&amp;"D48")+IF(INDIRECT("'"&amp;$AH9&amp;"'!"&amp;"C8")="nein",0,((HLOOKUP(E9,Auswahlfelder!$B$1:$H$6,6,FALSE))*T9*(1-INDIRECT("'"&amp;$AH9&amp;"'!"&amp;"F49")))),0)</f>
        <v>0</v>
      </c>
      <c r="Z9" s="5" t="str">
        <f t="shared" ca="1" si="24"/>
        <v>Keine Durchführung</v>
      </c>
      <c r="AA9" s="61">
        <f t="shared" ca="1" si="25"/>
        <v>0</v>
      </c>
      <c r="AB9" s="61">
        <f t="shared" ca="1" si="26"/>
        <v>0</v>
      </c>
      <c r="AC9" s="61">
        <f t="shared" ca="1" si="27"/>
        <v>0</v>
      </c>
      <c r="AD9" s="61">
        <f t="shared" ca="1" si="28"/>
        <v>0</v>
      </c>
      <c r="AE9" s="62">
        <f t="shared" ca="1" si="29"/>
        <v>0</v>
      </c>
      <c r="AF9" s="61">
        <f t="shared" ca="1" si="30"/>
        <v>0</v>
      </c>
      <c r="AG9" s="11">
        <v>7</v>
      </c>
      <c r="AH9" s="11" t="s">
        <v>74</v>
      </c>
    </row>
    <row r="10" spans="1:34" ht="13" thickBot="1" x14ac:dyDescent="0.3">
      <c r="A10" s="38" t="str">
        <f t="shared" ca="1" si="2"/>
        <v/>
      </c>
      <c r="B10" s="38">
        <f t="shared" ca="1" si="3"/>
        <v>0</v>
      </c>
      <c r="C10" s="38">
        <f t="shared" ca="1" si="4"/>
        <v>0</v>
      </c>
      <c r="D10" s="38">
        <f t="shared" ca="1" si="5"/>
        <v>0</v>
      </c>
      <c r="E10" s="272">
        <f t="shared" ca="1" si="6"/>
        <v>0</v>
      </c>
      <c r="F10" s="68">
        <f t="shared" ca="1" si="7"/>
        <v>0</v>
      </c>
      <c r="G10" s="68">
        <f t="shared" ca="1" si="8"/>
        <v>0</v>
      </c>
      <c r="H10" s="68">
        <f t="shared" ca="1" si="9"/>
        <v>0</v>
      </c>
      <c r="I10" s="5">
        <f t="shared" ca="1" si="10"/>
        <v>0</v>
      </c>
      <c r="J10" s="5">
        <f t="shared" ca="1" si="11"/>
        <v>0</v>
      </c>
      <c r="K10" s="5">
        <f t="shared" ca="1" si="12"/>
        <v>0</v>
      </c>
      <c r="L10" s="5">
        <f t="shared" ca="1" si="13"/>
        <v>0</v>
      </c>
      <c r="M10" s="6">
        <f t="shared" ca="1" si="14"/>
        <v>0</v>
      </c>
      <c r="N10" s="6">
        <f t="shared" ca="1" si="15"/>
        <v>0</v>
      </c>
      <c r="O10" s="6">
        <f t="shared" ca="1" si="16"/>
        <v>0</v>
      </c>
      <c r="P10" s="5">
        <f t="shared" ca="1" si="17"/>
        <v>0</v>
      </c>
      <c r="Q10" s="5">
        <f t="shared" ca="1" si="18"/>
        <v>0</v>
      </c>
      <c r="R10" s="6">
        <f t="shared" ca="1" si="19"/>
        <v>0</v>
      </c>
      <c r="S10" s="15">
        <f t="shared" ca="1" si="20"/>
        <v>0</v>
      </c>
      <c r="T10" s="64"/>
      <c r="U10" s="5">
        <f t="shared" ca="1" si="21"/>
        <v>0</v>
      </c>
      <c r="V10" s="64"/>
      <c r="W10" s="5">
        <f t="shared" ca="1" si="22"/>
        <v>0</v>
      </c>
      <c r="X10" s="6" t="str">
        <f t="shared" si="23"/>
        <v>Keine Durchführung</v>
      </c>
      <c r="Y10" s="5">
        <f ca="1">IFERROR(INDIRECT("'"&amp;$AH10&amp;"'!"&amp;"D46")+INDIRECT("'"&amp;$AH10&amp;"'!"&amp;"D47")+INDIRECT("'"&amp;$AH10&amp;"'!"&amp;"D48")+IF(INDIRECT("'"&amp;$AH10&amp;"'!"&amp;"C8")="nein",0,((HLOOKUP(E10,Auswahlfelder!$B$1:$H$6,6,FALSE))*T10*(1-INDIRECT("'"&amp;$AH10&amp;"'!"&amp;"F49")))),0)</f>
        <v>0</v>
      </c>
      <c r="Z10" s="5" t="str">
        <f t="shared" ca="1" si="24"/>
        <v>Keine Durchführung</v>
      </c>
      <c r="AA10" s="61">
        <f t="shared" ca="1" si="25"/>
        <v>0</v>
      </c>
      <c r="AB10" s="61">
        <f t="shared" ca="1" si="26"/>
        <v>0</v>
      </c>
      <c r="AC10" s="61">
        <f t="shared" ca="1" si="27"/>
        <v>0</v>
      </c>
      <c r="AD10" s="61">
        <f t="shared" ca="1" si="28"/>
        <v>0</v>
      </c>
      <c r="AE10" s="62">
        <f t="shared" ca="1" si="29"/>
        <v>0</v>
      </c>
      <c r="AF10" s="61">
        <f t="shared" ca="1" si="30"/>
        <v>0</v>
      </c>
      <c r="AG10" s="11">
        <v>8</v>
      </c>
      <c r="AH10" s="11" t="s">
        <v>75</v>
      </c>
    </row>
    <row r="11" spans="1:34" ht="13" thickBot="1" x14ac:dyDescent="0.3">
      <c r="A11" s="38" t="str">
        <f t="shared" ca="1" si="2"/>
        <v/>
      </c>
      <c r="B11" s="38">
        <f t="shared" ca="1" si="3"/>
        <v>0</v>
      </c>
      <c r="C11" s="38">
        <f t="shared" ca="1" si="4"/>
        <v>0</v>
      </c>
      <c r="D11" s="38">
        <f t="shared" ca="1" si="5"/>
        <v>0</v>
      </c>
      <c r="E11" s="272">
        <f t="shared" ca="1" si="6"/>
        <v>0</v>
      </c>
      <c r="F11" s="68">
        <f t="shared" ca="1" si="7"/>
        <v>0</v>
      </c>
      <c r="G11" s="68">
        <f t="shared" ca="1" si="8"/>
        <v>0</v>
      </c>
      <c r="H11" s="68">
        <f t="shared" ca="1" si="9"/>
        <v>0</v>
      </c>
      <c r="I11" s="5">
        <f t="shared" ca="1" si="10"/>
        <v>0</v>
      </c>
      <c r="J11" s="5">
        <f t="shared" ca="1" si="11"/>
        <v>0</v>
      </c>
      <c r="K11" s="5">
        <f t="shared" ca="1" si="12"/>
        <v>0</v>
      </c>
      <c r="L11" s="5">
        <f t="shared" ca="1" si="13"/>
        <v>0</v>
      </c>
      <c r="M11" s="6">
        <f t="shared" ca="1" si="14"/>
        <v>0</v>
      </c>
      <c r="N11" s="6">
        <f t="shared" ca="1" si="15"/>
        <v>0</v>
      </c>
      <c r="O11" s="6">
        <f t="shared" ca="1" si="16"/>
        <v>0</v>
      </c>
      <c r="P11" s="5">
        <f t="shared" ca="1" si="17"/>
        <v>0</v>
      </c>
      <c r="Q11" s="5">
        <f t="shared" ca="1" si="18"/>
        <v>0</v>
      </c>
      <c r="R11" s="6">
        <f t="shared" ca="1" si="19"/>
        <v>0</v>
      </c>
      <c r="S11" s="15">
        <f t="shared" ca="1" si="20"/>
        <v>0</v>
      </c>
      <c r="T11" s="64"/>
      <c r="U11" s="5">
        <f t="shared" ca="1" si="21"/>
        <v>0</v>
      </c>
      <c r="V11" s="64"/>
      <c r="W11" s="5">
        <f t="shared" ca="1" si="22"/>
        <v>0</v>
      </c>
      <c r="X11" s="6" t="str">
        <f t="shared" si="23"/>
        <v>Keine Durchführung</v>
      </c>
      <c r="Y11" s="5">
        <f ca="1">IFERROR(INDIRECT("'"&amp;$AH11&amp;"'!"&amp;"D46")+INDIRECT("'"&amp;$AH11&amp;"'!"&amp;"D47")+INDIRECT("'"&amp;$AH11&amp;"'!"&amp;"D48")+IF(INDIRECT("'"&amp;$AH11&amp;"'!"&amp;"C8")="nein",0,((HLOOKUP(E11,Auswahlfelder!$B$1:$H$6,6,FALSE))*T11*(1-INDIRECT("'"&amp;$AH11&amp;"'!"&amp;"F49")))),0)</f>
        <v>0</v>
      </c>
      <c r="Z11" s="5" t="str">
        <f t="shared" ca="1" si="24"/>
        <v>Keine Durchführung</v>
      </c>
      <c r="AA11" s="61">
        <f t="shared" ca="1" si="25"/>
        <v>0</v>
      </c>
      <c r="AB11" s="61">
        <f t="shared" ca="1" si="26"/>
        <v>0</v>
      </c>
      <c r="AC11" s="61">
        <f t="shared" ca="1" si="27"/>
        <v>0</v>
      </c>
      <c r="AD11" s="61">
        <f t="shared" ca="1" si="28"/>
        <v>0</v>
      </c>
      <c r="AE11" s="62">
        <f t="shared" ca="1" si="29"/>
        <v>0</v>
      </c>
      <c r="AF11" s="61">
        <f t="shared" ca="1" si="30"/>
        <v>0</v>
      </c>
      <c r="AG11" s="11">
        <v>9</v>
      </c>
      <c r="AH11" s="11" t="s">
        <v>76</v>
      </c>
    </row>
    <row r="12" spans="1:34" ht="13" thickBot="1" x14ac:dyDescent="0.3">
      <c r="A12" s="38" t="str">
        <f t="shared" ca="1" si="2"/>
        <v/>
      </c>
      <c r="B12" s="38">
        <f t="shared" ca="1" si="3"/>
        <v>0</v>
      </c>
      <c r="C12" s="38">
        <f t="shared" ca="1" si="4"/>
        <v>0</v>
      </c>
      <c r="D12" s="38">
        <f t="shared" ca="1" si="5"/>
        <v>0</v>
      </c>
      <c r="E12" s="272">
        <f t="shared" ca="1" si="6"/>
        <v>0</v>
      </c>
      <c r="F12" s="68">
        <f t="shared" ca="1" si="7"/>
        <v>0</v>
      </c>
      <c r="G12" s="68">
        <f t="shared" ca="1" si="8"/>
        <v>0</v>
      </c>
      <c r="H12" s="68">
        <f t="shared" ca="1" si="9"/>
        <v>0</v>
      </c>
      <c r="I12" s="5">
        <f t="shared" ca="1" si="10"/>
        <v>0</v>
      </c>
      <c r="J12" s="5">
        <f t="shared" ca="1" si="11"/>
        <v>0</v>
      </c>
      <c r="K12" s="5">
        <f t="shared" ca="1" si="12"/>
        <v>0</v>
      </c>
      <c r="L12" s="5">
        <f t="shared" ca="1" si="13"/>
        <v>0</v>
      </c>
      <c r="M12" s="6">
        <f t="shared" ca="1" si="14"/>
        <v>0</v>
      </c>
      <c r="N12" s="6">
        <f t="shared" ca="1" si="15"/>
        <v>0</v>
      </c>
      <c r="O12" s="6">
        <f t="shared" ca="1" si="16"/>
        <v>0</v>
      </c>
      <c r="P12" s="5">
        <f t="shared" ca="1" si="17"/>
        <v>0</v>
      </c>
      <c r="Q12" s="5">
        <f t="shared" ca="1" si="18"/>
        <v>0</v>
      </c>
      <c r="R12" s="6">
        <f t="shared" ca="1" si="19"/>
        <v>0</v>
      </c>
      <c r="S12" s="15">
        <f t="shared" ca="1" si="20"/>
        <v>0</v>
      </c>
      <c r="T12" s="64"/>
      <c r="U12" s="5">
        <f t="shared" ca="1" si="21"/>
        <v>0</v>
      </c>
      <c r="V12" s="64"/>
      <c r="W12" s="5">
        <f t="shared" ca="1" si="22"/>
        <v>0</v>
      </c>
      <c r="X12" s="6" t="str">
        <f t="shared" si="23"/>
        <v>Keine Durchführung</v>
      </c>
      <c r="Y12" s="5">
        <f ca="1">IFERROR(INDIRECT("'"&amp;$AH12&amp;"'!"&amp;"D46")+INDIRECT("'"&amp;$AH12&amp;"'!"&amp;"D47")+INDIRECT("'"&amp;$AH12&amp;"'!"&amp;"D48")+IF(INDIRECT("'"&amp;$AH12&amp;"'!"&amp;"C8")="nein",0,((HLOOKUP(E12,Auswahlfelder!$B$1:$H$6,6,FALSE))*T12*(1-INDIRECT("'"&amp;$AH12&amp;"'!"&amp;"F49")))),0)</f>
        <v>0</v>
      </c>
      <c r="Z12" s="5" t="str">
        <f t="shared" ca="1" si="24"/>
        <v>Keine Durchführung</v>
      </c>
      <c r="AA12" s="61">
        <f t="shared" ca="1" si="25"/>
        <v>0</v>
      </c>
      <c r="AB12" s="61">
        <f t="shared" ca="1" si="26"/>
        <v>0</v>
      </c>
      <c r="AC12" s="61">
        <f t="shared" ca="1" si="27"/>
        <v>0</v>
      </c>
      <c r="AD12" s="61">
        <f t="shared" ca="1" si="28"/>
        <v>0</v>
      </c>
      <c r="AE12" s="62">
        <f t="shared" ca="1" si="29"/>
        <v>0</v>
      </c>
      <c r="AF12" s="61">
        <f t="shared" ca="1" si="30"/>
        <v>0</v>
      </c>
      <c r="AG12" s="11">
        <v>10</v>
      </c>
      <c r="AH12" s="11" t="s">
        <v>77</v>
      </c>
    </row>
    <row r="13" spans="1:34" ht="13" thickBot="1" x14ac:dyDescent="0.3">
      <c r="A13" s="38" t="str">
        <f t="shared" ca="1" si="2"/>
        <v/>
      </c>
      <c r="B13" s="38">
        <f t="shared" ca="1" si="3"/>
        <v>0</v>
      </c>
      <c r="C13" s="38">
        <f t="shared" ca="1" si="4"/>
        <v>0</v>
      </c>
      <c r="D13" s="38">
        <f t="shared" ca="1" si="5"/>
        <v>0</v>
      </c>
      <c r="E13" s="272">
        <f t="shared" ca="1" si="6"/>
        <v>0</v>
      </c>
      <c r="F13" s="68">
        <f t="shared" ca="1" si="7"/>
        <v>0</v>
      </c>
      <c r="G13" s="68">
        <f t="shared" ca="1" si="8"/>
        <v>0</v>
      </c>
      <c r="H13" s="68">
        <f t="shared" ca="1" si="9"/>
        <v>0</v>
      </c>
      <c r="I13" s="5">
        <f t="shared" ca="1" si="10"/>
        <v>0</v>
      </c>
      <c r="J13" s="5">
        <f t="shared" ca="1" si="11"/>
        <v>0</v>
      </c>
      <c r="K13" s="5">
        <f t="shared" ca="1" si="12"/>
        <v>0</v>
      </c>
      <c r="L13" s="5">
        <f t="shared" ca="1" si="13"/>
        <v>0</v>
      </c>
      <c r="M13" s="6">
        <f t="shared" ca="1" si="14"/>
        <v>0</v>
      </c>
      <c r="N13" s="6">
        <f t="shared" ca="1" si="15"/>
        <v>0</v>
      </c>
      <c r="O13" s="6">
        <f t="shared" ca="1" si="16"/>
        <v>0</v>
      </c>
      <c r="P13" s="5">
        <f t="shared" ca="1" si="17"/>
        <v>0</v>
      </c>
      <c r="Q13" s="5">
        <f t="shared" ca="1" si="18"/>
        <v>0</v>
      </c>
      <c r="R13" s="6">
        <f t="shared" ca="1" si="19"/>
        <v>0</v>
      </c>
      <c r="S13" s="15">
        <f t="shared" ca="1" si="20"/>
        <v>0</v>
      </c>
      <c r="T13" s="64"/>
      <c r="U13" s="5">
        <f t="shared" ca="1" si="21"/>
        <v>0</v>
      </c>
      <c r="V13" s="64"/>
      <c r="W13" s="5">
        <f t="shared" ca="1" si="22"/>
        <v>0</v>
      </c>
      <c r="X13" s="6" t="str">
        <f t="shared" si="23"/>
        <v>Keine Durchführung</v>
      </c>
      <c r="Y13" s="5">
        <f ca="1">IFERROR(INDIRECT("'"&amp;$AH13&amp;"'!"&amp;"D46")+INDIRECT("'"&amp;$AH13&amp;"'!"&amp;"D47")+INDIRECT("'"&amp;$AH13&amp;"'!"&amp;"D48")+IF(INDIRECT("'"&amp;$AH13&amp;"'!"&amp;"C8")="nein",0,((HLOOKUP(E13,Auswahlfelder!$B$1:$H$6,6,FALSE))*T13*(1-INDIRECT("'"&amp;$AH13&amp;"'!"&amp;"F49")))),0)</f>
        <v>0</v>
      </c>
      <c r="Z13" s="5" t="str">
        <f t="shared" ca="1" si="24"/>
        <v>Keine Durchführung</v>
      </c>
      <c r="AA13" s="61">
        <f t="shared" ca="1" si="25"/>
        <v>0</v>
      </c>
      <c r="AB13" s="61">
        <f t="shared" ca="1" si="26"/>
        <v>0</v>
      </c>
      <c r="AC13" s="61">
        <f t="shared" ca="1" si="27"/>
        <v>0</v>
      </c>
      <c r="AD13" s="61">
        <f t="shared" ca="1" si="28"/>
        <v>0</v>
      </c>
      <c r="AE13" s="62">
        <f t="shared" ca="1" si="29"/>
        <v>0</v>
      </c>
      <c r="AF13" s="61">
        <f t="shared" ca="1" si="30"/>
        <v>0</v>
      </c>
      <c r="AG13" s="11">
        <v>11</v>
      </c>
      <c r="AH13" s="11" t="s">
        <v>78</v>
      </c>
    </row>
    <row r="14" spans="1:34" ht="13" thickBot="1" x14ac:dyDescent="0.3">
      <c r="A14" s="38" t="str">
        <f t="shared" ca="1" si="2"/>
        <v/>
      </c>
      <c r="B14" s="38">
        <f t="shared" ca="1" si="3"/>
        <v>0</v>
      </c>
      <c r="C14" s="38">
        <f t="shared" ca="1" si="4"/>
        <v>0</v>
      </c>
      <c r="D14" s="38">
        <f t="shared" ca="1" si="5"/>
        <v>0</v>
      </c>
      <c r="E14" s="272">
        <f t="shared" ca="1" si="6"/>
        <v>0</v>
      </c>
      <c r="F14" s="68">
        <f t="shared" ca="1" si="7"/>
        <v>0</v>
      </c>
      <c r="G14" s="68">
        <f t="shared" ca="1" si="8"/>
        <v>0</v>
      </c>
      <c r="H14" s="68">
        <f t="shared" ca="1" si="9"/>
        <v>0</v>
      </c>
      <c r="I14" s="5">
        <f t="shared" ca="1" si="10"/>
        <v>0</v>
      </c>
      <c r="J14" s="5">
        <f t="shared" ca="1" si="11"/>
        <v>0</v>
      </c>
      <c r="K14" s="5">
        <f t="shared" ca="1" si="12"/>
        <v>0</v>
      </c>
      <c r="L14" s="5">
        <f t="shared" ca="1" si="13"/>
        <v>0</v>
      </c>
      <c r="M14" s="6">
        <f t="shared" ca="1" si="14"/>
        <v>0</v>
      </c>
      <c r="N14" s="6">
        <f t="shared" ca="1" si="15"/>
        <v>0</v>
      </c>
      <c r="O14" s="6">
        <f t="shared" ca="1" si="16"/>
        <v>0</v>
      </c>
      <c r="P14" s="5">
        <f t="shared" ca="1" si="17"/>
        <v>0</v>
      </c>
      <c r="Q14" s="5">
        <f t="shared" ca="1" si="18"/>
        <v>0</v>
      </c>
      <c r="R14" s="6">
        <f t="shared" ca="1" si="19"/>
        <v>0</v>
      </c>
      <c r="S14" s="15">
        <f t="shared" ca="1" si="20"/>
        <v>0</v>
      </c>
      <c r="T14" s="64"/>
      <c r="U14" s="5">
        <f t="shared" ca="1" si="21"/>
        <v>0</v>
      </c>
      <c r="V14" s="64"/>
      <c r="W14" s="5">
        <f t="shared" ca="1" si="22"/>
        <v>0</v>
      </c>
      <c r="X14" s="6" t="str">
        <f t="shared" si="23"/>
        <v>Keine Durchführung</v>
      </c>
      <c r="Y14" s="5">
        <f ca="1">IFERROR(INDIRECT("'"&amp;$AH14&amp;"'!"&amp;"D46")+INDIRECT("'"&amp;$AH14&amp;"'!"&amp;"D47")+INDIRECT("'"&amp;$AH14&amp;"'!"&amp;"D48")+IF(INDIRECT("'"&amp;$AH14&amp;"'!"&amp;"C8")="nein",0,((HLOOKUP(E14,Auswahlfelder!$B$1:$H$6,6,FALSE))*T14*(1-INDIRECT("'"&amp;$AH14&amp;"'!"&amp;"F49")))),0)</f>
        <v>0</v>
      </c>
      <c r="Z14" s="5" t="str">
        <f t="shared" ca="1" si="24"/>
        <v>Keine Durchführung</v>
      </c>
      <c r="AA14" s="61">
        <f t="shared" ca="1" si="25"/>
        <v>0</v>
      </c>
      <c r="AB14" s="61">
        <f t="shared" ca="1" si="26"/>
        <v>0</v>
      </c>
      <c r="AC14" s="61">
        <f t="shared" ca="1" si="27"/>
        <v>0</v>
      </c>
      <c r="AD14" s="61">
        <f t="shared" ca="1" si="28"/>
        <v>0</v>
      </c>
      <c r="AE14" s="62">
        <f t="shared" ca="1" si="29"/>
        <v>0</v>
      </c>
      <c r="AF14" s="61">
        <f t="shared" ca="1" si="30"/>
        <v>0</v>
      </c>
      <c r="AG14" s="11">
        <v>12</v>
      </c>
      <c r="AH14" s="11" t="s">
        <v>79</v>
      </c>
    </row>
    <row r="15" spans="1:34" ht="13" thickBot="1" x14ac:dyDescent="0.3">
      <c r="A15" s="38" t="str">
        <f t="shared" ca="1" si="2"/>
        <v/>
      </c>
      <c r="B15" s="38">
        <f t="shared" ca="1" si="3"/>
        <v>0</v>
      </c>
      <c r="C15" s="38">
        <f t="shared" ca="1" si="4"/>
        <v>0</v>
      </c>
      <c r="D15" s="38">
        <f t="shared" ca="1" si="5"/>
        <v>0</v>
      </c>
      <c r="E15" s="272">
        <f t="shared" ca="1" si="6"/>
        <v>0</v>
      </c>
      <c r="F15" s="68">
        <f t="shared" ca="1" si="7"/>
        <v>0</v>
      </c>
      <c r="G15" s="68">
        <f t="shared" ca="1" si="8"/>
        <v>0</v>
      </c>
      <c r="H15" s="68">
        <f t="shared" ca="1" si="9"/>
        <v>0</v>
      </c>
      <c r="I15" s="5">
        <f t="shared" ca="1" si="10"/>
        <v>0</v>
      </c>
      <c r="J15" s="5">
        <f t="shared" ca="1" si="11"/>
        <v>0</v>
      </c>
      <c r="K15" s="5">
        <f t="shared" ca="1" si="12"/>
        <v>0</v>
      </c>
      <c r="L15" s="5">
        <f t="shared" ca="1" si="13"/>
        <v>0</v>
      </c>
      <c r="M15" s="6">
        <f t="shared" ca="1" si="14"/>
        <v>0</v>
      </c>
      <c r="N15" s="6">
        <f t="shared" ca="1" si="15"/>
        <v>0</v>
      </c>
      <c r="O15" s="6">
        <f t="shared" ca="1" si="16"/>
        <v>0</v>
      </c>
      <c r="P15" s="5">
        <f t="shared" ca="1" si="17"/>
        <v>0</v>
      </c>
      <c r="Q15" s="5">
        <f t="shared" ca="1" si="18"/>
        <v>0</v>
      </c>
      <c r="R15" s="6">
        <f t="shared" ca="1" si="19"/>
        <v>0</v>
      </c>
      <c r="S15" s="15">
        <f t="shared" ca="1" si="20"/>
        <v>0</v>
      </c>
      <c r="T15" s="64"/>
      <c r="U15" s="5">
        <f t="shared" ca="1" si="21"/>
        <v>0</v>
      </c>
      <c r="V15" s="64"/>
      <c r="W15" s="5">
        <f t="shared" ca="1" si="22"/>
        <v>0</v>
      </c>
      <c r="X15" s="6" t="str">
        <f t="shared" si="23"/>
        <v>Keine Durchführung</v>
      </c>
      <c r="Y15" s="5">
        <f ca="1">IFERROR(INDIRECT("'"&amp;$AH15&amp;"'!"&amp;"D46")+INDIRECT("'"&amp;$AH15&amp;"'!"&amp;"D47")+INDIRECT("'"&amp;$AH15&amp;"'!"&amp;"D48")+IF(INDIRECT("'"&amp;$AH15&amp;"'!"&amp;"C8")="nein",0,((HLOOKUP(E15,Auswahlfelder!$B$1:$H$6,6,FALSE))*T15*(1-INDIRECT("'"&amp;$AH15&amp;"'!"&amp;"F49")))),0)</f>
        <v>0</v>
      </c>
      <c r="Z15" s="5" t="str">
        <f t="shared" ca="1" si="24"/>
        <v>Keine Durchführung</v>
      </c>
      <c r="AA15" s="61">
        <f t="shared" ca="1" si="25"/>
        <v>0</v>
      </c>
      <c r="AB15" s="61">
        <f t="shared" ca="1" si="26"/>
        <v>0</v>
      </c>
      <c r="AC15" s="61">
        <f t="shared" ca="1" si="27"/>
        <v>0</v>
      </c>
      <c r="AD15" s="61">
        <f t="shared" ca="1" si="28"/>
        <v>0</v>
      </c>
      <c r="AE15" s="62">
        <f t="shared" ca="1" si="29"/>
        <v>0</v>
      </c>
      <c r="AF15" s="61">
        <f t="shared" ca="1" si="30"/>
        <v>0</v>
      </c>
      <c r="AG15" s="11">
        <v>13</v>
      </c>
      <c r="AH15" s="11" t="s">
        <v>80</v>
      </c>
    </row>
    <row r="16" spans="1:34" ht="13" thickBot="1" x14ac:dyDescent="0.3">
      <c r="A16" s="38" t="str">
        <f t="shared" ca="1" si="2"/>
        <v/>
      </c>
      <c r="B16" s="38">
        <f t="shared" ca="1" si="3"/>
        <v>0</v>
      </c>
      <c r="C16" s="38">
        <f t="shared" ca="1" si="4"/>
        <v>0</v>
      </c>
      <c r="D16" s="38">
        <f t="shared" ca="1" si="5"/>
        <v>0</v>
      </c>
      <c r="E16" s="272">
        <f t="shared" ca="1" si="6"/>
        <v>0</v>
      </c>
      <c r="F16" s="68">
        <f t="shared" ca="1" si="7"/>
        <v>0</v>
      </c>
      <c r="G16" s="68">
        <f t="shared" ca="1" si="8"/>
        <v>0</v>
      </c>
      <c r="H16" s="68">
        <f t="shared" ca="1" si="9"/>
        <v>0</v>
      </c>
      <c r="I16" s="5">
        <f t="shared" ca="1" si="10"/>
        <v>0</v>
      </c>
      <c r="J16" s="5">
        <f t="shared" ca="1" si="11"/>
        <v>0</v>
      </c>
      <c r="K16" s="5">
        <f t="shared" ca="1" si="12"/>
        <v>0</v>
      </c>
      <c r="L16" s="5">
        <f t="shared" ca="1" si="13"/>
        <v>0</v>
      </c>
      <c r="M16" s="6">
        <f t="shared" ca="1" si="14"/>
        <v>0</v>
      </c>
      <c r="N16" s="6">
        <f t="shared" ca="1" si="15"/>
        <v>0</v>
      </c>
      <c r="O16" s="6">
        <f t="shared" ca="1" si="16"/>
        <v>0</v>
      </c>
      <c r="P16" s="5">
        <f t="shared" ca="1" si="17"/>
        <v>0</v>
      </c>
      <c r="Q16" s="5">
        <f t="shared" ca="1" si="18"/>
        <v>0</v>
      </c>
      <c r="R16" s="6">
        <f t="shared" ca="1" si="19"/>
        <v>0</v>
      </c>
      <c r="S16" s="15">
        <f t="shared" ca="1" si="20"/>
        <v>0</v>
      </c>
      <c r="T16" s="64"/>
      <c r="U16" s="5">
        <f t="shared" ca="1" si="21"/>
        <v>0</v>
      </c>
      <c r="V16" s="64"/>
      <c r="W16" s="5">
        <f t="shared" ca="1" si="22"/>
        <v>0</v>
      </c>
      <c r="X16" s="6" t="str">
        <f t="shared" si="23"/>
        <v>Keine Durchführung</v>
      </c>
      <c r="Y16" s="5">
        <f ca="1">IFERROR(INDIRECT("'"&amp;$AH16&amp;"'!"&amp;"D46")+INDIRECT("'"&amp;$AH16&amp;"'!"&amp;"D47")+INDIRECT("'"&amp;$AH16&amp;"'!"&amp;"D48")+IF(INDIRECT("'"&amp;$AH16&amp;"'!"&amp;"C8")="nein",0,((HLOOKUP(E16,Auswahlfelder!$B$1:$H$6,6,FALSE))*T16*(1-INDIRECT("'"&amp;$AH16&amp;"'!"&amp;"F49")))),0)</f>
        <v>0</v>
      </c>
      <c r="Z16" s="5" t="str">
        <f t="shared" ca="1" si="24"/>
        <v>Keine Durchführung</v>
      </c>
      <c r="AA16" s="61">
        <f t="shared" ca="1" si="25"/>
        <v>0</v>
      </c>
      <c r="AB16" s="61">
        <f t="shared" ca="1" si="26"/>
        <v>0</v>
      </c>
      <c r="AC16" s="61">
        <f t="shared" ca="1" si="27"/>
        <v>0</v>
      </c>
      <c r="AD16" s="61">
        <f t="shared" ca="1" si="28"/>
        <v>0</v>
      </c>
      <c r="AE16" s="62">
        <f t="shared" ca="1" si="29"/>
        <v>0</v>
      </c>
      <c r="AF16" s="61">
        <f t="shared" ca="1" si="30"/>
        <v>0</v>
      </c>
      <c r="AG16" s="11">
        <v>14</v>
      </c>
      <c r="AH16" s="11" t="s">
        <v>81</v>
      </c>
    </row>
    <row r="17" spans="1:34" ht="13" thickBot="1" x14ac:dyDescent="0.3">
      <c r="A17" s="38" t="str">
        <f t="shared" ca="1" si="2"/>
        <v/>
      </c>
      <c r="B17" s="38">
        <f t="shared" ca="1" si="3"/>
        <v>0</v>
      </c>
      <c r="C17" s="38">
        <f t="shared" ca="1" si="4"/>
        <v>0</v>
      </c>
      <c r="D17" s="38">
        <f t="shared" ca="1" si="5"/>
        <v>0</v>
      </c>
      <c r="E17" s="272">
        <f t="shared" ca="1" si="6"/>
        <v>0</v>
      </c>
      <c r="F17" s="68">
        <f t="shared" ca="1" si="7"/>
        <v>0</v>
      </c>
      <c r="G17" s="68">
        <f t="shared" ca="1" si="8"/>
        <v>0</v>
      </c>
      <c r="H17" s="68">
        <f t="shared" ca="1" si="9"/>
        <v>0</v>
      </c>
      <c r="I17" s="5">
        <f t="shared" ca="1" si="10"/>
        <v>0</v>
      </c>
      <c r="J17" s="5">
        <f t="shared" ca="1" si="11"/>
        <v>0</v>
      </c>
      <c r="K17" s="5">
        <f t="shared" ca="1" si="12"/>
        <v>0</v>
      </c>
      <c r="L17" s="5">
        <f t="shared" ca="1" si="13"/>
        <v>0</v>
      </c>
      <c r="M17" s="6">
        <f t="shared" ca="1" si="14"/>
        <v>0</v>
      </c>
      <c r="N17" s="6">
        <f t="shared" ca="1" si="15"/>
        <v>0</v>
      </c>
      <c r="O17" s="6">
        <f t="shared" ca="1" si="16"/>
        <v>0</v>
      </c>
      <c r="P17" s="5">
        <f t="shared" ca="1" si="17"/>
        <v>0</v>
      </c>
      <c r="Q17" s="5">
        <f t="shared" ca="1" si="18"/>
        <v>0</v>
      </c>
      <c r="R17" s="6">
        <f t="shared" ca="1" si="19"/>
        <v>0</v>
      </c>
      <c r="S17" s="15">
        <f t="shared" ca="1" si="20"/>
        <v>0</v>
      </c>
      <c r="T17" s="64"/>
      <c r="U17" s="5">
        <f t="shared" ca="1" si="21"/>
        <v>0</v>
      </c>
      <c r="V17" s="64"/>
      <c r="W17" s="5">
        <f t="shared" ca="1" si="22"/>
        <v>0</v>
      </c>
      <c r="X17" s="6" t="str">
        <f t="shared" si="23"/>
        <v>Keine Durchführung</v>
      </c>
      <c r="Y17" s="5">
        <f ca="1">IFERROR(INDIRECT("'"&amp;$AH17&amp;"'!"&amp;"D46")+INDIRECT("'"&amp;$AH17&amp;"'!"&amp;"D47")+INDIRECT("'"&amp;$AH17&amp;"'!"&amp;"D48")+IF(INDIRECT("'"&amp;$AH17&amp;"'!"&amp;"C8")="nein",0,((HLOOKUP(E17,Auswahlfelder!$B$1:$H$6,6,FALSE))*T17*(1-INDIRECT("'"&amp;$AH17&amp;"'!"&amp;"F49")))),0)</f>
        <v>0</v>
      </c>
      <c r="Z17" s="5" t="str">
        <f t="shared" ca="1" si="24"/>
        <v>Keine Durchführung</v>
      </c>
      <c r="AA17" s="61">
        <f t="shared" ca="1" si="25"/>
        <v>0</v>
      </c>
      <c r="AB17" s="61">
        <f t="shared" ca="1" si="26"/>
        <v>0</v>
      </c>
      <c r="AC17" s="61">
        <f t="shared" ca="1" si="27"/>
        <v>0</v>
      </c>
      <c r="AD17" s="61">
        <f t="shared" ca="1" si="28"/>
        <v>0</v>
      </c>
      <c r="AE17" s="62">
        <f t="shared" ca="1" si="29"/>
        <v>0</v>
      </c>
      <c r="AF17" s="61">
        <f t="shared" ca="1" si="30"/>
        <v>0</v>
      </c>
      <c r="AG17" s="11">
        <v>15</v>
      </c>
      <c r="AH17" s="11" t="s">
        <v>82</v>
      </c>
    </row>
    <row r="18" spans="1:34" ht="13" thickBot="1" x14ac:dyDescent="0.3">
      <c r="A18" s="38" t="str">
        <f t="shared" ca="1" si="2"/>
        <v/>
      </c>
      <c r="B18" s="38">
        <f t="shared" ca="1" si="3"/>
        <v>0</v>
      </c>
      <c r="C18" s="38">
        <f t="shared" ca="1" si="4"/>
        <v>0</v>
      </c>
      <c r="D18" s="38">
        <f t="shared" ca="1" si="5"/>
        <v>0</v>
      </c>
      <c r="E18" s="272">
        <f t="shared" ca="1" si="6"/>
        <v>0</v>
      </c>
      <c r="F18" s="68">
        <f t="shared" ca="1" si="7"/>
        <v>0</v>
      </c>
      <c r="G18" s="68">
        <f t="shared" ca="1" si="8"/>
        <v>0</v>
      </c>
      <c r="H18" s="68">
        <f t="shared" ca="1" si="9"/>
        <v>0</v>
      </c>
      <c r="I18" s="5">
        <f t="shared" ca="1" si="10"/>
        <v>0</v>
      </c>
      <c r="J18" s="5">
        <f t="shared" ca="1" si="11"/>
        <v>0</v>
      </c>
      <c r="K18" s="5">
        <f t="shared" ca="1" si="12"/>
        <v>0</v>
      </c>
      <c r="L18" s="5">
        <f t="shared" ca="1" si="13"/>
        <v>0</v>
      </c>
      <c r="M18" s="6">
        <f t="shared" ca="1" si="14"/>
        <v>0</v>
      </c>
      <c r="N18" s="6">
        <f t="shared" ca="1" si="15"/>
        <v>0</v>
      </c>
      <c r="O18" s="6">
        <f t="shared" ca="1" si="16"/>
        <v>0</v>
      </c>
      <c r="P18" s="5">
        <f t="shared" ca="1" si="17"/>
        <v>0</v>
      </c>
      <c r="Q18" s="5">
        <f t="shared" ca="1" si="18"/>
        <v>0</v>
      </c>
      <c r="R18" s="6">
        <f t="shared" ca="1" si="19"/>
        <v>0</v>
      </c>
      <c r="S18" s="15">
        <f t="shared" ca="1" si="20"/>
        <v>0</v>
      </c>
      <c r="T18" s="64"/>
      <c r="U18" s="5">
        <f t="shared" ca="1" si="21"/>
        <v>0</v>
      </c>
      <c r="V18" s="64"/>
      <c r="W18" s="5">
        <f t="shared" ca="1" si="22"/>
        <v>0</v>
      </c>
      <c r="X18" s="6" t="str">
        <f t="shared" si="23"/>
        <v>Keine Durchführung</v>
      </c>
      <c r="Y18" s="5">
        <f ca="1">IFERROR(INDIRECT("'"&amp;$AH18&amp;"'!"&amp;"D46")+INDIRECT("'"&amp;$AH18&amp;"'!"&amp;"D47")+INDIRECT("'"&amp;$AH18&amp;"'!"&amp;"D48")+IF(INDIRECT("'"&amp;$AH18&amp;"'!"&amp;"C8")="nein",0,((HLOOKUP(E18,Auswahlfelder!$B$1:$H$6,6,FALSE))*T18*(1-INDIRECT("'"&amp;$AH18&amp;"'!"&amp;"F49")))),0)</f>
        <v>0</v>
      </c>
      <c r="Z18" s="5" t="str">
        <f t="shared" ca="1" si="24"/>
        <v>Keine Durchführung</v>
      </c>
      <c r="AA18" s="61">
        <f t="shared" ca="1" si="25"/>
        <v>0</v>
      </c>
      <c r="AB18" s="61">
        <f t="shared" ca="1" si="26"/>
        <v>0</v>
      </c>
      <c r="AC18" s="61">
        <f t="shared" ca="1" si="27"/>
        <v>0</v>
      </c>
      <c r="AD18" s="61">
        <f t="shared" ca="1" si="28"/>
        <v>0</v>
      </c>
      <c r="AE18" s="62">
        <f t="shared" ca="1" si="29"/>
        <v>0</v>
      </c>
      <c r="AF18" s="61">
        <f t="shared" ca="1" si="30"/>
        <v>0</v>
      </c>
      <c r="AG18" s="11">
        <v>16</v>
      </c>
      <c r="AH18" s="11" t="s">
        <v>83</v>
      </c>
    </row>
    <row r="19" spans="1:34" ht="13" thickBot="1" x14ac:dyDescent="0.3">
      <c r="A19" s="38" t="str">
        <f t="shared" ca="1" si="2"/>
        <v/>
      </c>
      <c r="B19" s="38">
        <f t="shared" ca="1" si="3"/>
        <v>0</v>
      </c>
      <c r="C19" s="38">
        <f t="shared" ca="1" si="4"/>
        <v>0</v>
      </c>
      <c r="D19" s="38">
        <f t="shared" ca="1" si="5"/>
        <v>0</v>
      </c>
      <c r="E19" s="272">
        <f t="shared" ca="1" si="6"/>
        <v>0</v>
      </c>
      <c r="F19" s="68">
        <f t="shared" ca="1" si="7"/>
        <v>0</v>
      </c>
      <c r="G19" s="68">
        <f t="shared" ca="1" si="8"/>
        <v>0</v>
      </c>
      <c r="H19" s="68">
        <f t="shared" ca="1" si="9"/>
        <v>0</v>
      </c>
      <c r="I19" s="5">
        <f t="shared" ca="1" si="10"/>
        <v>0</v>
      </c>
      <c r="J19" s="5">
        <f t="shared" ca="1" si="11"/>
        <v>0</v>
      </c>
      <c r="K19" s="5">
        <f t="shared" ca="1" si="12"/>
        <v>0</v>
      </c>
      <c r="L19" s="5">
        <f t="shared" ca="1" si="13"/>
        <v>0</v>
      </c>
      <c r="M19" s="6">
        <f t="shared" ca="1" si="14"/>
        <v>0</v>
      </c>
      <c r="N19" s="6">
        <f t="shared" ca="1" si="15"/>
        <v>0</v>
      </c>
      <c r="O19" s="6">
        <f t="shared" ca="1" si="16"/>
        <v>0</v>
      </c>
      <c r="P19" s="5">
        <f t="shared" ca="1" si="17"/>
        <v>0</v>
      </c>
      <c r="Q19" s="5">
        <f t="shared" ca="1" si="18"/>
        <v>0</v>
      </c>
      <c r="R19" s="6">
        <f t="shared" ca="1" si="19"/>
        <v>0</v>
      </c>
      <c r="S19" s="15">
        <f t="shared" ca="1" si="20"/>
        <v>0</v>
      </c>
      <c r="T19" s="64"/>
      <c r="U19" s="5">
        <f t="shared" ca="1" si="21"/>
        <v>0</v>
      </c>
      <c r="V19" s="64"/>
      <c r="W19" s="5">
        <f t="shared" ca="1" si="22"/>
        <v>0</v>
      </c>
      <c r="X19" s="6" t="str">
        <f t="shared" si="23"/>
        <v>Keine Durchführung</v>
      </c>
      <c r="Y19" s="5">
        <f ca="1">IFERROR(INDIRECT("'"&amp;$AH19&amp;"'!"&amp;"D46")+INDIRECT("'"&amp;$AH19&amp;"'!"&amp;"D47")+INDIRECT("'"&amp;$AH19&amp;"'!"&amp;"D48")+IF(INDIRECT("'"&amp;$AH19&amp;"'!"&amp;"C8")="nein",0,((HLOOKUP(E19,Auswahlfelder!$B$1:$H$6,6,FALSE))*T19*(1-INDIRECT("'"&amp;$AH19&amp;"'!"&amp;"F49")))),0)</f>
        <v>0</v>
      </c>
      <c r="Z19" s="5" t="str">
        <f t="shared" ca="1" si="24"/>
        <v>Keine Durchführung</v>
      </c>
      <c r="AA19" s="61">
        <f t="shared" ca="1" si="25"/>
        <v>0</v>
      </c>
      <c r="AB19" s="61">
        <f t="shared" ca="1" si="26"/>
        <v>0</v>
      </c>
      <c r="AC19" s="61">
        <f t="shared" ca="1" si="27"/>
        <v>0</v>
      </c>
      <c r="AD19" s="61">
        <f t="shared" ca="1" si="28"/>
        <v>0</v>
      </c>
      <c r="AE19" s="62">
        <f t="shared" ca="1" si="29"/>
        <v>0</v>
      </c>
      <c r="AF19" s="61">
        <f t="shared" ca="1" si="30"/>
        <v>0</v>
      </c>
      <c r="AG19" s="11">
        <v>17</v>
      </c>
      <c r="AH19" s="11" t="s">
        <v>84</v>
      </c>
    </row>
    <row r="20" spans="1:34" ht="13" thickBot="1" x14ac:dyDescent="0.3">
      <c r="A20" s="38" t="str">
        <f t="shared" ca="1" si="2"/>
        <v/>
      </c>
      <c r="B20" s="38">
        <f t="shared" ca="1" si="3"/>
        <v>0</v>
      </c>
      <c r="C20" s="38">
        <f t="shared" ca="1" si="4"/>
        <v>0</v>
      </c>
      <c r="D20" s="38">
        <f t="shared" ca="1" si="5"/>
        <v>0</v>
      </c>
      <c r="E20" s="272">
        <f t="shared" ca="1" si="6"/>
        <v>0</v>
      </c>
      <c r="F20" s="68">
        <f t="shared" ca="1" si="7"/>
        <v>0</v>
      </c>
      <c r="G20" s="68">
        <f t="shared" ca="1" si="8"/>
        <v>0</v>
      </c>
      <c r="H20" s="68">
        <f t="shared" ca="1" si="9"/>
        <v>0</v>
      </c>
      <c r="I20" s="5">
        <f t="shared" ca="1" si="10"/>
        <v>0</v>
      </c>
      <c r="J20" s="5">
        <f t="shared" ca="1" si="11"/>
        <v>0</v>
      </c>
      <c r="K20" s="5">
        <f t="shared" ca="1" si="12"/>
        <v>0</v>
      </c>
      <c r="L20" s="5">
        <f t="shared" ca="1" si="13"/>
        <v>0</v>
      </c>
      <c r="M20" s="6">
        <f t="shared" ca="1" si="14"/>
        <v>0</v>
      </c>
      <c r="N20" s="6">
        <f t="shared" ca="1" si="15"/>
        <v>0</v>
      </c>
      <c r="O20" s="6">
        <f t="shared" ca="1" si="16"/>
        <v>0</v>
      </c>
      <c r="P20" s="5">
        <f t="shared" ca="1" si="17"/>
        <v>0</v>
      </c>
      <c r="Q20" s="5">
        <f t="shared" ca="1" si="18"/>
        <v>0</v>
      </c>
      <c r="R20" s="6">
        <f t="shared" ca="1" si="19"/>
        <v>0</v>
      </c>
      <c r="S20" s="15">
        <f t="shared" ca="1" si="20"/>
        <v>0</v>
      </c>
      <c r="T20" s="64"/>
      <c r="U20" s="5">
        <f t="shared" ca="1" si="21"/>
        <v>0</v>
      </c>
      <c r="V20" s="64"/>
      <c r="W20" s="5">
        <f t="shared" ca="1" si="22"/>
        <v>0</v>
      </c>
      <c r="X20" s="6" t="str">
        <f t="shared" si="23"/>
        <v>Keine Durchführung</v>
      </c>
      <c r="Y20" s="5">
        <f ca="1">IFERROR(INDIRECT("'"&amp;$AH20&amp;"'!"&amp;"D46")+INDIRECT("'"&amp;$AH20&amp;"'!"&amp;"D47")+INDIRECT("'"&amp;$AH20&amp;"'!"&amp;"D48")+IF(INDIRECT("'"&amp;$AH20&amp;"'!"&amp;"C8")="nein",0,((HLOOKUP(E20,Auswahlfelder!$B$1:$H$6,6,FALSE))*T20*(1-INDIRECT("'"&amp;$AH20&amp;"'!"&amp;"F49")))),0)</f>
        <v>0</v>
      </c>
      <c r="Z20" s="5" t="str">
        <f t="shared" ca="1" si="24"/>
        <v>Keine Durchführung</v>
      </c>
      <c r="AA20" s="61">
        <f t="shared" ca="1" si="25"/>
        <v>0</v>
      </c>
      <c r="AB20" s="61">
        <f t="shared" ca="1" si="26"/>
        <v>0</v>
      </c>
      <c r="AC20" s="61">
        <f t="shared" ca="1" si="27"/>
        <v>0</v>
      </c>
      <c r="AD20" s="61">
        <f t="shared" ca="1" si="28"/>
        <v>0</v>
      </c>
      <c r="AE20" s="62">
        <f t="shared" ca="1" si="29"/>
        <v>0</v>
      </c>
      <c r="AF20" s="61">
        <f t="shared" ca="1" si="30"/>
        <v>0</v>
      </c>
      <c r="AG20" s="11">
        <v>18</v>
      </c>
      <c r="AH20" s="11" t="s">
        <v>85</v>
      </c>
    </row>
    <row r="21" spans="1:34" ht="13" thickBot="1" x14ac:dyDescent="0.3">
      <c r="A21" s="38" t="str">
        <f t="shared" ca="1" si="2"/>
        <v/>
      </c>
      <c r="B21" s="38">
        <f t="shared" ca="1" si="3"/>
        <v>0</v>
      </c>
      <c r="C21" s="38">
        <f t="shared" ca="1" si="4"/>
        <v>0</v>
      </c>
      <c r="D21" s="38">
        <f t="shared" ca="1" si="5"/>
        <v>0</v>
      </c>
      <c r="E21" s="272">
        <f t="shared" ca="1" si="6"/>
        <v>0</v>
      </c>
      <c r="F21" s="68">
        <f t="shared" ca="1" si="7"/>
        <v>0</v>
      </c>
      <c r="G21" s="68">
        <f t="shared" ca="1" si="8"/>
        <v>0</v>
      </c>
      <c r="H21" s="68">
        <f t="shared" ca="1" si="9"/>
        <v>0</v>
      </c>
      <c r="I21" s="5">
        <f t="shared" ca="1" si="10"/>
        <v>0</v>
      </c>
      <c r="J21" s="5">
        <f t="shared" ca="1" si="11"/>
        <v>0</v>
      </c>
      <c r="K21" s="5">
        <f t="shared" ca="1" si="12"/>
        <v>0</v>
      </c>
      <c r="L21" s="5">
        <f t="shared" ca="1" si="13"/>
        <v>0</v>
      </c>
      <c r="M21" s="6">
        <f t="shared" ca="1" si="14"/>
        <v>0</v>
      </c>
      <c r="N21" s="6">
        <f t="shared" ca="1" si="15"/>
        <v>0</v>
      </c>
      <c r="O21" s="6">
        <f t="shared" ca="1" si="16"/>
        <v>0</v>
      </c>
      <c r="P21" s="5">
        <f t="shared" ca="1" si="17"/>
        <v>0</v>
      </c>
      <c r="Q21" s="5">
        <f t="shared" ca="1" si="18"/>
        <v>0</v>
      </c>
      <c r="R21" s="6">
        <f t="shared" ca="1" si="19"/>
        <v>0</v>
      </c>
      <c r="S21" s="15">
        <f t="shared" ca="1" si="20"/>
        <v>0</v>
      </c>
      <c r="T21" s="64"/>
      <c r="U21" s="5">
        <f t="shared" ca="1" si="21"/>
        <v>0</v>
      </c>
      <c r="V21" s="64"/>
      <c r="W21" s="5">
        <f t="shared" ca="1" si="22"/>
        <v>0</v>
      </c>
      <c r="X21" s="6" t="str">
        <f t="shared" si="23"/>
        <v>Keine Durchführung</v>
      </c>
      <c r="Y21" s="5">
        <f ca="1">IFERROR(INDIRECT("'"&amp;$AH21&amp;"'!"&amp;"D46")+INDIRECT("'"&amp;$AH21&amp;"'!"&amp;"D47")+INDIRECT("'"&amp;$AH21&amp;"'!"&amp;"D48")+IF(INDIRECT("'"&amp;$AH21&amp;"'!"&amp;"C8")="nein",0,((HLOOKUP(E21,Auswahlfelder!$B$1:$H$6,6,FALSE))*T21*(1-INDIRECT("'"&amp;$AH21&amp;"'!"&amp;"F49")))),0)</f>
        <v>0</v>
      </c>
      <c r="Z21" s="5" t="str">
        <f t="shared" ca="1" si="24"/>
        <v>Keine Durchführung</v>
      </c>
      <c r="AA21" s="61">
        <f t="shared" ca="1" si="25"/>
        <v>0</v>
      </c>
      <c r="AB21" s="61">
        <f t="shared" ca="1" si="26"/>
        <v>0</v>
      </c>
      <c r="AC21" s="61">
        <f t="shared" ca="1" si="27"/>
        <v>0</v>
      </c>
      <c r="AD21" s="61">
        <f t="shared" ca="1" si="28"/>
        <v>0</v>
      </c>
      <c r="AE21" s="62">
        <f t="shared" ca="1" si="29"/>
        <v>0</v>
      </c>
      <c r="AF21" s="61">
        <f t="shared" ca="1" si="30"/>
        <v>0</v>
      </c>
      <c r="AG21" s="11">
        <v>19</v>
      </c>
      <c r="AH21" s="11" t="s">
        <v>86</v>
      </c>
    </row>
    <row r="22" spans="1:34" ht="13" thickBot="1" x14ac:dyDescent="0.3">
      <c r="A22" s="38" t="str">
        <f t="shared" ca="1" si="2"/>
        <v/>
      </c>
      <c r="B22" s="38">
        <f t="shared" ca="1" si="3"/>
        <v>0</v>
      </c>
      <c r="C22" s="38">
        <f t="shared" ca="1" si="4"/>
        <v>0</v>
      </c>
      <c r="D22" s="38">
        <f t="shared" ca="1" si="5"/>
        <v>0</v>
      </c>
      <c r="E22" s="272">
        <f t="shared" ca="1" si="6"/>
        <v>0</v>
      </c>
      <c r="F22" s="68">
        <f t="shared" ca="1" si="7"/>
        <v>0</v>
      </c>
      <c r="G22" s="68">
        <f t="shared" ca="1" si="8"/>
        <v>0</v>
      </c>
      <c r="H22" s="68">
        <f t="shared" ca="1" si="9"/>
        <v>0</v>
      </c>
      <c r="I22" s="5">
        <f t="shared" ca="1" si="10"/>
        <v>0</v>
      </c>
      <c r="J22" s="5">
        <f t="shared" ca="1" si="11"/>
        <v>0</v>
      </c>
      <c r="K22" s="5">
        <f t="shared" ca="1" si="12"/>
        <v>0</v>
      </c>
      <c r="L22" s="5">
        <f t="shared" ca="1" si="13"/>
        <v>0</v>
      </c>
      <c r="M22" s="6">
        <f t="shared" ca="1" si="14"/>
        <v>0</v>
      </c>
      <c r="N22" s="6">
        <f t="shared" ca="1" si="15"/>
        <v>0</v>
      </c>
      <c r="O22" s="6">
        <f t="shared" ca="1" si="16"/>
        <v>0</v>
      </c>
      <c r="P22" s="5">
        <f t="shared" ca="1" si="17"/>
        <v>0</v>
      </c>
      <c r="Q22" s="5">
        <f t="shared" ca="1" si="18"/>
        <v>0</v>
      </c>
      <c r="R22" s="6">
        <f t="shared" ca="1" si="19"/>
        <v>0</v>
      </c>
      <c r="S22" s="15">
        <f t="shared" ca="1" si="20"/>
        <v>0</v>
      </c>
      <c r="T22" s="64"/>
      <c r="U22" s="5">
        <f t="shared" ca="1" si="21"/>
        <v>0</v>
      </c>
      <c r="V22" s="64"/>
      <c r="W22" s="5">
        <f t="shared" ca="1" si="22"/>
        <v>0</v>
      </c>
      <c r="X22" s="6" t="str">
        <f t="shared" si="23"/>
        <v>Keine Durchführung</v>
      </c>
      <c r="Y22" s="5">
        <f ca="1">IFERROR(INDIRECT("'"&amp;$AH22&amp;"'!"&amp;"D46")+INDIRECT("'"&amp;$AH22&amp;"'!"&amp;"D47")+INDIRECT("'"&amp;$AH22&amp;"'!"&amp;"D48")+IF(INDIRECT("'"&amp;$AH22&amp;"'!"&amp;"C8")="nein",0,((HLOOKUP(E22,Auswahlfelder!$B$1:$H$6,6,FALSE))*T22*(1-INDIRECT("'"&amp;$AH22&amp;"'!"&amp;"F49")))),0)</f>
        <v>0</v>
      </c>
      <c r="Z22" s="5" t="str">
        <f t="shared" ca="1" si="24"/>
        <v>Keine Durchführung</v>
      </c>
      <c r="AA22" s="61">
        <f t="shared" ca="1" si="25"/>
        <v>0</v>
      </c>
      <c r="AB22" s="61">
        <f t="shared" ca="1" si="26"/>
        <v>0</v>
      </c>
      <c r="AC22" s="61">
        <f t="shared" ca="1" si="27"/>
        <v>0</v>
      </c>
      <c r="AD22" s="61">
        <f t="shared" ca="1" si="28"/>
        <v>0</v>
      </c>
      <c r="AE22" s="62">
        <f t="shared" ca="1" si="29"/>
        <v>0</v>
      </c>
      <c r="AF22" s="61">
        <f t="shared" ca="1" si="30"/>
        <v>0</v>
      </c>
      <c r="AG22" s="11">
        <v>20</v>
      </c>
      <c r="AH22" s="11" t="s">
        <v>87</v>
      </c>
    </row>
    <row r="23" spans="1:34" ht="13" thickBot="1" x14ac:dyDescent="0.3">
      <c r="A23" s="38" t="str">
        <f t="shared" ca="1" si="2"/>
        <v/>
      </c>
      <c r="B23" s="38">
        <f t="shared" ca="1" si="3"/>
        <v>0</v>
      </c>
      <c r="C23" s="38">
        <f t="shared" ca="1" si="4"/>
        <v>0</v>
      </c>
      <c r="D23" s="38">
        <f t="shared" ca="1" si="5"/>
        <v>0</v>
      </c>
      <c r="E23" s="272">
        <f t="shared" ca="1" si="6"/>
        <v>0</v>
      </c>
      <c r="F23" s="68">
        <f t="shared" ca="1" si="7"/>
        <v>0</v>
      </c>
      <c r="G23" s="68">
        <f t="shared" ca="1" si="8"/>
        <v>0</v>
      </c>
      <c r="H23" s="68">
        <f t="shared" ca="1" si="9"/>
        <v>0</v>
      </c>
      <c r="I23" s="5">
        <f t="shared" ca="1" si="10"/>
        <v>0</v>
      </c>
      <c r="J23" s="5">
        <f t="shared" ca="1" si="11"/>
        <v>0</v>
      </c>
      <c r="K23" s="5">
        <f t="shared" ca="1" si="12"/>
        <v>0</v>
      </c>
      <c r="L23" s="5">
        <f t="shared" ca="1" si="13"/>
        <v>0</v>
      </c>
      <c r="M23" s="6">
        <f t="shared" ca="1" si="14"/>
        <v>0</v>
      </c>
      <c r="N23" s="6">
        <f t="shared" ca="1" si="15"/>
        <v>0</v>
      </c>
      <c r="O23" s="6">
        <f t="shared" ca="1" si="16"/>
        <v>0</v>
      </c>
      <c r="P23" s="5">
        <f t="shared" ca="1" si="17"/>
        <v>0</v>
      </c>
      <c r="Q23" s="5">
        <f t="shared" ca="1" si="18"/>
        <v>0</v>
      </c>
      <c r="R23" s="6">
        <f t="shared" ca="1" si="19"/>
        <v>0</v>
      </c>
      <c r="S23" s="15">
        <f t="shared" ca="1" si="20"/>
        <v>0</v>
      </c>
      <c r="T23" s="64"/>
      <c r="U23" s="5">
        <f t="shared" ca="1" si="21"/>
        <v>0</v>
      </c>
      <c r="V23" s="64"/>
      <c r="W23" s="5">
        <f t="shared" ca="1" si="22"/>
        <v>0</v>
      </c>
      <c r="X23" s="6" t="str">
        <f t="shared" si="23"/>
        <v>Keine Durchführung</v>
      </c>
      <c r="Y23" s="5">
        <f ca="1">IFERROR(INDIRECT("'"&amp;$AH23&amp;"'!"&amp;"D46")+INDIRECT("'"&amp;$AH23&amp;"'!"&amp;"D47")+INDIRECT("'"&amp;$AH23&amp;"'!"&amp;"D48")+IF(INDIRECT("'"&amp;$AH23&amp;"'!"&amp;"C8")="nein",0,((HLOOKUP(E23,Auswahlfelder!$B$1:$H$6,6,FALSE))*T23*(1-INDIRECT("'"&amp;$AH23&amp;"'!"&amp;"F49")))),0)</f>
        <v>0</v>
      </c>
      <c r="Z23" s="5" t="str">
        <f t="shared" ca="1" si="24"/>
        <v>Keine Durchführung</v>
      </c>
      <c r="AA23" s="61">
        <f t="shared" ca="1" si="25"/>
        <v>0</v>
      </c>
      <c r="AB23" s="61">
        <f t="shared" ca="1" si="26"/>
        <v>0</v>
      </c>
      <c r="AC23" s="61">
        <f t="shared" ca="1" si="27"/>
        <v>0</v>
      </c>
      <c r="AD23" s="61">
        <f t="shared" ca="1" si="28"/>
        <v>0</v>
      </c>
      <c r="AE23" s="62">
        <f t="shared" ca="1" si="29"/>
        <v>0</v>
      </c>
      <c r="AF23" s="61">
        <f t="shared" ca="1" si="30"/>
        <v>0</v>
      </c>
      <c r="AG23" s="11">
        <v>21</v>
      </c>
      <c r="AH23" s="11" t="s">
        <v>88</v>
      </c>
    </row>
    <row r="24" spans="1:34" ht="13" thickBot="1" x14ac:dyDescent="0.3">
      <c r="A24" s="38" t="str">
        <f t="shared" ca="1" si="2"/>
        <v/>
      </c>
      <c r="B24" s="38">
        <f t="shared" ca="1" si="3"/>
        <v>0</v>
      </c>
      <c r="C24" s="38">
        <f t="shared" ca="1" si="4"/>
        <v>0</v>
      </c>
      <c r="D24" s="38">
        <f t="shared" ca="1" si="5"/>
        <v>0</v>
      </c>
      <c r="E24" s="272">
        <f t="shared" ca="1" si="6"/>
        <v>0</v>
      </c>
      <c r="F24" s="68">
        <f t="shared" ca="1" si="7"/>
        <v>0</v>
      </c>
      <c r="G24" s="68">
        <f t="shared" ca="1" si="8"/>
        <v>0</v>
      </c>
      <c r="H24" s="68">
        <f t="shared" ca="1" si="9"/>
        <v>0</v>
      </c>
      <c r="I24" s="5">
        <f t="shared" ca="1" si="10"/>
        <v>0</v>
      </c>
      <c r="J24" s="5">
        <f t="shared" ca="1" si="11"/>
        <v>0</v>
      </c>
      <c r="K24" s="5">
        <f t="shared" ca="1" si="12"/>
        <v>0</v>
      </c>
      <c r="L24" s="5">
        <f t="shared" ca="1" si="13"/>
        <v>0</v>
      </c>
      <c r="M24" s="6">
        <f t="shared" ca="1" si="14"/>
        <v>0</v>
      </c>
      <c r="N24" s="6">
        <f t="shared" ca="1" si="15"/>
        <v>0</v>
      </c>
      <c r="O24" s="6">
        <f t="shared" ca="1" si="16"/>
        <v>0</v>
      </c>
      <c r="P24" s="5">
        <f t="shared" ca="1" si="17"/>
        <v>0</v>
      </c>
      <c r="Q24" s="5">
        <f t="shared" ca="1" si="18"/>
        <v>0</v>
      </c>
      <c r="R24" s="6">
        <f t="shared" ca="1" si="19"/>
        <v>0</v>
      </c>
      <c r="S24" s="15">
        <f t="shared" ca="1" si="20"/>
        <v>0</v>
      </c>
      <c r="T24" s="64"/>
      <c r="U24" s="5">
        <f t="shared" ca="1" si="21"/>
        <v>0</v>
      </c>
      <c r="V24" s="64"/>
      <c r="W24" s="5">
        <f t="shared" ca="1" si="22"/>
        <v>0</v>
      </c>
      <c r="X24" s="6" t="str">
        <f t="shared" si="23"/>
        <v>Keine Durchführung</v>
      </c>
      <c r="Y24" s="5">
        <f ca="1">IFERROR(INDIRECT("'"&amp;$AH24&amp;"'!"&amp;"D46")+INDIRECT("'"&amp;$AH24&amp;"'!"&amp;"D47")+INDIRECT("'"&amp;$AH24&amp;"'!"&amp;"D48")+IF(INDIRECT("'"&amp;$AH24&amp;"'!"&amp;"C8")="nein",0,((HLOOKUP(E24,Auswahlfelder!$B$1:$H$6,6,FALSE))*T24*(1-INDIRECT("'"&amp;$AH24&amp;"'!"&amp;"F49")))),0)</f>
        <v>0</v>
      </c>
      <c r="Z24" s="5" t="str">
        <f t="shared" ca="1" si="24"/>
        <v>Keine Durchführung</v>
      </c>
      <c r="AA24" s="61">
        <f t="shared" ca="1" si="25"/>
        <v>0</v>
      </c>
      <c r="AB24" s="61">
        <f t="shared" ca="1" si="26"/>
        <v>0</v>
      </c>
      <c r="AC24" s="61">
        <f t="shared" ca="1" si="27"/>
        <v>0</v>
      </c>
      <c r="AD24" s="61">
        <f t="shared" ca="1" si="28"/>
        <v>0</v>
      </c>
      <c r="AE24" s="62">
        <f t="shared" ca="1" si="29"/>
        <v>0</v>
      </c>
      <c r="AF24" s="61">
        <f t="shared" ca="1" si="30"/>
        <v>0</v>
      </c>
      <c r="AG24" s="11">
        <v>22</v>
      </c>
      <c r="AH24" s="11" t="s">
        <v>89</v>
      </c>
    </row>
    <row r="25" spans="1:34" ht="13" thickBot="1" x14ac:dyDescent="0.3">
      <c r="A25" s="38" t="str">
        <f t="shared" ca="1" si="2"/>
        <v/>
      </c>
      <c r="B25" s="38">
        <f t="shared" ca="1" si="3"/>
        <v>0</v>
      </c>
      <c r="C25" s="38">
        <f t="shared" ca="1" si="4"/>
        <v>0</v>
      </c>
      <c r="D25" s="38">
        <f t="shared" ca="1" si="5"/>
        <v>0</v>
      </c>
      <c r="E25" s="272">
        <f t="shared" ca="1" si="6"/>
        <v>0</v>
      </c>
      <c r="F25" s="68">
        <f t="shared" ca="1" si="7"/>
        <v>0</v>
      </c>
      <c r="G25" s="68">
        <f t="shared" ca="1" si="8"/>
        <v>0</v>
      </c>
      <c r="H25" s="68">
        <f t="shared" ca="1" si="9"/>
        <v>0</v>
      </c>
      <c r="I25" s="5">
        <f t="shared" ca="1" si="10"/>
        <v>0</v>
      </c>
      <c r="J25" s="5">
        <f t="shared" ca="1" si="11"/>
        <v>0</v>
      </c>
      <c r="K25" s="5">
        <f t="shared" ca="1" si="12"/>
        <v>0</v>
      </c>
      <c r="L25" s="5">
        <f t="shared" ca="1" si="13"/>
        <v>0</v>
      </c>
      <c r="M25" s="6">
        <f t="shared" ca="1" si="14"/>
        <v>0</v>
      </c>
      <c r="N25" s="6">
        <f t="shared" ca="1" si="15"/>
        <v>0</v>
      </c>
      <c r="O25" s="6">
        <f t="shared" ca="1" si="16"/>
        <v>0</v>
      </c>
      <c r="P25" s="5">
        <f t="shared" ca="1" si="17"/>
        <v>0</v>
      </c>
      <c r="Q25" s="5">
        <f t="shared" ca="1" si="18"/>
        <v>0</v>
      </c>
      <c r="R25" s="6">
        <f t="shared" ca="1" si="19"/>
        <v>0</v>
      </c>
      <c r="S25" s="15">
        <f t="shared" ca="1" si="20"/>
        <v>0</v>
      </c>
      <c r="T25" s="64"/>
      <c r="U25" s="5">
        <f t="shared" ca="1" si="21"/>
        <v>0</v>
      </c>
      <c r="V25" s="64"/>
      <c r="W25" s="5">
        <f t="shared" ca="1" si="22"/>
        <v>0</v>
      </c>
      <c r="X25" s="6" t="str">
        <f t="shared" si="23"/>
        <v>Keine Durchführung</v>
      </c>
      <c r="Y25" s="5">
        <f ca="1">IFERROR(INDIRECT("'"&amp;$AH25&amp;"'!"&amp;"D46")+INDIRECT("'"&amp;$AH25&amp;"'!"&amp;"D47")+INDIRECT("'"&amp;$AH25&amp;"'!"&amp;"D48")+IF(INDIRECT("'"&amp;$AH25&amp;"'!"&amp;"C8")="nein",0,((HLOOKUP(E25,Auswahlfelder!$B$1:$H$6,6,FALSE))*T25*(1-INDIRECT("'"&amp;$AH25&amp;"'!"&amp;"F49")))),0)</f>
        <v>0</v>
      </c>
      <c r="Z25" s="5" t="str">
        <f t="shared" ca="1" si="24"/>
        <v>Keine Durchführung</v>
      </c>
      <c r="AA25" s="61">
        <f t="shared" ca="1" si="25"/>
        <v>0</v>
      </c>
      <c r="AB25" s="61">
        <f t="shared" ca="1" si="26"/>
        <v>0</v>
      </c>
      <c r="AC25" s="61">
        <f t="shared" ca="1" si="27"/>
        <v>0</v>
      </c>
      <c r="AD25" s="61">
        <f t="shared" ca="1" si="28"/>
        <v>0</v>
      </c>
      <c r="AE25" s="62">
        <f t="shared" ca="1" si="29"/>
        <v>0</v>
      </c>
      <c r="AF25" s="61">
        <f t="shared" ca="1" si="30"/>
        <v>0</v>
      </c>
      <c r="AG25" s="11">
        <v>23</v>
      </c>
      <c r="AH25" s="11" t="s">
        <v>90</v>
      </c>
    </row>
    <row r="26" spans="1:34" ht="13" thickBot="1" x14ac:dyDescent="0.3">
      <c r="A26" s="38" t="str">
        <f t="shared" ca="1" si="2"/>
        <v/>
      </c>
      <c r="B26" s="38">
        <f t="shared" ca="1" si="3"/>
        <v>0</v>
      </c>
      <c r="C26" s="38">
        <f t="shared" ca="1" si="4"/>
        <v>0</v>
      </c>
      <c r="D26" s="38">
        <f t="shared" ca="1" si="5"/>
        <v>0</v>
      </c>
      <c r="E26" s="272">
        <f t="shared" ca="1" si="6"/>
        <v>0</v>
      </c>
      <c r="F26" s="68">
        <f t="shared" ca="1" si="7"/>
        <v>0</v>
      </c>
      <c r="G26" s="68">
        <f t="shared" ca="1" si="8"/>
        <v>0</v>
      </c>
      <c r="H26" s="68">
        <f t="shared" ca="1" si="9"/>
        <v>0</v>
      </c>
      <c r="I26" s="5">
        <f t="shared" ca="1" si="10"/>
        <v>0</v>
      </c>
      <c r="J26" s="5">
        <f t="shared" ca="1" si="11"/>
        <v>0</v>
      </c>
      <c r="K26" s="5">
        <f t="shared" ca="1" si="12"/>
        <v>0</v>
      </c>
      <c r="L26" s="5">
        <f t="shared" ca="1" si="13"/>
        <v>0</v>
      </c>
      <c r="M26" s="6">
        <f t="shared" ca="1" si="14"/>
        <v>0</v>
      </c>
      <c r="N26" s="6">
        <f t="shared" ca="1" si="15"/>
        <v>0</v>
      </c>
      <c r="O26" s="6">
        <f t="shared" ca="1" si="16"/>
        <v>0</v>
      </c>
      <c r="P26" s="5">
        <f t="shared" ca="1" si="17"/>
        <v>0</v>
      </c>
      <c r="Q26" s="5">
        <f t="shared" ca="1" si="18"/>
        <v>0</v>
      </c>
      <c r="R26" s="6">
        <f t="shared" ca="1" si="19"/>
        <v>0</v>
      </c>
      <c r="S26" s="15">
        <f t="shared" ca="1" si="20"/>
        <v>0</v>
      </c>
      <c r="T26" s="64"/>
      <c r="U26" s="5">
        <f t="shared" ca="1" si="21"/>
        <v>0</v>
      </c>
      <c r="V26" s="64"/>
      <c r="W26" s="5">
        <f t="shared" ca="1" si="22"/>
        <v>0</v>
      </c>
      <c r="X26" s="6" t="str">
        <f t="shared" si="23"/>
        <v>Keine Durchführung</v>
      </c>
      <c r="Y26" s="5">
        <f ca="1">IFERROR(INDIRECT("'"&amp;$AH26&amp;"'!"&amp;"D46")+INDIRECT("'"&amp;$AH26&amp;"'!"&amp;"D47")+INDIRECT("'"&amp;$AH26&amp;"'!"&amp;"D48")+IF(INDIRECT("'"&amp;$AH26&amp;"'!"&amp;"C8")="nein",0,((HLOOKUP(E26,Auswahlfelder!$B$1:$H$6,6,FALSE))*T26*(1-INDIRECT("'"&amp;$AH26&amp;"'!"&amp;"F49")))),0)</f>
        <v>0</v>
      </c>
      <c r="Z26" s="5" t="str">
        <f t="shared" ca="1" si="24"/>
        <v>Keine Durchführung</v>
      </c>
      <c r="AA26" s="61">
        <f t="shared" ca="1" si="25"/>
        <v>0</v>
      </c>
      <c r="AB26" s="61">
        <f t="shared" ca="1" si="26"/>
        <v>0</v>
      </c>
      <c r="AC26" s="61">
        <f t="shared" ca="1" si="27"/>
        <v>0</v>
      </c>
      <c r="AD26" s="61">
        <f t="shared" ca="1" si="28"/>
        <v>0</v>
      </c>
      <c r="AE26" s="62">
        <f t="shared" ca="1" si="29"/>
        <v>0</v>
      </c>
      <c r="AF26" s="61">
        <f t="shared" ca="1" si="30"/>
        <v>0</v>
      </c>
      <c r="AG26" s="11">
        <v>24</v>
      </c>
      <c r="AH26" s="11" t="s">
        <v>91</v>
      </c>
    </row>
    <row r="27" spans="1:34" ht="13" thickBot="1" x14ac:dyDescent="0.3">
      <c r="A27" s="38" t="str">
        <f t="shared" ca="1" si="2"/>
        <v/>
      </c>
      <c r="B27" s="38">
        <f t="shared" ca="1" si="3"/>
        <v>0</v>
      </c>
      <c r="C27" s="38">
        <f t="shared" ca="1" si="4"/>
        <v>0</v>
      </c>
      <c r="D27" s="38">
        <f t="shared" ca="1" si="5"/>
        <v>0</v>
      </c>
      <c r="E27" s="272">
        <f t="shared" ca="1" si="6"/>
        <v>0</v>
      </c>
      <c r="F27" s="68">
        <f t="shared" ca="1" si="7"/>
        <v>0</v>
      </c>
      <c r="G27" s="68">
        <f t="shared" ca="1" si="8"/>
        <v>0</v>
      </c>
      <c r="H27" s="68">
        <f t="shared" ca="1" si="9"/>
        <v>0</v>
      </c>
      <c r="I27" s="5">
        <f t="shared" ca="1" si="10"/>
        <v>0</v>
      </c>
      <c r="J27" s="5">
        <f t="shared" ca="1" si="11"/>
        <v>0</v>
      </c>
      <c r="K27" s="5">
        <f t="shared" ca="1" si="12"/>
        <v>0</v>
      </c>
      <c r="L27" s="5">
        <f t="shared" ca="1" si="13"/>
        <v>0</v>
      </c>
      <c r="M27" s="6">
        <f t="shared" ca="1" si="14"/>
        <v>0</v>
      </c>
      <c r="N27" s="6">
        <f t="shared" ca="1" si="15"/>
        <v>0</v>
      </c>
      <c r="O27" s="6">
        <f t="shared" ca="1" si="16"/>
        <v>0</v>
      </c>
      <c r="P27" s="5">
        <f t="shared" ca="1" si="17"/>
        <v>0</v>
      </c>
      <c r="Q27" s="5">
        <f t="shared" ca="1" si="18"/>
        <v>0</v>
      </c>
      <c r="R27" s="6">
        <f t="shared" ca="1" si="19"/>
        <v>0</v>
      </c>
      <c r="S27" s="15">
        <f t="shared" ca="1" si="20"/>
        <v>0</v>
      </c>
      <c r="T27" s="64"/>
      <c r="U27" s="5">
        <f t="shared" ca="1" si="21"/>
        <v>0</v>
      </c>
      <c r="V27" s="64"/>
      <c r="W27" s="5">
        <f t="shared" ca="1" si="22"/>
        <v>0</v>
      </c>
      <c r="X27" s="6" t="str">
        <f t="shared" si="23"/>
        <v>Keine Durchführung</v>
      </c>
      <c r="Y27" s="5">
        <f ca="1">IFERROR(INDIRECT("'"&amp;$AH27&amp;"'!"&amp;"D46")+INDIRECT("'"&amp;$AH27&amp;"'!"&amp;"D47")+INDIRECT("'"&amp;$AH27&amp;"'!"&amp;"D48")+IF(INDIRECT("'"&amp;$AH27&amp;"'!"&amp;"C8")="nein",0,((HLOOKUP(E27,Auswahlfelder!$B$1:$H$6,6,FALSE))*T27*(1-INDIRECT("'"&amp;$AH27&amp;"'!"&amp;"F49")))),0)</f>
        <v>0</v>
      </c>
      <c r="Z27" s="5" t="str">
        <f t="shared" ca="1" si="24"/>
        <v>Keine Durchführung</v>
      </c>
      <c r="AA27" s="61">
        <f t="shared" ca="1" si="25"/>
        <v>0</v>
      </c>
      <c r="AB27" s="61">
        <f t="shared" ca="1" si="26"/>
        <v>0</v>
      </c>
      <c r="AC27" s="61">
        <f t="shared" ca="1" si="27"/>
        <v>0</v>
      </c>
      <c r="AD27" s="61">
        <f t="shared" ca="1" si="28"/>
        <v>0</v>
      </c>
      <c r="AE27" s="62">
        <f t="shared" ca="1" si="29"/>
        <v>0</v>
      </c>
      <c r="AF27" s="61">
        <f t="shared" ca="1" si="30"/>
        <v>0</v>
      </c>
      <c r="AG27" s="11">
        <v>25</v>
      </c>
      <c r="AH27" s="11" t="s">
        <v>92</v>
      </c>
    </row>
    <row r="28" spans="1:34" ht="13" thickBot="1" x14ac:dyDescent="0.3">
      <c r="A28" s="38" t="str">
        <f t="shared" ca="1" si="2"/>
        <v/>
      </c>
      <c r="B28" s="38">
        <f t="shared" ca="1" si="3"/>
        <v>0</v>
      </c>
      <c r="C28" s="38">
        <f t="shared" ca="1" si="4"/>
        <v>0</v>
      </c>
      <c r="D28" s="38">
        <f t="shared" ca="1" si="5"/>
        <v>0</v>
      </c>
      <c r="E28" s="272">
        <f t="shared" ca="1" si="6"/>
        <v>0</v>
      </c>
      <c r="F28" s="68">
        <f t="shared" ca="1" si="7"/>
        <v>0</v>
      </c>
      <c r="G28" s="68">
        <f t="shared" ca="1" si="8"/>
        <v>0</v>
      </c>
      <c r="H28" s="68">
        <f t="shared" ca="1" si="9"/>
        <v>0</v>
      </c>
      <c r="I28" s="5">
        <f t="shared" ca="1" si="10"/>
        <v>0</v>
      </c>
      <c r="J28" s="5">
        <f t="shared" ca="1" si="11"/>
        <v>0</v>
      </c>
      <c r="K28" s="5">
        <f t="shared" ca="1" si="12"/>
        <v>0</v>
      </c>
      <c r="L28" s="5">
        <f t="shared" ca="1" si="13"/>
        <v>0</v>
      </c>
      <c r="M28" s="6">
        <f t="shared" ca="1" si="14"/>
        <v>0</v>
      </c>
      <c r="N28" s="6">
        <f t="shared" ca="1" si="15"/>
        <v>0</v>
      </c>
      <c r="O28" s="6">
        <f t="shared" ca="1" si="16"/>
        <v>0</v>
      </c>
      <c r="P28" s="5">
        <f t="shared" ca="1" si="17"/>
        <v>0</v>
      </c>
      <c r="Q28" s="5">
        <f t="shared" ca="1" si="18"/>
        <v>0</v>
      </c>
      <c r="R28" s="6">
        <f t="shared" ca="1" si="19"/>
        <v>0</v>
      </c>
      <c r="S28" s="15">
        <f t="shared" ca="1" si="20"/>
        <v>0</v>
      </c>
      <c r="T28" s="64"/>
      <c r="U28" s="5">
        <f t="shared" ca="1" si="21"/>
        <v>0</v>
      </c>
      <c r="V28" s="64"/>
      <c r="W28" s="5">
        <f t="shared" ca="1" si="22"/>
        <v>0</v>
      </c>
      <c r="X28" s="6" t="str">
        <f t="shared" si="23"/>
        <v>Keine Durchführung</v>
      </c>
      <c r="Y28" s="5">
        <f ca="1">IFERROR(INDIRECT("'"&amp;$AH28&amp;"'!"&amp;"D46")+INDIRECT("'"&amp;$AH28&amp;"'!"&amp;"D47")+INDIRECT("'"&amp;$AH28&amp;"'!"&amp;"D48")+IF(INDIRECT("'"&amp;$AH28&amp;"'!"&amp;"C8")="nein",0,((HLOOKUP(E28,Auswahlfelder!$B$1:$H$6,6,FALSE))*T28*(1-INDIRECT("'"&amp;$AH28&amp;"'!"&amp;"F49")))),0)</f>
        <v>0</v>
      </c>
      <c r="Z28" s="5" t="str">
        <f t="shared" ca="1" si="24"/>
        <v>Keine Durchführung</v>
      </c>
      <c r="AA28" s="61">
        <f t="shared" ca="1" si="25"/>
        <v>0</v>
      </c>
      <c r="AB28" s="61">
        <f t="shared" ca="1" si="26"/>
        <v>0</v>
      </c>
      <c r="AC28" s="61">
        <f t="shared" ca="1" si="27"/>
        <v>0</v>
      </c>
      <c r="AD28" s="61">
        <f t="shared" ca="1" si="28"/>
        <v>0</v>
      </c>
      <c r="AE28" s="62">
        <f t="shared" ca="1" si="29"/>
        <v>0</v>
      </c>
      <c r="AF28" s="61">
        <f t="shared" ca="1" si="30"/>
        <v>0</v>
      </c>
      <c r="AG28" s="11">
        <v>26</v>
      </c>
      <c r="AH28" s="11" t="s">
        <v>93</v>
      </c>
    </row>
    <row r="29" spans="1:34" ht="13" thickBot="1" x14ac:dyDescent="0.3">
      <c r="A29" s="38" t="str">
        <f t="shared" ca="1" si="2"/>
        <v/>
      </c>
      <c r="B29" s="38">
        <f t="shared" ca="1" si="3"/>
        <v>0</v>
      </c>
      <c r="C29" s="38">
        <f t="shared" ca="1" si="4"/>
        <v>0</v>
      </c>
      <c r="D29" s="38">
        <f t="shared" ca="1" si="5"/>
        <v>0</v>
      </c>
      <c r="E29" s="272">
        <f t="shared" ca="1" si="6"/>
        <v>0</v>
      </c>
      <c r="F29" s="68">
        <f t="shared" ca="1" si="7"/>
        <v>0</v>
      </c>
      <c r="G29" s="68">
        <f t="shared" ca="1" si="8"/>
        <v>0</v>
      </c>
      <c r="H29" s="68">
        <f t="shared" ca="1" si="9"/>
        <v>0</v>
      </c>
      <c r="I29" s="5">
        <f t="shared" ca="1" si="10"/>
        <v>0</v>
      </c>
      <c r="J29" s="5">
        <f t="shared" ca="1" si="11"/>
        <v>0</v>
      </c>
      <c r="K29" s="5">
        <f t="shared" ca="1" si="12"/>
        <v>0</v>
      </c>
      <c r="L29" s="5">
        <f t="shared" ca="1" si="13"/>
        <v>0</v>
      </c>
      <c r="M29" s="6">
        <f t="shared" ca="1" si="14"/>
        <v>0</v>
      </c>
      <c r="N29" s="6">
        <f t="shared" ca="1" si="15"/>
        <v>0</v>
      </c>
      <c r="O29" s="6">
        <f t="shared" ca="1" si="16"/>
        <v>0</v>
      </c>
      <c r="P29" s="5">
        <f t="shared" ca="1" si="17"/>
        <v>0</v>
      </c>
      <c r="Q29" s="5">
        <f t="shared" ca="1" si="18"/>
        <v>0</v>
      </c>
      <c r="R29" s="6">
        <f t="shared" ca="1" si="19"/>
        <v>0</v>
      </c>
      <c r="S29" s="15">
        <f t="shared" ca="1" si="20"/>
        <v>0</v>
      </c>
      <c r="T29" s="64"/>
      <c r="U29" s="5">
        <f t="shared" ca="1" si="21"/>
        <v>0</v>
      </c>
      <c r="V29" s="64"/>
      <c r="W29" s="5">
        <f t="shared" ca="1" si="22"/>
        <v>0</v>
      </c>
      <c r="X29" s="6" t="str">
        <f t="shared" si="23"/>
        <v>Keine Durchführung</v>
      </c>
      <c r="Y29" s="5">
        <f ca="1">IFERROR(INDIRECT("'"&amp;$AH29&amp;"'!"&amp;"D46")+INDIRECT("'"&amp;$AH29&amp;"'!"&amp;"D47")+INDIRECT("'"&amp;$AH29&amp;"'!"&amp;"D48")+IF(INDIRECT("'"&amp;$AH29&amp;"'!"&amp;"C8")="nein",0,((HLOOKUP(E29,Auswahlfelder!$B$1:$H$6,6,FALSE))*T29*(1-INDIRECT("'"&amp;$AH29&amp;"'!"&amp;"F49")))),0)</f>
        <v>0</v>
      </c>
      <c r="Z29" s="5" t="str">
        <f t="shared" ca="1" si="24"/>
        <v>Keine Durchführung</v>
      </c>
      <c r="AA29" s="61">
        <f t="shared" ca="1" si="25"/>
        <v>0</v>
      </c>
      <c r="AB29" s="61">
        <f t="shared" ca="1" si="26"/>
        <v>0</v>
      </c>
      <c r="AC29" s="61">
        <f t="shared" ca="1" si="27"/>
        <v>0</v>
      </c>
      <c r="AD29" s="61">
        <f t="shared" ca="1" si="28"/>
        <v>0</v>
      </c>
      <c r="AE29" s="62">
        <f t="shared" ca="1" si="29"/>
        <v>0</v>
      </c>
      <c r="AF29" s="61">
        <f t="shared" ca="1" si="30"/>
        <v>0</v>
      </c>
      <c r="AG29" s="11">
        <v>27</v>
      </c>
      <c r="AH29" s="11" t="s">
        <v>94</v>
      </c>
    </row>
    <row r="30" spans="1:34" ht="13" thickBot="1" x14ac:dyDescent="0.3">
      <c r="A30" s="38" t="str">
        <f t="shared" ca="1" si="2"/>
        <v/>
      </c>
      <c r="B30" s="38">
        <f t="shared" ca="1" si="3"/>
        <v>0</v>
      </c>
      <c r="C30" s="38">
        <f t="shared" ca="1" si="4"/>
        <v>0</v>
      </c>
      <c r="D30" s="38">
        <f t="shared" ca="1" si="5"/>
        <v>0</v>
      </c>
      <c r="E30" s="272">
        <f t="shared" ca="1" si="6"/>
        <v>0</v>
      </c>
      <c r="F30" s="68">
        <f t="shared" ca="1" si="7"/>
        <v>0</v>
      </c>
      <c r="G30" s="68">
        <f t="shared" ca="1" si="8"/>
        <v>0</v>
      </c>
      <c r="H30" s="68">
        <f t="shared" ca="1" si="9"/>
        <v>0</v>
      </c>
      <c r="I30" s="5">
        <f t="shared" ca="1" si="10"/>
        <v>0</v>
      </c>
      <c r="J30" s="5">
        <f t="shared" ca="1" si="11"/>
        <v>0</v>
      </c>
      <c r="K30" s="5">
        <f t="shared" ca="1" si="12"/>
        <v>0</v>
      </c>
      <c r="L30" s="5">
        <f t="shared" ca="1" si="13"/>
        <v>0</v>
      </c>
      <c r="M30" s="6">
        <f t="shared" ca="1" si="14"/>
        <v>0</v>
      </c>
      <c r="N30" s="6">
        <f t="shared" ca="1" si="15"/>
        <v>0</v>
      </c>
      <c r="O30" s="6">
        <f t="shared" ca="1" si="16"/>
        <v>0</v>
      </c>
      <c r="P30" s="5">
        <f t="shared" ca="1" si="17"/>
        <v>0</v>
      </c>
      <c r="Q30" s="5">
        <f t="shared" ca="1" si="18"/>
        <v>0</v>
      </c>
      <c r="R30" s="6">
        <f t="shared" ca="1" si="19"/>
        <v>0</v>
      </c>
      <c r="S30" s="15">
        <f t="shared" ca="1" si="20"/>
        <v>0</v>
      </c>
      <c r="T30" s="64"/>
      <c r="U30" s="5">
        <f t="shared" ca="1" si="21"/>
        <v>0</v>
      </c>
      <c r="V30" s="64"/>
      <c r="W30" s="5">
        <f t="shared" ca="1" si="22"/>
        <v>0</v>
      </c>
      <c r="X30" s="6" t="str">
        <f t="shared" si="23"/>
        <v>Keine Durchführung</v>
      </c>
      <c r="Y30" s="5">
        <f ca="1">IFERROR(INDIRECT("'"&amp;$AH30&amp;"'!"&amp;"D46")+INDIRECT("'"&amp;$AH30&amp;"'!"&amp;"D47")+INDIRECT("'"&amp;$AH30&amp;"'!"&amp;"D48")+IF(INDIRECT("'"&amp;$AH30&amp;"'!"&amp;"C8")="nein",0,((HLOOKUP(E30,Auswahlfelder!$B$1:$H$6,6,FALSE))*T30*(1-INDIRECT("'"&amp;$AH30&amp;"'!"&amp;"F49")))),0)</f>
        <v>0</v>
      </c>
      <c r="Z30" s="5" t="str">
        <f t="shared" ca="1" si="24"/>
        <v>Keine Durchführung</v>
      </c>
      <c r="AA30" s="61">
        <f t="shared" ca="1" si="25"/>
        <v>0</v>
      </c>
      <c r="AB30" s="61">
        <f t="shared" ca="1" si="26"/>
        <v>0</v>
      </c>
      <c r="AC30" s="61">
        <f t="shared" ca="1" si="27"/>
        <v>0</v>
      </c>
      <c r="AD30" s="61">
        <f t="shared" ca="1" si="28"/>
        <v>0</v>
      </c>
      <c r="AE30" s="62">
        <f t="shared" ca="1" si="29"/>
        <v>0</v>
      </c>
      <c r="AF30" s="61">
        <f t="shared" ca="1" si="30"/>
        <v>0</v>
      </c>
      <c r="AG30" s="11">
        <v>28</v>
      </c>
      <c r="AH30" s="11" t="s">
        <v>95</v>
      </c>
    </row>
    <row r="31" spans="1:34" ht="13" thickBot="1" x14ac:dyDescent="0.3">
      <c r="A31" s="38" t="str">
        <f t="shared" ca="1" si="2"/>
        <v/>
      </c>
      <c r="B31" s="38">
        <f t="shared" ca="1" si="3"/>
        <v>0</v>
      </c>
      <c r="C31" s="38">
        <f t="shared" ca="1" si="4"/>
        <v>0</v>
      </c>
      <c r="D31" s="38">
        <f t="shared" ca="1" si="5"/>
        <v>0</v>
      </c>
      <c r="E31" s="272">
        <f t="shared" ca="1" si="6"/>
        <v>0</v>
      </c>
      <c r="F31" s="68">
        <f t="shared" ca="1" si="7"/>
        <v>0</v>
      </c>
      <c r="G31" s="68">
        <f t="shared" ca="1" si="8"/>
        <v>0</v>
      </c>
      <c r="H31" s="68">
        <f t="shared" ca="1" si="9"/>
        <v>0</v>
      </c>
      <c r="I31" s="5">
        <f t="shared" ca="1" si="10"/>
        <v>0</v>
      </c>
      <c r="J31" s="5">
        <f t="shared" ca="1" si="11"/>
        <v>0</v>
      </c>
      <c r="K31" s="5">
        <f t="shared" ca="1" si="12"/>
        <v>0</v>
      </c>
      <c r="L31" s="5">
        <f t="shared" ca="1" si="13"/>
        <v>0</v>
      </c>
      <c r="M31" s="6">
        <f t="shared" ca="1" si="14"/>
        <v>0</v>
      </c>
      <c r="N31" s="6">
        <f t="shared" ca="1" si="15"/>
        <v>0</v>
      </c>
      <c r="O31" s="6">
        <f t="shared" ca="1" si="16"/>
        <v>0</v>
      </c>
      <c r="P31" s="5">
        <f t="shared" ca="1" si="17"/>
        <v>0</v>
      </c>
      <c r="Q31" s="5">
        <f t="shared" ca="1" si="18"/>
        <v>0</v>
      </c>
      <c r="R31" s="6">
        <f t="shared" ca="1" si="19"/>
        <v>0</v>
      </c>
      <c r="S31" s="15">
        <f t="shared" ca="1" si="20"/>
        <v>0</v>
      </c>
      <c r="T31" s="64"/>
      <c r="U31" s="5">
        <f t="shared" ca="1" si="21"/>
        <v>0</v>
      </c>
      <c r="V31" s="64"/>
      <c r="W31" s="5">
        <f t="shared" ca="1" si="22"/>
        <v>0</v>
      </c>
      <c r="X31" s="6" t="str">
        <f t="shared" si="23"/>
        <v>Keine Durchführung</v>
      </c>
      <c r="Y31" s="5">
        <f ca="1">IFERROR(INDIRECT("'"&amp;$AH31&amp;"'!"&amp;"D46")+INDIRECT("'"&amp;$AH31&amp;"'!"&amp;"D47")+INDIRECT("'"&amp;$AH31&amp;"'!"&amp;"D48")+IF(INDIRECT("'"&amp;$AH31&amp;"'!"&amp;"C8")="nein",0,((HLOOKUP(E31,Auswahlfelder!$B$1:$H$6,6,FALSE))*T31*(1-INDIRECT("'"&amp;$AH31&amp;"'!"&amp;"F49")))),0)</f>
        <v>0</v>
      </c>
      <c r="Z31" s="5" t="str">
        <f t="shared" ca="1" si="24"/>
        <v>Keine Durchführung</v>
      </c>
      <c r="AA31" s="61">
        <f t="shared" ca="1" si="25"/>
        <v>0</v>
      </c>
      <c r="AB31" s="61">
        <f t="shared" ca="1" si="26"/>
        <v>0</v>
      </c>
      <c r="AC31" s="61">
        <f t="shared" ca="1" si="27"/>
        <v>0</v>
      </c>
      <c r="AD31" s="61">
        <f t="shared" ca="1" si="28"/>
        <v>0</v>
      </c>
      <c r="AE31" s="62">
        <f t="shared" ca="1" si="29"/>
        <v>0</v>
      </c>
      <c r="AF31" s="61">
        <f t="shared" ca="1" si="30"/>
        <v>0</v>
      </c>
      <c r="AG31" s="11">
        <v>29</v>
      </c>
      <c r="AH31" s="11" t="s">
        <v>96</v>
      </c>
    </row>
    <row r="32" spans="1:34" ht="13" thickBot="1" x14ac:dyDescent="0.3">
      <c r="A32" s="38" t="str">
        <f t="shared" ca="1" si="2"/>
        <v/>
      </c>
      <c r="B32" s="38">
        <f t="shared" ca="1" si="3"/>
        <v>0</v>
      </c>
      <c r="C32" s="38">
        <f t="shared" ca="1" si="4"/>
        <v>0</v>
      </c>
      <c r="D32" s="38">
        <f t="shared" ca="1" si="5"/>
        <v>0</v>
      </c>
      <c r="E32" s="272">
        <f t="shared" ca="1" si="6"/>
        <v>0</v>
      </c>
      <c r="F32" s="68">
        <f t="shared" ca="1" si="7"/>
        <v>0</v>
      </c>
      <c r="G32" s="68">
        <f t="shared" ca="1" si="8"/>
        <v>0</v>
      </c>
      <c r="H32" s="68">
        <f t="shared" ca="1" si="9"/>
        <v>0</v>
      </c>
      <c r="I32" s="5">
        <f t="shared" ca="1" si="10"/>
        <v>0</v>
      </c>
      <c r="J32" s="5">
        <f t="shared" ca="1" si="11"/>
        <v>0</v>
      </c>
      <c r="K32" s="5">
        <f t="shared" ca="1" si="12"/>
        <v>0</v>
      </c>
      <c r="L32" s="5">
        <f t="shared" ca="1" si="13"/>
        <v>0</v>
      </c>
      <c r="M32" s="6">
        <f t="shared" ca="1" si="14"/>
        <v>0</v>
      </c>
      <c r="N32" s="6">
        <f t="shared" ca="1" si="15"/>
        <v>0</v>
      </c>
      <c r="O32" s="6">
        <f t="shared" ca="1" si="16"/>
        <v>0</v>
      </c>
      <c r="P32" s="5">
        <f t="shared" ca="1" si="17"/>
        <v>0</v>
      </c>
      <c r="Q32" s="5">
        <f t="shared" ca="1" si="18"/>
        <v>0</v>
      </c>
      <c r="R32" s="6">
        <f t="shared" ca="1" si="19"/>
        <v>0</v>
      </c>
      <c r="S32" s="15">
        <f t="shared" ca="1" si="20"/>
        <v>0</v>
      </c>
      <c r="T32" s="64"/>
      <c r="U32" s="5">
        <f t="shared" ca="1" si="21"/>
        <v>0</v>
      </c>
      <c r="V32" s="64"/>
      <c r="W32" s="5">
        <f t="shared" ca="1" si="22"/>
        <v>0</v>
      </c>
      <c r="X32" s="6" t="str">
        <f t="shared" si="23"/>
        <v>Keine Durchführung</v>
      </c>
      <c r="Y32" s="5">
        <f ca="1">IFERROR(INDIRECT("'"&amp;$AH32&amp;"'!"&amp;"D46")+INDIRECT("'"&amp;$AH32&amp;"'!"&amp;"D47")+INDIRECT("'"&amp;$AH32&amp;"'!"&amp;"D48")+IF(INDIRECT("'"&amp;$AH32&amp;"'!"&amp;"C8")="nein",0,((HLOOKUP(E32,Auswahlfelder!$B$1:$H$6,6,FALSE))*T32*(1-INDIRECT("'"&amp;$AH32&amp;"'!"&amp;"F49")))),0)</f>
        <v>0</v>
      </c>
      <c r="Z32" s="5" t="str">
        <f t="shared" ca="1" si="24"/>
        <v>Keine Durchführung</v>
      </c>
      <c r="AA32" s="61">
        <f t="shared" ca="1" si="25"/>
        <v>0</v>
      </c>
      <c r="AB32" s="61">
        <f t="shared" ca="1" si="26"/>
        <v>0</v>
      </c>
      <c r="AC32" s="61">
        <f t="shared" ca="1" si="27"/>
        <v>0</v>
      </c>
      <c r="AD32" s="61">
        <f t="shared" ca="1" si="28"/>
        <v>0</v>
      </c>
      <c r="AE32" s="62">
        <f t="shared" ca="1" si="29"/>
        <v>0</v>
      </c>
      <c r="AF32" s="61">
        <f t="shared" ca="1" si="30"/>
        <v>0</v>
      </c>
      <c r="AG32" s="11">
        <v>30</v>
      </c>
      <c r="AH32" s="11" t="s">
        <v>97</v>
      </c>
    </row>
    <row r="33" spans="1:32" s="16" customFormat="1" ht="13.5" thickBot="1" x14ac:dyDescent="0.3">
      <c r="A33" s="29"/>
      <c r="B33" s="29">
        <f ca="1">COUNTIF(B3:B32,"ja")</f>
        <v>0</v>
      </c>
      <c r="C33" s="29">
        <f t="shared" ref="C33:D33" ca="1" si="31">COUNTIF(C3:C32,"ja")</f>
        <v>0</v>
      </c>
      <c r="D33" s="29">
        <f t="shared" ca="1" si="31"/>
        <v>0</v>
      </c>
      <c r="E33" s="45"/>
      <c r="F33" s="46">
        <f ca="1">SUM(F3:F32)</f>
        <v>0</v>
      </c>
      <c r="G33" s="46">
        <f t="shared" ref="G33:H33" ca="1" si="32">SUM(G3:G32)</f>
        <v>0</v>
      </c>
      <c r="H33" s="46">
        <f t="shared" ca="1" si="32"/>
        <v>0</v>
      </c>
      <c r="I33" s="40">
        <f ca="1">SUM(I3:I32)</f>
        <v>0</v>
      </c>
      <c r="J33" s="40">
        <f ca="1">SUM(J3:J32)</f>
        <v>0</v>
      </c>
      <c r="K33" s="40">
        <f ca="1">SUM(K3:K32)</f>
        <v>0</v>
      </c>
      <c r="L33" s="40">
        <f ca="1">SUM(L3:L32)</f>
        <v>0</v>
      </c>
      <c r="M33" s="39">
        <f ca="1">IFERROR(K33/I33,0)</f>
        <v>0</v>
      </c>
      <c r="N33" s="39">
        <f ca="1">SUM(N3:N32)</f>
        <v>0</v>
      </c>
      <c r="O33" s="39">
        <f ca="1">SUM(O3:O32)</f>
        <v>0</v>
      </c>
      <c r="P33" s="40">
        <f ca="1">SUM(P3:P32)</f>
        <v>0</v>
      </c>
      <c r="Q33" s="40">
        <f ca="1">IFERROR(P33/J33,0)</f>
        <v>0</v>
      </c>
      <c r="R33" s="39">
        <f ca="1">IFERROR(P33/L33,0)</f>
        <v>0</v>
      </c>
      <c r="S33" s="85">
        <f ca="1">IFERROR(P33/N33,0)</f>
        <v>0</v>
      </c>
      <c r="T33" s="30">
        <f>SUM(T3:T32)</f>
        <v>0</v>
      </c>
      <c r="U33" s="30">
        <f ca="1">SUM(U3:U32)</f>
        <v>0</v>
      </c>
      <c r="V33" s="30">
        <f>SUM(V3:V32)</f>
        <v>0</v>
      </c>
      <c r="W33" s="30">
        <f ca="1">SUM(W3:W32)</f>
        <v>0</v>
      </c>
      <c r="X33" s="39">
        <f>IFERROR(V33/T33,0)</f>
        <v>0</v>
      </c>
      <c r="Y33" s="30">
        <f ca="1">SUM(Y3:Y32)</f>
        <v>0</v>
      </c>
      <c r="Z33" s="30">
        <f ca="1">IFERROR(Y33/U33,0)</f>
        <v>0</v>
      </c>
      <c r="AA33" s="63">
        <f t="shared" ref="AA33:AE33" ca="1" si="33">SUM(AA3:AA32)</f>
        <v>0</v>
      </c>
      <c r="AB33" s="63">
        <f t="shared" ca="1" si="33"/>
        <v>0</v>
      </c>
      <c r="AC33" s="63">
        <f t="shared" ca="1" si="33"/>
        <v>0</v>
      </c>
      <c r="AD33" s="63">
        <f t="shared" ca="1" si="33"/>
        <v>0</v>
      </c>
      <c r="AE33" s="63">
        <f t="shared" ca="1" si="33"/>
        <v>0</v>
      </c>
      <c r="AF33" s="63">
        <f ca="1">SUM(AF3:AF32)</f>
        <v>0</v>
      </c>
    </row>
  </sheetData>
  <sheetProtection algorithmName="SHA-512" hashValue="3a3ppLKSfw9KOAHMNbA9SVwsK8rnfnT3gBRbM3eq/z9D9elWhgwwWaLGEbejDaocfjgwPbudlssXqeOs4Y/rMQ==" saltValue="FSv7isF+znJdVYVz49tr9Q==" spinCount="100000" sheet="1" objects="1" scenarios="1"/>
  <mergeCells count="3">
    <mergeCell ref="T1:Z1"/>
    <mergeCell ref="AA1:AF1"/>
    <mergeCell ref="F1:S1"/>
  </mergeCells>
  <conditionalFormatting sqref="S3:S33">
    <cfRule type="cellIs" dxfId="562" priority="26" operator="greaterThan">
      <formula>0.4</formula>
    </cfRule>
  </conditionalFormatting>
  <conditionalFormatting sqref="M3:M33">
    <cfRule type="cellIs" dxfId="561" priority="4" operator="lessThan">
      <formula>10</formula>
    </cfRule>
  </conditionalFormatting>
  <conditionalFormatting sqref="S3:S33">
    <cfRule type="cellIs" dxfId="560" priority="3" operator="greaterThan">
      <formula>0.4</formula>
    </cfRule>
  </conditionalFormatting>
  <conditionalFormatting sqref="O3:O33">
    <cfRule type="cellIs" dxfId="559" priority="2" operator="greaterThan">
      <formula>0</formula>
    </cfRule>
  </conditionalFormatting>
  <conditionalFormatting sqref="X3:X33">
    <cfRule type="cellIs" dxfId="558" priority="1" operator="lessThan">
      <formula>10</formula>
    </cfRule>
  </conditionalFormatting>
  <dataValidations count="2">
    <dataValidation type="whole" allowBlank="1" showInputMessage="1" showErrorMessage="1" sqref="J3:L32 T3:T33 I3:I1048576">
      <formula1>0</formula1>
      <formula2>10000</formula2>
    </dataValidation>
    <dataValidation type="decimal" operator="greaterThanOrEqual" allowBlank="1" showInputMessage="1" showErrorMessage="1" sqref="E33:E1048576">
      <formula1>0.25</formula1>
    </dataValidation>
  </dataValidations>
  <pageMargins left="0.70866141732283472" right="0.70866141732283472" top="0.78740157480314965" bottom="0.78740157480314965" header="0.31496062992125984" footer="0.31496062992125984"/>
  <pageSetup paperSize="9" scale="6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r4/DaFvRYdeX08qj4v7UlZMeJsxK5q/hxpgEIyY+Eg99i4ZBnPyA5KrofdO4EXnWvUaTVy60D8/rRUF0z6sBw==" saltValue="LavD9uiDFLs4bVMP/qvcTg=="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89" priority="17" operator="greaterThan">
      <formula>0</formula>
    </cfRule>
  </conditionalFormatting>
  <conditionalFormatting sqref="C90:M90">
    <cfRule type="cellIs" dxfId="88" priority="15" operator="greaterThan">
      <formula>0.4</formula>
    </cfRule>
    <cfRule type="cellIs" dxfId="87" priority="16" operator="greaterThan">
      <formula>40</formula>
    </cfRule>
  </conditionalFormatting>
  <conditionalFormatting sqref="C63:M63">
    <cfRule type="cellIs" dxfId="86" priority="14" operator="lessThan">
      <formula>0</formula>
    </cfRule>
  </conditionalFormatting>
  <conditionalFormatting sqref="C71:M71">
    <cfRule type="cellIs" dxfId="85" priority="13" operator="greaterThan">
      <formula>0</formula>
    </cfRule>
  </conditionalFormatting>
  <conditionalFormatting sqref="C64:M65">
    <cfRule type="cellIs" dxfId="84" priority="11" operator="greaterThan">
      <formula>0.4</formula>
    </cfRule>
    <cfRule type="cellIs" dxfId="83" priority="12" operator="greaterThan">
      <formula>40</formula>
    </cfRule>
  </conditionalFormatting>
  <conditionalFormatting sqref="C43:M44">
    <cfRule type="cellIs" dxfId="82" priority="10" operator="greaterThan">
      <formula>0.4</formula>
    </cfRule>
  </conditionalFormatting>
  <conditionalFormatting sqref="C18:L18">
    <cfRule type="expression" dxfId="81" priority="9">
      <formula>$C$6="nein"</formula>
    </cfRule>
  </conditionalFormatting>
  <conditionalFormatting sqref="C87:M87">
    <cfRule type="cellIs" dxfId="80" priority="8" operator="greaterThan">
      <formula>0</formula>
    </cfRule>
  </conditionalFormatting>
  <conditionalFormatting sqref="C52:D52">
    <cfRule type="cellIs" dxfId="79" priority="7" operator="greaterThan">
      <formula>0.4</formula>
    </cfRule>
  </conditionalFormatting>
  <conditionalFormatting sqref="C53:D53">
    <cfRule type="cellIs" dxfId="78" priority="6" operator="greaterThan">
      <formula>0</formula>
    </cfRule>
  </conditionalFormatting>
  <conditionalFormatting sqref="C17:L17">
    <cfRule type="expression" dxfId="77" priority="5">
      <formula>$C$5="nein"</formula>
    </cfRule>
  </conditionalFormatting>
  <conditionalFormatting sqref="C19:L19">
    <cfRule type="expression" dxfId="76" priority="4">
      <formula>$C$7="nein"</formula>
    </cfRule>
  </conditionalFormatting>
  <conditionalFormatting sqref="D63:L63">
    <cfRule type="cellIs" dxfId="75" priority="3" operator="lessThan">
      <formula>0</formula>
    </cfRule>
  </conditionalFormatting>
  <conditionalFormatting sqref="A1:XFD1048576">
    <cfRule type="containsErrors" dxfId="74" priority="18">
      <formula>ISERROR(A1)</formula>
    </cfRule>
  </conditionalFormatting>
  <conditionalFormatting sqref="D63">
    <cfRule type="cellIs" dxfId="73" priority="2" operator="lessThan">
      <formula>0</formula>
    </cfRule>
  </conditionalFormatting>
  <conditionalFormatting sqref="E63:L63">
    <cfRule type="cellIs" dxfId="7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OqGq4WgdjgCwYUJ2f2FekHvk1dEpMhQnmUur7zu2DLAHucu3WnQHv1zvf+S4aeA28CFtMnsT2QsExfzEF9sPtg==" saltValue="mc4/N5f1cNZQO3dI0on6k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71" priority="17" operator="greaterThan">
      <formula>0</formula>
    </cfRule>
  </conditionalFormatting>
  <conditionalFormatting sqref="C90:M90">
    <cfRule type="cellIs" dxfId="70" priority="15" operator="greaterThan">
      <formula>0.4</formula>
    </cfRule>
    <cfRule type="cellIs" dxfId="69" priority="16" operator="greaterThan">
      <formula>40</formula>
    </cfRule>
  </conditionalFormatting>
  <conditionalFormatting sqref="C63:M63">
    <cfRule type="cellIs" dxfId="68" priority="14" operator="lessThan">
      <formula>0</formula>
    </cfRule>
  </conditionalFormatting>
  <conditionalFormatting sqref="C71:M71">
    <cfRule type="cellIs" dxfId="67" priority="13" operator="greaterThan">
      <formula>0</formula>
    </cfRule>
  </conditionalFormatting>
  <conditionalFormatting sqref="C64:M65">
    <cfRule type="cellIs" dxfId="66" priority="11" operator="greaterThan">
      <formula>0.4</formula>
    </cfRule>
    <cfRule type="cellIs" dxfId="65" priority="12" operator="greaterThan">
      <formula>40</formula>
    </cfRule>
  </conditionalFormatting>
  <conditionalFormatting sqref="C43:M44">
    <cfRule type="cellIs" dxfId="64" priority="10" operator="greaterThan">
      <formula>0.4</formula>
    </cfRule>
  </conditionalFormatting>
  <conditionalFormatting sqref="C18:L18">
    <cfRule type="expression" dxfId="63" priority="9">
      <formula>$C$6="nein"</formula>
    </cfRule>
  </conditionalFormatting>
  <conditionalFormatting sqref="C87:M87">
    <cfRule type="cellIs" dxfId="62" priority="8" operator="greaterThan">
      <formula>0</formula>
    </cfRule>
  </conditionalFormatting>
  <conditionalFormatting sqref="C52:D52">
    <cfRule type="cellIs" dxfId="61" priority="7" operator="greaterThan">
      <formula>0.4</formula>
    </cfRule>
  </conditionalFormatting>
  <conditionalFormatting sqref="C53:D53">
    <cfRule type="cellIs" dxfId="60" priority="6" operator="greaterThan">
      <formula>0</formula>
    </cfRule>
  </conditionalFormatting>
  <conditionalFormatting sqref="C17:L17">
    <cfRule type="expression" dxfId="59" priority="5">
      <formula>$C$5="nein"</formula>
    </cfRule>
  </conditionalFormatting>
  <conditionalFormatting sqref="C19:L19">
    <cfRule type="expression" dxfId="58" priority="4">
      <formula>$C$7="nein"</formula>
    </cfRule>
  </conditionalFormatting>
  <conditionalFormatting sqref="D63:L63">
    <cfRule type="cellIs" dxfId="57" priority="3" operator="lessThan">
      <formula>0</formula>
    </cfRule>
  </conditionalFormatting>
  <conditionalFormatting sqref="A1:XFD1048576">
    <cfRule type="containsErrors" dxfId="56" priority="18">
      <formula>ISERROR(A1)</formula>
    </cfRule>
  </conditionalFormatting>
  <conditionalFormatting sqref="D63">
    <cfRule type="cellIs" dxfId="55" priority="2" operator="lessThan">
      <formula>0</formula>
    </cfRule>
  </conditionalFormatting>
  <conditionalFormatting sqref="E63:L63">
    <cfRule type="cellIs" dxfId="5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yDKEW/bzkv36Ezk5gwjdxi/i1Ih8IQ8lvaIUCcZ72KvCLZuFv+003tRtXRdj8tGR5EPoYh+2VwGjWziwdC3xw==" saltValue="6hzOSxyfDQ+6aWtR30lh1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53" priority="17" operator="greaterThan">
      <formula>0</formula>
    </cfRule>
  </conditionalFormatting>
  <conditionalFormatting sqref="C90:M90">
    <cfRule type="cellIs" dxfId="52" priority="15" operator="greaterThan">
      <formula>0.4</formula>
    </cfRule>
    <cfRule type="cellIs" dxfId="51" priority="16" operator="greaterThan">
      <formula>40</formula>
    </cfRule>
  </conditionalFormatting>
  <conditionalFormatting sqref="C63:M63">
    <cfRule type="cellIs" dxfId="50" priority="14" operator="lessThan">
      <formula>0</formula>
    </cfRule>
  </conditionalFormatting>
  <conditionalFormatting sqref="C71:M71">
    <cfRule type="cellIs" dxfId="49" priority="13" operator="greaterThan">
      <formula>0</formula>
    </cfRule>
  </conditionalFormatting>
  <conditionalFormatting sqref="C64:M65">
    <cfRule type="cellIs" dxfId="48" priority="11" operator="greaterThan">
      <formula>0.4</formula>
    </cfRule>
    <cfRule type="cellIs" dxfId="47" priority="12" operator="greaterThan">
      <formula>40</formula>
    </cfRule>
  </conditionalFormatting>
  <conditionalFormatting sqref="C43:M44">
    <cfRule type="cellIs" dxfId="46" priority="10" operator="greaterThan">
      <formula>0.4</formula>
    </cfRule>
  </conditionalFormatting>
  <conditionalFormatting sqref="C18:L18">
    <cfRule type="expression" dxfId="45" priority="9">
      <formula>$C$6="nein"</formula>
    </cfRule>
  </conditionalFormatting>
  <conditionalFormatting sqref="C87:M87">
    <cfRule type="cellIs" dxfId="44" priority="8" operator="greaterThan">
      <formula>0</formula>
    </cfRule>
  </conditionalFormatting>
  <conditionalFormatting sqref="C52:D52">
    <cfRule type="cellIs" dxfId="43" priority="7" operator="greaterThan">
      <formula>0.4</formula>
    </cfRule>
  </conditionalFormatting>
  <conditionalFormatting sqref="C53:D53">
    <cfRule type="cellIs" dxfId="42" priority="6" operator="greaterThan">
      <formula>0</formula>
    </cfRule>
  </conditionalFormatting>
  <conditionalFormatting sqref="C17:L17">
    <cfRule type="expression" dxfId="41" priority="5">
      <formula>$C$5="nein"</formula>
    </cfRule>
  </conditionalFormatting>
  <conditionalFormatting sqref="C19:L19">
    <cfRule type="expression" dxfId="40" priority="4">
      <formula>$C$7="nein"</formula>
    </cfRule>
  </conditionalFormatting>
  <conditionalFormatting sqref="D63:L63">
    <cfRule type="cellIs" dxfId="39" priority="3" operator="lessThan">
      <formula>0</formula>
    </cfRule>
  </conditionalFormatting>
  <conditionalFormatting sqref="A1:XFD1048576">
    <cfRule type="containsErrors" dxfId="38" priority="18">
      <formula>ISERROR(A1)</formula>
    </cfRule>
  </conditionalFormatting>
  <conditionalFormatting sqref="D63">
    <cfRule type="cellIs" dxfId="37" priority="2" operator="lessThan">
      <formula>0</formula>
    </cfRule>
  </conditionalFormatting>
  <conditionalFormatting sqref="E63:L63">
    <cfRule type="cellIs" dxfId="3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3H7W2A7sWbSKCJ+nwFlClhe5hlGskCrdYyEVlWx2R53TrcRyd2Iv7zn33wNk5JosyNoOs7VIxlQEvxfkOgoxgw==" saltValue="cpX91EYvk/D11F+QqoK/O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35" priority="17" operator="greaterThan">
      <formula>0</formula>
    </cfRule>
  </conditionalFormatting>
  <conditionalFormatting sqref="C90:M90">
    <cfRule type="cellIs" dxfId="34" priority="15" operator="greaterThan">
      <formula>0.4</formula>
    </cfRule>
    <cfRule type="cellIs" dxfId="33" priority="16" operator="greaterThan">
      <formula>40</formula>
    </cfRule>
  </conditionalFormatting>
  <conditionalFormatting sqref="C63:M63">
    <cfRule type="cellIs" dxfId="32" priority="14" operator="lessThan">
      <formula>0</formula>
    </cfRule>
  </conditionalFormatting>
  <conditionalFormatting sqref="C71:M71">
    <cfRule type="cellIs" dxfId="31" priority="13" operator="greaterThan">
      <formula>0</formula>
    </cfRule>
  </conditionalFormatting>
  <conditionalFormatting sqref="C64:M65">
    <cfRule type="cellIs" dxfId="30" priority="11" operator="greaterThan">
      <formula>0.4</formula>
    </cfRule>
    <cfRule type="cellIs" dxfId="29" priority="12" operator="greaterThan">
      <formula>40</formula>
    </cfRule>
  </conditionalFormatting>
  <conditionalFormatting sqref="C43:M44">
    <cfRule type="cellIs" dxfId="28" priority="10" operator="greaterThan">
      <formula>0.4</formula>
    </cfRule>
  </conditionalFormatting>
  <conditionalFormatting sqref="C18:L18">
    <cfRule type="expression" dxfId="27" priority="9">
      <formula>$C$6="nein"</formula>
    </cfRule>
  </conditionalFormatting>
  <conditionalFormatting sqref="C87:M87">
    <cfRule type="cellIs" dxfId="26" priority="8" operator="greaterThan">
      <formula>0</formula>
    </cfRule>
  </conditionalFormatting>
  <conditionalFormatting sqref="C52:D52">
    <cfRule type="cellIs" dxfId="25" priority="7" operator="greaterThan">
      <formula>0.4</formula>
    </cfRule>
  </conditionalFormatting>
  <conditionalFormatting sqref="C53:D53">
    <cfRule type="cellIs" dxfId="24" priority="6" operator="greaterThan">
      <formula>0</formula>
    </cfRule>
  </conditionalFormatting>
  <conditionalFormatting sqref="C17:L17">
    <cfRule type="expression" dxfId="23" priority="5">
      <formula>$C$5="nein"</formula>
    </cfRule>
  </conditionalFormatting>
  <conditionalFormatting sqref="C19:L19">
    <cfRule type="expression" dxfId="22" priority="4">
      <formula>$C$7="nein"</formula>
    </cfRule>
  </conditionalFormatting>
  <conditionalFormatting sqref="D63:L63">
    <cfRule type="cellIs" dxfId="21" priority="3" operator="lessThan">
      <formula>0</formula>
    </cfRule>
  </conditionalFormatting>
  <conditionalFormatting sqref="A1:XFD1048576">
    <cfRule type="containsErrors" dxfId="20" priority="18">
      <formula>ISERROR(A1)</formula>
    </cfRule>
  </conditionalFormatting>
  <conditionalFormatting sqref="D63">
    <cfRule type="cellIs" dxfId="19" priority="2" operator="lessThan">
      <formula>0</formula>
    </cfRule>
  </conditionalFormatting>
  <conditionalFormatting sqref="E63:L63">
    <cfRule type="cellIs" dxfId="1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gbWsmnuzKK051wF3jrCcNHZeec/V/ghFW7MC0YiFKBrR3XvzoeIRZsjCQjvJizt2vIzdzy9Vg4wGhxEFj25LYw==" saltValue="SdjEN674rdErTuC8aIBKv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17" priority="17" operator="greaterThan">
      <formula>0</formula>
    </cfRule>
  </conditionalFormatting>
  <conditionalFormatting sqref="C90:M90">
    <cfRule type="cellIs" dxfId="16" priority="15" operator="greaterThan">
      <formula>0.4</formula>
    </cfRule>
    <cfRule type="cellIs" dxfId="15" priority="16" operator="greaterThan">
      <formula>40</formula>
    </cfRule>
  </conditionalFormatting>
  <conditionalFormatting sqref="C63:M63">
    <cfRule type="cellIs" dxfId="14" priority="14" operator="lessThan">
      <formula>0</formula>
    </cfRule>
  </conditionalFormatting>
  <conditionalFormatting sqref="C71:M71">
    <cfRule type="cellIs" dxfId="13" priority="13" operator="greaterThan">
      <formula>0</formula>
    </cfRule>
  </conditionalFormatting>
  <conditionalFormatting sqref="C64:M65">
    <cfRule type="cellIs" dxfId="12" priority="11" operator="greaterThan">
      <formula>0.4</formula>
    </cfRule>
    <cfRule type="cellIs" dxfId="11" priority="12" operator="greaterThan">
      <formula>40</formula>
    </cfRule>
  </conditionalFormatting>
  <conditionalFormatting sqref="C43:M44">
    <cfRule type="cellIs" dxfId="10" priority="10" operator="greaterThan">
      <formula>0.4</formula>
    </cfRule>
  </conditionalFormatting>
  <conditionalFormatting sqref="C18:L18">
    <cfRule type="expression" dxfId="9" priority="9">
      <formula>$C$6="nein"</formula>
    </cfRule>
  </conditionalFormatting>
  <conditionalFormatting sqref="C87:M87">
    <cfRule type="cellIs" dxfId="8" priority="8" operator="greaterThan">
      <formula>0</formula>
    </cfRule>
  </conditionalFormatting>
  <conditionalFormatting sqref="C52:D52">
    <cfRule type="cellIs" dxfId="7" priority="7" operator="greaterThan">
      <formula>0.4</formula>
    </cfRule>
  </conditionalFormatting>
  <conditionalFormatting sqref="C53:D53">
    <cfRule type="cellIs" dxfId="6" priority="6" operator="greaterThan">
      <formula>0</formula>
    </cfRule>
  </conditionalFormatting>
  <conditionalFormatting sqref="C17:L17">
    <cfRule type="expression" dxfId="5" priority="5">
      <formula>$C$5="nein"</formula>
    </cfRule>
  </conditionalFormatting>
  <conditionalFormatting sqref="C19:L19">
    <cfRule type="expression" dxfId="4" priority="4">
      <formula>$C$7="nein"</formula>
    </cfRule>
  </conditionalFormatting>
  <conditionalFormatting sqref="D63:L63">
    <cfRule type="cellIs" dxfId="3" priority="3" operator="lessThan">
      <formula>0</formula>
    </cfRule>
  </conditionalFormatting>
  <conditionalFormatting sqref="A1:XFD1048576">
    <cfRule type="containsErrors" dxfId="2" priority="18">
      <formula>ISERROR(A1)</formula>
    </cfRule>
  </conditionalFormatting>
  <conditionalFormatting sqref="D63">
    <cfRule type="cellIs" dxfId="1" priority="2" operator="lessThan">
      <formula>0</formula>
    </cfRule>
  </conditionalFormatting>
  <conditionalFormatting sqref="E63:L63">
    <cfRule type="cellIs" dxfId="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102"/>
      <c r="G10" s="102"/>
      <c r="H10" s="102"/>
      <c r="I10" s="102"/>
      <c r="J10" s="102"/>
      <c r="K10" s="102"/>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108"/>
      <c r="G12" s="108"/>
      <c r="H12" s="108"/>
      <c r="I12" s="108"/>
      <c r="J12" s="108"/>
      <c r="K12" s="108"/>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115"/>
      <c r="G14" s="115"/>
      <c r="H14" s="115"/>
      <c r="I14" s="115"/>
      <c r="J14" s="115"/>
      <c r="K14" s="115"/>
      <c r="L14" s="115"/>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125"/>
      <c r="G15" s="125"/>
      <c r="H15" s="125"/>
      <c r="I15" s="125"/>
      <c r="J15" s="125"/>
      <c r="K15" s="125"/>
      <c r="L15" s="125"/>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181"/>
      <c r="H52" s="181"/>
      <c r="I52" s="181"/>
      <c r="J52" s="181"/>
      <c r="K52" s="181"/>
      <c r="L52" s="181"/>
      <c r="M52" s="181"/>
    </row>
    <row r="53" spans="1:15" x14ac:dyDescent="0.25">
      <c r="A53" s="261" t="s">
        <v>148</v>
      </c>
      <c r="B53" s="261"/>
      <c r="C53" s="262">
        <f>M71</f>
        <v>0</v>
      </c>
      <c r="D53" s="263">
        <f>M73</f>
        <v>0</v>
      </c>
      <c r="G53" s="181"/>
      <c r="H53" s="181"/>
      <c r="I53" s="181"/>
      <c r="J53" s="181"/>
      <c r="K53" s="181"/>
      <c r="L53" s="181"/>
      <c r="M53" s="181"/>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t="13.5" hidden="1" outlineLevel="1" thickBot="1" x14ac:dyDescent="0.3">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xlpD/dAUciJkBCIC+tZIhb3CxGlLQooHvNNsWYfZkyC+u7s1Ls+OzMn57FBu/ty6bMpYsen1xaaXTGml/PHuoA==" saltValue="lgvfK0inP97cocCkUD5zrw==" spinCount="100000" sheet="1" objects="1" scenarios="1"/>
  <mergeCells count="9">
    <mergeCell ref="F49:I49"/>
    <mergeCell ref="F50:I50"/>
    <mergeCell ref="C3:M3"/>
    <mergeCell ref="A2:M2"/>
    <mergeCell ref="F45:I45"/>
    <mergeCell ref="F46:I46"/>
    <mergeCell ref="A45:B45"/>
    <mergeCell ref="F47:I47"/>
    <mergeCell ref="F48:I48"/>
  </mergeCells>
  <conditionalFormatting sqref="C38:M38 C36:L36">
    <cfRule type="cellIs" dxfId="557" priority="39" operator="greaterThan">
      <formula>0</formula>
    </cfRule>
  </conditionalFormatting>
  <conditionalFormatting sqref="C90:M90">
    <cfRule type="cellIs" dxfId="556" priority="34" operator="greaterThan">
      <formula>0.4</formula>
    </cfRule>
    <cfRule type="cellIs" dxfId="555" priority="35" operator="greaterThan">
      <formula>40</formula>
    </cfRule>
  </conditionalFormatting>
  <conditionalFormatting sqref="C63:M63">
    <cfRule type="cellIs" dxfId="554" priority="33" operator="lessThan">
      <formula>0</formula>
    </cfRule>
  </conditionalFormatting>
  <conditionalFormatting sqref="C71:M71">
    <cfRule type="cellIs" dxfId="553" priority="32" operator="greaterThan">
      <formula>0</formula>
    </cfRule>
  </conditionalFormatting>
  <conditionalFormatting sqref="C64:M65">
    <cfRule type="cellIs" dxfId="552" priority="27" operator="greaterThan">
      <formula>0.4</formula>
    </cfRule>
    <cfRule type="cellIs" dxfId="551" priority="28" operator="greaterThan">
      <formula>40</formula>
    </cfRule>
  </conditionalFormatting>
  <conditionalFormatting sqref="C43:M44">
    <cfRule type="cellIs" dxfId="550" priority="26" operator="greaterThan">
      <formula>0.4</formula>
    </cfRule>
  </conditionalFormatting>
  <conditionalFormatting sqref="C18:L18">
    <cfRule type="expression" dxfId="549" priority="17">
      <formula>$C$6="nein"</formula>
    </cfRule>
  </conditionalFormatting>
  <conditionalFormatting sqref="C87:M87">
    <cfRule type="cellIs" dxfId="548" priority="14" operator="greaterThan">
      <formula>0</formula>
    </cfRule>
  </conditionalFormatting>
  <conditionalFormatting sqref="C52:D52">
    <cfRule type="cellIs" dxfId="547" priority="13" operator="greaterThan">
      <formula>0.4</formula>
    </cfRule>
  </conditionalFormatting>
  <conditionalFormatting sqref="C53:D53">
    <cfRule type="cellIs" dxfId="546" priority="11" operator="greaterThan">
      <formula>0</formula>
    </cfRule>
  </conditionalFormatting>
  <conditionalFormatting sqref="C17:L17">
    <cfRule type="expression" dxfId="545" priority="7">
      <formula>$C$5="nein"</formula>
    </cfRule>
  </conditionalFormatting>
  <conditionalFormatting sqref="C19:L19">
    <cfRule type="expression" dxfId="544" priority="6">
      <formula>$C$7="nein"</formula>
    </cfRule>
  </conditionalFormatting>
  <conditionalFormatting sqref="D63:L63">
    <cfRule type="cellIs" dxfId="543" priority="5" operator="lessThan">
      <formula>0</formula>
    </cfRule>
  </conditionalFormatting>
  <conditionalFormatting sqref="A1:XFD1048576">
    <cfRule type="containsErrors" dxfId="542" priority="41">
      <formula>ISERROR(A1)</formula>
    </cfRule>
  </conditionalFormatting>
  <conditionalFormatting sqref="D63">
    <cfRule type="cellIs" dxfId="541" priority="3" operator="lessThan">
      <formula>0</formula>
    </cfRule>
  </conditionalFormatting>
  <conditionalFormatting sqref="E63:L63">
    <cfRule type="cellIs" dxfId="540" priority="2" operator="lessThan">
      <formula>0</formula>
    </cfRule>
  </conditionalFormatting>
  <dataValidations count="3">
    <dataValidation operator="greaterThanOrEqual" allowBlank="1" showInputMessage="1" showErrorMessage="1" sqref="B58:B60 D58:M60 C58:C59 M57"/>
    <dataValidation type="whole" operator="greaterThanOrEqual" allowBlank="1" showInputMessage="1" showErrorMessage="1" sqref="D12:L12">
      <formula1>10</formula1>
    </dataValidation>
    <dataValidation type="whole" operator="greaterThanOrEqual" allowBlank="1" showInputMessage="1" showErrorMessage="1" sqref="C12">
      <formula1>8</formula1>
    </dataValidation>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Auswahlfelder!$J$2:$J$8</xm:f>
          </x14:formula1>
          <xm:sqref>C4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Auswahlfelder!$K$2:$K$6</xm:f>
          </x14:formula1>
          <xm:sqref>C14:L14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T91"/>
  <sheetViews>
    <sheetView tabSelected="1"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urZkVug8dHy9Q4r1eVAcCFW0RIPJeK9jyVRCqW3Ex+hCPU9AliCc0zB+HfFJ+nUZKUQhnOfO8nOMqx2Xv3yPeA==" saltValue="BGHVOGyWVRbps488KUZH0g=="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539" priority="17" operator="greaterThan">
      <formula>0</formula>
    </cfRule>
  </conditionalFormatting>
  <conditionalFormatting sqref="C90:M90">
    <cfRule type="cellIs" dxfId="538" priority="15" operator="greaterThan">
      <formula>0.4</formula>
    </cfRule>
    <cfRule type="cellIs" dxfId="537" priority="16" operator="greaterThan">
      <formula>40</formula>
    </cfRule>
  </conditionalFormatting>
  <conditionalFormatting sqref="C63:M63">
    <cfRule type="cellIs" dxfId="536" priority="14" operator="lessThan">
      <formula>0</formula>
    </cfRule>
  </conditionalFormatting>
  <conditionalFormatting sqref="C71:M71">
    <cfRule type="cellIs" dxfId="535" priority="13" operator="greaterThan">
      <formula>0</formula>
    </cfRule>
  </conditionalFormatting>
  <conditionalFormatting sqref="C64:M65">
    <cfRule type="cellIs" dxfId="534" priority="11" operator="greaterThan">
      <formula>0.4</formula>
    </cfRule>
    <cfRule type="cellIs" dxfId="533" priority="12" operator="greaterThan">
      <formula>40</formula>
    </cfRule>
  </conditionalFormatting>
  <conditionalFormatting sqref="C43:M44">
    <cfRule type="cellIs" dxfId="532" priority="10" operator="greaterThan">
      <formula>0.4</formula>
    </cfRule>
  </conditionalFormatting>
  <conditionalFormatting sqref="C18:L18">
    <cfRule type="expression" dxfId="531" priority="9">
      <formula>$C$6="nein"</formula>
    </cfRule>
  </conditionalFormatting>
  <conditionalFormatting sqref="C87:M87">
    <cfRule type="cellIs" dxfId="530" priority="8" operator="greaterThan">
      <formula>0</formula>
    </cfRule>
  </conditionalFormatting>
  <conditionalFormatting sqref="C52:D52">
    <cfRule type="cellIs" dxfId="529" priority="7" operator="greaterThan">
      <formula>0.4</formula>
    </cfRule>
  </conditionalFormatting>
  <conditionalFormatting sqref="C53:D53">
    <cfRule type="cellIs" dxfId="528" priority="6" operator="greaterThan">
      <formula>0</formula>
    </cfRule>
  </conditionalFormatting>
  <conditionalFormatting sqref="C17:L17">
    <cfRule type="expression" dxfId="527" priority="5">
      <formula>$C$5="nein"</formula>
    </cfRule>
  </conditionalFormatting>
  <conditionalFormatting sqref="C19:L19">
    <cfRule type="expression" dxfId="526" priority="4">
      <formula>$C$7="nein"</formula>
    </cfRule>
  </conditionalFormatting>
  <conditionalFormatting sqref="D63:L63">
    <cfRule type="cellIs" dxfId="525" priority="3" operator="lessThan">
      <formula>0</formula>
    </cfRule>
  </conditionalFormatting>
  <conditionalFormatting sqref="A1:XFD1048576">
    <cfRule type="containsErrors" dxfId="524" priority="18">
      <formula>ISERROR(A1)</formula>
    </cfRule>
  </conditionalFormatting>
  <conditionalFormatting sqref="D63">
    <cfRule type="cellIs" dxfId="523" priority="2" operator="lessThan">
      <formula>0</formula>
    </cfRule>
  </conditionalFormatting>
  <conditionalFormatting sqref="E63:L63">
    <cfRule type="cellIs" dxfId="522"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vJCPPNUc8Jc0hFkOFC2ZbX6qdmvI7sJTPY6GCULlzN9uF/IUuap/fCJqtZwR1PK/pH+SpyZUJsVZ/FUibQQ4wg==" saltValue="Kgz/ldqQv+jf6R7tzfDXsQ=="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521" priority="17" operator="greaterThan">
      <formula>0</formula>
    </cfRule>
  </conditionalFormatting>
  <conditionalFormatting sqref="C90:M90">
    <cfRule type="cellIs" dxfId="520" priority="15" operator="greaterThan">
      <formula>0.4</formula>
    </cfRule>
    <cfRule type="cellIs" dxfId="519" priority="16" operator="greaterThan">
      <formula>40</formula>
    </cfRule>
  </conditionalFormatting>
  <conditionalFormatting sqref="C63:M63">
    <cfRule type="cellIs" dxfId="518" priority="14" operator="lessThan">
      <formula>0</formula>
    </cfRule>
  </conditionalFormatting>
  <conditionalFormatting sqref="C71:M71">
    <cfRule type="cellIs" dxfId="517" priority="13" operator="greaterThan">
      <formula>0</formula>
    </cfRule>
  </conditionalFormatting>
  <conditionalFormatting sqref="C64:M65">
    <cfRule type="cellIs" dxfId="516" priority="11" operator="greaterThan">
      <formula>0.4</formula>
    </cfRule>
    <cfRule type="cellIs" dxfId="515" priority="12" operator="greaterThan">
      <formula>40</formula>
    </cfRule>
  </conditionalFormatting>
  <conditionalFormatting sqref="C43:M44">
    <cfRule type="cellIs" dxfId="514" priority="10" operator="greaterThan">
      <formula>0.4</formula>
    </cfRule>
  </conditionalFormatting>
  <conditionalFormatting sqref="C18:L18">
    <cfRule type="expression" dxfId="513" priority="9">
      <formula>$C$6="nein"</formula>
    </cfRule>
  </conditionalFormatting>
  <conditionalFormatting sqref="C87:M87">
    <cfRule type="cellIs" dxfId="512" priority="8" operator="greaterThan">
      <formula>0</formula>
    </cfRule>
  </conditionalFormatting>
  <conditionalFormatting sqref="C52:D52">
    <cfRule type="cellIs" dxfId="511" priority="7" operator="greaterThan">
      <formula>0.4</formula>
    </cfRule>
  </conditionalFormatting>
  <conditionalFormatting sqref="C53:D53">
    <cfRule type="cellIs" dxfId="510" priority="6" operator="greaterThan">
      <formula>0</formula>
    </cfRule>
  </conditionalFormatting>
  <conditionalFormatting sqref="C17:L17">
    <cfRule type="expression" dxfId="509" priority="5">
      <formula>$C$5="nein"</formula>
    </cfRule>
  </conditionalFormatting>
  <conditionalFormatting sqref="C19:L19">
    <cfRule type="expression" dxfId="508" priority="4">
      <formula>$C$7="nein"</formula>
    </cfRule>
  </conditionalFormatting>
  <conditionalFormatting sqref="D63:L63">
    <cfRule type="cellIs" dxfId="507" priority="3" operator="lessThan">
      <formula>0</formula>
    </cfRule>
  </conditionalFormatting>
  <conditionalFormatting sqref="A1:XFD1048576">
    <cfRule type="containsErrors" dxfId="506" priority="18">
      <formula>ISERROR(A1)</formula>
    </cfRule>
  </conditionalFormatting>
  <conditionalFormatting sqref="D63">
    <cfRule type="cellIs" dxfId="505" priority="2" operator="lessThan">
      <formula>0</formula>
    </cfRule>
  </conditionalFormatting>
  <conditionalFormatting sqref="E63:L63">
    <cfRule type="cellIs" dxfId="504"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TNpwBZg70dCtQk7no09NONZfDgwM76uS4895sPjmeVn+BiGFcGoBzo6JMxhQXOySkHcnuYd9U6Yi63GjbpXRmA==" saltValue="0Awn0iEF28UEgCewaQ6BDg=="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503" priority="17" operator="greaterThan">
      <formula>0</formula>
    </cfRule>
  </conditionalFormatting>
  <conditionalFormatting sqref="C90:M90">
    <cfRule type="cellIs" dxfId="502" priority="15" operator="greaterThan">
      <formula>0.4</formula>
    </cfRule>
    <cfRule type="cellIs" dxfId="501" priority="16" operator="greaterThan">
      <formula>40</formula>
    </cfRule>
  </conditionalFormatting>
  <conditionalFormatting sqref="C63:M63">
    <cfRule type="cellIs" dxfId="500" priority="14" operator="lessThan">
      <formula>0</formula>
    </cfRule>
  </conditionalFormatting>
  <conditionalFormatting sqref="C71:M71">
    <cfRule type="cellIs" dxfId="499" priority="13" operator="greaterThan">
      <formula>0</formula>
    </cfRule>
  </conditionalFormatting>
  <conditionalFormatting sqref="C64:M65">
    <cfRule type="cellIs" dxfId="498" priority="11" operator="greaterThan">
      <formula>0.4</formula>
    </cfRule>
    <cfRule type="cellIs" dxfId="497" priority="12" operator="greaterThan">
      <formula>40</formula>
    </cfRule>
  </conditionalFormatting>
  <conditionalFormatting sqref="C43:M44">
    <cfRule type="cellIs" dxfId="496" priority="10" operator="greaterThan">
      <formula>0.4</formula>
    </cfRule>
  </conditionalFormatting>
  <conditionalFormatting sqref="C18:L18">
    <cfRule type="expression" dxfId="495" priority="9">
      <formula>$C$6="nein"</formula>
    </cfRule>
  </conditionalFormatting>
  <conditionalFormatting sqref="C87:M87">
    <cfRule type="cellIs" dxfId="494" priority="8" operator="greaterThan">
      <formula>0</formula>
    </cfRule>
  </conditionalFormatting>
  <conditionalFormatting sqref="C52:D52">
    <cfRule type="cellIs" dxfId="493" priority="7" operator="greaterThan">
      <formula>0.4</formula>
    </cfRule>
  </conditionalFormatting>
  <conditionalFormatting sqref="C53:D53">
    <cfRule type="cellIs" dxfId="492" priority="6" operator="greaterThan">
      <formula>0</formula>
    </cfRule>
  </conditionalFormatting>
  <conditionalFormatting sqref="C17:L17">
    <cfRule type="expression" dxfId="491" priority="5">
      <formula>$C$5="nein"</formula>
    </cfRule>
  </conditionalFormatting>
  <conditionalFormatting sqref="C19:L19">
    <cfRule type="expression" dxfId="490" priority="4">
      <formula>$C$7="nein"</formula>
    </cfRule>
  </conditionalFormatting>
  <conditionalFormatting sqref="D63:L63">
    <cfRule type="cellIs" dxfId="489" priority="3" operator="lessThan">
      <formula>0</formula>
    </cfRule>
  </conditionalFormatting>
  <conditionalFormatting sqref="A1:XFD1048576">
    <cfRule type="containsErrors" dxfId="488" priority="18">
      <formula>ISERROR(A1)</formula>
    </cfRule>
  </conditionalFormatting>
  <conditionalFormatting sqref="D63">
    <cfRule type="cellIs" dxfId="487" priority="2" operator="lessThan">
      <formula>0</formula>
    </cfRule>
  </conditionalFormatting>
  <conditionalFormatting sqref="E63:L63">
    <cfRule type="cellIs" dxfId="486"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H1ED3V1Iw9oi8nrjJBd8HJCpazSm0p6EqEcCBPxMCDzVh6XYcIdxJ8uMgUGCygtqsjgpj1Ky4fyW1rkzUp2h+Q==" saltValue="hFCZ9Wn7/AlPd7K/pUDtlA=="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485" priority="17" operator="greaterThan">
      <formula>0</formula>
    </cfRule>
  </conditionalFormatting>
  <conditionalFormatting sqref="C90:M90">
    <cfRule type="cellIs" dxfId="484" priority="15" operator="greaterThan">
      <formula>0.4</formula>
    </cfRule>
    <cfRule type="cellIs" dxfId="483" priority="16" operator="greaterThan">
      <formula>40</formula>
    </cfRule>
  </conditionalFormatting>
  <conditionalFormatting sqref="C63:M63">
    <cfRule type="cellIs" dxfId="482" priority="14" operator="lessThan">
      <formula>0</formula>
    </cfRule>
  </conditionalFormatting>
  <conditionalFormatting sqref="C71:M71">
    <cfRule type="cellIs" dxfId="481" priority="13" operator="greaterThan">
      <formula>0</formula>
    </cfRule>
  </conditionalFormatting>
  <conditionalFormatting sqref="C64:M65">
    <cfRule type="cellIs" dxfId="480" priority="11" operator="greaterThan">
      <formula>0.4</formula>
    </cfRule>
    <cfRule type="cellIs" dxfId="479" priority="12" operator="greaterThan">
      <formula>40</formula>
    </cfRule>
  </conditionalFormatting>
  <conditionalFormatting sqref="C43:M44">
    <cfRule type="cellIs" dxfId="478" priority="10" operator="greaterThan">
      <formula>0.4</formula>
    </cfRule>
  </conditionalFormatting>
  <conditionalFormatting sqref="C18:L18">
    <cfRule type="expression" dxfId="477" priority="9">
      <formula>$C$6="nein"</formula>
    </cfRule>
  </conditionalFormatting>
  <conditionalFormatting sqref="C87:M87">
    <cfRule type="cellIs" dxfId="476" priority="8" operator="greaterThan">
      <formula>0</formula>
    </cfRule>
  </conditionalFormatting>
  <conditionalFormatting sqref="C52:D52">
    <cfRule type="cellIs" dxfId="475" priority="7" operator="greaterThan">
      <formula>0.4</formula>
    </cfRule>
  </conditionalFormatting>
  <conditionalFormatting sqref="C53:D53">
    <cfRule type="cellIs" dxfId="474" priority="6" operator="greaterThan">
      <formula>0</formula>
    </cfRule>
  </conditionalFormatting>
  <conditionalFormatting sqref="C17:L17">
    <cfRule type="expression" dxfId="473" priority="5">
      <formula>$C$5="nein"</formula>
    </cfRule>
  </conditionalFormatting>
  <conditionalFormatting sqref="C19:L19">
    <cfRule type="expression" dxfId="472" priority="4">
      <formula>$C$7="nein"</formula>
    </cfRule>
  </conditionalFormatting>
  <conditionalFormatting sqref="D63:L63">
    <cfRule type="cellIs" dxfId="471" priority="3" operator="lessThan">
      <formula>0</formula>
    </cfRule>
  </conditionalFormatting>
  <conditionalFormatting sqref="A1:XFD1048576">
    <cfRule type="containsErrors" dxfId="470" priority="18">
      <formula>ISERROR(A1)</formula>
    </cfRule>
  </conditionalFormatting>
  <conditionalFormatting sqref="D63">
    <cfRule type="cellIs" dxfId="469" priority="2" operator="lessThan">
      <formula>0</formula>
    </cfRule>
  </conditionalFormatting>
  <conditionalFormatting sqref="E63:L63">
    <cfRule type="cellIs" dxfId="468"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T91"/>
  <sheetViews>
    <sheetView zoomScale="125" zoomScaleNormal="85" workbookViewId="0">
      <selection activeCell="C4" sqref="C4:C8"/>
    </sheetView>
  </sheetViews>
  <sheetFormatPr baseColWidth="10" defaultColWidth="11.453125" defaultRowHeight="13" outlineLevelRow="1" outlineLevelCol="1" x14ac:dyDescent="0.25"/>
  <cols>
    <col min="1" max="1" width="81.453125" style="88" customWidth="1"/>
    <col min="2" max="2" width="21.453125" style="87" customWidth="1"/>
    <col min="3" max="3" width="17.453125" style="88" customWidth="1"/>
    <col min="4" max="4" width="13.6328125" style="88" customWidth="1"/>
    <col min="5" max="6" width="11.453125" style="88"/>
    <col min="7" max="7" width="11.453125" style="88" customWidth="1"/>
    <col min="8" max="12" width="11.453125" style="88"/>
    <col min="13" max="13" width="11.453125" style="89"/>
    <col min="14" max="14" width="6.453125" style="117" customWidth="1"/>
    <col min="15" max="15" width="10" style="88" hidden="1" customWidth="1" outlineLevel="1"/>
    <col min="16" max="18" width="6.6328125" style="88" hidden="1" customWidth="1" outlineLevel="1"/>
    <col min="19" max="19" width="8.1796875" style="88" hidden="1" customWidth="1" outlineLevel="1"/>
    <col min="20" max="20" width="11.453125" style="88" collapsed="1"/>
    <col min="21" max="16384" width="11.453125" style="88"/>
  </cols>
  <sheetData>
    <row r="1" spans="1:19" ht="15.5" x14ac:dyDescent="0.25">
      <c r="A1" s="86" t="s">
        <v>102</v>
      </c>
    </row>
    <row r="2" spans="1:19" ht="254.5" customHeight="1" thickBot="1" x14ac:dyDescent="0.3">
      <c r="A2" s="297" t="s">
        <v>152</v>
      </c>
      <c r="B2" s="297"/>
      <c r="C2" s="297"/>
      <c r="D2" s="297"/>
      <c r="E2" s="297"/>
      <c r="F2" s="297"/>
      <c r="G2" s="297"/>
      <c r="H2" s="297"/>
      <c r="I2" s="297"/>
      <c r="J2" s="297"/>
      <c r="K2" s="297"/>
      <c r="L2" s="297"/>
      <c r="M2" s="297"/>
    </row>
    <row r="3" spans="1:19" ht="16" thickBot="1" x14ac:dyDescent="0.3">
      <c r="A3" s="90" t="s">
        <v>103</v>
      </c>
      <c r="B3" s="90"/>
      <c r="C3" s="295"/>
      <c r="D3" s="296"/>
      <c r="E3" s="296"/>
      <c r="F3" s="296"/>
      <c r="G3" s="296"/>
      <c r="H3" s="296"/>
      <c r="I3" s="296"/>
      <c r="J3" s="296"/>
      <c r="K3" s="296"/>
      <c r="L3" s="296"/>
      <c r="M3" s="296"/>
    </row>
    <row r="4" spans="1:19" ht="13.5" thickBot="1" x14ac:dyDescent="0.3">
      <c r="A4" s="91" t="s">
        <v>104</v>
      </c>
      <c r="B4" s="91"/>
      <c r="C4" s="92"/>
      <c r="D4" s="93" t="s">
        <v>115</v>
      </c>
      <c r="E4" s="93"/>
      <c r="F4" s="93"/>
      <c r="G4" s="93"/>
    </row>
    <row r="5" spans="1:19" ht="13.5" thickBot="1" x14ac:dyDescent="0.3">
      <c r="A5" s="91" t="s">
        <v>105</v>
      </c>
      <c r="B5" s="91" t="s">
        <v>99</v>
      </c>
      <c r="C5" s="94"/>
      <c r="D5" s="93"/>
      <c r="E5" s="93"/>
      <c r="F5" s="93"/>
      <c r="G5" s="93"/>
    </row>
    <row r="6" spans="1:19" ht="13.5" thickBot="1" x14ac:dyDescent="0.3">
      <c r="A6" s="91" t="s">
        <v>106</v>
      </c>
      <c r="B6" s="91" t="s">
        <v>100</v>
      </c>
      <c r="C6" s="94"/>
      <c r="D6" s="95" t="s">
        <v>116</v>
      </c>
      <c r="E6" s="93"/>
      <c r="F6" s="93"/>
      <c r="G6" s="93"/>
    </row>
    <row r="7" spans="1:19" ht="13.5" thickBot="1" x14ac:dyDescent="0.3">
      <c r="A7" s="96" t="s">
        <v>107</v>
      </c>
      <c r="B7" s="96" t="s">
        <v>19</v>
      </c>
      <c r="C7" s="94"/>
      <c r="D7" s="93"/>
      <c r="E7" s="93"/>
      <c r="F7" s="93"/>
      <c r="G7" s="93"/>
    </row>
    <row r="8" spans="1:19" x14ac:dyDescent="0.25">
      <c r="A8" s="96" t="s">
        <v>108</v>
      </c>
      <c r="B8" s="96" t="s">
        <v>38</v>
      </c>
      <c r="C8" s="97"/>
      <c r="M8" s="95"/>
      <c r="O8" s="89" t="s">
        <v>63</v>
      </c>
    </row>
    <row r="9" spans="1:19" s="120" customFormat="1" ht="13.5" thickBot="1" x14ac:dyDescent="0.3">
      <c r="A9" s="95"/>
      <c r="B9" s="95"/>
      <c r="C9" s="98"/>
      <c r="D9" s="93"/>
      <c r="E9" s="93"/>
      <c r="F9" s="93"/>
      <c r="G9" s="93"/>
      <c r="H9" s="93"/>
      <c r="I9" s="93"/>
      <c r="J9" s="93"/>
      <c r="K9" s="93"/>
      <c r="L9" s="93"/>
      <c r="M9" s="99" t="s">
        <v>13</v>
      </c>
      <c r="N9" s="118"/>
      <c r="O9" s="119"/>
    </row>
    <row r="10" spans="1:19" ht="13.5" thickBot="1" x14ac:dyDescent="0.3">
      <c r="A10" s="100" t="s">
        <v>109</v>
      </c>
      <c r="B10" s="101" t="s">
        <v>112</v>
      </c>
      <c r="C10" s="280"/>
      <c r="D10" s="281"/>
      <c r="E10" s="281"/>
      <c r="F10" s="281"/>
      <c r="G10" s="281"/>
      <c r="H10" s="281"/>
      <c r="I10" s="281"/>
      <c r="J10" s="281"/>
      <c r="K10" s="281"/>
      <c r="L10" s="103"/>
      <c r="M10" s="104">
        <f>COUNTA(C10:L10)</f>
        <v>0</v>
      </c>
      <c r="O10" s="88" t="b">
        <f>M10=M57</f>
        <v>1</v>
      </c>
    </row>
    <row r="11" spans="1:19" ht="13.5" thickBot="1" x14ac:dyDescent="0.3">
      <c r="A11" s="91"/>
      <c r="B11" s="105" t="s">
        <v>113</v>
      </c>
      <c r="C11" s="280"/>
      <c r="D11" s="281"/>
      <c r="E11" s="281"/>
      <c r="F11" s="106"/>
      <c r="G11" s="106"/>
      <c r="H11" s="106"/>
      <c r="I11" s="106"/>
      <c r="J11" s="106"/>
      <c r="K11" s="106"/>
      <c r="L11" s="107"/>
      <c r="M11" s="104">
        <f>COUNTA(C11:L11)</f>
        <v>0</v>
      </c>
    </row>
    <row r="12" spans="1:19" ht="13.5" thickBot="1" x14ac:dyDescent="0.3">
      <c r="A12" s="91" t="s">
        <v>110</v>
      </c>
      <c r="B12" s="105" t="s">
        <v>114</v>
      </c>
      <c r="C12" s="282"/>
      <c r="D12" s="283"/>
      <c r="E12" s="283"/>
      <c r="F12" s="283"/>
      <c r="G12" s="283"/>
      <c r="H12" s="283"/>
      <c r="I12" s="283"/>
      <c r="J12" s="283"/>
      <c r="K12" s="283"/>
      <c r="L12" s="109"/>
      <c r="M12" s="104">
        <f>SUM(C12:L12)</f>
        <v>0</v>
      </c>
      <c r="O12" s="88" t="b">
        <f>M12=M77</f>
        <v>1</v>
      </c>
    </row>
    <row r="13" spans="1:19" ht="13.5" thickBot="1" x14ac:dyDescent="0.3">
      <c r="A13" s="110" t="s">
        <v>149</v>
      </c>
      <c r="B13" s="105" t="s">
        <v>10</v>
      </c>
      <c r="C13" s="284"/>
      <c r="D13" s="285"/>
      <c r="E13" s="285"/>
      <c r="F13" s="111"/>
      <c r="G13" s="111"/>
      <c r="H13" s="111"/>
      <c r="I13" s="111"/>
      <c r="J13" s="111"/>
      <c r="K13" s="111"/>
      <c r="L13" s="112"/>
      <c r="M13" s="113"/>
      <c r="O13" s="121" t="s">
        <v>16</v>
      </c>
      <c r="P13" s="121" t="s">
        <v>17</v>
      </c>
      <c r="Q13" s="121" t="s">
        <v>18</v>
      </c>
      <c r="R13" s="121" t="s">
        <v>52</v>
      </c>
      <c r="S13" s="121" t="s">
        <v>53</v>
      </c>
    </row>
    <row r="14" spans="1:19" ht="13.5" thickBot="1" x14ac:dyDescent="0.3">
      <c r="A14" s="96" t="s">
        <v>111</v>
      </c>
      <c r="B14" s="114"/>
      <c r="C14" s="286"/>
      <c r="D14" s="286"/>
      <c r="E14" s="286"/>
      <c r="F14" s="286"/>
      <c r="G14" s="286"/>
      <c r="H14" s="286"/>
      <c r="I14" s="286"/>
      <c r="J14" s="286"/>
      <c r="K14" s="286"/>
      <c r="L14" s="286"/>
      <c r="M14" s="116"/>
      <c r="O14" s="122">
        <f>COUNTIF($C$14:$L$14,O13)*$C$4</f>
        <v>0</v>
      </c>
      <c r="P14" s="122">
        <f t="shared" ref="P14:S14" si="0">COUNTIF($C$14:$L$14,P13)*$C$4</f>
        <v>0</v>
      </c>
      <c r="Q14" s="122">
        <f t="shared" si="0"/>
        <v>0</v>
      </c>
      <c r="R14" s="122">
        <f t="shared" si="0"/>
        <v>0</v>
      </c>
      <c r="S14" s="122">
        <f t="shared" si="0"/>
        <v>0</v>
      </c>
    </row>
    <row r="15" spans="1:19" x14ac:dyDescent="0.25">
      <c r="A15" s="123"/>
      <c r="B15" s="124"/>
      <c r="C15" s="287"/>
      <c r="D15" s="287"/>
      <c r="E15" s="287"/>
      <c r="F15" s="287"/>
      <c r="G15" s="287"/>
      <c r="H15" s="287"/>
      <c r="I15" s="287"/>
      <c r="J15" s="287"/>
      <c r="K15" s="287"/>
      <c r="L15" s="287"/>
      <c r="M15" s="126"/>
    </row>
    <row r="16" spans="1:19" ht="13.5" thickBot="1" x14ac:dyDescent="0.3">
      <c r="A16" s="127" t="s">
        <v>150</v>
      </c>
      <c r="B16" s="128" t="s">
        <v>151</v>
      </c>
      <c r="C16" s="288"/>
      <c r="D16" s="288"/>
      <c r="E16" s="288"/>
      <c r="F16" s="129"/>
      <c r="G16" s="129"/>
      <c r="H16" s="129"/>
      <c r="I16" s="129"/>
      <c r="J16" s="129"/>
      <c r="K16" s="129"/>
      <c r="L16" s="129"/>
      <c r="M16" s="130"/>
    </row>
    <row r="17" spans="1:13" ht="13.5" thickBot="1" x14ac:dyDescent="0.3">
      <c r="A17" s="258" t="s">
        <v>117</v>
      </c>
      <c r="B17" s="259" t="s">
        <v>99</v>
      </c>
      <c r="C17" s="289"/>
      <c r="D17" s="289"/>
      <c r="E17" s="289"/>
      <c r="F17" s="132"/>
      <c r="G17" s="132"/>
      <c r="H17" s="132"/>
      <c r="I17" s="132"/>
      <c r="J17" s="132"/>
      <c r="K17" s="132"/>
      <c r="L17" s="133"/>
      <c r="M17" s="134">
        <f>SUM(C17:L17)</f>
        <v>0</v>
      </c>
    </row>
    <row r="18" spans="1:13" ht="13.5" thickBot="1" x14ac:dyDescent="0.3">
      <c r="A18" s="258" t="s">
        <v>118</v>
      </c>
      <c r="B18" s="259" t="s">
        <v>100</v>
      </c>
      <c r="C18" s="289"/>
      <c r="D18" s="289"/>
      <c r="E18" s="289"/>
      <c r="F18" s="132"/>
      <c r="G18" s="132"/>
      <c r="H18" s="132"/>
      <c r="I18" s="132"/>
      <c r="J18" s="132"/>
      <c r="K18" s="132"/>
      <c r="L18" s="133"/>
      <c r="M18" s="134">
        <f t="shared" ref="M18:M19" si="1">SUM(C18:L18)</f>
        <v>0</v>
      </c>
    </row>
    <row r="19" spans="1:13" ht="13.5" thickBot="1" x14ac:dyDescent="0.3">
      <c r="A19" s="258" t="s">
        <v>119</v>
      </c>
      <c r="B19" s="260" t="s">
        <v>19</v>
      </c>
      <c r="C19" s="289"/>
      <c r="D19" s="289"/>
      <c r="E19" s="289"/>
      <c r="F19" s="132"/>
      <c r="G19" s="132"/>
      <c r="H19" s="132"/>
      <c r="I19" s="132"/>
      <c r="J19" s="132"/>
      <c r="K19" s="132"/>
      <c r="L19" s="133"/>
      <c r="M19" s="134">
        <f t="shared" si="1"/>
        <v>0</v>
      </c>
    </row>
    <row r="20" spans="1:13" ht="13.5" thickBot="1" x14ac:dyDescent="0.3">
      <c r="A20" s="131" t="s">
        <v>120</v>
      </c>
      <c r="B20" s="135" t="s">
        <v>38</v>
      </c>
      <c r="C20" s="285"/>
      <c r="D20" s="285"/>
      <c r="E20" s="285"/>
      <c r="F20" s="111"/>
      <c r="G20" s="111"/>
      <c r="H20" s="111"/>
      <c r="I20" s="111"/>
      <c r="J20" s="111"/>
      <c r="K20" s="111"/>
      <c r="L20" s="112"/>
      <c r="M20" s="134">
        <f>SUM(C20:L20)</f>
        <v>0</v>
      </c>
    </row>
    <row r="21" spans="1:13" ht="13.5" thickBot="1" x14ac:dyDescent="0.3">
      <c r="A21" s="136" t="s">
        <v>121</v>
      </c>
      <c r="B21" s="135" t="s">
        <v>38</v>
      </c>
      <c r="C21" s="285"/>
      <c r="D21" s="285"/>
      <c r="E21" s="285"/>
      <c r="F21" s="111"/>
      <c r="G21" s="111"/>
      <c r="H21" s="111"/>
      <c r="I21" s="111"/>
      <c r="J21" s="111"/>
      <c r="K21" s="111"/>
      <c r="L21" s="112"/>
      <c r="M21" s="113">
        <f t="shared" ref="M21:M32" si="2">SUM(C21:L21)</f>
        <v>0</v>
      </c>
    </row>
    <row r="22" spans="1:13" ht="13.5" thickBot="1" x14ac:dyDescent="0.3">
      <c r="A22" s="136" t="s">
        <v>122</v>
      </c>
      <c r="B22" s="135" t="s">
        <v>38</v>
      </c>
      <c r="C22" s="285"/>
      <c r="D22" s="285"/>
      <c r="E22" s="285"/>
      <c r="F22" s="111"/>
      <c r="G22" s="111"/>
      <c r="H22" s="111"/>
      <c r="I22" s="111"/>
      <c r="J22" s="111"/>
      <c r="K22" s="111"/>
      <c r="L22" s="112"/>
      <c r="M22" s="113">
        <f t="shared" si="2"/>
        <v>0</v>
      </c>
    </row>
    <row r="23" spans="1:13" ht="13.5" thickBot="1" x14ac:dyDescent="0.3">
      <c r="A23" s="136" t="s">
        <v>123</v>
      </c>
      <c r="B23" s="135" t="s">
        <v>38</v>
      </c>
      <c r="C23" s="285"/>
      <c r="D23" s="285"/>
      <c r="E23" s="285"/>
      <c r="F23" s="111"/>
      <c r="G23" s="111"/>
      <c r="H23" s="111"/>
      <c r="I23" s="111"/>
      <c r="J23" s="111"/>
      <c r="K23" s="111"/>
      <c r="L23" s="112"/>
      <c r="M23" s="113">
        <f t="shared" si="2"/>
        <v>0</v>
      </c>
    </row>
    <row r="24" spans="1:13" ht="13.5" thickBot="1" x14ac:dyDescent="0.3">
      <c r="A24" s="136" t="s">
        <v>124</v>
      </c>
      <c r="B24" s="135" t="s">
        <v>38</v>
      </c>
      <c r="C24" s="285"/>
      <c r="D24" s="285"/>
      <c r="E24" s="285"/>
      <c r="F24" s="111"/>
      <c r="G24" s="111"/>
      <c r="H24" s="111"/>
      <c r="I24" s="111"/>
      <c r="J24" s="111"/>
      <c r="K24" s="111"/>
      <c r="L24" s="112"/>
      <c r="M24" s="113">
        <f t="shared" si="2"/>
        <v>0</v>
      </c>
    </row>
    <row r="25" spans="1:13" ht="13.5" thickBot="1" x14ac:dyDescent="0.3">
      <c r="A25" s="136" t="s">
        <v>125</v>
      </c>
      <c r="B25" s="135" t="s">
        <v>38</v>
      </c>
      <c r="C25" s="285"/>
      <c r="D25" s="285"/>
      <c r="E25" s="285"/>
      <c r="F25" s="111"/>
      <c r="G25" s="111"/>
      <c r="H25" s="111"/>
      <c r="I25" s="111"/>
      <c r="J25" s="111"/>
      <c r="K25" s="111"/>
      <c r="L25" s="112"/>
      <c r="M25" s="113">
        <f t="shared" si="2"/>
        <v>0</v>
      </c>
    </row>
    <row r="26" spans="1:13" ht="13.5" thickBot="1" x14ac:dyDescent="0.3">
      <c r="A26" s="136" t="s">
        <v>126</v>
      </c>
      <c r="B26" s="135" t="s">
        <v>38</v>
      </c>
      <c r="C26" s="285"/>
      <c r="D26" s="285"/>
      <c r="E26" s="285"/>
      <c r="F26" s="111"/>
      <c r="G26" s="111"/>
      <c r="H26" s="111"/>
      <c r="I26" s="111"/>
      <c r="J26" s="111"/>
      <c r="K26" s="111"/>
      <c r="L26" s="112"/>
      <c r="M26" s="113">
        <f t="shared" si="2"/>
        <v>0</v>
      </c>
    </row>
    <row r="27" spans="1:13" ht="13.5" thickBot="1" x14ac:dyDescent="0.3">
      <c r="A27" s="136" t="s">
        <v>127</v>
      </c>
      <c r="B27" s="135" t="s">
        <v>38</v>
      </c>
      <c r="C27" s="285"/>
      <c r="D27" s="285"/>
      <c r="E27" s="285"/>
      <c r="F27" s="111"/>
      <c r="G27" s="111"/>
      <c r="H27" s="111"/>
      <c r="I27" s="111"/>
      <c r="J27" s="111"/>
      <c r="K27" s="111"/>
      <c r="L27" s="112"/>
      <c r="M27" s="113">
        <f t="shared" si="2"/>
        <v>0</v>
      </c>
    </row>
    <row r="28" spans="1:13" ht="13.5" thickBot="1" x14ac:dyDescent="0.3">
      <c r="A28" s="136" t="s">
        <v>15</v>
      </c>
      <c r="B28" s="137"/>
      <c r="C28" s="111"/>
      <c r="D28" s="111"/>
      <c r="E28" s="111"/>
      <c r="F28" s="111"/>
      <c r="G28" s="111"/>
      <c r="H28" s="111"/>
      <c r="I28" s="111"/>
      <c r="J28" s="111"/>
      <c r="K28" s="111"/>
      <c r="L28" s="112"/>
      <c r="M28" s="113">
        <f t="shared" si="2"/>
        <v>0</v>
      </c>
    </row>
    <row r="29" spans="1:13" ht="13.5" thickBot="1" x14ac:dyDescent="0.3">
      <c r="A29" s="136" t="s">
        <v>15</v>
      </c>
      <c r="B29" s="137"/>
      <c r="C29" s="111"/>
      <c r="D29" s="111"/>
      <c r="E29" s="111"/>
      <c r="F29" s="111"/>
      <c r="G29" s="111"/>
      <c r="H29" s="111"/>
      <c r="I29" s="111"/>
      <c r="J29" s="111"/>
      <c r="K29" s="111"/>
      <c r="L29" s="112"/>
      <c r="M29" s="113">
        <f t="shared" si="2"/>
        <v>0</v>
      </c>
    </row>
    <row r="30" spans="1:13" ht="13.5" thickBot="1" x14ac:dyDescent="0.3">
      <c r="A30" s="136" t="s">
        <v>15</v>
      </c>
      <c r="B30" s="137"/>
      <c r="C30" s="111"/>
      <c r="D30" s="111"/>
      <c r="E30" s="111"/>
      <c r="F30" s="111"/>
      <c r="G30" s="111"/>
      <c r="H30" s="111"/>
      <c r="I30" s="111"/>
      <c r="J30" s="111"/>
      <c r="K30" s="111"/>
      <c r="L30" s="112"/>
      <c r="M30" s="113">
        <f t="shared" si="2"/>
        <v>0</v>
      </c>
    </row>
    <row r="31" spans="1:13" ht="13.5" thickBot="1" x14ac:dyDescent="0.3">
      <c r="A31" s="136" t="s">
        <v>15</v>
      </c>
      <c r="B31" s="137"/>
      <c r="C31" s="111"/>
      <c r="D31" s="111"/>
      <c r="E31" s="111"/>
      <c r="F31" s="111"/>
      <c r="G31" s="111"/>
      <c r="H31" s="111"/>
      <c r="I31" s="111"/>
      <c r="J31" s="111"/>
      <c r="K31" s="111"/>
      <c r="L31" s="112"/>
      <c r="M31" s="113">
        <f t="shared" si="2"/>
        <v>0</v>
      </c>
    </row>
    <row r="32" spans="1:13" ht="13.5" thickBot="1" x14ac:dyDescent="0.3">
      <c r="A32" s="136" t="s">
        <v>15</v>
      </c>
      <c r="B32" s="137"/>
      <c r="C32" s="111"/>
      <c r="D32" s="111"/>
      <c r="E32" s="111"/>
      <c r="F32" s="111"/>
      <c r="G32" s="111"/>
      <c r="H32" s="111"/>
      <c r="I32" s="111"/>
      <c r="J32" s="111"/>
      <c r="K32" s="111"/>
      <c r="L32" s="112"/>
      <c r="M32" s="113">
        <f t="shared" si="2"/>
        <v>0</v>
      </c>
    </row>
    <row r="33" spans="1:15" s="144" customFormat="1" ht="13.5" thickBot="1" x14ac:dyDescent="0.3">
      <c r="A33" s="138" t="s">
        <v>128</v>
      </c>
      <c r="B33" s="139"/>
      <c r="C33" s="113">
        <f t="shared" ref="C33:L33" si="3">SUM(C17:C32)</f>
        <v>0</v>
      </c>
      <c r="D33" s="113">
        <f t="shared" si="3"/>
        <v>0</v>
      </c>
      <c r="E33" s="113">
        <f t="shared" si="3"/>
        <v>0</v>
      </c>
      <c r="F33" s="113">
        <f t="shared" si="3"/>
        <v>0</v>
      </c>
      <c r="G33" s="113">
        <f t="shared" si="3"/>
        <v>0</v>
      </c>
      <c r="H33" s="113">
        <f t="shared" si="3"/>
        <v>0</v>
      </c>
      <c r="I33" s="113">
        <f t="shared" si="3"/>
        <v>0</v>
      </c>
      <c r="J33" s="113">
        <f t="shared" si="3"/>
        <v>0</v>
      </c>
      <c r="K33" s="113">
        <f t="shared" si="3"/>
        <v>0</v>
      </c>
      <c r="L33" s="140">
        <f t="shared" si="3"/>
        <v>0</v>
      </c>
      <c r="M33" s="141">
        <f>SUM(C33:L33)</f>
        <v>0</v>
      </c>
      <c r="N33" s="142"/>
      <c r="O33" s="143"/>
    </row>
    <row r="34" spans="1:15" ht="13.5" thickBot="1" x14ac:dyDescent="0.3">
      <c r="A34" s="145" t="s">
        <v>129</v>
      </c>
      <c r="B34" s="146"/>
      <c r="C34" s="147">
        <f t="shared" ref="C34:L34" si="4">C13*C12</f>
        <v>0</v>
      </c>
      <c r="D34" s="147">
        <f t="shared" si="4"/>
        <v>0</v>
      </c>
      <c r="E34" s="147">
        <f t="shared" si="4"/>
        <v>0</v>
      </c>
      <c r="F34" s="147">
        <f t="shared" si="4"/>
        <v>0</v>
      </c>
      <c r="G34" s="147">
        <f t="shared" si="4"/>
        <v>0</v>
      </c>
      <c r="H34" s="147">
        <f t="shared" si="4"/>
        <v>0</v>
      </c>
      <c r="I34" s="147">
        <f t="shared" si="4"/>
        <v>0</v>
      </c>
      <c r="J34" s="147">
        <f t="shared" si="4"/>
        <v>0</v>
      </c>
      <c r="K34" s="147">
        <f t="shared" si="4"/>
        <v>0</v>
      </c>
      <c r="L34" s="148">
        <f t="shared" si="4"/>
        <v>0</v>
      </c>
      <c r="M34" s="141">
        <f>SUM(C34:L34)</f>
        <v>0</v>
      </c>
    </row>
    <row r="35" spans="1:15" ht="13.5" thickBot="1" x14ac:dyDescent="0.3">
      <c r="A35" s="273" t="s">
        <v>130</v>
      </c>
      <c r="B35" s="274"/>
      <c r="C35" s="275"/>
      <c r="D35" s="275"/>
      <c r="E35" s="275"/>
      <c r="F35" s="275"/>
      <c r="G35" s="275"/>
      <c r="H35" s="275"/>
      <c r="I35" s="275"/>
      <c r="J35" s="275"/>
      <c r="K35" s="275"/>
      <c r="L35" s="276"/>
      <c r="M35" s="141">
        <f>SUM(C35:L35)</f>
        <v>0</v>
      </c>
    </row>
    <row r="36" spans="1:15" s="89" customFormat="1" ht="13.5" thickBot="1" x14ac:dyDescent="0.3">
      <c r="A36" s="149" t="s">
        <v>131</v>
      </c>
      <c r="B36" s="150"/>
      <c r="C36" s="116">
        <f>C35+C34-C33</f>
        <v>0</v>
      </c>
      <c r="D36" s="116">
        <f t="shared" ref="D36:L36" si="5">D35+D34-D33</f>
        <v>0</v>
      </c>
      <c r="E36" s="116">
        <f t="shared" si="5"/>
        <v>0</v>
      </c>
      <c r="F36" s="116">
        <f t="shared" si="5"/>
        <v>0</v>
      </c>
      <c r="G36" s="116">
        <f t="shared" si="5"/>
        <v>0</v>
      </c>
      <c r="H36" s="116">
        <f t="shared" si="5"/>
        <v>0</v>
      </c>
      <c r="I36" s="116">
        <f t="shared" si="5"/>
        <v>0</v>
      </c>
      <c r="J36" s="116">
        <f t="shared" si="5"/>
        <v>0</v>
      </c>
      <c r="K36" s="116">
        <f t="shared" si="5"/>
        <v>0</v>
      </c>
      <c r="L36" s="116">
        <f t="shared" si="5"/>
        <v>0</v>
      </c>
      <c r="M36" s="141">
        <f>SUM(C36:L36)</f>
        <v>0</v>
      </c>
      <c r="N36" s="117"/>
      <c r="O36" s="88" t="b">
        <f>M36=M85</f>
        <v>1</v>
      </c>
    </row>
    <row r="37" spans="1:15" s="89" customFormat="1" x14ac:dyDescent="0.25">
      <c r="A37" s="149" t="s">
        <v>132</v>
      </c>
      <c r="B37" s="150"/>
      <c r="C37" s="116">
        <f>C33-C34-C35-C72</f>
        <v>0</v>
      </c>
      <c r="D37" s="116">
        <f t="shared" ref="D37:L37" si="6">D33-D34-D35-D72</f>
        <v>0</v>
      </c>
      <c r="E37" s="116">
        <f>E33-E34-E35-E72</f>
        <v>0</v>
      </c>
      <c r="F37" s="116">
        <f>F33-F34-F35-F72</f>
        <v>0</v>
      </c>
      <c r="G37" s="116">
        <f t="shared" si="6"/>
        <v>0</v>
      </c>
      <c r="H37" s="116">
        <f t="shared" si="6"/>
        <v>0</v>
      </c>
      <c r="I37" s="116">
        <f t="shared" si="6"/>
        <v>0</v>
      </c>
      <c r="J37" s="116">
        <f t="shared" si="6"/>
        <v>0</v>
      </c>
      <c r="K37" s="116">
        <f t="shared" si="6"/>
        <v>0</v>
      </c>
      <c r="L37" s="116">
        <f t="shared" si="6"/>
        <v>0</v>
      </c>
      <c r="M37" s="116">
        <f>SUM(C37:L37)</f>
        <v>0</v>
      </c>
      <c r="N37" s="117"/>
      <c r="O37" s="88"/>
    </row>
    <row r="38" spans="1:15" s="95" customFormat="1" x14ac:dyDescent="0.25">
      <c r="A38" s="151"/>
      <c r="B38" s="152"/>
      <c r="C38" s="126"/>
      <c r="D38" s="126"/>
      <c r="E38" s="126"/>
      <c r="F38" s="126"/>
      <c r="G38" s="126"/>
      <c r="H38" s="126"/>
      <c r="I38" s="126"/>
      <c r="J38" s="126"/>
      <c r="K38" s="126"/>
      <c r="L38" s="126"/>
      <c r="M38" s="126"/>
      <c r="N38" s="124"/>
      <c r="O38" s="93"/>
    </row>
    <row r="39" spans="1:15" s="144" customFormat="1" ht="13.5" thickBot="1" x14ac:dyDescent="0.3">
      <c r="A39" s="153" t="s">
        <v>133</v>
      </c>
      <c r="B39" s="154" t="s">
        <v>134</v>
      </c>
      <c r="C39" s="155" t="str">
        <f>IF(MIN($C$56:$L$56)=0,"",MIN($C$56:$L$56))</f>
        <v/>
      </c>
      <c r="D39" s="155" t="str">
        <f>IFERROR(C39+1,"")</f>
        <v/>
      </c>
      <c r="E39" s="155" t="str">
        <f t="shared" ref="E39:F39" si="7">IFERROR(D39+1,"")</f>
        <v/>
      </c>
      <c r="F39" s="155" t="str">
        <f t="shared" si="7"/>
        <v/>
      </c>
      <c r="G39" s="156"/>
      <c r="H39" s="156"/>
      <c r="I39" s="156"/>
      <c r="J39" s="156"/>
      <c r="K39" s="156"/>
      <c r="L39" s="156"/>
      <c r="M39" s="157" t="s">
        <v>13</v>
      </c>
      <c r="N39" s="142"/>
      <c r="O39" s="143"/>
    </row>
    <row r="40" spans="1:15" s="144" customFormat="1" ht="13.5" thickBot="1" x14ac:dyDescent="0.3">
      <c r="A40" s="138" t="s">
        <v>135</v>
      </c>
      <c r="B40" s="139"/>
      <c r="C40" s="158">
        <f>C88</f>
        <v>0</v>
      </c>
      <c r="D40" s="158">
        <f t="shared" ref="D40:F40" si="8">D88</f>
        <v>0</v>
      </c>
      <c r="E40" s="158">
        <f t="shared" si="8"/>
        <v>0</v>
      </c>
      <c r="F40" s="158">
        <f t="shared" si="8"/>
        <v>0</v>
      </c>
      <c r="G40" s="130"/>
      <c r="H40" s="130"/>
      <c r="I40" s="130"/>
      <c r="J40" s="130"/>
      <c r="K40" s="130"/>
      <c r="L40" s="130"/>
      <c r="M40" s="159">
        <f>SUM(C40:F40)</f>
        <v>0</v>
      </c>
      <c r="N40" s="142"/>
      <c r="O40" s="143" t="b">
        <f>M40=M72</f>
        <v>1</v>
      </c>
    </row>
    <row r="41" spans="1:15" s="144" customFormat="1" ht="26.5" thickBot="1" x14ac:dyDescent="0.3">
      <c r="A41" s="277" t="s">
        <v>136</v>
      </c>
      <c r="B41" s="139"/>
      <c r="C41" s="158">
        <f>C82+C83+C84</f>
        <v>0</v>
      </c>
      <c r="D41" s="158">
        <f t="shared" ref="D41:F41" si="9">D82+D83+D84</f>
        <v>0</v>
      </c>
      <c r="E41" s="158">
        <f t="shared" si="9"/>
        <v>0</v>
      </c>
      <c r="F41" s="158">
        <f t="shared" si="9"/>
        <v>0</v>
      </c>
      <c r="G41" s="130"/>
      <c r="H41" s="130"/>
      <c r="I41" s="130"/>
      <c r="J41" s="130"/>
      <c r="K41" s="130"/>
      <c r="L41" s="130"/>
      <c r="M41" s="159">
        <f t="shared" ref="M41:M42" si="10">SUM(C41:F41)</f>
        <v>0</v>
      </c>
      <c r="N41" s="142"/>
      <c r="O41" s="143"/>
    </row>
    <row r="42" spans="1:15" s="144" customFormat="1" ht="13.5" thickBot="1" x14ac:dyDescent="0.3">
      <c r="A42" s="138" t="s">
        <v>128</v>
      </c>
      <c r="B42" s="139"/>
      <c r="C42" s="113">
        <f>SUM(C40:C41)</f>
        <v>0</v>
      </c>
      <c r="D42" s="113">
        <f>SUM(D40:D41)</f>
        <v>0</v>
      </c>
      <c r="E42" s="113">
        <f>SUM(E40:E41)</f>
        <v>0</v>
      </c>
      <c r="F42" s="113">
        <f>SUM(F40:F41)</f>
        <v>0</v>
      </c>
      <c r="G42" s="130"/>
      <c r="H42" s="130"/>
      <c r="I42" s="130"/>
      <c r="J42" s="130"/>
      <c r="K42" s="130"/>
      <c r="L42" s="130"/>
      <c r="M42" s="159">
        <f t="shared" si="10"/>
        <v>0</v>
      </c>
      <c r="N42" s="142"/>
      <c r="O42" s="143" t="b">
        <f>M42=M33</f>
        <v>1</v>
      </c>
    </row>
    <row r="43" spans="1:15" s="144" customFormat="1" ht="26.5" thickBot="1" x14ac:dyDescent="0.3">
      <c r="A43" s="277" t="s">
        <v>137</v>
      </c>
      <c r="B43" s="139"/>
      <c r="C43" s="160">
        <f>IFERROR(C40/C81,0)</f>
        <v>0</v>
      </c>
      <c r="D43" s="160">
        <f>IFERROR(D40/D81,0)</f>
        <v>0</v>
      </c>
      <c r="E43" s="160">
        <f>IFERROR(E40/E81,0)</f>
        <v>0</v>
      </c>
      <c r="F43" s="160">
        <f>IFERROR(F40/F81,0)</f>
        <v>0</v>
      </c>
      <c r="G43" s="161"/>
      <c r="H43" s="161"/>
      <c r="I43" s="161"/>
      <c r="J43" s="161"/>
      <c r="K43" s="161"/>
      <c r="L43" s="161"/>
      <c r="M43" s="160">
        <f>IFERROR(M40/M81,0)</f>
        <v>0</v>
      </c>
      <c r="N43" s="142"/>
      <c r="O43" s="143"/>
    </row>
    <row r="44" spans="1:15" s="166" customFormat="1" ht="13.5" thickBot="1" x14ac:dyDescent="0.3">
      <c r="A44" s="162"/>
      <c r="B44" s="163"/>
      <c r="C44" s="161"/>
      <c r="D44" s="161"/>
      <c r="E44" s="161"/>
      <c r="F44" s="161"/>
      <c r="G44" s="161"/>
      <c r="H44" s="161"/>
      <c r="I44" s="161"/>
      <c r="J44" s="161"/>
      <c r="K44" s="161"/>
      <c r="L44" s="161"/>
      <c r="M44" s="161"/>
      <c r="N44" s="164"/>
      <c r="O44" s="165"/>
    </row>
    <row r="45" spans="1:15" s="51" customFormat="1" ht="130.5" thickBot="1" x14ac:dyDescent="0.3">
      <c r="A45" s="300" t="s">
        <v>138</v>
      </c>
      <c r="B45" s="301"/>
      <c r="C45" s="53" t="s">
        <v>139</v>
      </c>
      <c r="D45" s="53" t="s">
        <v>140</v>
      </c>
      <c r="E45" s="53" t="s">
        <v>141</v>
      </c>
      <c r="F45" s="298" t="s">
        <v>142</v>
      </c>
      <c r="G45" s="299"/>
      <c r="H45" s="299"/>
      <c r="I45" s="299"/>
      <c r="J45" s="52"/>
      <c r="K45" s="52"/>
      <c r="L45" s="52"/>
      <c r="M45" s="52"/>
      <c r="N45" s="50"/>
      <c r="O45" s="65"/>
    </row>
    <row r="46" spans="1:15" ht="13.5" thickBot="1" x14ac:dyDescent="0.3">
      <c r="A46" s="54" t="s">
        <v>143</v>
      </c>
      <c r="B46" s="167"/>
      <c r="C46" s="168">
        <f>M66</f>
        <v>0</v>
      </c>
      <c r="D46" s="168">
        <f>IFERROR((1-F46)*C46,0)</f>
        <v>0</v>
      </c>
      <c r="E46" s="169">
        <f>IFERROR(D46-C46,0)</f>
        <v>0</v>
      </c>
      <c r="F46" s="293">
        <f>$F$50</f>
        <v>0</v>
      </c>
      <c r="G46" s="293"/>
      <c r="H46" s="293"/>
      <c r="I46" s="293"/>
      <c r="J46" s="170"/>
      <c r="K46" s="170"/>
      <c r="L46" s="170"/>
      <c r="M46" s="170"/>
    </row>
    <row r="47" spans="1:15" ht="13.5" thickBot="1" x14ac:dyDescent="0.3">
      <c r="A47" s="54" t="s">
        <v>144</v>
      </c>
      <c r="B47" s="167"/>
      <c r="C47" s="168">
        <f>M67</f>
        <v>0</v>
      </c>
      <c r="D47" s="168">
        <f t="shared" ref="D47:D49" si="11">IFERROR((1-F47)*C47,0)</f>
        <v>0</v>
      </c>
      <c r="E47" s="169">
        <f t="shared" ref="E47:E49" si="12">IFERROR(D47-C47,0)</f>
        <v>0</v>
      </c>
      <c r="F47" s="293">
        <f>$F$50</f>
        <v>0</v>
      </c>
      <c r="G47" s="293"/>
      <c r="H47" s="293"/>
      <c r="I47" s="293"/>
      <c r="J47" s="170"/>
      <c r="K47" s="170"/>
      <c r="L47" s="170"/>
      <c r="M47" s="170"/>
    </row>
    <row r="48" spans="1:15" ht="13.5" thickBot="1" x14ac:dyDescent="0.3">
      <c r="A48" s="54" t="s">
        <v>145</v>
      </c>
      <c r="B48" s="167"/>
      <c r="C48" s="168">
        <f>M68</f>
        <v>0</v>
      </c>
      <c r="D48" s="168">
        <f t="shared" si="11"/>
        <v>0</v>
      </c>
      <c r="E48" s="169">
        <f t="shared" si="12"/>
        <v>0</v>
      </c>
      <c r="F48" s="293">
        <f>$F$50</f>
        <v>0</v>
      </c>
      <c r="G48" s="293"/>
      <c r="H48" s="293"/>
      <c r="I48" s="293"/>
      <c r="J48" s="171"/>
      <c r="K48" s="170"/>
      <c r="L48" s="170"/>
      <c r="M48" s="170"/>
    </row>
    <row r="49" spans="1:15" ht="13.5" thickBot="1" x14ac:dyDescent="0.3">
      <c r="A49" s="54" t="s">
        <v>146</v>
      </c>
      <c r="B49" s="167"/>
      <c r="C49" s="168">
        <f>M69</f>
        <v>0</v>
      </c>
      <c r="D49" s="168">
        <f t="shared" si="11"/>
        <v>0</v>
      </c>
      <c r="E49" s="169">
        <f t="shared" si="12"/>
        <v>0</v>
      </c>
      <c r="F49" s="293">
        <f>$F$50</f>
        <v>0</v>
      </c>
      <c r="G49" s="293"/>
      <c r="H49" s="293"/>
      <c r="I49" s="293"/>
      <c r="J49" s="170"/>
      <c r="K49" s="170"/>
      <c r="L49" s="170"/>
      <c r="M49" s="170"/>
    </row>
    <row r="50" spans="1:15" s="177" customFormat="1" ht="13.5" thickBot="1" x14ac:dyDescent="0.3">
      <c r="A50" s="56" t="s">
        <v>13</v>
      </c>
      <c r="B50" s="172"/>
      <c r="C50" s="173">
        <f>M70</f>
        <v>0</v>
      </c>
      <c r="D50" s="173">
        <f>M72</f>
        <v>0</v>
      </c>
      <c r="E50" s="174">
        <f t="shared" ref="E50" si="13">D50-C50</f>
        <v>0</v>
      </c>
      <c r="F50" s="294">
        <f>IFERROR(1-(D50/C50),0)</f>
        <v>0</v>
      </c>
      <c r="G50" s="294"/>
      <c r="H50" s="294"/>
      <c r="I50" s="294"/>
      <c r="J50" s="57"/>
      <c r="K50" s="57"/>
      <c r="L50" s="57"/>
      <c r="M50" s="57"/>
      <c r="N50" s="175"/>
      <c r="O50" s="176" t="b">
        <f>D50=M72</f>
        <v>1</v>
      </c>
    </row>
    <row r="51" spans="1:15" s="177" customFormat="1" ht="13.5" thickBot="1" x14ac:dyDescent="0.3">
      <c r="A51" s="58"/>
      <c r="B51" s="178"/>
      <c r="C51" s="178"/>
      <c r="D51" s="178"/>
      <c r="E51" s="152"/>
      <c r="F51" s="179"/>
      <c r="G51" s="179"/>
      <c r="H51" s="179"/>
      <c r="I51" s="179"/>
      <c r="J51" s="57"/>
      <c r="K51" s="57"/>
      <c r="L51" s="57"/>
      <c r="M51" s="57"/>
      <c r="N51" s="175"/>
      <c r="O51" s="176"/>
    </row>
    <row r="52" spans="1:15" ht="13.5" thickBot="1" x14ac:dyDescent="0.3">
      <c r="A52" s="54" t="s">
        <v>147</v>
      </c>
      <c r="B52" s="54"/>
      <c r="C52" s="180">
        <f>M64</f>
        <v>0</v>
      </c>
      <c r="D52" s="55">
        <f>IFERROR(D50/M33,0)</f>
        <v>0</v>
      </c>
      <c r="G52" s="279"/>
      <c r="H52" s="279"/>
      <c r="I52" s="279"/>
      <c r="J52" s="279"/>
      <c r="K52" s="279"/>
      <c r="L52" s="279"/>
      <c r="M52" s="279"/>
    </row>
    <row r="53" spans="1:15" x14ac:dyDescent="0.25">
      <c r="A53" s="261" t="s">
        <v>148</v>
      </c>
      <c r="B53" s="261"/>
      <c r="C53" s="262">
        <f>M71</f>
        <v>0</v>
      </c>
      <c r="D53" s="263">
        <f>M73</f>
        <v>0</v>
      </c>
      <c r="G53" s="279"/>
      <c r="H53" s="279"/>
      <c r="I53" s="279"/>
      <c r="J53" s="279"/>
      <c r="K53" s="279"/>
      <c r="L53" s="279"/>
      <c r="M53" s="279"/>
    </row>
    <row r="54" spans="1:15" x14ac:dyDescent="0.25">
      <c r="A54" s="93"/>
      <c r="B54" s="267"/>
      <c r="C54" s="93"/>
      <c r="D54" s="93"/>
      <c r="E54" s="93"/>
      <c r="F54" s="93"/>
      <c r="G54" s="93"/>
      <c r="H54" s="93"/>
      <c r="I54" s="93"/>
      <c r="J54" s="93"/>
      <c r="K54" s="93"/>
      <c r="L54" s="93"/>
      <c r="M54" s="95"/>
      <c r="N54" s="182"/>
    </row>
    <row r="55" spans="1:15" s="186" customFormat="1" ht="13.5" hidden="1" outlineLevel="1" thickBot="1" x14ac:dyDescent="0.3">
      <c r="A55" s="264" t="s">
        <v>29</v>
      </c>
      <c r="B55" s="265"/>
      <c r="C55" s="266"/>
      <c r="D55" s="266"/>
      <c r="E55" s="266"/>
      <c r="F55" s="266"/>
      <c r="G55" s="266"/>
      <c r="H55" s="266"/>
      <c r="I55" s="266"/>
      <c r="J55" s="266"/>
      <c r="K55" s="266"/>
      <c r="L55" s="266"/>
      <c r="M55" s="240" t="s">
        <v>13</v>
      </c>
      <c r="N55" s="185"/>
    </row>
    <row r="56" spans="1:15" s="186" customFormat="1" ht="13.5" hidden="1" outlineLevel="1" thickBot="1" x14ac:dyDescent="0.3">
      <c r="A56" s="183" t="s">
        <v>51</v>
      </c>
      <c r="B56" s="187" t="s">
        <v>28</v>
      </c>
      <c r="C56" s="188" t="str">
        <f t="shared" ref="C56:L56" si="14">IFERROR(IF(C11=0,"",YEAR(C11)),"")</f>
        <v/>
      </c>
      <c r="D56" s="188" t="str">
        <f t="shared" si="14"/>
        <v/>
      </c>
      <c r="E56" s="188" t="str">
        <f t="shared" si="14"/>
        <v/>
      </c>
      <c r="F56" s="188" t="str">
        <f t="shared" si="14"/>
        <v/>
      </c>
      <c r="G56" s="188" t="str">
        <f t="shared" si="14"/>
        <v/>
      </c>
      <c r="H56" s="188" t="str">
        <f t="shared" si="14"/>
        <v/>
      </c>
      <c r="I56" s="188" t="str">
        <f t="shared" si="14"/>
        <v/>
      </c>
      <c r="J56" s="188" t="str">
        <f t="shared" si="14"/>
        <v/>
      </c>
      <c r="K56" s="188" t="str">
        <f t="shared" si="14"/>
        <v/>
      </c>
      <c r="L56" s="188" t="str">
        <f t="shared" si="14"/>
        <v/>
      </c>
      <c r="M56" s="189"/>
      <c r="N56" s="185"/>
    </row>
    <row r="57" spans="1:15" s="186" customFormat="1" ht="13.5" hidden="1" outlineLevel="1" thickBot="1" x14ac:dyDescent="0.3">
      <c r="A57" s="183" t="s">
        <v>101</v>
      </c>
      <c r="B57" s="187"/>
      <c r="C57" s="188">
        <f>COUNTA(C10)</f>
        <v>0</v>
      </c>
      <c r="D57" s="188">
        <f t="shared" ref="D57:L57" si="15">COUNTA(D10)</f>
        <v>0</v>
      </c>
      <c r="E57" s="188">
        <f t="shared" si="15"/>
        <v>0</v>
      </c>
      <c r="F57" s="188">
        <f t="shared" si="15"/>
        <v>0</v>
      </c>
      <c r="G57" s="188">
        <f t="shared" si="15"/>
        <v>0</v>
      </c>
      <c r="H57" s="188">
        <f t="shared" si="15"/>
        <v>0</v>
      </c>
      <c r="I57" s="188">
        <f t="shared" si="15"/>
        <v>0</v>
      </c>
      <c r="J57" s="188">
        <f t="shared" si="15"/>
        <v>0</v>
      </c>
      <c r="K57" s="188">
        <f t="shared" si="15"/>
        <v>0</v>
      </c>
      <c r="L57" s="188">
        <f t="shared" si="15"/>
        <v>0</v>
      </c>
      <c r="M57" s="191">
        <f>SUM(C57:L57)</f>
        <v>0</v>
      </c>
      <c r="N57" s="185"/>
    </row>
    <row r="58" spans="1:15" s="186" customFormat="1" ht="13.5" hidden="1" outlineLevel="1" thickBot="1" x14ac:dyDescent="0.3">
      <c r="A58" s="183" t="s">
        <v>0</v>
      </c>
      <c r="B58" s="187"/>
      <c r="C58" s="188">
        <f t="shared" ref="C58:L58" si="16">(COUNTA(C10))*$C$4</f>
        <v>0</v>
      </c>
      <c r="D58" s="188">
        <f t="shared" si="16"/>
        <v>0</v>
      </c>
      <c r="E58" s="188">
        <f t="shared" si="16"/>
        <v>0</v>
      </c>
      <c r="F58" s="188">
        <f t="shared" si="16"/>
        <v>0</v>
      </c>
      <c r="G58" s="188">
        <f t="shared" si="16"/>
        <v>0</v>
      </c>
      <c r="H58" s="188">
        <f t="shared" si="16"/>
        <v>0</v>
      </c>
      <c r="I58" s="188">
        <f t="shared" si="16"/>
        <v>0</v>
      </c>
      <c r="J58" s="188">
        <f t="shared" si="16"/>
        <v>0</v>
      </c>
      <c r="K58" s="188">
        <f t="shared" si="16"/>
        <v>0</v>
      </c>
      <c r="L58" s="190">
        <f t="shared" si="16"/>
        <v>0</v>
      </c>
      <c r="M58" s="191">
        <f>SUM(C58:L58)</f>
        <v>0</v>
      </c>
      <c r="N58" s="185"/>
    </row>
    <row r="59" spans="1:15" s="186" customFormat="1" ht="13.5" hidden="1" outlineLevel="1" thickBot="1" x14ac:dyDescent="0.3">
      <c r="A59" s="183" t="s">
        <v>7</v>
      </c>
      <c r="B59" s="187"/>
      <c r="C59" s="188">
        <f t="shared" ref="C59:L59" si="17">C58*C12</f>
        <v>0</v>
      </c>
      <c r="D59" s="188">
        <f t="shared" si="17"/>
        <v>0</v>
      </c>
      <c r="E59" s="188">
        <f t="shared" si="17"/>
        <v>0</v>
      </c>
      <c r="F59" s="188">
        <f t="shared" si="17"/>
        <v>0</v>
      </c>
      <c r="G59" s="188">
        <f t="shared" si="17"/>
        <v>0</v>
      </c>
      <c r="H59" s="188">
        <f t="shared" si="17"/>
        <v>0</v>
      </c>
      <c r="I59" s="188">
        <f t="shared" si="17"/>
        <v>0</v>
      </c>
      <c r="J59" s="188">
        <f t="shared" si="17"/>
        <v>0</v>
      </c>
      <c r="K59" s="188">
        <f t="shared" si="17"/>
        <v>0</v>
      </c>
      <c r="L59" s="190">
        <f t="shared" si="17"/>
        <v>0</v>
      </c>
      <c r="M59" s="192">
        <f>SUM(C59:L59)</f>
        <v>0</v>
      </c>
      <c r="N59" s="185"/>
    </row>
    <row r="60" spans="1:15" s="186" customFormat="1" ht="13.5" hidden="1" outlineLevel="1" thickBot="1" x14ac:dyDescent="0.3">
      <c r="A60" s="193"/>
      <c r="B60" s="194"/>
      <c r="C60" s="195" t="s">
        <v>30</v>
      </c>
      <c r="D60" s="196"/>
      <c r="E60" s="196"/>
      <c r="F60" s="196"/>
      <c r="G60" s="196"/>
      <c r="H60" s="196"/>
      <c r="I60" s="196"/>
      <c r="J60" s="196"/>
      <c r="K60" s="196"/>
      <c r="L60" s="197"/>
      <c r="M60" s="192"/>
      <c r="N60" s="185"/>
    </row>
    <row r="61" spans="1:15" s="186" customFormat="1" ht="13.5" hidden="1" outlineLevel="1" thickBot="1" x14ac:dyDescent="0.3">
      <c r="A61" s="198" t="str">
        <f>A70</f>
        <v>Total Förderungspauschalen ECH ohne Abgleich Kurserfolg und 40%</v>
      </c>
      <c r="B61" s="199"/>
      <c r="C61" s="200">
        <f t="shared" ref="C61:L61" si="18">C70</f>
        <v>0</v>
      </c>
      <c r="D61" s="200">
        <f t="shared" si="18"/>
        <v>0</v>
      </c>
      <c r="E61" s="200">
        <f t="shared" si="18"/>
        <v>0</v>
      </c>
      <c r="F61" s="200">
        <f t="shared" si="18"/>
        <v>0</v>
      </c>
      <c r="G61" s="200">
        <f t="shared" si="18"/>
        <v>0</v>
      </c>
      <c r="H61" s="200">
        <f t="shared" si="18"/>
        <v>0</v>
      </c>
      <c r="I61" s="200">
        <f t="shared" si="18"/>
        <v>0</v>
      </c>
      <c r="J61" s="200">
        <f t="shared" si="18"/>
        <v>0</v>
      </c>
      <c r="K61" s="200">
        <f t="shared" si="18"/>
        <v>0</v>
      </c>
      <c r="L61" s="200">
        <f t="shared" si="18"/>
        <v>0</v>
      </c>
      <c r="M61" s="184"/>
      <c r="N61" s="185"/>
    </row>
    <row r="62" spans="1:15" s="186" customFormat="1" ht="13.5" hidden="1" outlineLevel="1" thickBot="1" x14ac:dyDescent="0.3">
      <c r="A62" s="198" t="s">
        <v>43</v>
      </c>
      <c r="B62" s="201">
        <v>0.4</v>
      </c>
      <c r="C62" s="200">
        <f>IFERROR($B$62*$M$33/(COUNT($C$56:$L$56)),0)</f>
        <v>0</v>
      </c>
      <c r="D62" s="200">
        <f>IFERROR($B$62*$M$33/(COUNT($C$56:$L$56)),0)</f>
        <v>0</v>
      </c>
      <c r="E62" s="200">
        <f t="shared" ref="E62:L62" si="19">IFERROR($B$62*$M$33/(COUNT($C$56:$L$56)),0)</f>
        <v>0</v>
      </c>
      <c r="F62" s="200">
        <f t="shared" si="19"/>
        <v>0</v>
      </c>
      <c r="G62" s="200">
        <f t="shared" si="19"/>
        <v>0</v>
      </c>
      <c r="H62" s="200">
        <f t="shared" si="19"/>
        <v>0</v>
      </c>
      <c r="I62" s="200">
        <f t="shared" si="19"/>
        <v>0</v>
      </c>
      <c r="J62" s="200">
        <f t="shared" si="19"/>
        <v>0</v>
      </c>
      <c r="K62" s="200">
        <f t="shared" si="19"/>
        <v>0</v>
      </c>
      <c r="L62" s="200">
        <f t="shared" si="19"/>
        <v>0</v>
      </c>
      <c r="M62" s="184"/>
      <c r="N62" s="185"/>
    </row>
    <row r="63" spans="1:15" s="186" customFormat="1" hidden="1" outlineLevel="1" x14ac:dyDescent="0.25">
      <c r="A63" s="202" t="s">
        <v>31</v>
      </c>
      <c r="B63" s="203"/>
      <c r="C63" s="204">
        <f>IFERROR(-$M$36/(COUNT($C$56:$L$56)),0)</f>
        <v>0</v>
      </c>
      <c r="D63" s="204">
        <f t="shared" ref="D63:L63" si="20">IFERROR(-$M$36/(COUNT($C$56:$L$56)),0)</f>
        <v>0</v>
      </c>
      <c r="E63" s="204">
        <f t="shared" si="20"/>
        <v>0</v>
      </c>
      <c r="F63" s="204">
        <f t="shared" si="20"/>
        <v>0</v>
      </c>
      <c r="G63" s="204">
        <f t="shared" si="20"/>
        <v>0</v>
      </c>
      <c r="H63" s="204">
        <f t="shared" si="20"/>
        <v>0</v>
      </c>
      <c r="I63" s="204">
        <f t="shared" si="20"/>
        <v>0</v>
      </c>
      <c r="J63" s="204">
        <f t="shared" si="20"/>
        <v>0</v>
      </c>
      <c r="K63" s="204">
        <f t="shared" si="20"/>
        <v>0</v>
      </c>
      <c r="L63" s="204">
        <f t="shared" si="20"/>
        <v>0</v>
      </c>
      <c r="M63" s="205"/>
      <c r="N63" s="185"/>
    </row>
    <row r="64" spans="1:15" s="186" customFormat="1" ht="13.5" hidden="1" outlineLevel="1" thickBot="1" x14ac:dyDescent="0.3">
      <c r="A64" s="198" t="s">
        <v>44</v>
      </c>
      <c r="B64" s="206" t="s">
        <v>50</v>
      </c>
      <c r="C64" s="207">
        <f t="shared" ref="C64:M64" si="21">IFERROR(C70/C33,0)</f>
        <v>0</v>
      </c>
      <c r="D64" s="207">
        <f t="shared" si="21"/>
        <v>0</v>
      </c>
      <c r="E64" s="207">
        <f t="shared" si="21"/>
        <v>0</v>
      </c>
      <c r="F64" s="207">
        <f t="shared" si="21"/>
        <v>0</v>
      </c>
      <c r="G64" s="207">
        <f t="shared" si="21"/>
        <v>0</v>
      </c>
      <c r="H64" s="207">
        <f t="shared" si="21"/>
        <v>0</v>
      </c>
      <c r="I64" s="207">
        <f t="shared" si="21"/>
        <v>0</v>
      </c>
      <c r="J64" s="207">
        <f t="shared" si="21"/>
        <v>0</v>
      </c>
      <c r="K64" s="207">
        <f t="shared" si="21"/>
        <v>0</v>
      </c>
      <c r="L64" s="207">
        <f t="shared" si="21"/>
        <v>0</v>
      </c>
      <c r="M64" s="208">
        <f t="shared" si="21"/>
        <v>0</v>
      </c>
      <c r="N64" s="209"/>
      <c r="O64" s="186" t="b">
        <f>M64=M90</f>
        <v>1</v>
      </c>
    </row>
    <row r="65" spans="1:15" s="215" customFormat="1" hidden="1" outlineLevel="1" x14ac:dyDescent="0.25">
      <c r="A65" s="210"/>
      <c r="B65" s="211"/>
      <c r="C65" s="212"/>
      <c r="D65" s="212"/>
      <c r="E65" s="212"/>
      <c r="F65" s="212"/>
      <c r="G65" s="212"/>
      <c r="H65" s="212"/>
      <c r="I65" s="212"/>
      <c r="J65" s="212"/>
      <c r="K65" s="212"/>
      <c r="L65" s="212"/>
      <c r="M65" s="213"/>
      <c r="N65" s="214"/>
    </row>
    <row r="66" spans="1:15" s="186" customFormat="1" ht="13.5" hidden="1" outlineLevel="1" thickBot="1" x14ac:dyDescent="0.3">
      <c r="A66" s="216" t="s">
        <v>57</v>
      </c>
      <c r="B66" s="217"/>
      <c r="C66" s="218">
        <f>IFERROR(IF(C$11=0,0,$M66/$M$11),0)</f>
        <v>0</v>
      </c>
      <c r="D66" s="218">
        <f t="shared" ref="D66:L68" si="22">IFERROR(IF(D$11=0,0,$M66/$M$11),0)</f>
        <v>0</v>
      </c>
      <c r="E66" s="218">
        <f t="shared" si="22"/>
        <v>0</v>
      </c>
      <c r="F66" s="218">
        <f t="shared" si="22"/>
        <v>0</v>
      </c>
      <c r="G66" s="218">
        <f t="shared" si="22"/>
        <v>0</v>
      </c>
      <c r="H66" s="218">
        <f t="shared" si="22"/>
        <v>0</v>
      </c>
      <c r="I66" s="218">
        <f t="shared" si="22"/>
        <v>0</v>
      </c>
      <c r="J66" s="218">
        <f t="shared" si="22"/>
        <v>0</v>
      </c>
      <c r="K66" s="218">
        <f t="shared" si="22"/>
        <v>0</v>
      </c>
      <c r="L66" s="218">
        <f t="shared" si="22"/>
        <v>0</v>
      </c>
      <c r="M66" s="219">
        <f>IFERROR(IF($C5="ja",HLOOKUP($C$4,Förderbeiträge,3,FALSE),0),0)</f>
        <v>0</v>
      </c>
      <c r="N66" s="185"/>
    </row>
    <row r="67" spans="1:15" s="186" customFormat="1" ht="13.5" hidden="1" outlineLevel="1" thickBot="1" x14ac:dyDescent="0.3">
      <c r="A67" s="220" t="s">
        <v>58</v>
      </c>
      <c r="B67" s="221"/>
      <c r="C67" s="218">
        <f t="shared" ref="C67:C68" si="23">IFERROR(IF(C$11=0,0,$M67/$M$11),0)</f>
        <v>0</v>
      </c>
      <c r="D67" s="218">
        <f t="shared" si="22"/>
        <v>0</v>
      </c>
      <c r="E67" s="218">
        <f t="shared" si="22"/>
        <v>0</v>
      </c>
      <c r="F67" s="218">
        <f t="shared" si="22"/>
        <v>0</v>
      </c>
      <c r="G67" s="218">
        <f t="shared" si="22"/>
        <v>0</v>
      </c>
      <c r="H67" s="218">
        <f t="shared" si="22"/>
        <v>0</v>
      </c>
      <c r="I67" s="218">
        <f t="shared" si="22"/>
        <v>0</v>
      </c>
      <c r="J67" s="218">
        <f t="shared" si="22"/>
        <v>0</v>
      </c>
      <c r="K67" s="218">
        <f t="shared" si="22"/>
        <v>0</v>
      </c>
      <c r="L67" s="218">
        <f t="shared" si="22"/>
        <v>0</v>
      </c>
      <c r="M67" s="192">
        <f>IFERROR(IF($C6="ja",HLOOKUP($C$4,Förderbeiträge,4,FALSE),0),0)</f>
        <v>0</v>
      </c>
      <c r="N67" s="185"/>
    </row>
    <row r="68" spans="1:15" s="186" customFormat="1" ht="13.5" hidden="1" outlineLevel="1" thickBot="1" x14ac:dyDescent="0.3">
      <c r="A68" s="220" t="s">
        <v>59</v>
      </c>
      <c r="B68" s="221"/>
      <c r="C68" s="218">
        <f t="shared" si="23"/>
        <v>0</v>
      </c>
      <c r="D68" s="218">
        <f t="shared" si="22"/>
        <v>0</v>
      </c>
      <c r="E68" s="218">
        <f t="shared" si="22"/>
        <v>0</v>
      </c>
      <c r="F68" s="218">
        <f t="shared" si="22"/>
        <v>0</v>
      </c>
      <c r="G68" s="218">
        <f t="shared" si="22"/>
        <v>0</v>
      </c>
      <c r="H68" s="218">
        <f t="shared" si="22"/>
        <v>0</v>
      </c>
      <c r="I68" s="218">
        <f t="shared" si="22"/>
        <v>0</v>
      </c>
      <c r="J68" s="218">
        <f t="shared" si="22"/>
        <v>0</v>
      </c>
      <c r="K68" s="218">
        <f t="shared" si="22"/>
        <v>0</v>
      </c>
      <c r="L68" s="218">
        <f t="shared" si="22"/>
        <v>0</v>
      </c>
      <c r="M68" s="192">
        <f>IFERROR(IF($C7="ja",HLOOKUP($C$4,Förderbeiträge,5,FALSE),0),0)</f>
        <v>0</v>
      </c>
      <c r="N68" s="185"/>
    </row>
    <row r="69" spans="1:15" s="186" customFormat="1" ht="13.5" hidden="1" outlineLevel="1" thickBot="1" x14ac:dyDescent="0.3">
      <c r="A69" s="220" t="s">
        <v>60</v>
      </c>
      <c r="B69" s="221"/>
      <c r="C69" s="222">
        <f t="shared" ref="C69:L69" si="24">IF(C$10="",0,$M69/$M$10)</f>
        <v>0</v>
      </c>
      <c r="D69" s="222">
        <f t="shared" si="24"/>
        <v>0</v>
      </c>
      <c r="E69" s="222">
        <f t="shared" si="24"/>
        <v>0</v>
      </c>
      <c r="F69" s="222">
        <f t="shared" si="24"/>
        <v>0</v>
      </c>
      <c r="G69" s="222">
        <f t="shared" si="24"/>
        <v>0</v>
      </c>
      <c r="H69" s="222">
        <f t="shared" si="24"/>
        <v>0</v>
      </c>
      <c r="I69" s="222">
        <f t="shared" si="24"/>
        <v>0</v>
      </c>
      <c r="J69" s="222">
        <f t="shared" si="24"/>
        <v>0</v>
      </c>
      <c r="K69" s="222">
        <f t="shared" si="24"/>
        <v>0</v>
      </c>
      <c r="L69" s="223">
        <f t="shared" si="24"/>
        <v>0</v>
      </c>
      <c r="M69" s="192">
        <f>IFERROR(IF($C8="ja",HLOOKUP($C$4,Förderbeiträge,6,FALSE)*$M$10,0),0)</f>
        <v>0</v>
      </c>
      <c r="N69" s="185"/>
    </row>
    <row r="70" spans="1:15" s="226" customFormat="1" ht="13.5" hidden="1" outlineLevel="1" thickBot="1" x14ac:dyDescent="0.3">
      <c r="A70" s="224" t="s">
        <v>56</v>
      </c>
      <c r="B70" s="225"/>
      <c r="C70" s="222">
        <f>SUM(C66:C69)</f>
        <v>0</v>
      </c>
      <c r="D70" s="222">
        <f t="shared" ref="D70:L70" si="25">SUM(D66:D69)</f>
        <v>0</v>
      </c>
      <c r="E70" s="222">
        <f>SUM(E66:E69)</f>
        <v>0</v>
      </c>
      <c r="F70" s="222">
        <f t="shared" si="25"/>
        <v>0</v>
      </c>
      <c r="G70" s="222">
        <f t="shared" si="25"/>
        <v>0</v>
      </c>
      <c r="H70" s="222">
        <f t="shared" si="25"/>
        <v>0</v>
      </c>
      <c r="I70" s="222">
        <f t="shared" si="25"/>
        <v>0</v>
      </c>
      <c r="J70" s="222">
        <f t="shared" si="25"/>
        <v>0</v>
      </c>
      <c r="K70" s="222">
        <f t="shared" si="25"/>
        <v>0</v>
      </c>
      <c r="L70" s="222">
        <f t="shared" si="25"/>
        <v>0</v>
      </c>
      <c r="M70" s="192">
        <f>SUM(M66:M69)</f>
        <v>0</v>
      </c>
      <c r="N70" s="185"/>
      <c r="O70" s="186"/>
    </row>
    <row r="71" spans="1:15" s="186" customFormat="1" ht="13.5" hidden="1" outlineLevel="1" thickBot="1" x14ac:dyDescent="0.3">
      <c r="A71" s="224" t="s">
        <v>22</v>
      </c>
      <c r="B71" s="221"/>
      <c r="C71" s="222">
        <f t="shared" ref="C71:M71" si="26">C36+C70</f>
        <v>0</v>
      </c>
      <c r="D71" s="222">
        <f t="shared" si="26"/>
        <v>0</v>
      </c>
      <c r="E71" s="222">
        <f>E36+E70</f>
        <v>0</v>
      </c>
      <c r="F71" s="222">
        <f t="shared" si="26"/>
        <v>0</v>
      </c>
      <c r="G71" s="222">
        <f t="shared" si="26"/>
        <v>0</v>
      </c>
      <c r="H71" s="222">
        <f t="shared" si="26"/>
        <v>0</v>
      </c>
      <c r="I71" s="222">
        <f t="shared" si="26"/>
        <v>0</v>
      </c>
      <c r="J71" s="222">
        <f t="shared" si="26"/>
        <v>0</v>
      </c>
      <c r="K71" s="222">
        <f t="shared" si="26"/>
        <v>0</v>
      </c>
      <c r="L71" s="223">
        <f t="shared" si="26"/>
        <v>0</v>
      </c>
      <c r="M71" s="196">
        <f t="shared" si="26"/>
        <v>0</v>
      </c>
      <c r="N71" s="185"/>
    </row>
    <row r="72" spans="1:15" s="186" customFormat="1" ht="13.5" hidden="1" outlineLevel="1" thickBot="1" x14ac:dyDescent="0.3">
      <c r="A72" s="224" t="s">
        <v>55</v>
      </c>
      <c r="B72" s="227"/>
      <c r="C72" s="192">
        <f t="shared" ref="C72:D72" si="27">MIN(C61:C63)</f>
        <v>0</v>
      </c>
      <c r="D72" s="192">
        <f t="shared" si="27"/>
        <v>0</v>
      </c>
      <c r="E72" s="192">
        <f>MIN(E61:E63)</f>
        <v>0</v>
      </c>
      <c r="F72" s="192">
        <f>MIN(F61:F63)</f>
        <v>0</v>
      </c>
      <c r="G72" s="192">
        <f t="shared" ref="G72:L72" si="28">MIN(G61:G63)</f>
        <v>0</v>
      </c>
      <c r="H72" s="192">
        <f t="shared" si="28"/>
        <v>0</v>
      </c>
      <c r="I72" s="192">
        <f t="shared" si="28"/>
        <v>0</v>
      </c>
      <c r="J72" s="192">
        <f t="shared" si="28"/>
        <v>0</v>
      </c>
      <c r="K72" s="192">
        <f t="shared" si="28"/>
        <v>0</v>
      </c>
      <c r="L72" s="192">
        <f t="shared" si="28"/>
        <v>0</v>
      </c>
      <c r="M72" s="192">
        <f>SUM(C72:L72)</f>
        <v>0</v>
      </c>
      <c r="N72" s="185"/>
      <c r="O72" s="186" t="b">
        <f>M72=M40</f>
        <v>1</v>
      </c>
    </row>
    <row r="73" spans="1:15" s="186" customFormat="1" ht="13.5" hidden="1" outlineLevel="1" thickBot="1" x14ac:dyDescent="0.3">
      <c r="A73" s="220" t="s">
        <v>23</v>
      </c>
      <c r="B73" s="227"/>
      <c r="C73" s="196">
        <f t="shared" ref="C73:L73" si="29">C36+C72</f>
        <v>0</v>
      </c>
      <c r="D73" s="196">
        <f t="shared" si="29"/>
        <v>0</v>
      </c>
      <c r="E73" s="196">
        <f t="shared" si="29"/>
        <v>0</v>
      </c>
      <c r="F73" s="196">
        <f t="shared" si="29"/>
        <v>0</v>
      </c>
      <c r="G73" s="196">
        <f t="shared" si="29"/>
        <v>0</v>
      </c>
      <c r="H73" s="196">
        <f t="shared" si="29"/>
        <v>0</v>
      </c>
      <c r="I73" s="196">
        <f t="shared" si="29"/>
        <v>0</v>
      </c>
      <c r="J73" s="196">
        <f t="shared" si="29"/>
        <v>0</v>
      </c>
      <c r="K73" s="196">
        <f t="shared" si="29"/>
        <v>0</v>
      </c>
      <c r="L73" s="196">
        <f t="shared" si="29"/>
        <v>0</v>
      </c>
      <c r="M73" s="192">
        <f>M36+M72</f>
        <v>0</v>
      </c>
      <c r="N73" s="185"/>
    </row>
    <row r="74" spans="1:15" s="186" customFormat="1" hidden="1" outlineLevel="1" x14ac:dyDescent="0.25">
      <c r="A74" s="228" t="s">
        <v>61</v>
      </c>
      <c r="B74" s="229"/>
      <c r="C74" s="230">
        <f t="shared" ref="C74:M74" si="30">IFERROR(C72/C33,0)</f>
        <v>0</v>
      </c>
      <c r="D74" s="230">
        <f t="shared" si="30"/>
        <v>0</v>
      </c>
      <c r="E74" s="230">
        <f t="shared" si="30"/>
        <v>0</v>
      </c>
      <c r="F74" s="230">
        <f>IFERROR(F72/F33,0)</f>
        <v>0</v>
      </c>
      <c r="G74" s="230">
        <f t="shared" si="30"/>
        <v>0</v>
      </c>
      <c r="H74" s="230">
        <f t="shared" si="30"/>
        <v>0</v>
      </c>
      <c r="I74" s="230">
        <f t="shared" si="30"/>
        <v>0</v>
      </c>
      <c r="J74" s="230">
        <f t="shared" si="30"/>
        <v>0</v>
      </c>
      <c r="K74" s="230">
        <f t="shared" si="30"/>
        <v>0</v>
      </c>
      <c r="L74" s="230">
        <f t="shared" si="30"/>
        <v>0</v>
      </c>
      <c r="M74" s="231">
        <f t="shared" si="30"/>
        <v>0</v>
      </c>
      <c r="N74" s="209"/>
    </row>
    <row r="75" spans="1:15" s="237" customFormat="1" hidden="1" outlineLevel="1" x14ac:dyDescent="0.25">
      <c r="A75" s="232"/>
      <c r="B75" s="233"/>
      <c r="C75" s="233"/>
      <c r="D75" s="233"/>
      <c r="E75" s="233"/>
      <c r="F75" s="233"/>
      <c r="G75" s="233"/>
      <c r="H75" s="233"/>
      <c r="I75" s="233"/>
      <c r="J75" s="233"/>
      <c r="K75" s="233"/>
      <c r="L75" s="233"/>
      <c r="M75" s="234"/>
      <c r="N75" s="235"/>
      <c r="O75" s="236"/>
    </row>
    <row r="76" spans="1:15" s="226" customFormat="1" ht="13.5" hidden="1" outlineLevel="1" thickBot="1" x14ac:dyDescent="0.3">
      <c r="A76" s="238" t="str">
        <f>B56</f>
        <v>Jahr</v>
      </c>
      <c r="B76" s="239" t="str">
        <f>B39</f>
        <v>pro Jahr / Par année</v>
      </c>
      <c r="C76" s="240" t="str">
        <f>IF(MIN(C56:L56)=0,"",MIN(C56:L56))</f>
        <v/>
      </c>
      <c r="D76" s="240" t="str">
        <f>IFERROR(C76+1,"")</f>
        <v/>
      </c>
      <c r="E76" s="240" t="str">
        <f t="shared" ref="E76:F76" si="31">IFERROR(D76+1,"")</f>
        <v/>
      </c>
      <c r="F76" s="240" t="str">
        <f t="shared" si="31"/>
        <v/>
      </c>
      <c r="G76" s="241"/>
      <c r="H76" s="241"/>
      <c r="I76" s="241"/>
      <c r="J76" s="241"/>
      <c r="K76" s="241"/>
      <c r="L76" s="241"/>
      <c r="M76" s="242" t="s">
        <v>13</v>
      </c>
      <c r="N76" s="185"/>
      <c r="O76" s="186"/>
    </row>
    <row r="77" spans="1:15" s="186" customFormat="1" ht="13.5" hidden="1" outlineLevel="1" thickBot="1" x14ac:dyDescent="0.3">
      <c r="A77" s="198" t="str">
        <f>A12</f>
        <v>Anzahl Teilnehmende (TN) / Nombre de participants</v>
      </c>
      <c r="B77" s="199"/>
      <c r="C77" s="243">
        <f>SUMIF($C$56:$L$56,C$76,$C12:$L12)</f>
        <v>0</v>
      </c>
      <c r="D77" s="243">
        <f>SUMIF($C$56:$L$56,D$76,$C12:$L12)</f>
        <v>0</v>
      </c>
      <c r="E77" s="243">
        <f>SUMIF($C$56:$L$56,E$76,$C12:$L12)</f>
        <v>0</v>
      </c>
      <c r="F77" s="244">
        <f>SUMIF($C$56:$L$56,F$76,$C12:$L12)</f>
        <v>0</v>
      </c>
      <c r="G77" s="245"/>
      <c r="H77" s="245"/>
      <c r="I77" s="245"/>
      <c r="J77" s="245"/>
      <c r="K77" s="245"/>
      <c r="L77" s="245"/>
      <c r="M77" s="246">
        <f>SUM(C77:F77)</f>
        <v>0</v>
      </c>
      <c r="N77" s="247"/>
    </row>
    <row r="78" spans="1:15" s="186" customFormat="1" ht="13.5" hidden="1" outlineLevel="1" thickBot="1" x14ac:dyDescent="0.3">
      <c r="A78" s="198" t="str">
        <f>A58</f>
        <v>Anzahl Kurstage</v>
      </c>
      <c r="B78" s="199"/>
      <c r="C78" s="243">
        <f t="shared" ref="C78:F79" si="32">SUMIF($C$56:$L$56,C$76,$C58:$L58)</f>
        <v>0</v>
      </c>
      <c r="D78" s="243">
        <f t="shared" si="32"/>
        <v>0</v>
      </c>
      <c r="E78" s="243">
        <f t="shared" si="32"/>
        <v>0</v>
      </c>
      <c r="F78" s="244">
        <f t="shared" si="32"/>
        <v>0</v>
      </c>
      <c r="G78" s="245"/>
      <c r="H78" s="245"/>
      <c r="I78" s="245"/>
      <c r="J78" s="245"/>
      <c r="K78" s="245"/>
      <c r="L78" s="245"/>
      <c r="M78" s="246">
        <f t="shared" ref="M78:M89" si="33">SUM(C78:F78)</f>
        <v>0</v>
      </c>
      <c r="N78" s="247"/>
      <c r="O78" s="186" t="b">
        <f>M10=M78</f>
        <v>1</v>
      </c>
    </row>
    <row r="79" spans="1:15" s="186" customFormat="1" ht="13.5" hidden="1" outlineLevel="1" thickBot="1" x14ac:dyDescent="0.3">
      <c r="A79" s="198" t="str">
        <f>A59</f>
        <v>Anzahl TN-Tage</v>
      </c>
      <c r="B79" s="199"/>
      <c r="C79" s="243">
        <f t="shared" si="32"/>
        <v>0</v>
      </c>
      <c r="D79" s="243">
        <f t="shared" si="32"/>
        <v>0</v>
      </c>
      <c r="E79" s="243">
        <f t="shared" si="32"/>
        <v>0</v>
      </c>
      <c r="F79" s="244">
        <f t="shared" si="32"/>
        <v>0</v>
      </c>
      <c r="G79" s="245"/>
      <c r="H79" s="245"/>
      <c r="I79" s="245"/>
      <c r="J79" s="245"/>
      <c r="K79" s="245"/>
      <c r="L79" s="245"/>
      <c r="M79" s="246">
        <f t="shared" si="33"/>
        <v>0</v>
      </c>
      <c r="N79" s="247"/>
    </row>
    <row r="80" spans="1:15" s="186" customFormat="1" ht="13.5" hidden="1" outlineLevel="1" thickBot="1" x14ac:dyDescent="0.3">
      <c r="A80" s="198" t="str">
        <f>A57</f>
        <v>Anzahl Kurse</v>
      </c>
      <c r="B80" s="199"/>
      <c r="C80" s="243">
        <f>SUMIF($C$56:$L$56,C$76,$C57:$L57)</f>
        <v>0</v>
      </c>
      <c r="D80" s="243">
        <f t="shared" ref="D80:F80" si="34">SUMIF($C$56:$L$56,D$76,$C57:$L57)</f>
        <v>0</v>
      </c>
      <c r="E80" s="243">
        <f t="shared" si="34"/>
        <v>0</v>
      </c>
      <c r="F80" s="243">
        <f t="shared" si="34"/>
        <v>0</v>
      </c>
      <c r="G80" s="245"/>
      <c r="H80" s="245"/>
      <c r="I80" s="245"/>
      <c r="J80" s="245"/>
      <c r="K80" s="245"/>
      <c r="L80" s="245"/>
      <c r="M80" s="246">
        <f t="shared" si="33"/>
        <v>0</v>
      </c>
      <c r="N80" s="247"/>
    </row>
    <row r="81" spans="1:14" s="186" customFormat="1" ht="13.5" hidden="1" outlineLevel="1" thickBot="1" x14ac:dyDescent="0.3">
      <c r="A81" s="198" t="str">
        <f>A33</f>
        <v>Gesamtkosten / Coût total</v>
      </c>
      <c r="B81" s="199"/>
      <c r="C81" s="243">
        <f t="shared" ref="C81:F82" si="35">SUMIF($C$56:$L$56,C$76,$C33:$L33)</f>
        <v>0</v>
      </c>
      <c r="D81" s="243">
        <f t="shared" si="35"/>
        <v>0</v>
      </c>
      <c r="E81" s="243">
        <f t="shared" si="35"/>
        <v>0</v>
      </c>
      <c r="F81" s="244">
        <f t="shared" si="35"/>
        <v>0</v>
      </c>
      <c r="G81" s="245"/>
      <c r="H81" s="245"/>
      <c r="I81" s="245"/>
      <c r="J81" s="245"/>
      <c r="K81" s="245"/>
      <c r="L81" s="245"/>
      <c r="M81" s="246">
        <f t="shared" si="33"/>
        <v>0</v>
      </c>
      <c r="N81" s="247"/>
    </row>
    <row r="82" spans="1:14" s="186" customFormat="1" ht="13.5" hidden="1" outlineLevel="1" thickBot="1" x14ac:dyDescent="0.3">
      <c r="A82" s="198" t="str">
        <f>A34</f>
        <v>Einnahmen aus Kursgebühren / Revenus des frais de cours</v>
      </c>
      <c r="B82" s="199"/>
      <c r="C82" s="243">
        <f t="shared" si="35"/>
        <v>0</v>
      </c>
      <c r="D82" s="243">
        <f t="shared" si="35"/>
        <v>0</v>
      </c>
      <c r="E82" s="243">
        <f t="shared" si="35"/>
        <v>0</v>
      </c>
      <c r="F82" s="244">
        <f t="shared" si="35"/>
        <v>0</v>
      </c>
      <c r="G82" s="245"/>
      <c r="H82" s="245"/>
      <c r="I82" s="245"/>
      <c r="J82" s="245"/>
      <c r="K82" s="245"/>
      <c r="L82" s="245"/>
      <c r="M82" s="246">
        <f t="shared" si="33"/>
        <v>0</v>
      </c>
      <c r="N82" s="247"/>
    </row>
    <row r="83" spans="1:14" s="186" customFormat="1" ht="13.5" hidden="1" outlineLevel="1" thickBot="1" x14ac:dyDescent="0.3">
      <c r="A83" s="198" t="str">
        <f>A37</f>
        <v>Eigenleistungen / Prestations propres</v>
      </c>
      <c r="B83" s="199"/>
      <c r="C83" s="243">
        <f>SUMIF($C$56:$L$56,C$76,$C37:$L37)</f>
        <v>0</v>
      </c>
      <c r="D83" s="243">
        <f>SUMIF($C$56:$L$56,D$76,$C37:$L37)</f>
        <v>0</v>
      </c>
      <c r="E83" s="243">
        <f>SUMIF($C$56:$L$56,E$76,$C37:$L37)</f>
        <v>0</v>
      </c>
      <c r="F83" s="243">
        <f>SUMIF($C$56:$L$56,F$76,$C37:$L37)</f>
        <v>0</v>
      </c>
      <c r="G83" s="245"/>
      <c r="H83" s="245"/>
      <c r="I83" s="245"/>
      <c r="J83" s="245"/>
      <c r="K83" s="245"/>
      <c r="L83" s="245"/>
      <c r="M83" s="246">
        <f t="shared" si="33"/>
        <v>0</v>
      </c>
      <c r="N83" s="247"/>
    </row>
    <row r="84" spans="1:14" s="186" customFormat="1" ht="13.5" hidden="1" outlineLevel="1" thickBot="1" x14ac:dyDescent="0.3">
      <c r="A84" s="198" t="str">
        <f>A35</f>
        <v>Weitere Drittmittel (Sponsoren, Kanton usw.) / Autres tiers (sponsors, Cantons, etc.)</v>
      </c>
      <c r="B84" s="199"/>
      <c r="C84" s="243">
        <f>SUMIF($C$56:$L$56,C$76,$C35:$L35)</f>
        <v>0</v>
      </c>
      <c r="D84" s="243">
        <f t="shared" ref="D84:F84" si="36">SUMIF($C$56:$L$56,D$76,$C35:$L35)</f>
        <v>0</v>
      </c>
      <c r="E84" s="243">
        <f t="shared" si="36"/>
        <v>0</v>
      </c>
      <c r="F84" s="243">
        <f t="shared" si="36"/>
        <v>0</v>
      </c>
      <c r="G84" s="245"/>
      <c r="H84" s="245"/>
      <c r="I84" s="245"/>
      <c r="J84" s="245"/>
      <c r="K84" s="245"/>
      <c r="L84" s="245"/>
      <c r="M84" s="246">
        <f t="shared" si="33"/>
        <v>0</v>
      </c>
      <c r="N84" s="247"/>
    </row>
    <row r="85" spans="1:14" s="186" customFormat="1" ht="13.5" hidden="1" outlineLevel="1" thickBot="1" x14ac:dyDescent="0.3">
      <c r="A85" s="198" t="str">
        <f>A36</f>
        <v>Kurserfolg ohne Subventionen energieschweiz / Résultat sans l'aide de Suisse énergie</v>
      </c>
      <c r="B85" s="199"/>
      <c r="C85" s="243">
        <f>SUMIF($C$56:$L$56,C$76,$C36:$L36)</f>
        <v>0</v>
      </c>
      <c r="D85" s="243">
        <f>SUMIF($C$56:$L$56,D$76,$C36:$L36)</f>
        <v>0</v>
      </c>
      <c r="E85" s="243">
        <f>SUMIF($C$56:$L$56,E$76,$C36:$L36)</f>
        <v>0</v>
      </c>
      <c r="F85" s="244">
        <f>SUMIF($C$56:$L$56,F$76,$C36:$L36)</f>
        <v>0</v>
      </c>
      <c r="G85" s="245"/>
      <c r="H85" s="245"/>
      <c r="I85" s="245"/>
      <c r="J85" s="245"/>
      <c r="K85" s="245"/>
      <c r="L85" s="245"/>
      <c r="M85" s="246">
        <f t="shared" si="33"/>
        <v>0</v>
      </c>
      <c r="N85" s="247"/>
    </row>
    <row r="86" spans="1:14" s="186" customFormat="1" ht="13.5" hidden="1" outlineLevel="1" thickBot="1" x14ac:dyDescent="0.3">
      <c r="A86" s="198" t="str">
        <f>A70</f>
        <v>Total Förderungspauschalen ECH ohne Abgleich Kurserfolg und 40%</v>
      </c>
      <c r="B86" s="199"/>
      <c r="C86" s="243">
        <f>SUMIF($C$56:$L$56,C$76,$C70:$L70)</f>
        <v>0</v>
      </c>
      <c r="D86" s="243">
        <f>SUMIF($C$56:$L$56,D$76,$C70:$L70)</f>
        <v>0</v>
      </c>
      <c r="E86" s="243">
        <f>SUMIF($C$56:$L$56,E$76,$C70:$L70)</f>
        <v>0</v>
      </c>
      <c r="F86" s="244">
        <f>SUMIF($C$56:$L$56,F$76,$C70:$L70)</f>
        <v>0</v>
      </c>
      <c r="G86" s="245"/>
      <c r="H86" s="245"/>
      <c r="I86" s="245"/>
      <c r="J86" s="245"/>
      <c r="K86" s="245"/>
      <c r="L86" s="245"/>
      <c r="M86" s="246">
        <f t="shared" si="33"/>
        <v>0</v>
      </c>
      <c r="N86" s="247"/>
    </row>
    <row r="87" spans="1:14" s="186" customFormat="1" ht="13.5" hidden="1" outlineLevel="1" thickBot="1" x14ac:dyDescent="0.3">
      <c r="A87" s="198" t="str">
        <f>A71</f>
        <v>Kurserfolg mit Pauschalen ECH</v>
      </c>
      <c r="B87" s="199"/>
      <c r="C87" s="222">
        <f t="shared" ref="C87:F87" si="37">C85+C86</f>
        <v>0</v>
      </c>
      <c r="D87" s="222">
        <f t="shared" si="37"/>
        <v>0</v>
      </c>
      <c r="E87" s="222">
        <f t="shared" si="37"/>
        <v>0</v>
      </c>
      <c r="F87" s="223">
        <f t="shared" si="37"/>
        <v>0</v>
      </c>
      <c r="G87" s="248"/>
      <c r="H87" s="248"/>
      <c r="I87" s="248"/>
      <c r="J87" s="248"/>
      <c r="K87" s="248"/>
      <c r="L87" s="248"/>
      <c r="M87" s="246">
        <f t="shared" si="33"/>
        <v>0</v>
      </c>
      <c r="N87" s="185"/>
    </row>
    <row r="88" spans="1:14" s="186" customFormat="1" ht="13.5" hidden="1" outlineLevel="1" thickBot="1" x14ac:dyDescent="0.3">
      <c r="A88" s="249" t="str">
        <f>A72</f>
        <v>Beantragte Subvention ECH</v>
      </c>
      <c r="B88" s="199"/>
      <c r="C88" s="250">
        <f t="shared" ref="C88:F89" si="38">SUMIF($C$56:$L$56,C$76,$C72:$L72)</f>
        <v>0</v>
      </c>
      <c r="D88" s="250">
        <f t="shared" si="38"/>
        <v>0</v>
      </c>
      <c r="E88" s="250">
        <f t="shared" si="38"/>
        <v>0</v>
      </c>
      <c r="F88" s="251">
        <f t="shared" si="38"/>
        <v>0</v>
      </c>
      <c r="G88" s="252"/>
      <c r="H88" s="252"/>
      <c r="I88" s="252"/>
      <c r="J88" s="252"/>
      <c r="K88" s="252"/>
      <c r="L88" s="252"/>
      <c r="M88" s="246">
        <f t="shared" si="33"/>
        <v>0</v>
      </c>
      <c r="N88" s="247"/>
    </row>
    <row r="89" spans="1:14" s="186" customFormat="1" ht="13.5" hidden="1" outlineLevel="1" thickBot="1" x14ac:dyDescent="0.3">
      <c r="A89" s="198" t="str">
        <f>A73</f>
        <v>Kurserfolg mit max. möglicher Subvention ECH</v>
      </c>
      <c r="B89" s="199"/>
      <c r="C89" s="243">
        <f t="shared" si="38"/>
        <v>0</v>
      </c>
      <c r="D89" s="243">
        <f t="shared" si="38"/>
        <v>0</v>
      </c>
      <c r="E89" s="243">
        <f t="shared" si="38"/>
        <v>0</v>
      </c>
      <c r="F89" s="244">
        <f t="shared" si="38"/>
        <v>0</v>
      </c>
      <c r="G89" s="245"/>
      <c r="H89" s="245"/>
      <c r="I89" s="245"/>
      <c r="J89" s="245"/>
      <c r="K89" s="245"/>
      <c r="L89" s="245"/>
      <c r="M89" s="246">
        <f t="shared" si="33"/>
        <v>0</v>
      </c>
      <c r="N89" s="247"/>
    </row>
    <row r="90" spans="1:14" s="186" customFormat="1" ht="13.5" hidden="1" outlineLevel="1" thickBot="1" x14ac:dyDescent="0.3">
      <c r="A90" s="253" t="str">
        <f>A64</f>
        <v>Anteil Subvention an Gesamtkosten ohne Abgleich</v>
      </c>
      <c r="B90" s="254"/>
      <c r="C90" s="207">
        <f>IFERROR(C86/C81,0)</f>
        <v>0</v>
      </c>
      <c r="D90" s="207">
        <f>IFERROR(D86/D81,0)</f>
        <v>0</v>
      </c>
      <c r="E90" s="207">
        <f>IFERROR(E86/E81,0)</f>
        <v>0</v>
      </c>
      <c r="F90" s="255">
        <f>IFERROR(F86/F81,0)</f>
        <v>0</v>
      </c>
      <c r="G90" s="212"/>
      <c r="H90" s="212"/>
      <c r="I90" s="212"/>
      <c r="J90" s="212"/>
      <c r="K90" s="212"/>
      <c r="L90" s="212"/>
      <c r="M90" s="256">
        <f>IFERROR(M86/M81,0)</f>
        <v>0</v>
      </c>
      <c r="N90" s="209"/>
    </row>
    <row r="91" spans="1:14" collapsed="1" x14ac:dyDescent="0.25"/>
  </sheetData>
  <sheetProtection algorithmName="SHA-512" hashValue="0EN83JM5H86XPs8+oyNAYzme337VUXWsCzQqiylZBTDhLIBJtCfWziqQyJ6qdJF3xfS/Ip+BKlr8FsbSygrzQw==" saltValue="XDSjNQJ5OnS1JedkbCjylw==" spinCount="100000" sheet="1" objects="1" scenarios="1"/>
  <mergeCells count="9">
    <mergeCell ref="F48:I48"/>
    <mergeCell ref="F49:I49"/>
    <mergeCell ref="F50:I50"/>
    <mergeCell ref="A2:M2"/>
    <mergeCell ref="C3:M3"/>
    <mergeCell ref="A45:B45"/>
    <mergeCell ref="F45:I45"/>
    <mergeCell ref="F46:I46"/>
    <mergeCell ref="F47:I47"/>
  </mergeCells>
  <conditionalFormatting sqref="C38:M38 C36:L36">
    <cfRule type="cellIs" dxfId="467" priority="17" operator="greaterThan">
      <formula>0</formula>
    </cfRule>
  </conditionalFormatting>
  <conditionalFormatting sqref="C90:M90">
    <cfRule type="cellIs" dxfId="466" priority="15" operator="greaterThan">
      <formula>0.4</formula>
    </cfRule>
    <cfRule type="cellIs" dxfId="465" priority="16" operator="greaterThan">
      <formula>40</formula>
    </cfRule>
  </conditionalFormatting>
  <conditionalFormatting sqref="C63:M63">
    <cfRule type="cellIs" dxfId="464" priority="14" operator="lessThan">
      <formula>0</formula>
    </cfRule>
  </conditionalFormatting>
  <conditionalFormatting sqref="C71:M71">
    <cfRule type="cellIs" dxfId="463" priority="13" operator="greaterThan">
      <formula>0</formula>
    </cfRule>
  </conditionalFormatting>
  <conditionalFormatting sqref="C64:M65">
    <cfRule type="cellIs" dxfId="462" priority="11" operator="greaterThan">
      <formula>0.4</formula>
    </cfRule>
    <cfRule type="cellIs" dxfId="461" priority="12" operator="greaterThan">
      <formula>40</formula>
    </cfRule>
  </conditionalFormatting>
  <conditionalFormatting sqref="C43:M44">
    <cfRule type="cellIs" dxfId="460" priority="10" operator="greaterThan">
      <formula>0.4</formula>
    </cfRule>
  </conditionalFormatting>
  <conditionalFormatting sqref="C18:L18">
    <cfRule type="expression" dxfId="459" priority="9">
      <formula>$C$6="nein"</formula>
    </cfRule>
  </conditionalFormatting>
  <conditionalFormatting sqref="C87:M87">
    <cfRule type="cellIs" dxfId="458" priority="8" operator="greaterThan">
      <formula>0</formula>
    </cfRule>
  </conditionalFormatting>
  <conditionalFormatting sqref="C52:D52">
    <cfRule type="cellIs" dxfId="457" priority="7" operator="greaterThan">
      <formula>0.4</formula>
    </cfRule>
  </conditionalFormatting>
  <conditionalFormatting sqref="C53:D53">
    <cfRule type="cellIs" dxfId="456" priority="6" operator="greaterThan">
      <formula>0</formula>
    </cfRule>
  </conditionalFormatting>
  <conditionalFormatting sqref="C17:L17">
    <cfRule type="expression" dxfId="455" priority="5">
      <formula>$C$5="nein"</formula>
    </cfRule>
  </conditionalFormatting>
  <conditionalFormatting sqref="C19:L19">
    <cfRule type="expression" dxfId="454" priority="4">
      <formula>$C$7="nein"</formula>
    </cfRule>
  </conditionalFormatting>
  <conditionalFormatting sqref="D63:L63">
    <cfRule type="cellIs" dxfId="453" priority="3" operator="lessThan">
      <formula>0</formula>
    </cfRule>
  </conditionalFormatting>
  <conditionalFormatting sqref="A1:XFD1048576">
    <cfRule type="containsErrors" dxfId="452" priority="18">
      <formula>ISERROR(A1)</formula>
    </cfRule>
  </conditionalFormatting>
  <conditionalFormatting sqref="D63">
    <cfRule type="cellIs" dxfId="451" priority="2" operator="lessThan">
      <formula>0</formula>
    </cfRule>
  </conditionalFormatting>
  <conditionalFormatting sqref="E63:L63">
    <cfRule type="cellIs" dxfId="450" priority="1" operator="lessThan">
      <formula>0</formula>
    </cfRule>
  </conditionalFormatting>
  <dataValidations count="3">
    <dataValidation type="whole" operator="greaterThanOrEqual" allowBlank="1" showInputMessage="1" showErrorMessage="1" sqref="C12">
      <formula1>8</formula1>
    </dataValidation>
    <dataValidation type="whole" operator="greaterThanOrEqual" allowBlank="1" showInputMessage="1" showErrorMessage="1" sqref="D12:L12">
      <formula1>10</formula1>
    </dataValidation>
    <dataValidation operator="greaterThanOrEqual" allowBlank="1" showInputMessage="1" showErrorMessage="1" sqref="B58:B60 D58:M60 C58:C59 M57"/>
  </dataValidations>
  <printOptions horizontalCentered="1"/>
  <pageMargins left="0.19685039370078741" right="0.19685039370078741" top="0.39370078740157483" bottom="0.39370078740157483" header="0.31496062992125984" footer="0.31496062992125984"/>
  <pageSetup paperSize="9" scale="58" orientation="landscape" r:id="rId1"/>
  <headerFooter>
    <oddHeader>&amp;A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Auswahlfelder!$K$2:$K$6</xm:f>
          </x14:formula1>
          <xm:sqref>C14:L14</xm:sqref>
        </x14:dataValidation>
        <x14:dataValidation type="list" allowBlank="1" showInputMessage="1" showErrorMessage="1">
          <x14:formula1>
            <xm:f>Auswahlfelder!$L$2:$L$3</xm:f>
          </x14:formula1>
          <xm:sqref>C5:C9</xm:sqref>
        </x14:dataValidation>
        <x14:dataValidation type="list" allowBlank="1" showInputMessage="1" showErrorMessage="1">
          <x14:formula1>
            <xm:f>Auswahlfelder!$J$2:$J$8</xm:f>
          </x14:formula1>
          <xm:sqref>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Budget_Kurse_für_Antrag_MASTER_2019.03.30"/>
    <f:field ref="objsubject" par="" edit="true" text=""/>
    <f:field ref="objcreatedby" par="" text="Lauper, Britt (BFE - lab)"/>
    <f:field ref="objcreatedat" par="" text="29.03.2019 14:37:23"/>
    <f:field ref="objchangedby" par="" text="Lauper, Britt (BFE - lab)"/>
    <f:field ref="objmodifiedat" par="" text="01.04.2019 08:59:50"/>
    <f:field ref="doc_FSCFOLIO_1_1001_FieldDocumentNumber" par="" text=""/>
    <f:field ref="doc_FSCFOLIO_1_1001_FieldSubject" par="" edit="true" text=""/>
    <f:field ref="FSCFOLIO_1_1001_FieldCurrentUser" par="" text="Britt Lauper"/>
    <f:field ref="CCAPRECONFIG_15_1001_Objektname" par="" edit="true" text="Budget_Kurse_für_Antrag_MASTER_2019.03.30"/>
    <f:field ref="CHPRECONFIG_1_1001_Objektname" par="" edit="true" text="Budget_Kurse_für_Antrag_MASTER_2019.03.30"/>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34</vt:i4>
      </vt:variant>
      <vt:variant>
        <vt:lpstr>Benannte Bereiche</vt:lpstr>
      </vt:variant>
      <vt:variant>
        <vt:i4>34</vt:i4>
      </vt:variant>
    </vt:vector>
  </HeadingPairs>
  <TitlesOfParts>
    <vt:vector size="68" baseType="lpstr">
      <vt:lpstr>Auswahlfelder</vt:lpstr>
      <vt:lpstr>Übersicht nach Jahren</vt:lpstr>
      <vt:lpstr>Übersicht alle Kurse</vt:lpstr>
      <vt:lpstr>Budget</vt:lpstr>
      <vt:lpstr>Budget_Kursstaffel_1</vt:lpstr>
      <vt:lpstr>Budget_Kursstaffel_2</vt:lpstr>
      <vt:lpstr>Budget_Kursstaffel_3</vt:lpstr>
      <vt:lpstr>Budget_Kursstaffel_4</vt:lpstr>
      <vt:lpstr>Budget_Kursstaffel_5</vt:lpstr>
      <vt:lpstr>Budget_Kursstaffel_6</vt:lpstr>
      <vt:lpstr>Budget_Kursstaffel_7</vt:lpstr>
      <vt:lpstr>Budget_Kursstaffel_8</vt:lpstr>
      <vt:lpstr>Budget_Kursstaffel_9</vt:lpstr>
      <vt:lpstr>Budget_Kursstaffel_10</vt:lpstr>
      <vt:lpstr>Budget_Kursstaffel_11</vt:lpstr>
      <vt:lpstr>Budget_Kursstaffel_12</vt:lpstr>
      <vt:lpstr>Budget_Kursstaffel_13</vt:lpstr>
      <vt:lpstr>Budget_Kursstaffel_14</vt:lpstr>
      <vt:lpstr>Budget_Kursstaffel_15</vt:lpstr>
      <vt:lpstr>Budget_Kursstaffel_16</vt:lpstr>
      <vt:lpstr>Budget_Kursstaffel_17</vt:lpstr>
      <vt:lpstr>Budget_Kursstaffel_18</vt:lpstr>
      <vt:lpstr>Budget_Kursstaffel_19</vt:lpstr>
      <vt:lpstr>Budget_Kursstaffel_20</vt:lpstr>
      <vt:lpstr>Budget_Kursstaffel_21</vt:lpstr>
      <vt:lpstr>Budget_Kursstaffel_22</vt:lpstr>
      <vt:lpstr>Budget_Kursstaffel_23</vt:lpstr>
      <vt:lpstr>Budget_Kursstaffel_24</vt:lpstr>
      <vt:lpstr>Budget_Kursstaffel_25</vt:lpstr>
      <vt:lpstr>Budget_Kursstaffel_26</vt:lpstr>
      <vt:lpstr>Budget_Kursstaffel_27</vt:lpstr>
      <vt:lpstr>Budget_Kursstaffel_28</vt:lpstr>
      <vt:lpstr>Budget_Kursstaffel_29</vt:lpstr>
      <vt:lpstr>Budget_Kursstaffel_30</vt:lpstr>
      <vt:lpstr>Budget!Druckbereich</vt:lpstr>
      <vt:lpstr>Budget_Kursstaffel_1!Druckbereich</vt:lpstr>
      <vt:lpstr>Budget_Kursstaffel_10!Druckbereich</vt:lpstr>
      <vt:lpstr>Budget_Kursstaffel_11!Druckbereich</vt:lpstr>
      <vt:lpstr>Budget_Kursstaffel_12!Druckbereich</vt:lpstr>
      <vt:lpstr>Budget_Kursstaffel_13!Druckbereich</vt:lpstr>
      <vt:lpstr>Budget_Kursstaffel_14!Druckbereich</vt:lpstr>
      <vt:lpstr>Budget_Kursstaffel_15!Druckbereich</vt:lpstr>
      <vt:lpstr>Budget_Kursstaffel_16!Druckbereich</vt:lpstr>
      <vt:lpstr>Budget_Kursstaffel_17!Druckbereich</vt:lpstr>
      <vt:lpstr>Budget_Kursstaffel_18!Druckbereich</vt:lpstr>
      <vt:lpstr>Budget_Kursstaffel_19!Druckbereich</vt:lpstr>
      <vt:lpstr>Budget_Kursstaffel_2!Druckbereich</vt:lpstr>
      <vt:lpstr>Budget_Kursstaffel_20!Druckbereich</vt:lpstr>
      <vt:lpstr>Budget_Kursstaffel_21!Druckbereich</vt:lpstr>
      <vt:lpstr>Budget_Kursstaffel_22!Druckbereich</vt:lpstr>
      <vt:lpstr>Budget_Kursstaffel_23!Druckbereich</vt:lpstr>
      <vt:lpstr>Budget_Kursstaffel_24!Druckbereich</vt:lpstr>
      <vt:lpstr>Budget_Kursstaffel_25!Druckbereich</vt:lpstr>
      <vt:lpstr>Budget_Kursstaffel_26!Druckbereich</vt:lpstr>
      <vt:lpstr>Budget_Kursstaffel_27!Druckbereich</vt:lpstr>
      <vt:lpstr>Budget_Kursstaffel_28!Druckbereich</vt:lpstr>
      <vt:lpstr>Budget_Kursstaffel_29!Druckbereich</vt:lpstr>
      <vt:lpstr>Budget_Kursstaffel_3!Druckbereich</vt:lpstr>
      <vt:lpstr>Budget_Kursstaffel_30!Druckbereich</vt:lpstr>
      <vt:lpstr>Budget_Kursstaffel_4!Druckbereich</vt:lpstr>
      <vt:lpstr>Budget_Kursstaffel_5!Druckbereich</vt:lpstr>
      <vt:lpstr>Budget_Kursstaffel_6!Druckbereich</vt:lpstr>
      <vt:lpstr>Budget_Kursstaffel_7!Druckbereich</vt:lpstr>
      <vt:lpstr>Budget_Kursstaffel_8!Druckbereich</vt:lpstr>
      <vt:lpstr>Budget_Kursstaffel_9!Druckbereich</vt:lpstr>
      <vt:lpstr>'Übersicht nach Jahren'!Druckbereich</vt:lpstr>
      <vt:lpstr>Förderbeiträge</vt:lpstr>
      <vt:lpstr>Staffel1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Lachenmeier Patrick BFE</dc:creator>
  <cp:lastModifiedBy>Lauper Britt BFE</cp:lastModifiedBy>
  <cp:lastPrinted>2017-05-10T06:53:04Z</cp:lastPrinted>
  <dcterms:created xsi:type="dcterms:W3CDTF">2017-04-05T12:10:16Z</dcterms:created>
  <dcterms:modified xsi:type="dcterms:W3CDTF">2019-04-01T07:29:47Z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Geschäftsstelle EnergieSchweiz</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lab</vt:lpwstr>
  </property>
  <property fmtid="{D5CDD505-2E9C-101B-9397-08002B2CF9AE}" pid="19" name="FSC#UVEKCFG@15.1700:CategoryReference">
    <vt:lpwstr>438.0</vt:lpwstr>
  </property>
  <property fmtid="{D5CDD505-2E9C-101B-9397-08002B2CF9AE}" pid="20" name="FSC#UVEKCFG@15.1700:cooAddress">
    <vt:lpwstr>COO.2207.110.2.1782663</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Budget_Kurse_für_Antrag_MASTER_2019.03.30</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2019-03-29-0277</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01.04.2019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Budget_Kurse_für_Antrag_MASTER_2019.03.30</vt:lpwstr>
  </property>
  <property fmtid="{D5CDD505-2E9C-101B-9397-08002B2CF9AE}" pid="100" name="FSC#UVEKCFG@15.1700:Nummer">
    <vt:lpwstr>2019-03-29-0277</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438.0-00014</vt:lpwstr>
  </property>
  <property fmtid="{D5CDD505-2E9C-101B-9397-08002B2CF9AE}" pid="136" name="FSC#COOELAK@1.1001:FileRefYear">
    <vt:lpwstr>2016</vt:lpwstr>
  </property>
  <property fmtid="{D5CDD505-2E9C-101B-9397-08002B2CF9AE}" pid="137" name="FSC#COOELAK@1.1001:FileRefOrdinal">
    <vt:lpwstr>14</vt:lpwstr>
  </property>
  <property fmtid="{D5CDD505-2E9C-101B-9397-08002B2CF9AE}" pid="138" name="FSC#COOELAK@1.1001:FileRefOU">
    <vt:lpwstr>ECH</vt:lpwstr>
  </property>
  <property fmtid="{D5CDD505-2E9C-101B-9397-08002B2CF9AE}" pid="139" name="FSC#COOELAK@1.1001:Organization">
    <vt:lpwstr/>
  </property>
  <property fmtid="{D5CDD505-2E9C-101B-9397-08002B2CF9AE}" pid="140" name="FSC#COOELAK@1.1001:Owner">
    <vt:lpwstr>Lauper Britt</vt:lpwstr>
  </property>
  <property fmtid="{D5CDD505-2E9C-101B-9397-08002B2CF9AE}" pid="141" name="FSC#COOELAK@1.1001:OwnerExtension">
    <vt:lpwstr>+41 58 480 37 24</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Dienst Aus- und Weiterbildung Energiebereich AW (BFE)</vt:lpwstr>
  </property>
  <property fmtid="{D5CDD505-2E9C-101B-9397-08002B2CF9AE}" pid="148" name="FSC#COOELAK@1.1001:CreatedAt">
    <vt:lpwstr>29.03.2019</vt:lpwstr>
  </property>
  <property fmtid="{D5CDD505-2E9C-101B-9397-08002B2CF9AE}" pid="149" name="FSC#COOELAK@1.1001:OU">
    <vt:lpwstr>Geschäftsstelle EnergieSchweiz (BFE)</vt:lpwstr>
  </property>
  <property fmtid="{D5CDD505-2E9C-101B-9397-08002B2CF9AE}" pid="150" name="FSC#COOELAK@1.1001:Priority">
    <vt:lpwstr> ()</vt:lpwstr>
  </property>
  <property fmtid="{D5CDD505-2E9C-101B-9397-08002B2CF9AE}" pid="151" name="FSC#COOELAK@1.1001:ObjBarCode">
    <vt:lpwstr>*COO.2207.110.2.1782663*</vt:lpwstr>
  </property>
  <property fmtid="{D5CDD505-2E9C-101B-9397-08002B2CF9AE}" pid="152" name="FSC#COOELAK@1.1001:RefBarCode">
    <vt:lpwstr>*COO.2207.110.2.1782664*</vt:lpwstr>
  </property>
  <property fmtid="{D5CDD505-2E9C-101B-9397-08002B2CF9AE}" pid="153" name="FSC#COOELAK@1.1001:FileRefBarCode">
    <vt:lpwstr>*438.0-00014*</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438.0</vt:lpwstr>
  </property>
  <property fmtid="{D5CDD505-2E9C-101B-9397-08002B2CF9AE}" pid="167" name="FSC#COOELAK@1.1001:CurrentUserRolePos">
    <vt:lpwstr>Sachbearbeiter/in</vt:lpwstr>
  </property>
  <property fmtid="{D5CDD505-2E9C-101B-9397-08002B2CF9AE}" pid="168" name="FSC#COOELAK@1.1001:CurrentUserEmail">
    <vt:lpwstr>britt.lauper@bfe.admin.ch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Budget_Kurse_für_Antrag_MASTER_2019.03.30</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438.0-00014/00007</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COO.2207.110.2.1782663</vt:lpwstr>
  </property>
  <property fmtid="{D5CDD505-2E9C-101B-9397-08002B2CF9AE}" pid="198" name="FSC#FSCFOLIO@1.1001:docpropproject">
    <vt:lpwstr/>
  </property>
</Properties>
</file>