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FE-01\u80798644\data\Documents\HESTAT\Holzenergiestatistik 2015\"/>
    </mc:Choice>
  </mc:AlternateContent>
  <bookViews>
    <workbookView xWindow="3120" yWindow="0" windowWidth="22440" windowHeight="11775" tabRatio="911"/>
  </bookViews>
  <sheets>
    <sheet name="Titelblatt" sheetId="23" r:id="rId1"/>
    <sheet name="Info " sheetId="1" r:id="rId2"/>
    <sheet name="Tab Anlagenbestand  Anz " sheetId="2" r:id="rId3"/>
    <sheet name="Tab.Inst. Feuerungsleist  kW " sheetId="3" r:id="rId4"/>
    <sheet name="Tab.Holzumsatz  m3 " sheetId="4" r:id="rId5"/>
    <sheet name="Tab.Endenergie  t " sheetId="5" r:id="rId6"/>
    <sheet name="Tab.Endenergie  MWh " sheetId="6" r:id="rId7"/>
    <sheet name="Tab.Nutzenergie total  MWh " sheetId="7" r:id="rId8"/>
    <sheet name="Tab.Nutzenergie therm (MWh)" sheetId="8" r:id="rId9"/>
    <sheet name="Tab.Nutzenergie elektr  MWh " sheetId="9" r:id="rId10"/>
    <sheet name="Tab.Zeitreihe gruppiert" sheetId="10" r:id="rId11"/>
    <sheet name="GEST Holzumsatz  m3 " sheetId="11" r:id="rId12"/>
    <sheet name="GEST Endenergie total  TJ " sheetId="12" r:id="rId13"/>
    <sheet name="GEST Nutzenergie total  TJ " sheetId="13" r:id="rId14"/>
    <sheet name="GEST Zeitreihe gruppiert" sheetId="14" r:id="rId15"/>
    <sheet name="Endenergie BFE Gruppen" sheetId="25" r:id="rId16"/>
    <sheet name="Nutzenergie BFE Gruppen" sheetId="16" r:id="rId17"/>
    <sheet name="Anzahl Leistung nach Kantonen" sheetId="20" r:id="rId18"/>
    <sheet name="Endenergie nach Kantonen" sheetId="21" r:id="rId19"/>
    <sheet name="Brennstoffumsatz  je Sortiment " sheetId="22" r:id="rId20"/>
    <sheet name="Klimafaktoren" sheetId="19" r:id="rId21"/>
    <sheet name="NOGA-BFE Zuordnung" sheetId="18" r:id="rId22"/>
  </sheets>
  <definedNames>
    <definedName name="_xlnm.Print_Area" localSheetId="17">'Anzahl Leistung nach Kantonen'!$A$1:$W$34</definedName>
    <definedName name="_xlnm.Print_Area" localSheetId="19">'Brennstoffumsatz  je Sortiment '!$A$1:$AA$57</definedName>
    <definedName name="_xlnm.Print_Area" localSheetId="15">'Endenergie BFE Gruppen'!$B$1:$O$35</definedName>
    <definedName name="_xlnm.Print_Area" localSheetId="18">'Endenergie nach Kantonen'!$A$1:$V$34</definedName>
    <definedName name="_xlnm.Print_Area" localSheetId="12">'GEST Endenergie total  TJ '!$A$1:$AB$35</definedName>
    <definedName name="_xlnm.Print_Area" localSheetId="11">'GEST Holzumsatz  m3 '!$A$1:$AB$35</definedName>
    <definedName name="_xlnm.Print_Area" localSheetId="13">'GEST Nutzenergie total  TJ '!$A$1:$AB$35</definedName>
    <definedName name="_xlnm.Print_Area" localSheetId="14">'GEST Zeitreihe gruppiert'!$A$1:$AB$46</definedName>
    <definedName name="_xlnm.Print_Area" localSheetId="1">'Info '!$A$1:$O$53</definedName>
    <definedName name="_xlnm.Print_Area" localSheetId="20">Klimafaktoren!$A$1:$E$34</definedName>
    <definedName name="_xlnm.Print_Area" localSheetId="21">'NOGA-BFE Zuordnung'!$A$1:$F$33</definedName>
    <definedName name="_xlnm.Print_Area" localSheetId="16">'Nutzenergie BFE Gruppen'!$A$1:$S$35</definedName>
    <definedName name="_xlnm.Print_Area" localSheetId="2">'Tab Anlagenbestand  Anz '!$A$1:$AB$35</definedName>
    <definedName name="_xlnm.Print_Area" localSheetId="6">'Tab.Endenergie  MWh '!$A$1:$AB$35</definedName>
    <definedName name="_xlnm.Print_Area" localSheetId="5">'Tab.Endenergie  t '!$A$1:$AB$35</definedName>
    <definedName name="_xlnm.Print_Area" localSheetId="4">'Tab.Holzumsatz  m3 '!$A$1:$AB$35</definedName>
    <definedName name="_xlnm.Print_Area" localSheetId="3">'Tab.Inst. Feuerungsleist  kW '!$A$1:$AB$33</definedName>
    <definedName name="_xlnm.Print_Area" localSheetId="9">'Tab.Nutzenergie elektr  MWh '!$A$1:$AB$35</definedName>
    <definedName name="_xlnm.Print_Area" localSheetId="8">'Tab.Nutzenergie therm (MWh)'!$A$1:$AB$35</definedName>
    <definedName name="_xlnm.Print_Area" localSheetId="7">'Tab.Nutzenergie total  MWh '!$A$1:$AB$35</definedName>
    <definedName name="_xlnm.Print_Area" localSheetId="10">'Tab.Zeitreihe gruppiert'!$A$1:$AB$46</definedName>
    <definedName name="_xlnm.Print_Titles" localSheetId="15">'Endenergie BFE Gruppen'!$A:$B</definedName>
    <definedName name="_xlnm.Print_Titles" localSheetId="11">'GEST Holzumsatz  m3 '!$A:$A</definedName>
    <definedName name="_xlnm.Print_Titles" localSheetId="16">'Nutzenergie BFE Gruppen'!$A:$B</definedName>
    <definedName name="_xlnm.Print_Titles" localSheetId="2">'Tab Anlagenbestand  Anz '!$A:$B</definedName>
    <definedName name="_xlnm.Print_Titles" localSheetId="6">'Tab.Endenergie  MWh '!$A:$B</definedName>
    <definedName name="_xlnm.Print_Titles" localSheetId="5">'Tab.Endenergie  t '!$A:$A</definedName>
    <definedName name="_xlnm.Print_Titles" localSheetId="3">'Tab.Inst. Feuerungsleist  kW '!$1:$1</definedName>
  </definedNames>
  <calcPr calcId="152511"/>
</workbook>
</file>

<file path=xl/calcChain.xml><?xml version="1.0" encoding="utf-8"?>
<calcChain xmlns="http://schemas.openxmlformats.org/spreadsheetml/2006/main">
  <c r="D53" i="1" l="1"/>
  <c r="D49" i="1" l="1"/>
  <c r="D52" i="1"/>
  <c r="AB1" i="13" l="1"/>
  <c r="AB1" i="12"/>
  <c r="AB1" i="11"/>
  <c r="AB1" i="6" l="1"/>
  <c r="AB1" i="4"/>
  <c r="AB1" i="3"/>
  <c r="AB1" i="2"/>
  <c r="D51" i="1"/>
  <c r="D50" i="1"/>
  <c r="A49" i="1"/>
  <c r="B15" i="1"/>
  <c r="B14" i="1"/>
  <c r="B13" i="1"/>
  <c r="B12" i="1"/>
  <c r="B11" i="1"/>
  <c r="B10" i="1"/>
  <c r="B7" i="1"/>
  <c r="B6" i="1"/>
  <c r="B5" i="1"/>
</calcChain>
</file>

<file path=xl/comments1.xml><?xml version="1.0" encoding="utf-8"?>
<comments xmlns="http://schemas.openxmlformats.org/spreadsheetml/2006/main">
  <authors>
    <author>AP</author>
  </authors>
  <commentList>
    <comment ref="M24" authorId="0" shapeId="0">
      <text>
        <r>
          <rPr>
            <b/>
            <sz val="8"/>
            <color indexed="81"/>
            <rFont val="Arial"/>
            <family val="2"/>
          </rPr>
          <t>AP:</t>
        </r>
        <r>
          <rPr>
            <sz val="8"/>
            <color indexed="81"/>
            <rFont val="Arial"/>
            <family val="2"/>
          </rPr>
          <t xml:space="preserve">
Daten seit 2000 aus externem File übernommen</t>
        </r>
      </text>
    </comment>
  </commentList>
</comments>
</file>

<file path=xl/sharedStrings.xml><?xml version="1.0" encoding="utf-8"?>
<sst xmlns="http://schemas.openxmlformats.org/spreadsheetml/2006/main" count="1960" uniqueCount="293">
  <si>
    <t>36.10</t>
  </si>
  <si>
    <t>40.30</t>
  </si>
  <si>
    <t>45.20</t>
  </si>
  <si>
    <t>75.00</t>
  </si>
  <si>
    <t>85.00</t>
  </si>
  <si>
    <t>95.00</t>
  </si>
  <si>
    <t>90.00</t>
  </si>
  <si>
    <t>Kat.</t>
  </si>
  <si>
    <t>Anlagenkategorien</t>
  </si>
  <si>
    <t>Offene Cheminées</t>
  </si>
  <si>
    <t>Geschlossene Chemineés</t>
  </si>
  <si>
    <t>Cheminéeöfen</t>
  </si>
  <si>
    <t>Zimmeröfen</t>
  </si>
  <si>
    <t>Kachelöfen</t>
  </si>
  <si>
    <t>Holzkochherde</t>
  </si>
  <si>
    <t>Zentralheizungsherde</t>
  </si>
  <si>
    <t>Doppel-/Wechselbrandkessel</t>
  </si>
  <si>
    <t>Automatische Feuerungen  300 - 500 kW
ausserhalb Holzverarbeitungsbetrieben</t>
  </si>
  <si>
    <t>Automatische Feuerungen  300 - 500 kW
innerhalb Holzverarbeitungsbetrieben</t>
  </si>
  <si>
    <t>Automatische Feuerungen  &gt; 500 kW
ausserhalb Holzverarbeitungsbetrieben</t>
  </si>
  <si>
    <t>Automatische Feuerungen  &gt; 500 kW
innerhalb Holzverarbeitungsbetrieben</t>
  </si>
  <si>
    <t>Holz-Wärmekraftkopplungsanlagen</t>
  </si>
  <si>
    <t>Anlagen für erneuerbare Abfälle</t>
  </si>
  <si>
    <t>Kehrichtverbrennungsanlagen</t>
  </si>
  <si>
    <t>A</t>
  </si>
  <si>
    <t>Einzelraumheizungen (Kat. 1 - 6)</t>
  </si>
  <si>
    <t>B</t>
  </si>
  <si>
    <t>Gebäudeheizungen (Kat. 7 - 11)</t>
  </si>
  <si>
    <t>C</t>
  </si>
  <si>
    <t>Automatische Feuerungen (Kat. 12 - 18)</t>
  </si>
  <si>
    <t>D</t>
  </si>
  <si>
    <t>Spezialfeuerungen (Kat. 19 - 20)</t>
  </si>
  <si>
    <t>Total</t>
  </si>
  <si>
    <t>Alle Anlagenkategorien (Kat. 1 - 20)</t>
  </si>
  <si>
    <t>-</t>
  </si>
  <si>
    <t>Spezialfeuerungen (Kat. 19 ohne 20)</t>
  </si>
  <si>
    <t>Alle Anlagenkategorien (ohne Kat. 20)</t>
  </si>
  <si>
    <t>BFE-Verbrauchergruppen:</t>
  </si>
  <si>
    <t>Spezialnutzungen (Kat. 19 - 20)</t>
  </si>
  <si>
    <t>51.00</t>
  </si>
  <si>
    <t>Haushalte</t>
  </si>
  <si>
    <t>Dienstleistungen</t>
  </si>
  <si>
    <t>Land- / Forstwirtschaft</t>
  </si>
  <si>
    <t>Industrie / Gewerbe</t>
  </si>
  <si>
    <t>Landwirtschaft</t>
  </si>
  <si>
    <t>Forstwirtschaft</t>
  </si>
  <si>
    <t>Säge-, Hobel- und Holzimprägnierwerke</t>
  </si>
  <si>
    <t>Holzplattenwerke</t>
  </si>
  <si>
    <t>Holzverpackungshersteller</t>
  </si>
  <si>
    <t>Holzwarenhersteller</t>
  </si>
  <si>
    <t>Papier-, Zellstoff- und Kartonwerke</t>
  </si>
  <si>
    <t>Möbelhersteller</t>
  </si>
  <si>
    <t>Fernwärmeversorgungsunternehmen</t>
  </si>
  <si>
    <t>Baugewerbe (Zimmereien, Dachdeckereien)</t>
  </si>
  <si>
    <t>Handelsvermittlung und Grosshandel</t>
  </si>
  <si>
    <t>Öffentliche Verwaltung (inkl. Kirchen)</t>
  </si>
  <si>
    <t>Schulhäuser (inkl. Hallenbäder)</t>
  </si>
  <si>
    <t>Spitäler, Heime</t>
  </si>
  <si>
    <t>Abfallbeseitigung, Kehrichtverbrennung</t>
  </si>
  <si>
    <t>Private Haushalte</t>
  </si>
  <si>
    <t>Haushalt</t>
  </si>
  <si>
    <t>02.00</t>
  </si>
  <si>
    <t>80.00</t>
  </si>
  <si>
    <t>01.00</t>
  </si>
  <si>
    <t>20.10</t>
  </si>
  <si>
    <t>20.20</t>
  </si>
  <si>
    <t>20.30</t>
  </si>
  <si>
    <t>20.40</t>
  </si>
  <si>
    <t>20.50</t>
  </si>
  <si>
    <t>21.00</t>
  </si>
  <si>
    <t>4b</t>
  </si>
  <si>
    <t>4a</t>
  </si>
  <si>
    <t>11b</t>
  </si>
  <si>
    <t>11a</t>
  </si>
  <si>
    <t>Stückholzkessel &lt; 50 kW</t>
  </si>
  <si>
    <t>Stückholzkessel &gt; 50kW</t>
  </si>
  <si>
    <t>Automatische Feuerungen &lt; 50 kW</t>
  </si>
  <si>
    <t>Pelletfeuerungen &lt; 50 kW</t>
  </si>
  <si>
    <t>Automatische Feuerungen  50 - 300 kW
ausserhalb Holzverarbeitungsbetrieben</t>
  </si>
  <si>
    <t>Automatische Feuerungen  50 - 300 kW
innerhalb Holzverarbeitungsbetrieben</t>
  </si>
  <si>
    <t>Aktualisierungsprotokoll:</t>
  </si>
  <si>
    <t>29.00</t>
  </si>
  <si>
    <t>24.00</t>
  </si>
  <si>
    <t>26.00</t>
  </si>
  <si>
    <t>32.00</t>
  </si>
  <si>
    <t>Zementindustrie</t>
  </si>
  <si>
    <t>Maschinenbau</t>
  </si>
  <si>
    <t>Geräte der Radio- / Fernseh-technik</t>
  </si>
  <si>
    <t>Anlagenkategorien 1-19 (ohne Kat. 20)</t>
  </si>
  <si>
    <t>Anlagenkategorien 1-19 (ohne Kat. 20):     Wert für Gesamtenergiestatisitk</t>
  </si>
  <si>
    <t>12a</t>
  </si>
  <si>
    <t>12b</t>
  </si>
  <si>
    <t>14a</t>
  </si>
  <si>
    <t>14b</t>
  </si>
  <si>
    <t>16a</t>
  </si>
  <si>
    <t>16b</t>
  </si>
  <si>
    <t>Pelletfeuerungen  50 - 300 kW</t>
  </si>
  <si>
    <t>Pelletfeuerungen  300 - 500 kW</t>
  </si>
  <si>
    <t>Pelletfeuerungen  &gt; 500 kW</t>
  </si>
  <si>
    <t>Fernwärme</t>
  </si>
  <si>
    <t>Elektrizität</t>
  </si>
  <si>
    <t>Umwandlungsverluste</t>
  </si>
  <si>
    <t>Nutzenergie</t>
  </si>
  <si>
    <t>HH</t>
  </si>
  <si>
    <t>I+G</t>
  </si>
  <si>
    <t>DL</t>
  </si>
  <si>
    <t>El</t>
  </si>
  <si>
    <t>FW</t>
  </si>
  <si>
    <t>Verbrauchergruppe</t>
  </si>
  <si>
    <t>L+F</t>
  </si>
  <si>
    <t xml:space="preserve">Anlagenkategorien 1-19 (ohne Kat. 20): </t>
  </si>
  <si>
    <t>Dienstleistung</t>
  </si>
  <si>
    <t>Land- und Forstwirtschaft</t>
  </si>
  <si>
    <t>X</t>
  </si>
  <si>
    <t>X *)</t>
  </si>
  <si>
    <t>Der Eigenbedarf der Kehrichtverbrennung wurde nicht dem Dienstleistungssektor angelastet sondern erscheint in den Umwandlungsverlusten bzw. wurde beim Bruttoverbrauch Holz proportional dem produzierten Strom und der produzierten Fernwärme angelastet.</t>
  </si>
  <si>
    <t>Elektrizität (Kat. 18, 19, 20).</t>
  </si>
  <si>
    <t>Als separate Gruppen wurden ausgewiesen:</t>
  </si>
  <si>
    <t>Diese Energiemengen wurden nicht auf die Wirtschaftsgruppen aufgeteilt.</t>
  </si>
  <si>
    <t xml:space="preserve">*) </t>
  </si>
  <si>
    <t>Beherbergungs- und Gaststätten</t>
  </si>
  <si>
    <t>55.00</t>
  </si>
  <si>
    <t>52.00</t>
  </si>
  <si>
    <t>Detailhandel</t>
  </si>
  <si>
    <t xml:space="preserve">**) </t>
  </si>
  <si>
    <t>Bruttoverbrauch Holz [in TJ], aufgeteilt nach Verbrauchergruppen, ohne Kat. 20 (KVA)</t>
  </si>
  <si>
    <t>Nutzenergie [in TJ], aufgeteilt nach Verbrauchergruppen, ohne Kat. 20 (KVA)</t>
  </si>
  <si>
    <t>Nutzenergie [in TJ], aufgeteilt nach Verbrauchergruppen, inkl. Kat. 20 (KVA)</t>
  </si>
  <si>
    <t>Bruttoverbrauch Holz [in TJ], aufgeteilt nach Verbrauchergruppen, inkl. Kat. 20 (KVA)</t>
  </si>
  <si>
    <t>Informationen zu den Daten</t>
  </si>
  <si>
    <t>Referenzlisten installierter Anlagen von Herstellern automatischer Schnitzelfeuerungen, diverse</t>
  </si>
  <si>
    <t>Übersichtslisten messpflichtiger Holzfeuerungen (zum Teil summarisch), kantonale Lufthygieneämter, diverse</t>
  </si>
  <si>
    <t>1.)</t>
  </si>
  <si>
    <t>2.)</t>
  </si>
  <si>
    <t>3.)</t>
  </si>
  <si>
    <t>4.)</t>
  </si>
  <si>
    <t>5.)</t>
  </si>
  <si>
    <t>6.)</t>
  </si>
  <si>
    <t>7.)</t>
  </si>
  <si>
    <t>8.)</t>
  </si>
  <si>
    <t>Offene Chemineés</t>
  </si>
  <si>
    <t>Chemineéöfen</t>
  </si>
  <si>
    <t>Zimmeröfen (Wohnbereich)</t>
  </si>
  <si>
    <t>Pelletöfen</t>
  </si>
  <si>
    <t>Stückholzkessel &gt; 50 kW</t>
  </si>
  <si>
    <t>(X)</t>
  </si>
  <si>
    <t>Doppel-/Wechselbrand</t>
  </si>
  <si>
    <t>Automatische Feuerungen 50-300 kW, a. HVB</t>
  </si>
  <si>
    <t>Automatische Feuerungen 50-300 kW, i. HVB</t>
  </si>
  <si>
    <t>Automatische Feuerungen 300-500 kW, a. HVB</t>
  </si>
  <si>
    <t>Automatische Feuerungen 300-500 kW, i. HVB</t>
  </si>
  <si>
    <t>Automatische Feuerungen &gt; 500 kW, a. HVB</t>
  </si>
  <si>
    <t>Automatische Feuerungen &gt; 500 kW, i. HVB</t>
  </si>
  <si>
    <t>Wärmekraftkopplungsanlagen</t>
  </si>
  <si>
    <t>X = Hauptquelle, (X) = Referenzquelle</t>
  </si>
  <si>
    <t>a. HVB = ausserhalb Holzverarbeitungsbetriebe, i. HVB = innerhalb Holzverarbeitungsbetriebe</t>
  </si>
  <si>
    <t>Die Modellrechnungen beruhen auf dem Anlagenbestand je Kategorie, welche aus nachstehenden Quellen (vgl. auch Tabelle) hergeleitet wurden.</t>
  </si>
  <si>
    <t>9.)</t>
  </si>
  <si>
    <t>Industrie + Gewerbe</t>
  </si>
  <si>
    <t>Jahr</t>
  </si>
  <si>
    <t>10.)</t>
  </si>
  <si>
    <t>2006</t>
  </si>
  <si>
    <t>Pelletfeuerungen &gt; 500 kW</t>
  </si>
  <si>
    <t>Pelletfeuerungen 300-500 kW</t>
  </si>
  <si>
    <t>Pelletfeuerungen 50-300 kW</t>
  </si>
  <si>
    <t>2007</t>
  </si>
  <si>
    <t>Pelletöfen (Wohnbereich)</t>
  </si>
  <si>
    <t>Schreinereien</t>
  </si>
  <si>
    <t>Chemische Industrie</t>
  </si>
  <si>
    <t>2008</t>
  </si>
  <si>
    <t>2009</t>
  </si>
  <si>
    <t>Fernwärme (v.A. in Kat. 19, 20)</t>
  </si>
  <si>
    <t xml:space="preserve">Für die Kategorien 18, 19, 20 werden keine Klimafaktoren verwendet, da die Daten bereits als Effektivwerte vorliegen (Erhebung). </t>
  </si>
  <si>
    <t>Dienstleistung: 86% Raumwärmeanteil (Nutzungsanteile: 30% Schulen, 30% Verwaltung, 20% Spitäler,10% Sportbauten, 10% Verkaufslokale). Für Land- und Forstwirtschaft gleicher Korrekturfaktor verwendet.</t>
  </si>
  <si>
    <t>Industrie/ Gewerbe: Raumwärmeanteil 56% (Korrektufaktor für Industrienutzung; Korrektur für Prozesswärme wie Warmwasser behandelt)</t>
  </si>
  <si>
    <t>Endenergie witterungsbereinigt [in TJ], aufgeteilt nach Verbrauchergruppen, inkl. Kat. 20 (KVA)</t>
  </si>
  <si>
    <t>Endenergie witterungsbereinigt [in TJ], aufgeteilt nach Verbrauchergruppen, ohne Kat. 20 (KVA)</t>
  </si>
  <si>
    <t>Nutzenergie witterungsbereinigt [in TJ], aufgeteilt nach Verbrauchergruppen, inkl. Kat. 20 (KVA)</t>
  </si>
  <si>
    <t>Nutzenergie witterungsbereinigt [in TJ], aufgeteilt nach Verbrauchergruppen, ohne Kat. 20 (KVA)</t>
  </si>
  <si>
    <t>2010</t>
  </si>
  <si>
    <t>2011</t>
  </si>
  <si>
    <t>1a)</t>
  </si>
  <si>
    <t>1a</t>
  </si>
  <si>
    <t>Kantone</t>
  </si>
  <si>
    <t>Kat. 12a</t>
  </si>
  <si>
    <t>Kat. 12b</t>
  </si>
  <si>
    <t>Kat. 13</t>
  </si>
  <si>
    <t>Kat. 14a</t>
  </si>
  <si>
    <t>Kat. 14b</t>
  </si>
  <si>
    <t>Kat. 15</t>
  </si>
  <si>
    <t>Kat. 16a</t>
  </si>
  <si>
    <t>Kat. 16b</t>
  </si>
  <si>
    <t>Kat. 17</t>
  </si>
  <si>
    <t>Summe</t>
  </si>
  <si>
    <t>%-Anteil</t>
  </si>
  <si>
    <t>Anz.</t>
  </si>
  <si>
    <t>[kW]</t>
  </si>
  <si>
    <t xml:space="preserve">Anzahl </t>
  </si>
  <si>
    <t>% Anz.</t>
  </si>
  <si>
    <t>% Leist.</t>
  </si>
  <si>
    <t>Aargau</t>
  </si>
  <si>
    <t>Appenzell-Ausserrhoden</t>
  </si>
  <si>
    <t>Appenzell-Innerrhoden</t>
  </si>
  <si>
    <t>Basel-Land</t>
  </si>
  <si>
    <t>Basel-Stadt</t>
  </si>
  <si>
    <t>Bern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</si>
  <si>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</si>
  <si>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</si>
  <si>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</si>
  <si>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</si>
  <si>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</si>
  <si>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</si>
  <si>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</si>
  <si>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</si>
  <si>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</si>
  <si>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</si>
  <si>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</si>
  <si>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</si>
  <si>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</si>
  <si>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</si>
  <si>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</si>
  <si>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</si>
  <si>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Valais</t>
  </si>
  <si>
    <t>Vaud</t>
  </si>
  <si>
    <t>Zug</t>
  </si>
  <si>
    <t>Zürich</t>
  </si>
  <si>
    <t>Schweiz total</t>
  </si>
  <si>
    <t>Anteil</t>
  </si>
  <si>
    <t>[m3]</t>
  </si>
  <si>
    <t>[MWh]</t>
  </si>
  <si>
    <t>[%]</t>
  </si>
  <si>
    <t>Angabe des witterungsbereinigten Holzumsatzes in Festmeter Holz [m3] und des witterungsbereinigten Endenergiebedarfs [MWh]</t>
  </si>
  <si>
    <t>2012</t>
  </si>
  <si>
    <t>2013</t>
  </si>
  <si>
    <t>Angabe der Anzahl Feuerungen [Anz.] und der installierten Leistung [kW]</t>
  </si>
  <si>
    <t>NOGA 
2002</t>
  </si>
  <si>
    <t>**)</t>
  </si>
  <si>
    <t>Brennstoffsortiment</t>
  </si>
  <si>
    <t>Waldholz, Stückholz</t>
  </si>
  <si>
    <t>Waldholz, Schnitzel</t>
  </si>
  <si>
    <t>Holzpellets *)</t>
  </si>
  <si>
    <t>Restholz</t>
  </si>
  <si>
    <t>Altholz ohne KVA (ohne Kat 20)</t>
  </si>
  <si>
    <t>Altholz in KVA (nur Kat 20)</t>
  </si>
  <si>
    <t>Summe inkl. KVA (Kat 1-20)</t>
  </si>
  <si>
    <t>Summe ohne KVA (Kat 1-19)</t>
  </si>
  <si>
    <t>Bruttoverbrauch Holz , effektive Jahreswerte [in TJ], aufgeteilt auf Brennstoffsortimente</t>
  </si>
  <si>
    <t>Endenergie, witterungsbereinigte Jahreswerte [in TJ], aufgeteilt auf Brennstoffsortimente</t>
  </si>
  <si>
    <t>*) Bei den Holzepellets werden die Daten in Kubikmeter für den Pelletrohstoff dargestellt und nicht der fertig gepressten und getrockneten Holzpellets (Dargestellter Wert = Festmeter Restholz, mit Wassergehalt von u = ca. 25%).</t>
  </si>
  <si>
    <t xml:space="preserve">   Für die Umrechnung der Daten in Tonnen Holzpellets sind die Zahlenwerte in TJ zu verwenden (Umrechnungsfaktor: 0.018 TJ/Tonne Holzpellets)</t>
  </si>
  <si>
    <t>Brennstoffumsatz, effektive Jahreswerte [in m3 Holz (Festmeter)], aufgeteilt auf Brennstoffsortimente</t>
  </si>
  <si>
    <t>Brennstoffumsatz, witterungsbereinigte Jahreswerte [in m3 Holz (Festmeter)], aufgeteilt auf Brennstoffsortimente</t>
  </si>
  <si>
    <t>2014</t>
  </si>
  <si>
    <t>Klimakorrekturfaktoren zur Umrechnung von klimaneutralen Modelldaten zu Effektivwerten mit Klimaeinfluss. Datenquelle Bereinigungsfaktoren Temperatur und Strahlung: Prognos Februar 2015.</t>
  </si>
  <si>
    <t>Haushalte: gemäss Daten Haushaltsmodell Holz; Prognos, Stand Februar 2015</t>
  </si>
  <si>
    <t>Der Wärmebedarf von Ferienwohnungen, Ferienhäuser (Zeitweise bewohnte Wohnungen gemäss Volkszählung) wurde dem Dienstleistungsstektor zugeschlagen. Dies in Übereinstimmung mit dem Vorgehen bei den Energeimodellen (Energieperspektiven)</t>
  </si>
  <si>
    <t xml:space="preserve">Eidgenössisches Departement für </t>
  </si>
  <si>
    <t>Umwelt, Verkehr, Energie und Kommunikation UVEK</t>
  </si>
  <si>
    <t>Bundesamt für Energie BFE</t>
  </si>
  <si>
    <t>Schweizerische Holzenergiestatistik</t>
  </si>
  <si>
    <t>Datentabellen</t>
  </si>
  <si>
    <t>Der vollständige Bericht kann unter www.bfe.admin.ch Themen "Energiestatistiken",</t>
  </si>
  <si>
    <t>Rubrik "Teilstatistiken" -&gt; "Schweizerische Holzenergiestatistik"  heruntergeladen werden.</t>
  </si>
  <si>
    <t>Auftraggeber:</t>
  </si>
  <si>
    <t>Bundesamt für Energie BFE, 3003 Bern</t>
  </si>
  <si>
    <t>Auftragnehmer:</t>
  </si>
  <si>
    <t>Basler &amp; Hofmann AG, Ingenieure, Planer und Berater, Forchstrasse 395, CH-8032 Zürich</t>
  </si>
  <si>
    <t>Tel. 044 387 11 22, Fax 044 387 11 00 · info@baslerhofmann.ch · www.baslerhofmann.ch</t>
  </si>
  <si>
    <t>Autoren:</t>
  </si>
  <si>
    <t>unter Mitwirkung von Holzenergie Schweiz (www.holzenergie.ch)</t>
  </si>
  <si>
    <t>Für den Inhalt dieses Berichtes sind allein die Autoren verantwortlich.</t>
  </si>
  <si>
    <t>Mühlestrasse 4, CH-3063 Ittigen • Postadresse: CH-3003 Bern</t>
  </si>
  <si>
    <t>Tel. 058 462 56 11, Fax 058 463 25 00 • office@bfe.admin.ch • www.admin.ch/bfe</t>
  </si>
  <si>
    <t>September 2016</t>
  </si>
  <si>
    <t>Erhebung für das Jahr 2015</t>
  </si>
  <si>
    <t>Yves Stettler</t>
  </si>
  <si>
    <t>Übersicht der Datenquellen für den Anlagenbestand 2013</t>
  </si>
  <si>
    <t>Datenkontrolle abgeschlossen</t>
  </si>
  <si>
    <t>Korrektur Tabelle M und abhängige Tabellen</t>
  </si>
  <si>
    <t>nur Holzfeuerungen in Betrieb (d.h. nicht stillgelegt) Ende 2014; Stand der Daten (Datenbank): 18. Mai 2016</t>
  </si>
  <si>
    <t>nur Holzfeuerungen in Betrieb (d.h. nicht stillgelegt) Ende 2015; Stand der Daten (Datenbank): 18. Mai 2016</t>
  </si>
  <si>
    <t>Endenergie 2015</t>
  </si>
  <si>
    <t>Land-/Forstwirtschaft</t>
  </si>
  <si>
    <t>Industrie/Gewerbe</t>
  </si>
  <si>
    <t>Heizgradtage</t>
  </si>
  <si>
    <t>2015</t>
  </si>
  <si>
    <t>Korrektur Tabellen P und Q</t>
  </si>
  <si>
    <t>Korrigierte Auswertung "Holzfeuerungen in der Schweiz nach Kategorien und Kantone" September 2016</t>
  </si>
  <si>
    <t>1-3</t>
  </si>
  <si>
    <t>&lt; 300</t>
  </si>
  <si>
    <t>&lt; 2'000</t>
  </si>
  <si>
    <t>&lt; 3'000</t>
  </si>
  <si>
    <t>Korrektur Tabelle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</si>
</sst>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5">
    <font>
      <sz val="10"/>
      <name val="Geneva"/>
    </font>
    <font>
      <sz val="10"/>
      <name val="Geneva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Zapf Dingbats"/>
    </font>
    <font>
      <b/>
      <sz val="10"/>
      <name val="Arial"/>
      <family val="2"/>
    </font>
    <font>
      <sz val="10"/>
      <name val="Arial"/>
      <family val="2"/>
    </font>
    <font>
      <sz val="10"/>
      <name val="Geneva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Geneva"/>
    </font>
    <font>
      <b/>
      <sz val="8"/>
      <color indexed="81"/>
      <name val="Arial"/>
      <family val="2"/>
    </font>
    <font>
      <sz val="8"/>
      <color indexed="81"/>
      <name val="Arial"/>
      <family val="2"/>
    </font>
    <font>
      <sz val="8"/>
      <name val="Geneva"/>
    </font>
    <font>
      <sz val="9"/>
      <name val="Geneva"/>
    </font>
    <font>
      <sz val="7.5"/>
      <name val="Arial"/>
      <family val="2"/>
    </font>
    <font>
      <b/>
      <sz val="7.5"/>
      <name val="Arial"/>
      <family val="2"/>
    </font>
    <font>
      <sz val="11"/>
      <name val="Arial"/>
      <family val="2"/>
    </font>
    <font>
      <b/>
      <sz val="21"/>
      <name val="Arial"/>
      <family val="2"/>
    </font>
    <font>
      <sz val="2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8.1999999999999993"/>
      <name val="Arial"/>
      <family val="2"/>
    </font>
    <font>
      <sz val="8.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ck">
        <color theme="0"/>
      </left>
      <right/>
      <top style="thin">
        <color theme="1"/>
      </top>
      <bottom style="thin">
        <color theme="1"/>
      </bottom>
      <diagonal/>
    </border>
    <border>
      <left style="dashed">
        <color theme="0"/>
      </left>
      <right/>
      <top style="thin">
        <color theme="1"/>
      </top>
      <bottom style="thin">
        <color theme="1"/>
      </bottom>
      <diagonal/>
    </border>
    <border>
      <left style="thick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/>
      <top style="thin">
        <color theme="1"/>
      </top>
      <bottom/>
      <diagonal/>
    </border>
    <border>
      <left style="dashed">
        <color theme="0"/>
      </left>
      <right/>
      <top style="thin">
        <color theme="1"/>
      </top>
      <bottom/>
      <diagonal/>
    </border>
    <border>
      <left style="thick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ck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64"/>
      </bottom>
      <diagonal/>
    </border>
    <border>
      <left style="thick">
        <color theme="0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 style="thick">
        <color theme="0"/>
      </right>
      <top style="thin">
        <color indexed="22"/>
      </top>
      <bottom style="thin">
        <color theme="1"/>
      </bottom>
      <diagonal/>
    </border>
    <border>
      <left/>
      <right style="thin">
        <color theme="0"/>
      </right>
      <top style="thin">
        <color indexed="22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theme="1"/>
      </bottom>
      <diagonal/>
    </border>
    <border>
      <left style="thin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ck">
        <color theme="0"/>
      </right>
      <top style="thin">
        <color theme="1"/>
      </top>
      <bottom style="thin">
        <color indexed="22"/>
      </bottom>
      <diagonal/>
    </border>
    <border>
      <left/>
      <right style="thin">
        <color theme="0"/>
      </right>
      <top style="thin">
        <color theme="1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/>
    <xf numFmtId="0" fontId="4" fillId="0" borderId="0" xfId="2"/>
    <xf numFmtId="0" fontId="10" fillId="2" borderId="0" xfId="0" applyFont="1" applyFill="1" applyAlignment="1">
      <alignment vertical="center"/>
    </xf>
    <xf numFmtId="0" fontId="4" fillId="0" borderId="0" xfId="2" applyAlignment="1">
      <alignment horizontal="right"/>
    </xf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11" fillId="4" borderId="0" xfId="0" applyFont="1" applyFill="1"/>
    <xf numFmtId="0" fontId="0" fillId="4" borderId="0" xfId="0" applyFill="1" applyAlignment="1">
      <alignment horizontal="right"/>
    </xf>
    <xf numFmtId="0" fontId="0" fillId="4" borderId="0" xfId="0" applyFill="1"/>
    <xf numFmtId="0" fontId="4" fillId="4" borderId="0" xfId="2" applyFill="1"/>
    <xf numFmtId="0" fontId="4" fillId="4" borderId="0" xfId="2" applyFont="1" applyFill="1"/>
    <xf numFmtId="0" fontId="4" fillId="4" borderId="0" xfId="2" applyFill="1" applyAlignment="1">
      <alignment horizontal="right"/>
    </xf>
    <xf numFmtId="0" fontId="2" fillId="4" borderId="0" xfId="0" applyFont="1" applyFill="1" applyAlignment="1">
      <alignment vertical="center"/>
    </xf>
    <xf numFmtId="164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3" fontId="15" fillId="4" borderId="0" xfId="0" applyNumberFormat="1" applyFont="1" applyFill="1" applyAlignment="1">
      <alignment vertical="center"/>
    </xf>
    <xf numFmtId="40" fontId="2" fillId="3" borderId="0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16" fillId="0" borderId="0" xfId="0" applyFont="1"/>
    <xf numFmtId="0" fontId="17" fillId="0" borderId="0" xfId="0" applyFont="1"/>
    <xf numFmtId="49" fontId="18" fillId="0" borderId="0" xfId="0" applyNumberFormat="1" applyFont="1"/>
    <xf numFmtId="0" fontId="4" fillId="0" borderId="6" xfId="0" applyFont="1" applyBorder="1"/>
    <xf numFmtId="0" fontId="19" fillId="0" borderId="0" xfId="0" applyFont="1"/>
    <xf numFmtId="0" fontId="20" fillId="0" borderId="0" xfId="0" applyFont="1"/>
    <xf numFmtId="0" fontId="18" fillId="5" borderId="0" xfId="0" applyFont="1" applyFill="1"/>
    <xf numFmtId="0" fontId="18" fillId="0" borderId="0" xfId="0" applyFont="1"/>
    <xf numFmtId="0" fontId="21" fillId="0" borderId="0" xfId="0" applyFont="1"/>
    <xf numFmtId="0" fontId="22" fillId="0" borderId="0" xfId="0" applyFont="1"/>
    <xf numFmtId="0" fontId="6" fillId="0" borderId="0" xfId="0" applyFont="1"/>
    <xf numFmtId="0" fontId="2" fillId="2" borderId="0" xfId="0" applyFont="1" applyFill="1" applyBorder="1" applyAlignment="1">
      <alignment horizontal="center" vertical="center"/>
    </xf>
    <xf numFmtId="17" fontId="0" fillId="4" borderId="0" xfId="0" applyNumberFormat="1" applyFill="1"/>
    <xf numFmtId="0" fontId="0" fillId="4" borderId="0" xfId="0" applyFill="1" applyAlignment="1">
      <alignment vertical="top"/>
    </xf>
    <xf numFmtId="0" fontId="0" fillId="4" borderId="0" xfId="0" applyFill="1" applyAlignment="1">
      <alignment horizontal="right" vertical="top"/>
    </xf>
    <xf numFmtId="0" fontId="0" fillId="4" borderId="2" xfId="0" applyFill="1" applyBorder="1"/>
    <xf numFmtId="0" fontId="0" fillId="4" borderId="2" xfId="0" applyFill="1" applyBorder="1" applyAlignment="1">
      <alignment horizontal="right"/>
    </xf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3" fontId="2" fillId="0" borderId="7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3" fontId="2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3" fontId="2" fillId="0" borderId="17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3" fontId="2" fillId="2" borderId="20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3" fontId="2" fillId="2" borderId="8" xfId="0" applyNumberFormat="1" applyFont="1" applyFill="1" applyBorder="1" applyAlignment="1">
      <alignment vertical="center"/>
    </xf>
    <xf numFmtId="0" fontId="2" fillId="0" borderId="21" xfId="0" applyFont="1" applyBorder="1" applyAlignment="1">
      <alignment vertical="center" wrapText="1"/>
    </xf>
    <xf numFmtId="3" fontId="2" fillId="0" borderId="22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3" fontId="23" fillId="0" borderId="29" xfId="0" applyNumberFormat="1" applyFont="1" applyBorder="1" applyAlignment="1">
      <alignment vertical="center"/>
    </xf>
    <xf numFmtId="3" fontId="23" fillId="0" borderId="30" xfId="0" applyNumberFormat="1" applyFont="1" applyBorder="1" applyAlignment="1">
      <alignment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2" fillId="2" borderId="20" xfId="0" applyNumberFormat="1" applyFont="1" applyFill="1" applyBorder="1" applyAlignment="1">
      <alignment horizontal="right" vertical="center"/>
    </xf>
    <xf numFmtId="3" fontId="2" fillId="2" borderId="19" xfId="0" applyNumberFormat="1" applyFont="1" applyFill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top"/>
    </xf>
    <xf numFmtId="0" fontId="2" fillId="4" borderId="6" xfId="0" applyFont="1" applyFill="1" applyBorder="1" applyAlignment="1">
      <alignment vertical="center" wrapText="1"/>
    </xf>
    <xf numFmtId="3" fontId="2" fillId="4" borderId="31" xfId="0" applyNumberFormat="1" applyFont="1" applyFill="1" applyBorder="1" applyAlignment="1">
      <alignment vertical="center"/>
    </xf>
    <xf numFmtId="3" fontId="2" fillId="4" borderId="32" xfId="0" applyNumberFormat="1" applyFont="1" applyFill="1" applyBorder="1" applyAlignment="1">
      <alignment vertical="center"/>
    </xf>
    <xf numFmtId="0" fontId="2" fillId="4" borderId="33" xfId="0" applyFont="1" applyFill="1" applyBorder="1" applyAlignment="1">
      <alignment vertical="center" wrapText="1"/>
    </xf>
    <xf numFmtId="3" fontId="2" fillId="4" borderId="11" xfId="0" applyNumberFormat="1" applyFont="1" applyFill="1" applyBorder="1" applyAlignment="1">
      <alignment vertical="center"/>
    </xf>
    <xf numFmtId="3" fontId="2" fillId="4" borderId="34" xfId="0" applyNumberFormat="1" applyFont="1" applyFill="1" applyBorder="1" applyAlignment="1">
      <alignment vertical="center"/>
    </xf>
    <xf numFmtId="0" fontId="15" fillId="4" borderId="33" xfId="0" applyFont="1" applyFill="1" applyBorder="1" applyAlignment="1">
      <alignment vertical="center" wrapText="1"/>
    </xf>
    <xf numFmtId="0" fontId="2" fillId="4" borderId="35" xfId="0" applyFont="1" applyFill="1" applyBorder="1" applyAlignment="1">
      <alignment vertical="center" wrapText="1"/>
    </xf>
    <xf numFmtId="3" fontId="2" fillId="4" borderId="15" xfId="0" applyNumberFormat="1" applyFont="1" applyFill="1" applyBorder="1" applyAlignment="1">
      <alignment vertical="center"/>
    </xf>
    <xf numFmtId="3" fontId="2" fillId="4" borderId="36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0" fontId="2" fillId="4" borderId="0" xfId="0" applyFont="1" applyFill="1" applyBorder="1" applyAlignment="1">
      <alignment vertical="center" wrapText="1"/>
    </xf>
    <xf numFmtId="3" fontId="2" fillId="4" borderId="0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0" fillId="2" borderId="0" xfId="0" applyFont="1" applyFill="1" applyAlignment="1">
      <alignment vertical="top"/>
    </xf>
    <xf numFmtId="0" fontId="15" fillId="4" borderId="37" xfId="0" applyFont="1" applyFill="1" applyBorder="1" applyAlignment="1">
      <alignment vertical="center"/>
    </xf>
    <xf numFmtId="0" fontId="15" fillId="4" borderId="38" xfId="0" applyFont="1" applyFill="1" applyBorder="1" applyAlignment="1">
      <alignment vertical="center"/>
    </xf>
    <xf numFmtId="3" fontId="2" fillId="4" borderId="6" xfId="0" applyNumberFormat="1" applyFont="1" applyFill="1" applyBorder="1" applyAlignment="1">
      <alignment vertical="center"/>
    </xf>
    <xf numFmtId="0" fontId="2" fillId="0" borderId="39" xfId="0" applyFont="1" applyBorder="1" applyAlignment="1">
      <alignment vertical="center"/>
    </xf>
    <xf numFmtId="164" fontId="3" fillId="0" borderId="39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15" fillId="4" borderId="38" xfId="0" applyFont="1" applyFill="1" applyBorder="1" applyAlignment="1">
      <alignment vertical="center" wrapText="1"/>
    </xf>
    <xf numFmtId="3" fontId="2" fillId="0" borderId="7" xfId="0" applyNumberFormat="1" applyFont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3" fontId="15" fillId="0" borderId="7" xfId="0" applyNumberFormat="1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2" fillId="0" borderId="46" xfId="0" applyFont="1" applyFill="1" applyBorder="1" applyAlignment="1">
      <alignment vertical="center"/>
    </xf>
    <xf numFmtId="0" fontId="2" fillId="3" borderId="40" xfId="0" applyFont="1" applyFill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0" fillId="4" borderId="0" xfId="0" applyFill="1" applyAlignment="1">
      <alignment vertical="center"/>
    </xf>
    <xf numFmtId="3" fontId="0" fillId="4" borderId="0" xfId="0" applyNumberForma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3" fontId="2" fillId="0" borderId="42" xfId="0" applyNumberFormat="1" applyFont="1" applyFill="1" applyBorder="1" applyAlignment="1">
      <alignment horizontal="right" vertical="center"/>
    </xf>
    <xf numFmtId="3" fontId="2" fillId="0" borderId="43" xfId="0" applyNumberFormat="1" applyFont="1" applyFill="1" applyBorder="1" applyAlignment="1">
      <alignment horizontal="right" vertical="center"/>
    </xf>
    <xf numFmtId="165" fontId="2" fillId="0" borderId="43" xfId="0" applyNumberFormat="1" applyFont="1" applyFill="1" applyBorder="1" applyAlignment="1">
      <alignment horizontal="right" vertical="center"/>
    </xf>
    <xf numFmtId="3" fontId="2" fillId="0" borderId="45" xfId="0" applyNumberFormat="1" applyFont="1" applyFill="1" applyBorder="1" applyAlignment="1">
      <alignment horizontal="right" vertical="center"/>
    </xf>
    <xf numFmtId="3" fontId="2" fillId="0" borderId="14" xfId="0" applyNumberFormat="1" applyFont="1" applyFill="1" applyBorder="1" applyAlignment="1">
      <alignment horizontal="right" vertical="center"/>
    </xf>
    <xf numFmtId="165" fontId="2" fillId="0" borderId="14" xfId="0" applyNumberFormat="1" applyFont="1" applyFill="1" applyBorder="1" applyAlignment="1">
      <alignment horizontal="right" vertical="center"/>
    </xf>
    <xf numFmtId="3" fontId="15" fillId="0" borderId="45" xfId="0" applyNumberFormat="1" applyFont="1" applyFill="1" applyBorder="1" applyAlignment="1">
      <alignment horizontal="right" vertical="center"/>
    </xf>
    <xf numFmtId="3" fontId="15" fillId="0" borderId="14" xfId="0" applyNumberFormat="1" applyFont="1" applyFill="1" applyBorder="1" applyAlignment="1">
      <alignment horizontal="right" vertical="center"/>
    </xf>
    <xf numFmtId="3" fontId="2" fillId="0" borderId="47" xfId="0" applyNumberFormat="1" applyFont="1" applyFill="1" applyBorder="1" applyAlignment="1">
      <alignment horizontal="right" vertical="center"/>
    </xf>
    <xf numFmtId="3" fontId="2" fillId="0" borderId="48" xfId="0" applyNumberFormat="1" applyFont="1" applyFill="1" applyBorder="1" applyAlignment="1">
      <alignment horizontal="right" vertical="center"/>
    </xf>
    <xf numFmtId="165" fontId="2" fillId="0" borderId="48" xfId="0" applyNumberFormat="1" applyFont="1" applyFill="1" applyBorder="1" applyAlignment="1">
      <alignment horizontal="right" vertical="center"/>
    </xf>
    <xf numFmtId="3" fontId="2" fillId="0" borderId="42" xfId="0" applyNumberFormat="1" applyFont="1" applyBorder="1" applyAlignment="1">
      <alignment horizontal="right" vertical="center"/>
    </xf>
    <xf numFmtId="3" fontId="2" fillId="0" borderId="43" xfId="0" applyNumberFormat="1" applyFont="1" applyBorder="1" applyAlignment="1">
      <alignment horizontal="right" vertical="center"/>
    </xf>
    <xf numFmtId="165" fontId="2" fillId="0" borderId="43" xfId="0" applyNumberFormat="1" applyFont="1" applyBorder="1" applyAlignment="1">
      <alignment horizontal="right" vertical="center"/>
    </xf>
    <xf numFmtId="0" fontId="2" fillId="3" borderId="8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vertical="center"/>
    </xf>
    <xf numFmtId="49" fontId="2" fillId="4" borderId="32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vertical="center"/>
    </xf>
    <xf numFmtId="49" fontId="2" fillId="4" borderId="34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39" xfId="0" applyFont="1" applyBorder="1"/>
    <xf numFmtId="0" fontId="4" fillId="0" borderId="7" xfId="0" applyFont="1" applyBorder="1" applyAlignment="1">
      <alignment horizontal="right" vertical="top"/>
    </xf>
    <xf numFmtId="0" fontId="15" fillId="4" borderId="49" xfId="0" applyFont="1" applyFill="1" applyBorder="1" applyAlignment="1">
      <alignment vertical="center"/>
    </xf>
    <xf numFmtId="3" fontId="2" fillId="4" borderId="38" xfId="0" applyNumberFormat="1" applyFont="1" applyFill="1" applyBorder="1" applyAlignment="1">
      <alignment vertical="center"/>
    </xf>
    <xf numFmtId="0" fontId="15" fillId="4" borderId="49" xfId="0" applyFont="1" applyFill="1" applyBorder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right" vertical="center"/>
    </xf>
    <xf numFmtId="4" fontId="2" fillId="0" borderId="7" xfId="1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50" xfId="0" applyFont="1" applyBorder="1" applyAlignment="1">
      <alignment vertical="center" wrapText="1"/>
    </xf>
    <xf numFmtId="165" fontId="2" fillId="0" borderId="10" xfId="0" applyNumberFormat="1" applyFont="1" applyBorder="1" applyAlignment="1">
      <alignment horizontal="right" vertical="center"/>
    </xf>
    <xf numFmtId="3" fontId="2" fillId="0" borderId="10" xfId="1" applyNumberFormat="1" applyFont="1" applyBorder="1" applyAlignment="1">
      <alignment horizontal="right" vertical="center"/>
    </xf>
    <xf numFmtId="3" fontId="2" fillId="0" borderId="50" xfId="1" applyNumberFormat="1" applyFont="1" applyBorder="1" applyAlignment="1">
      <alignment horizontal="right" vertical="center"/>
    </xf>
    <xf numFmtId="0" fontId="2" fillId="0" borderId="24" xfId="0" applyFont="1" applyBorder="1" applyAlignment="1">
      <alignment vertical="center" wrapText="1"/>
    </xf>
    <xf numFmtId="165" fontId="2" fillId="0" borderId="14" xfId="0" applyNumberFormat="1" applyFont="1" applyBorder="1" applyAlignment="1">
      <alignment horizontal="right" vertical="center"/>
    </xf>
    <xf numFmtId="3" fontId="2" fillId="0" borderId="14" xfId="1" applyNumberFormat="1" applyFont="1" applyBorder="1" applyAlignment="1">
      <alignment horizontal="right" vertical="center"/>
    </xf>
    <xf numFmtId="3" fontId="2" fillId="0" borderId="24" xfId="1" applyNumberFormat="1" applyFont="1" applyBorder="1" applyAlignment="1">
      <alignment horizontal="right" vertical="center"/>
    </xf>
    <xf numFmtId="0" fontId="15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165" fontId="2" fillId="0" borderId="18" xfId="0" applyNumberFormat="1" applyFont="1" applyBorder="1" applyAlignment="1">
      <alignment horizontal="right" vertical="center"/>
    </xf>
    <xf numFmtId="3" fontId="2" fillId="0" borderId="18" xfId="1" applyNumberFormat="1" applyFont="1" applyBorder="1" applyAlignment="1">
      <alignment horizontal="right" vertical="center"/>
    </xf>
    <xf numFmtId="3" fontId="2" fillId="0" borderId="25" xfId="1" applyNumberFormat="1" applyFont="1" applyBorder="1" applyAlignment="1">
      <alignment horizontal="right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vertical="center"/>
    </xf>
    <xf numFmtId="0" fontId="2" fillId="3" borderId="19" xfId="0" applyFont="1" applyFill="1" applyBorder="1" applyAlignment="1">
      <alignment horizontal="right" vertical="center"/>
    </xf>
    <xf numFmtId="3" fontId="2" fillId="3" borderId="19" xfId="1" applyNumberFormat="1" applyFont="1" applyFill="1" applyBorder="1" applyAlignment="1">
      <alignment horizontal="right" vertical="center"/>
    </xf>
    <xf numFmtId="165" fontId="2" fillId="0" borderId="21" xfId="0" applyNumberFormat="1" applyFont="1" applyBorder="1" applyAlignment="1">
      <alignment horizontal="right" vertical="center"/>
    </xf>
    <xf numFmtId="3" fontId="2" fillId="0" borderId="24" xfId="0" applyNumberFormat="1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3" fontId="2" fillId="3" borderId="19" xfId="0" applyNumberFormat="1" applyFont="1" applyFill="1" applyBorder="1" applyAlignment="1">
      <alignment horizontal="right" vertical="center"/>
    </xf>
    <xf numFmtId="165" fontId="2" fillId="3" borderId="19" xfId="0" applyNumberFormat="1" applyFont="1" applyFill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165" fontId="2" fillId="0" borderId="27" xfId="0" applyNumberFormat="1" applyFont="1" applyBorder="1" applyAlignment="1">
      <alignment horizontal="right" vertical="center"/>
    </xf>
    <xf numFmtId="3" fontId="2" fillId="0" borderId="27" xfId="1" applyNumberFormat="1" applyFont="1" applyBorder="1" applyAlignment="1">
      <alignment horizontal="right" vertical="center"/>
    </xf>
    <xf numFmtId="3" fontId="2" fillId="0" borderId="28" xfId="1" applyNumberFormat="1" applyFont="1" applyBorder="1" applyAlignment="1">
      <alignment horizontal="right" vertical="center"/>
    </xf>
    <xf numFmtId="4" fontId="2" fillId="3" borderId="19" xfId="1" applyNumberFormat="1" applyFont="1" applyFill="1" applyBorder="1" applyAlignment="1">
      <alignment horizontal="right" vertical="center"/>
    </xf>
    <xf numFmtId="0" fontId="2" fillId="0" borderId="52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3" fontId="2" fillId="3" borderId="20" xfId="0" applyNumberFormat="1" applyFont="1" applyFill="1" applyBorder="1" applyAlignment="1">
      <alignment vertical="center"/>
    </xf>
    <xf numFmtId="3" fontId="2" fillId="0" borderId="53" xfId="0" applyNumberFormat="1" applyFont="1" applyBorder="1" applyAlignment="1">
      <alignment vertical="center"/>
    </xf>
    <xf numFmtId="0" fontId="2" fillId="0" borderId="54" xfId="0" applyFont="1" applyFill="1" applyBorder="1" applyAlignment="1">
      <alignment vertical="center"/>
    </xf>
    <xf numFmtId="3" fontId="2" fillId="0" borderId="55" xfId="0" applyNumberFormat="1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3" fontId="2" fillId="0" borderId="39" xfId="0" applyNumberFormat="1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4" fillId="0" borderId="7" xfId="0" applyFont="1" applyFill="1" applyBorder="1"/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4" borderId="31" xfId="0" applyNumberFormat="1" applyFont="1" applyFill="1" applyBorder="1" applyAlignment="1">
      <alignment horizontal="center" vertical="center"/>
    </xf>
    <xf numFmtId="10" fontId="2" fillId="4" borderId="32" xfId="3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/>
    </xf>
    <xf numFmtId="10" fontId="2" fillId="4" borderId="34" xfId="3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2" fillId="0" borderId="14" xfId="0" quotePrefix="1" applyNumberFormat="1" applyFont="1" applyFill="1" applyBorder="1" applyAlignment="1">
      <alignment horizontal="right" vertical="center"/>
    </xf>
    <xf numFmtId="3" fontId="2" fillId="0" borderId="21" xfId="0" quotePrefix="1" applyNumberFormat="1" applyFont="1" applyFill="1" applyBorder="1" applyAlignment="1">
      <alignment horizontal="right" vertical="center"/>
    </xf>
    <xf numFmtId="3" fontId="24" fillId="0" borderId="27" xfId="0" applyNumberFormat="1" applyFont="1" applyBorder="1" applyAlignment="1">
      <alignment vertical="center"/>
    </xf>
    <xf numFmtId="3" fontId="24" fillId="0" borderId="28" xfId="0" applyNumberFormat="1" applyFont="1" applyBorder="1" applyAlignment="1">
      <alignment vertical="center"/>
    </xf>
    <xf numFmtId="3" fontId="24" fillId="0" borderId="21" xfId="0" applyNumberFormat="1" applyFont="1" applyBorder="1" applyAlignment="1">
      <alignment vertical="center"/>
    </xf>
    <xf numFmtId="3" fontId="24" fillId="0" borderId="22" xfId="0" applyNumberFormat="1" applyFont="1" applyBorder="1" applyAlignment="1">
      <alignment vertical="center"/>
    </xf>
    <xf numFmtId="0" fontId="6" fillId="4" borderId="0" xfId="2" applyFont="1" applyFill="1" applyAlignment="1"/>
    <xf numFmtId="0" fontId="0" fillId="4" borderId="0" xfId="0" applyFill="1" applyAlignment="1">
      <alignment vertical="top" wrapText="1"/>
    </xf>
    <xf numFmtId="0" fontId="4" fillId="4" borderId="0" xfId="2" applyFill="1" applyAlignment="1"/>
    <xf numFmtId="0" fontId="0" fillId="4" borderId="0" xfId="0" applyFill="1" applyAlignment="1">
      <alignment horizontal="left" vertical="top" wrapText="1"/>
    </xf>
    <xf numFmtId="0" fontId="4" fillId="4" borderId="0" xfId="2" applyFont="1" applyFill="1" applyAlignment="1">
      <alignment wrapText="1"/>
    </xf>
    <xf numFmtId="0" fontId="4" fillId="4" borderId="0" xfId="2" applyFont="1" applyFill="1" applyAlignment="1"/>
    <xf numFmtId="0" fontId="0" fillId="4" borderId="0" xfId="0" applyFill="1" applyAlignment="1"/>
    <xf numFmtId="0" fontId="4" fillId="4" borderId="0" xfId="2" applyFont="1" applyFill="1" applyAlignment="1">
      <alignment vertical="top" wrapText="1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/>
    <xf numFmtId="0" fontId="4" fillId="0" borderId="7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4" fillId="0" borderId="7" xfId="0" applyFont="1" applyBorder="1" applyAlignment="1"/>
    <xf numFmtId="0" fontId="4" fillId="0" borderId="7" xfId="0" applyFont="1" applyBorder="1" applyAlignment="1">
      <alignment vertical="top" wrapText="1"/>
    </xf>
    <xf numFmtId="0" fontId="0" fillId="0" borderId="7" xfId="0" applyFont="1" applyBorder="1" applyAlignment="1"/>
  </cellXfs>
  <cellStyles count="4">
    <cellStyle name="Komma" xfId="1" builtinId="3"/>
    <cellStyle name="Prozent" xfId="3" builtinId="5"/>
    <cellStyle name="Standard" xfId="0" builtinId="0"/>
    <cellStyle name="Standard_Tabellen_Stat_03 zum Berich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5</xdr:row>
      <xdr:rowOff>85725</xdr:rowOff>
    </xdr:to>
    <xdr:pic>
      <xdr:nvPicPr>
        <xdr:cNvPr id="2" name="Grafik 1" descr="Logo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97608" cy="634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showGridLines="0" tabSelected="1" workbookViewId="0">
      <selection activeCell="A10" sqref="A10"/>
    </sheetView>
  </sheetViews>
  <sheetFormatPr baseColWidth="10" defaultColWidth="11.42578125" defaultRowHeight="12.75"/>
  <cols>
    <col min="1" max="6" width="11.42578125" style="5"/>
    <col min="7" max="7" width="20.42578125" style="5" customWidth="1"/>
    <col min="8" max="16384" width="11.42578125" style="5"/>
  </cols>
  <sheetData>
    <row r="1" spans="1:7" s="25" customFormat="1" ht="9.75">
      <c r="E1" s="25" t="s">
        <v>256</v>
      </c>
    </row>
    <row r="2" spans="1:7" s="25" customFormat="1" ht="9.75">
      <c r="E2" s="25" t="s">
        <v>257</v>
      </c>
    </row>
    <row r="3" spans="1:7" s="25" customFormat="1" ht="6" customHeight="1"/>
    <row r="4" spans="1:7" s="25" customFormat="1" ht="9.75">
      <c r="E4" s="26" t="s">
        <v>258</v>
      </c>
    </row>
    <row r="5" spans="1:7" s="25" customFormat="1" ht="9.75"/>
    <row r="9" spans="1:7" ht="14.25">
      <c r="A9" s="27" t="s">
        <v>273</v>
      </c>
    </row>
    <row r="10" spans="1:7">
      <c r="A10" s="28"/>
      <c r="B10" s="28"/>
      <c r="C10" s="28"/>
      <c r="D10" s="28"/>
      <c r="E10" s="28"/>
      <c r="F10" s="28"/>
      <c r="G10" s="28"/>
    </row>
    <row r="12" spans="1:7" s="29" customFormat="1" ht="27">
      <c r="A12" s="29" t="s">
        <v>259</v>
      </c>
    </row>
    <row r="14" spans="1:7" s="30" customFormat="1" ht="26.25">
      <c r="A14" s="30" t="s">
        <v>274</v>
      </c>
    </row>
    <row r="17" spans="1:7" s="30" customFormat="1" ht="26.25">
      <c r="A17" s="30" t="s">
        <v>260</v>
      </c>
    </row>
    <row r="18" spans="1:7" ht="7.7" customHeight="1"/>
    <row r="19" spans="1:7">
      <c r="A19" s="28"/>
      <c r="B19" s="28"/>
      <c r="C19" s="28"/>
      <c r="D19" s="28"/>
      <c r="E19" s="28"/>
      <c r="F19" s="28"/>
      <c r="G19" s="28"/>
    </row>
    <row r="22" spans="1:7" s="32" customFormat="1" ht="14.25">
      <c r="A22" s="31" t="s">
        <v>261</v>
      </c>
      <c r="B22" s="31"/>
      <c r="C22" s="31"/>
      <c r="D22" s="31"/>
      <c r="E22" s="31"/>
      <c r="F22" s="31"/>
      <c r="G22" s="31"/>
    </row>
    <row r="23" spans="1:7" s="32" customFormat="1" ht="14.25">
      <c r="A23" s="31" t="s">
        <v>262</v>
      </c>
      <c r="B23" s="31"/>
      <c r="C23" s="31"/>
      <c r="D23" s="31"/>
      <c r="E23" s="31"/>
      <c r="F23" s="31"/>
      <c r="G23" s="31"/>
    </row>
    <row r="24" spans="1:7" s="32" customFormat="1" ht="14.25">
      <c r="A24" s="5"/>
      <c r="B24" s="5"/>
      <c r="C24" s="5"/>
      <c r="D24" s="5"/>
      <c r="E24" s="5"/>
      <c r="F24" s="5"/>
      <c r="G24" s="5"/>
    </row>
    <row r="25" spans="1:7" s="32" customFormat="1" ht="14.25">
      <c r="A25" s="5"/>
      <c r="B25" s="5"/>
      <c r="C25" s="5"/>
      <c r="D25" s="5"/>
      <c r="E25" s="5"/>
      <c r="F25" s="5"/>
      <c r="G25" s="5"/>
    </row>
    <row r="26" spans="1:7" s="32" customFormat="1" ht="14.25">
      <c r="A26" s="5"/>
      <c r="B26" s="5"/>
      <c r="C26" s="5"/>
      <c r="D26" s="5"/>
      <c r="E26" s="5"/>
      <c r="F26" s="5"/>
      <c r="G26" s="5"/>
    </row>
    <row r="27" spans="1:7" s="32" customFormat="1" ht="14.25">
      <c r="A27" s="5"/>
      <c r="B27" s="5"/>
      <c r="C27" s="5"/>
      <c r="D27" s="5"/>
      <c r="E27" s="5"/>
      <c r="F27" s="5"/>
      <c r="G27" s="5"/>
    </row>
    <row r="33" spans="1:1" s="32" customFormat="1" ht="15">
      <c r="A33" s="33" t="s">
        <v>263</v>
      </c>
    </row>
    <row r="34" spans="1:1" s="32" customFormat="1" ht="14.25">
      <c r="A34" s="32" t="s">
        <v>264</v>
      </c>
    </row>
    <row r="35" spans="1:1" s="32" customFormat="1" ht="14.25"/>
    <row r="36" spans="1:1" s="32" customFormat="1" ht="15">
      <c r="A36" s="33" t="s">
        <v>265</v>
      </c>
    </row>
    <row r="37" spans="1:1" s="32" customFormat="1" ht="14.25">
      <c r="A37" s="32" t="s">
        <v>266</v>
      </c>
    </row>
    <row r="38" spans="1:1" s="32" customFormat="1" ht="14.25">
      <c r="A38" s="32" t="s">
        <v>267</v>
      </c>
    </row>
    <row r="39" spans="1:1" s="32" customFormat="1" ht="14.25"/>
    <row r="40" spans="1:1" s="32" customFormat="1" ht="15">
      <c r="A40" s="33" t="s">
        <v>268</v>
      </c>
    </row>
    <row r="41" spans="1:1" s="32" customFormat="1" ht="14.25">
      <c r="A41" s="32" t="s">
        <v>275</v>
      </c>
    </row>
    <row r="42" spans="1:1" s="32" customFormat="1" ht="14.25"/>
    <row r="43" spans="1:1" s="32" customFormat="1" ht="14.25">
      <c r="A43" s="32" t="s">
        <v>269</v>
      </c>
    </row>
    <row r="47" spans="1:1" s="34" customFormat="1" ht="15">
      <c r="A47" s="32" t="s">
        <v>270</v>
      </c>
    </row>
    <row r="51" spans="1:1">
      <c r="A51" s="35" t="s">
        <v>258</v>
      </c>
    </row>
    <row r="52" spans="1:1">
      <c r="A52" s="5" t="s">
        <v>271</v>
      </c>
    </row>
    <row r="53" spans="1:1">
      <c r="A53" s="5" t="s">
        <v>272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B40"/>
  <sheetViews>
    <sheetView zoomScale="90" zoomScaleNormal="90" workbookViewId="0"/>
  </sheetViews>
  <sheetFormatPr baseColWidth="10" defaultColWidth="11.42578125" defaultRowHeight="12"/>
  <cols>
    <col min="1" max="1" width="5.28515625" style="46" customWidth="1"/>
    <col min="2" max="2" width="32.85546875" style="46" bestFit="1" customWidth="1"/>
    <col min="3" max="28" width="8.28515625" style="46" customWidth="1"/>
    <col min="29" max="16384" width="11.42578125" style="46"/>
  </cols>
  <sheetData>
    <row r="1" spans="1:28" ht="18.75" customHeight="1">
      <c r="A1" s="1" t="s">
        <v>7</v>
      </c>
      <c r="B1" s="1" t="s">
        <v>8</v>
      </c>
      <c r="C1" s="4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</row>
    <row r="2" spans="1:28" ht="14.1" customHeight="1">
      <c r="A2" s="83">
        <v>1</v>
      </c>
      <c r="B2" s="84" t="s">
        <v>9</v>
      </c>
      <c r="C2" s="85" t="s">
        <v>34</v>
      </c>
      <c r="D2" s="86" t="s">
        <v>34</v>
      </c>
      <c r="E2" s="86" t="s">
        <v>34</v>
      </c>
      <c r="F2" s="86" t="s">
        <v>34</v>
      </c>
      <c r="G2" s="86" t="s">
        <v>34</v>
      </c>
      <c r="H2" s="86" t="s">
        <v>34</v>
      </c>
      <c r="I2" s="86" t="s">
        <v>34</v>
      </c>
      <c r="J2" s="86" t="s">
        <v>34</v>
      </c>
      <c r="K2" s="86" t="s">
        <v>34</v>
      </c>
      <c r="L2" s="86" t="s">
        <v>34</v>
      </c>
      <c r="M2" s="86" t="s">
        <v>34</v>
      </c>
      <c r="N2" s="86" t="s">
        <v>34</v>
      </c>
      <c r="O2" s="86" t="s">
        <v>34</v>
      </c>
      <c r="P2" s="86" t="s">
        <v>34</v>
      </c>
      <c r="Q2" s="86" t="s">
        <v>34</v>
      </c>
      <c r="R2" s="86" t="s">
        <v>34</v>
      </c>
      <c r="S2" s="86" t="s">
        <v>34</v>
      </c>
      <c r="T2" s="86" t="s">
        <v>34</v>
      </c>
      <c r="U2" s="86" t="s">
        <v>34</v>
      </c>
      <c r="V2" s="86" t="s">
        <v>34</v>
      </c>
      <c r="W2" s="86" t="s">
        <v>34</v>
      </c>
      <c r="X2" s="86" t="s">
        <v>34</v>
      </c>
      <c r="Y2" s="86" t="s">
        <v>34</v>
      </c>
      <c r="Z2" s="86" t="s">
        <v>34</v>
      </c>
      <c r="AA2" s="86" t="s">
        <v>34</v>
      </c>
      <c r="AB2" s="86" t="s">
        <v>34</v>
      </c>
    </row>
    <row r="3" spans="1:28" ht="14.1" customHeight="1">
      <c r="A3" s="50">
        <v>2</v>
      </c>
      <c r="B3" s="51" t="s">
        <v>10</v>
      </c>
      <c r="C3" s="87" t="s">
        <v>34</v>
      </c>
      <c r="D3" s="88" t="s">
        <v>34</v>
      </c>
      <c r="E3" s="88" t="s">
        <v>34</v>
      </c>
      <c r="F3" s="88" t="s">
        <v>34</v>
      </c>
      <c r="G3" s="88" t="s">
        <v>34</v>
      </c>
      <c r="H3" s="88" t="s">
        <v>34</v>
      </c>
      <c r="I3" s="88" t="s">
        <v>34</v>
      </c>
      <c r="J3" s="88" t="s">
        <v>34</v>
      </c>
      <c r="K3" s="88" t="s">
        <v>34</v>
      </c>
      <c r="L3" s="88" t="s">
        <v>34</v>
      </c>
      <c r="M3" s="88" t="s">
        <v>34</v>
      </c>
      <c r="N3" s="88" t="s">
        <v>34</v>
      </c>
      <c r="O3" s="88" t="s">
        <v>34</v>
      </c>
      <c r="P3" s="88" t="s">
        <v>34</v>
      </c>
      <c r="Q3" s="88" t="s">
        <v>34</v>
      </c>
      <c r="R3" s="88" t="s">
        <v>34</v>
      </c>
      <c r="S3" s="88" t="s">
        <v>34</v>
      </c>
      <c r="T3" s="88" t="s">
        <v>34</v>
      </c>
      <c r="U3" s="88" t="s">
        <v>34</v>
      </c>
      <c r="V3" s="88" t="s">
        <v>34</v>
      </c>
      <c r="W3" s="88" t="s">
        <v>34</v>
      </c>
      <c r="X3" s="88" t="s">
        <v>34</v>
      </c>
      <c r="Y3" s="88" t="s">
        <v>34</v>
      </c>
      <c r="Z3" s="88" t="s">
        <v>34</v>
      </c>
      <c r="AA3" s="88" t="s">
        <v>34</v>
      </c>
      <c r="AB3" s="88" t="s">
        <v>34</v>
      </c>
    </row>
    <row r="4" spans="1:28" ht="14.1" customHeight="1">
      <c r="A4" s="50">
        <v>3</v>
      </c>
      <c r="B4" s="51" t="s">
        <v>11</v>
      </c>
      <c r="C4" s="87" t="s">
        <v>34</v>
      </c>
      <c r="D4" s="88" t="s">
        <v>34</v>
      </c>
      <c r="E4" s="88" t="s">
        <v>34</v>
      </c>
      <c r="F4" s="88" t="s">
        <v>34</v>
      </c>
      <c r="G4" s="88" t="s">
        <v>34</v>
      </c>
      <c r="H4" s="88" t="s">
        <v>34</v>
      </c>
      <c r="I4" s="88" t="s">
        <v>34</v>
      </c>
      <c r="J4" s="88" t="s">
        <v>34</v>
      </c>
      <c r="K4" s="88" t="s">
        <v>34</v>
      </c>
      <c r="L4" s="88" t="s">
        <v>34</v>
      </c>
      <c r="M4" s="88" t="s">
        <v>34</v>
      </c>
      <c r="N4" s="88" t="s">
        <v>34</v>
      </c>
      <c r="O4" s="88" t="s">
        <v>34</v>
      </c>
      <c r="P4" s="88" t="s">
        <v>34</v>
      </c>
      <c r="Q4" s="88" t="s">
        <v>34</v>
      </c>
      <c r="R4" s="88" t="s">
        <v>34</v>
      </c>
      <c r="S4" s="88" t="s">
        <v>34</v>
      </c>
      <c r="T4" s="88" t="s">
        <v>34</v>
      </c>
      <c r="U4" s="88" t="s">
        <v>34</v>
      </c>
      <c r="V4" s="88" t="s">
        <v>34</v>
      </c>
      <c r="W4" s="88" t="s">
        <v>34</v>
      </c>
      <c r="X4" s="88" t="s">
        <v>34</v>
      </c>
      <c r="Y4" s="88" t="s">
        <v>34</v>
      </c>
      <c r="Z4" s="88" t="s">
        <v>34</v>
      </c>
      <c r="AA4" s="88" t="s">
        <v>34</v>
      </c>
      <c r="AB4" s="88" t="s">
        <v>34</v>
      </c>
    </row>
    <row r="5" spans="1:28" ht="14.1" customHeight="1">
      <c r="A5" s="50" t="s">
        <v>71</v>
      </c>
      <c r="B5" s="51" t="s">
        <v>12</v>
      </c>
      <c r="C5" s="87" t="s">
        <v>34</v>
      </c>
      <c r="D5" s="88" t="s">
        <v>34</v>
      </c>
      <c r="E5" s="88" t="s">
        <v>34</v>
      </c>
      <c r="F5" s="88" t="s">
        <v>34</v>
      </c>
      <c r="G5" s="88" t="s">
        <v>34</v>
      </c>
      <c r="H5" s="88" t="s">
        <v>34</v>
      </c>
      <c r="I5" s="88" t="s">
        <v>34</v>
      </c>
      <c r="J5" s="88" t="s">
        <v>34</v>
      </c>
      <c r="K5" s="88" t="s">
        <v>34</v>
      </c>
      <c r="L5" s="88" t="s">
        <v>34</v>
      </c>
      <c r="M5" s="88" t="s">
        <v>34</v>
      </c>
      <c r="N5" s="88" t="s">
        <v>34</v>
      </c>
      <c r="O5" s="88" t="s">
        <v>34</v>
      </c>
      <c r="P5" s="88" t="s">
        <v>34</v>
      </c>
      <c r="Q5" s="88" t="s">
        <v>34</v>
      </c>
      <c r="R5" s="88" t="s">
        <v>34</v>
      </c>
      <c r="S5" s="88" t="s">
        <v>34</v>
      </c>
      <c r="T5" s="88" t="s">
        <v>34</v>
      </c>
      <c r="U5" s="88" t="s">
        <v>34</v>
      </c>
      <c r="V5" s="88" t="s">
        <v>34</v>
      </c>
      <c r="W5" s="88" t="s">
        <v>34</v>
      </c>
      <c r="X5" s="88" t="s">
        <v>34</v>
      </c>
      <c r="Y5" s="88" t="s">
        <v>34</v>
      </c>
      <c r="Z5" s="88" t="s">
        <v>34</v>
      </c>
      <c r="AA5" s="88" t="s">
        <v>34</v>
      </c>
      <c r="AB5" s="88" t="s">
        <v>34</v>
      </c>
    </row>
    <row r="6" spans="1:28" ht="14.1" customHeight="1">
      <c r="A6" s="50" t="s">
        <v>70</v>
      </c>
      <c r="B6" s="51" t="s">
        <v>166</v>
      </c>
      <c r="C6" s="87" t="s">
        <v>34</v>
      </c>
      <c r="D6" s="88" t="s">
        <v>34</v>
      </c>
      <c r="E6" s="88" t="s">
        <v>34</v>
      </c>
      <c r="F6" s="88" t="s">
        <v>34</v>
      </c>
      <c r="G6" s="88" t="s">
        <v>34</v>
      </c>
      <c r="H6" s="88" t="s">
        <v>34</v>
      </c>
      <c r="I6" s="88" t="s">
        <v>34</v>
      </c>
      <c r="J6" s="88" t="s">
        <v>34</v>
      </c>
      <c r="K6" s="88" t="s">
        <v>34</v>
      </c>
      <c r="L6" s="88" t="s">
        <v>34</v>
      </c>
      <c r="M6" s="88" t="s">
        <v>34</v>
      </c>
      <c r="N6" s="88" t="s">
        <v>34</v>
      </c>
      <c r="O6" s="88" t="s">
        <v>34</v>
      </c>
      <c r="P6" s="88" t="s">
        <v>34</v>
      </c>
      <c r="Q6" s="88" t="s">
        <v>34</v>
      </c>
      <c r="R6" s="88" t="s">
        <v>34</v>
      </c>
      <c r="S6" s="88" t="s">
        <v>34</v>
      </c>
      <c r="T6" s="88" t="s">
        <v>34</v>
      </c>
      <c r="U6" s="88" t="s">
        <v>34</v>
      </c>
      <c r="V6" s="88" t="s">
        <v>34</v>
      </c>
      <c r="W6" s="88" t="s">
        <v>34</v>
      </c>
      <c r="X6" s="88" t="s">
        <v>34</v>
      </c>
      <c r="Y6" s="88" t="s">
        <v>34</v>
      </c>
      <c r="Z6" s="88" t="s">
        <v>34</v>
      </c>
      <c r="AA6" s="88" t="s">
        <v>34</v>
      </c>
      <c r="AB6" s="88" t="s">
        <v>34</v>
      </c>
    </row>
    <row r="7" spans="1:28" ht="14.1" customHeight="1">
      <c r="A7" s="50">
        <v>5</v>
      </c>
      <c r="B7" s="51" t="s">
        <v>13</v>
      </c>
      <c r="C7" s="87" t="s">
        <v>34</v>
      </c>
      <c r="D7" s="88" t="s">
        <v>34</v>
      </c>
      <c r="E7" s="88" t="s">
        <v>34</v>
      </c>
      <c r="F7" s="88" t="s">
        <v>34</v>
      </c>
      <c r="G7" s="88" t="s">
        <v>34</v>
      </c>
      <c r="H7" s="88" t="s">
        <v>34</v>
      </c>
      <c r="I7" s="88" t="s">
        <v>34</v>
      </c>
      <c r="J7" s="88" t="s">
        <v>34</v>
      </c>
      <c r="K7" s="88" t="s">
        <v>34</v>
      </c>
      <c r="L7" s="88" t="s">
        <v>34</v>
      </c>
      <c r="M7" s="88" t="s">
        <v>34</v>
      </c>
      <c r="N7" s="88" t="s">
        <v>34</v>
      </c>
      <c r="O7" s="88" t="s">
        <v>34</v>
      </c>
      <c r="P7" s="88" t="s">
        <v>34</v>
      </c>
      <c r="Q7" s="88" t="s">
        <v>34</v>
      </c>
      <c r="R7" s="88" t="s">
        <v>34</v>
      </c>
      <c r="S7" s="88" t="s">
        <v>34</v>
      </c>
      <c r="T7" s="88" t="s">
        <v>34</v>
      </c>
      <c r="U7" s="88" t="s">
        <v>34</v>
      </c>
      <c r="V7" s="88" t="s">
        <v>34</v>
      </c>
      <c r="W7" s="88" t="s">
        <v>34</v>
      </c>
      <c r="X7" s="88" t="s">
        <v>34</v>
      </c>
      <c r="Y7" s="88" t="s">
        <v>34</v>
      </c>
      <c r="Z7" s="88" t="s">
        <v>34</v>
      </c>
      <c r="AA7" s="88" t="s">
        <v>34</v>
      </c>
      <c r="AB7" s="88" t="s">
        <v>34</v>
      </c>
    </row>
    <row r="8" spans="1:28" ht="14.1" customHeight="1">
      <c r="A8" s="50">
        <v>6</v>
      </c>
      <c r="B8" s="51" t="s">
        <v>14</v>
      </c>
      <c r="C8" s="87" t="s">
        <v>34</v>
      </c>
      <c r="D8" s="88" t="s">
        <v>34</v>
      </c>
      <c r="E8" s="88" t="s">
        <v>34</v>
      </c>
      <c r="F8" s="88" t="s">
        <v>34</v>
      </c>
      <c r="G8" s="88" t="s">
        <v>34</v>
      </c>
      <c r="H8" s="88" t="s">
        <v>34</v>
      </c>
      <c r="I8" s="88" t="s">
        <v>34</v>
      </c>
      <c r="J8" s="88" t="s">
        <v>34</v>
      </c>
      <c r="K8" s="88" t="s">
        <v>34</v>
      </c>
      <c r="L8" s="88" t="s">
        <v>34</v>
      </c>
      <c r="M8" s="88" t="s">
        <v>34</v>
      </c>
      <c r="N8" s="88" t="s">
        <v>34</v>
      </c>
      <c r="O8" s="88" t="s">
        <v>34</v>
      </c>
      <c r="P8" s="88" t="s">
        <v>34</v>
      </c>
      <c r="Q8" s="88" t="s">
        <v>34</v>
      </c>
      <c r="R8" s="88" t="s">
        <v>34</v>
      </c>
      <c r="S8" s="88" t="s">
        <v>34</v>
      </c>
      <c r="T8" s="88" t="s">
        <v>34</v>
      </c>
      <c r="U8" s="88" t="s">
        <v>34</v>
      </c>
      <c r="V8" s="88" t="s">
        <v>34</v>
      </c>
      <c r="W8" s="88" t="s">
        <v>34</v>
      </c>
      <c r="X8" s="88" t="s">
        <v>34</v>
      </c>
      <c r="Y8" s="88" t="s">
        <v>34</v>
      </c>
      <c r="Z8" s="88" t="s">
        <v>34</v>
      </c>
      <c r="AA8" s="88" t="s">
        <v>34</v>
      </c>
      <c r="AB8" s="88" t="s">
        <v>34</v>
      </c>
    </row>
    <row r="9" spans="1:28" ht="14.1" customHeight="1">
      <c r="A9" s="50">
        <v>7</v>
      </c>
      <c r="B9" s="51" t="s">
        <v>15</v>
      </c>
      <c r="C9" s="87" t="s">
        <v>34</v>
      </c>
      <c r="D9" s="88" t="s">
        <v>34</v>
      </c>
      <c r="E9" s="88" t="s">
        <v>34</v>
      </c>
      <c r="F9" s="88" t="s">
        <v>34</v>
      </c>
      <c r="G9" s="88" t="s">
        <v>34</v>
      </c>
      <c r="H9" s="88" t="s">
        <v>34</v>
      </c>
      <c r="I9" s="88" t="s">
        <v>34</v>
      </c>
      <c r="J9" s="88" t="s">
        <v>34</v>
      </c>
      <c r="K9" s="88" t="s">
        <v>34</v>
      </c>
      <c r="L9" s="88" t="s">
        <v>34</v>
      </c>
      <c r="M9" s="88" t="s">
        <v>34</v>
      </c>
      <c r="N9" s="88" t="s">
        <v>34</v>
      </c>
      <c r="O9" s="88" t="s">
        <v>34</v>
      </c>
      <c r="P9" s="88" t="s">
        <v>34</v>
      </c>
      <c r="Q9" s="88" t="s">
        <v>34</v>
      </c>
      <c r="R9" s="88" t="s">
        <v>34</v>
      </c>
      <c r="S9" s="88" t="s">
        <v>34</v>
      </c>
      <c r="T9" s="88" t="s">
        <v>34</v>
      </c>
      <c r="U9" s="88" t="s">
        <v>34</v>
      </c>
      <c r="V9" s="88" t="s">
        <v>34</v>
      </c>
      <c r="W9" s="88" t="s">
        <v>34</v>
      </c>
      <c r="X9" s="88" t="s">
        <v>34</v>
      </c>
      <c r="Y9" s="88" t="s">
        <v>34</v>
      </c>
      <c r="Z9" s="88" t="s">
        <v>34</v>
      </c>
      <c r="AA9" s="88" t="s">
        <v>34</v>
      </c>
      <c r="AB9" s="88" t="s">
        <v>34</v>
      </c>
    </row>
    <row r="10" spans="1:28" ht="14.1" customHeight="1">
      <c r="A10" s="50">
        <v>8</v>
      </c>
      <c r="B10" s="51" t="s">
        <v>74</v>
      </c>
      <c r="C10" s="87" t="s">
        <v>34</v>
      </c>
      <c r="D10" s="88" t="s">
        <v>34</v>
      </c>
      <c r="E10" s="88" t="s">
        <v>34</v>
      </c>
      <c r="F10" s="88" t="s">
        <v>34</v>
      </c>
      <c r="G10" s="88" t="s">
        <v>34</v>
      </c>
      <c r="H10" s="88" t="s">
        <v>34</v>
      </c>
      <c r="I10" s="88" t="s">
        <v>34</v>
      </c>
      <c r="J10" s="88" t="s">
        <v>34</v>
      </c>
      <c r="K10" s="88" t="s">
        <v>34</v>
      </c>
      <c r="L10" s="88" t="s">
        <v>34</v>
      </c>
      <c r="M10" s="88" t="s">
        <v>34</v>
      </c>
      <c r="N10" s="88" t="s">
        <v>34</v>
      </c>
      <c r="O10" s="88" t="s">
        <v>34</v>
      </c>
      <c r="P10" s="88" t="s">
        <v>34</v>
      </c>
      <c r="Q10" s="88" t="s">
        <v>34</v>
      </c>
      <c r="R10" s="88" t="s">
        <v>34</v>
      </c>
      <c r="S10" s="88" t="s">
        <v>34</v>
      </c>
      <c r="T10" s="88" t="s">
        <v>34</v>
      </c>
      <c r="U10" s="88" t="s">
        <v>34</v>
      </c>
      <c r="V10" s="88" t="s">
        <v>34</v>
      </c>
      <c r="W10" s="88" t="s">
        <v>34</v>
      </c>
      <c r="X10" s="88" t="s">
        <v>34</v>
      </c>
      <c r="Y10" s="88" t="s">
        <v>34</v>
      </c>
      <c r="Z10" s="88" t="s">
        <v>34</v>
      </c>
      <c r="AA10" s="88" t="s">
        <v>34</v>
      </c>
      <c r="AB10" s="88" t="s">
        <v>34</v>
      </c>
    </row>
    <row r="11" spans="1:28" ht="14.1" customHeight="1">
      <c r="A11" s="50">
        <v>9</v>
      </c>
      <c r="B11" s="51" t="s">
        <v>75</v>
      </c>
      <c r="C11" s="87" t="s">
        <v>34</v>
      </c>
      <c r="D11" s="88" t="s">
        <v>34</v>
      </c>
      <c r="E11" s="88" t="s">
        <v>34</v>
      </c>
      <c r="F11" s="88" t="s">
        <v>34</v>
      </c>
      <c r="G11" s="88" t="s">
        <v>34</v>
      </c>
      <c r="H11" s="88" t="s">
        <v>34</v>
      </c>
      <c r="I11" s="88" t="s">
        <v>34</v>
      </c>
      <c r="J11" s="88" t="s">
        <v>34</v>
      </c>
      <c r="K11" s="88" t="s">
        <v>34</v>
      </c>
      <c r="L11" s="88" t="s">
        <v>34</v>
      </c>
      <c r="M11" s="88" t="s">
        <v>34</v>
      </c>
      <c r="N11" s="88" t="s">
        <v>34</v>
      </c>
      <c r="O11" s="88" t="s">
        <v>34</v>
      </c>
      <c r="P11" s="88" t="s">
        <v>34</v>
      </c>
      <c r="Q11" s="88" t="s">
        <v>34</v>
      </c>
      <c r="R11" s="88" t="s">
        <v>34</v>
      </c>
      <c r="S11" s="88" t="s">
        <v>34</v>
      </c>
      <c r="T11" s="88" t="s">
        <v>34</v>
      </c>
      <c r="U11" s="88" t="s">
        <v>34</v>
      </c>
      <c r="V11" s="88" t="s">
        <v>34</v>
      </c>
      <c r="W11" s="88" t="s">
        <v>34</v>
      </c>
      <c r="X11" s="88" t="s">
        <v>34</v>
      </c>
      <c r="Y11" s="88" t="s">
        <v>34</v>
      </c>
      <c r="Z11" s="88" t="s">
        <v>34</v>
      </c>
      <c r="AA11" s="88" t="s">
        <v>34</v>
      </c>
      <c r="AB11" s="88" t="s">
        <v>34</v>
      </c>
    </row>
    <row r="12" spans="1:28" ht="14.1" customHeight="1">
      <c r="A12" s="50">
        <v>10</v>
      </c>
      <c r="B12" s="51" t="s">
        <v>16</v>
      </c>
      <c r="C12" s="87" t="s">
        <v>34</v>
      </c>
      <c r="D12" s="88" t="s">
        <v>34</v>
      </c>
      <c r="E12" s="88" t="s">
        <v>34</v>
      </c>
      <c r="F12" s="88" t="s">
        <v>34</v>
      </c>
      <c r="G12" s="88" t="s">
        <v>34</v>
      </c>
      <c r="H12" s="88" t="s">
        <v>34</v>
      </c>
      <c r="I12" s="88" t="s">
        <v>34</v>
      </c>
      <c r="J12" s="88" t="s">
        <v>34</v>
      </c>
      <c r="K12" s="88" t="s">
        <v>34</v>
      </c>
      <c r="L12" s="88" t="s">
        <v>34</v>
      </c>
      <c r="M12" s="88" t="s">
        <v>34</v>
      </c>
      <c r="N12" s="88" t="s">
        <v>34</v>
      </c>
      <c r="O12" s="88" t="s">
        <v>34</v>
      </c>
      <c r="P12" s="88" t="s">
        <v>34</v>
      </c>
      <c r="Q12" s="88" t="s">
        <v>34</v>
      </c>
      <c r="R12" s="88" t="s">
        <v>34</v>
      </c>
      <c r="S12" s="88" t="s">
        <v>34</v>
      </c>
      <c r="T12" s="88" t="s">
        <v>34</v>
      </c>
      <c r="U12" s="88" t="s">
        <v>34</v>
      </c>
      <c r="V12" s="88" t="s">
        <v>34</v>
      </c>
      <c r="W12" s="88" t="s">
        <v>34</v>
      </c>
      <c r="X12" s="88" t="s">
        <v>34</v>
      </c>
      <c r="Y12" s="88" t="s">
        <v>34</v>
      </c>
      <c r="Z12" s="88" t="s">
        <v>34</v>
      </c>
      <c r="AA12" s="88" t="s">
        <v>34</v>
      </c>
      <c r="AB12" s="88" t="s">
        <v>34</v>
      </c>
    </row>
    <row r="13" spans="1:28">
      <c r="A13" s="50" t="s">
        <v>73</v>
      </c>
      <c r="B13" s="51" t="s">
        <v>76</v>
      </c>
      <c r="C13" s="87" t="s">
        <v>34</v>
      </c>
      <c r="D13" s="88" t="s">
        <v>34</v>
      </c>
      <c r="E13" s="88" t="s">
        <v>34</v>
      </c>
      <c r="F13" s="88" t="s">
        <v>34</v>
      </c>
      <c r="G13" s="88" t="s">
        <v>34</v>
      </c>
      <c r="H13" s="88" t="s">
        <v>34</v>
      </c>
      <c r="I13" s="88" t="s">
        <v>34</v>
      </c>
      <c r="J13" s="88" t="s">
        <v>34</v>
      </c>
      <c r="K13" s="88" t="s">
        <v>34</v>
      </c>
      <c r="L13" s="88" t="s">
        <v>34</v>
      </c>
      <c r="M13" s="88" t="s">
        <v>34</v>
      </c>
      <c r="N13" s="88" t="s">
        <v>34</v>
      </c>
      <c r="O13" s="88" t="s">
        <v>34</v>
      </c>
      <c r="P13" s="88" t="s">
        <v>34</v>
      </c>
      <c r="Q13" s="88" t="s">
        <v>34</v>
      </c>
      <c r="R13" s="88" t="s">
        <v>34</v>
      </c>
      <c r="S13" s="88" t="s">
        <v>34</v>
      </c>
      <c r="T13" s="88" t="s">
        <v>34</v>
      </c>
      <c r="U13" s="88" t="s">
        <v>34</v>
      </c>
      <c r="V13" s="88" t="s">
        <v>34</v>
      </c>
      <c r="W13" s="88" t="s">
        <v>34</v>
      </c>
      <c r="X13" s="88" t="s">
        <v>34</v>
      </c>
      <c r="Y13" s="88" t="s">
        <v>34</v>
      </c>
      <c r="Z13" s="88" t="s">
        <v>34</v>
      </c>
      <c r="AA13" s="88" t="s">
        <v>34</v>
      </c>
      <c r="AB13" s="88" t="s">
        <v>34</v>
      </c>
    </row>
    <row r="14" spans="1:28" ht="13.5" customHeight="1">
      <c r="A14" s="50" t="s">
        <v>72</v>
      </c>
      <c r="B14" s="51" t="s">
        <v>77</v>
      </c>
      <c r="C14" s="87" t="s">
        <v>34</v>
      </c>
      <c r="D14" s="88" t="s">
        <v>34</v>
      </c>
      <c r="E14" s="88" t="s">
        <v>34</v>
      </c>
      <c r="F14" s="88" t="s">
        <v>34</v>
      </c>
      <c r="G14" s="88" t="s">
        <v>34</v>
      </c>
      <c r="H14" s="88" t="s">
        <v>34</v>
      </c>
      <c r="I14" s="88" t="s">
        <v>34</v>
      </c>
      <c r="J14" s="88" t="s">
        <v>34</v>
      </c>
      <c r="K14" s="88" t="s">
        <v>34</v>
      </c>
      <c r="L14" s="88" t="s">
        <v>34</v>
      </c>
      <c r="M14" s="88" t="s">
        <v>34</v>
      </c>
      <c r="N14" s="88" t="s">
        <v>34</v>
      </c>
      <c r="O14" s="88" t="s">
        <v>34</v>
      </c>
      <c r="P14" s="88" t="s">
        <v>34</v>
      </c>
      <c r="Q14" s="88" t="s">
        <v>34</v>
      </c>
      <c r="R14" s="88" t="s">
        <v>34</v>
      </c>
      <c r="S14" s="88" t="s">
        <v>34</v>
      </c>
      <c r="T14" s="88" t="s">
        <v>34</v>
      </c>
      <c r="U14" s="88" t="s">
        <v>34</v>
      </c>
      <c r="V14" s="88" t="s">
        <v>34</v>
      </c>
      <c r="W14" s="88" t="s">
        <v>34</v>
      </c>
      <c r="X14" s="88" t="s">
        <v>34</v>
      </c>
      <c r="Y14" s="88" t="s">
        <v>34</v>
      </c>
      <c r="Z14" s="88" t="s">
        <v>34</v>
      </c>
      <c r="AA14" s="88" t="s">
        <v>34</v>
      </c>
      <c r="AB14" s="88" t="s">
        <v>34</v>
      </c>
    </row>
    <row r="15" spans="1:28" ht="25.15" customHeight="1">
      <c r="A15" s="50" t="s">
        <v>90</v>
      </c>
      <c r="B15" s="51" t="s">
        <v>78</v>
      </c>
      <c r="C15" s="87" t="s">
        <v>34</v>
      </c>
      <c r="D15" s="88" t="s">
        <v>34</v>
      </c>
      <c r="E15" s="88" t="s">
        <v>34</v>
      </c>
      <c r="F15" s="88" t="s">
        <v>34</v>
      </c>
      <c r="G15" s="88" t="s">
        <v>34</v>
      </c>
      <c r="H15" s="88" t="s">
        <v>34</v>
      </c>
      <c r="I15" s="88" t="s">
        <v>34</v>
      </c>
      <c r="J15" s="88" t="s">
        <v>34</v>
      </c>
      <c r="K15" s="88" t="s">
        <v>34</v>
      </c>
      <c r="L15" s="88" t="s">
        <v>34</v>
      </c>
      <c r="M15" s="88" t="s">
        <v>34</v>
      </c>
      <c r="N15" s="88" t="s">
        <v>34</v>
      </c>
      <c r="O15" s="88" t="s">
        <v>34</v>
      </c>
      <c r="P15" s="88" t="s">
        <v>34</v>
      </c>
      <c r="Q15" s="88" t="s">
        <v>34</v>
      </c>
      <c r="R15" s="88" t="s">
        <v>34</v>
      </c>
      <c r="S15" s="88" t="s">
        <v>34</v>
      </c>
      <c r="T15" s="88" t="s">
        <v>34</v>
      </c>
      <c r="U15" s="88" t="s">
        <v>34</v>
      </c>
      <c r="V15" s="88" t="s">
        <v>34</v>
      </c>
      <c r="W15" s="88" t="s">
        <v>34</v>
      </c>
      <c r="X15" s="88" t="s">
        <v>34</v>
      </c>
      <c r="Y15" s="88" t="s">
        <v>34</v>
      </c>
      <c r="Z15" s="88" t="s">
        <v>34</v>
      </c>
      <c r="AA15" s="88" t="s">
        <v>34</v>
      </c>
      <c r="AB15" s="88" t="s">
        <v>34</v>
      </c>
    </row>
    <row r="16" spans="1:28" ht="13.5" customHeight="1">
      <c r="A16" s="50" t="s">
        <v>91</v>
      </c>
      <c r="B16" s="51" t="s">
        <v>96</v>
      </c>
      <c r="C16" s="87" t="s">
        <v>34</v>
      </c>
      <c r="D16" s="88" t="s">
        <v>34</v>
      </c>
      <c r="E16" s="88" t="s">
        <v>34</v>
      </c>
      <c r="F16" s="88" t="s">
        <v>34</v>
      </c>
      <c r="G16" s="88" t="s">
        <v>34</v>
      </c>
      <c r="H16" s="88" t="s">
        <v>34</v>
      </c>
      <c r="I16" s="88" t="s">
        <v>34</v>
      </c>
      <c r="J16" s="88" t="s">
        <v>34</v>
      </c>
      <c r="K16" s="88" t="s">
        <v>34</v>
      </c>
      <c r="L16" s="88" t="s">
        <v>34</v>
      </c>
      <c r="M16" s="88" t="s">
        <v>34</v>
      </c>
      <c r="N16" s="88" t="s">
        <v>34</v>
      </c>
      <c r="O16" s="88" t="s">
        <v>34</v>
      </c>
      <c r="P16" s="88" t="s">
        <v>34</v>
      </c>
      <c r="Q16" s="88" t="s">
        <v>34</v>
      </c>
      <c r="R16" s="88" t="s">
        <v>34</v>
      </c>
      <c r="S16" s="88" t="s">
        <v>34</v>
      </c>
      <c r="T16" s="88" t="s">
        <v>34</v>
      </c>
      <c r="U16" s="88" t="s">
        <v>34</v>
      </c>
      <c r="V16" s="88" t="s">
        <v>34</v>
      </c>
      <c r="W16" s="88" t="s">
        <v>34</v>
      </c>
      <c r="X16" s="88" t="s">
        <v>34</v>
      </c>
      <c r="Y16" s="88" t="s">
        <v>34</v>
      </c>
      <c r="Z16" s="88" t="s">
        <v>34</v>
      </c>
      <c r="AA16" s="88" t="s">
        <v>34</v>
      </c>
      <c r="AB16" s="88" t="s">
        <v>34</v>
      </c>
    </row>
    <row r="17" spans="1:28" ht="25.15" customHeight="1">
      <c r="A17" s="50">
        <v>13</v>
      </c>
      <c r="B17" s="51" t="s">
        <v>79</v>
      </c>
      <c r="C17" s="87" t="s">
        <v>34</v>
      </c>
      <c r="D17" s="88" t="s">
        <v>34</v>
      </c>
      <c r="E17" s="88" t="s">
        <v>34</v>
      </c>
      <c r="F17" s="88" t="s">
        <v>34</v>
      </c>
      <c r="G17" s="88" t="s">
        <v>34</v>
      </c>
      <c r="H17" s="88" t="s">
        <v>34</v>
      </c>
      <c r="I17" s="88" t="s">
        <v>34</v>
      </c>
      <c r="J17" s="88" t="s">
        <v>34</v>
      </c>
      <c r="K17" s="88" t="s">
        <v>34</v>
      </c>
      <c r="L17" s="88" t="s">
        <v>34</v>
      </c>
      <c r="M17" s="88" t="s">
        <v>34</v>
      </c>
      <c r="N17" s="88" t="s">
        <v>34</v>
      </c>
      <c r="O17" s="88" t="s">
        <v>34</v>
      </c>
      <c r="P17" s="88" t="s">
        <v>34</v>
      </c>
      <c r="Q17" s="88" t="s">
        <v>34</v>
      </c>
      <c r="R17" s="88" t="s">
        <v>34</v>
      </c>
      <c r="S17" s="88" t="s">
        <v>34</v>
      </c>
      <c r="T17" s="88" t="s">
        <v>34</v>
      </c>
      <c r="U17" s="88" t="s">
        <v>34</v>
      </c>
      <c r="V17" s="88" t="s">
        <v>34</v>
      </c>
      <c r="W17" s="88" t="s">
        <v>34</v>
      </c>
      <c r="X17" s="88" t="s">
        <v>34</v>
      </c>
      <c r="Y17" s="88" t="s">
        <v>34</v>
      </c>
      <c r="Z17" s="88" t="s">
        <v>34</v>
      </c>
      <c r="AA17" s="88" t="s">
        <v>34</v>
      </c>
      <c r="AB17" s="88" t="s">
        <v>34</v>
      </c>
    </row>
    <row r="18" spans="1:28" ht="25.15" customHeight="1">
      <c r="A18" s="50" t="s">
        <v>92</v>
      </c>
      <c r="B18" s="51" t="s">
        <v>17</v>
      </c>
      <c r="C18" s="87" t="s">
        <v>34</v>
      </c>
      <c r="D18" s="88" t="s">
        <v>34</v>
      </c>
      <c r="E18" s="88" t="s">
        <v>34</v>
      </c>
      <c r="F18" s="88" t="s">
        <v>34</v>
      </c>
      <c r="G18" s="88" t="s">
        <v>34</v>
      </c>
      <c r="H18" s="88" t="s">
        <v>34</v>
      </c>
      <c r="I18" s="88" t="s">
        <v>34</v>
      </c>
      <c r="J18" s="88" t="s">
        <v>34</v>
      </c>
      <c r="K18" s="88" t="s">
        <v>34</v>
      </c>
      <c r="L18" s="88" t="s">
        <v>34</v>
      </c>
      <c r="M18" s="88" t="s">
        <v>34</v>
      </c>
      <c r="N18" s="88" t="s">
        <v>34</v>
      </c>
      <c r="O18" s="88" t="s">
        <v>34</v>
      </c>
      <c r="P18" s="88" t="s">
        <v>34</v>
      </c>
      <c r="Q18" s="88" t="s">
        <v>34</v>
      </c>
      <c r="R18" s="88" t="s">
        <v>34</v>
      </c>
      <c r="S18" s="88" t="s">
        <v>34</v>
      </c>
      <c r="T18" s="88" t="s">
        <v>34</v>
      </c>
      <c r="U18" s="88" t="s">
        <v>34</v>
      </c>
      <c r="V18" s="88" t="s">
        <v>34</v>
      </c>
      <c r="W18" s="88" t="s">
        <v>34</v>
      </c>
      <c r="X18" s="88" t="s">
        <v>34</v>
      </c>
      <c r="Y18" s="88" t="s">
        <v>34</v>
      </c>
      <c r="Z18" s="88" t="s">
        <v>34</v>
      </c>
      <c r="AA18" s="88" t="s">
        <v>34</v>
      </c>
      <c r="AB18" s="88" t="s">
        <v>34</v>
      </c>
    </row>
    <row r="19" spans="1:28" ht="13.5" customHeight="1">
      <c r="A19" s="50" t="s">
        <v>93</v>
      </c>
      <c r="B19" s="51" t="s">
        <v>97</v>
      </c>
      <c r="C19" s="87" t="s">
        <v>34</v>
      </c>
      <c r="D19" s="88" t="s">
        <v>34</v>
      </c>
      <c r="E19" s="88" t="s">
        <v>34</v>
      </c>
      <c r="F19" s="88" t="s">
        <v>34</v>
      </c>
      <c r="G19" s="88" t="s">
        <v>34</v>
      </c>
      <c r="H19" s="88" t="s">
        <v>34</v>
      </c>
      <c r="I19" s="88" t="s">
        <v>34</v>
      </c>
      <c r="J19" s="88" t="s">
        <v>34</v>
      </c>
      <c r="K19" s="88" t="s">
        <v>34</v>
      </c>
      <c r="L19" s="88" t="s">
        <v>34</v>
      </c>
      <c r="M19" s="88" t="s">
        <v>34</v>
      </c>
      <c r="N19" s="88" t="s">
        <v>34</v>
      </c>
      <c r="O19" s="88" t="s">
        <v>34</v>
      </c>
      <c r="P19" s="88" t="s">
        <v>34</v>
      </c>
      <c r="Q19" s="88" t="s">
        <v>34</v>
      </c>
      <c r="R19" s="88" t="s">
        <v>34</v>
      </c>
      <c r="S19" s="88" t="s">
        <v>34</v>
      </c>
      <c r="T19" s="88" t="s">
        <v>34</v>
      </c>
      <c r="U19" s="88" t="s">
        <v>34</v>
      </c>
      <c r="V19" s="88" t="s">
        <v>34</v>
      </c>
      <c r="W19" s="88" t="s">
        <v>34</v>
      </c>
      <c r="X19" s="88" t="s">
        <v>34</v>
      </c>
      <c r="Y19" s="88" t="s">
        <v>34</v>
      </c>
      <c r="Z19" s="88" t="s">
        <v>34</v>
      </c>
      <c r="AA19" s="88" t="s">
        <v>34</v>
      </c>
      <c r="AB19" s="88" t="s">
        <v>34</v>
      </c>
    </row>
    <row r="20" spans="1:28" ht="25.15" customHeight="1">
      <c r="A20" s="50">
        <v>15</v>
      </c>
      <c r="B20" s="51" t="s">
        <v>18</v>
      </c>
      <c r="C20" s="87" t="s">
        <v>34</v>
      </c>
      <c r="D20" s="88" t="s">
        <v>34</v>
      </c>
      <c r="E20" s="88" t="s">
        <v>34</v>
      </c>
      <c r="F20" s="88" t="s">
        <v>34</v>
      </c>
      <c r="G20" s="88" t="s">
        <v>34</v>
      </c>
      <c r="H20" s="88" t="s">
        <v>34</v>
      </c>
      <c r="I20" s="88" t="s">
        <v>34</v>
      </c>
      <c r="J20" s="88" t="s">
        <v>34</v>
      </c>
      <c r="K20" s="88" t="s">
        <v>34</v>
      </c>
      <c r="L20" s="88" t="s">
        <v>34</v>
      </c>
      <c r="M20" s="88" t="s">
        <v>34</v>
      </c>
      <c r="N20" s="88" t="s">
        <v>34</v>
      </c>
      <c r="O20" s="88" t="s">
        <v>34</v>
      </c>
      <c r="P20" s="88" t="s">
        <v>34</v>
      </c>
      <c r="Q20" s="88" t="s">
        <v>34</v>
      </c>
      <c r="R20" s="88" t="s">
        <v>34</v>
      </c>
      <c r="S20" s="88" t="s">
        <v>34</v>
      </c>
      <c r="T20" s="88" t="s">
        <v>34</v>
      </c>
      <c r="U20" s="88" t="s">
        <v>34</v>
      </c>
      <c r="V20" s="88" t="s">
        <v>34</v>
      </c>
      <c r="W20" s="88" t="s">
        <v>34</v>
      </c>
      <c r="X20" s="88" t="s">
        <v>34</v>
      </c>
      <c r="Y20" s="88" t="s">
        <v>34</v>
      </c>
      <c r="Z20" s="88" t="s">
        <v>34</v>
      </c>
      <c r="AA20" s="88" t="s">
        <v>34</v>
      </c>
      <c r="AB20" s="88" t="s">
        <v>34</v>
      </c>
    </row>
    <row r="21" spans="1:28" ht="25.15" customHeight="1">
      <c r="A21" s="50" t="s">
        <v>94</v>
      </c>
      <c r="B21" s="51" t="s">
        <v>19</v>
      </c>
      <c r="C21" s="87" t="s">
        <v>34</v>
      </c>
      <c r="D21" s="88" t="s">
        <v>34</v>
      </c>
      <c r="E21" s="88" t="s">
        <v>34</v>
      </c>
      <c r="F21" s="88" t="s">
        <v>34</v>
      </c>
      <c r="G21" s="88" t="s">
        <v>34</v>
      </c>
      <c r="H21" s="88" t="s">
        <v>34</v>
      </c>
      <c r="I21" s="88" t="s">
        <v>34</v>
      </c>
      <c r="J21" s="88" t="s">
        <v>34</v>
      </c>
      <c r="K21" s="88" t="s">
        <v>34</v>
      </c>
      <c r="L21" s="88" t="s">
        <v>34</v>
      </c>
      <c r="M21" s="88" t="s">
        <v>34</v>
      </c>
      <c r="N21" s="88" t="s">
        <v>34</v>
      </c>
      <c r="O21" s="88" t="s">
        <v>34</v>
      </c>
      <c r="P21" s="88" t="s">
        <v>34</v>
      </c>
      <c r="Q21" s="88" t="s">
        <v>34</v>
      </c>
      <c r="R21" s="88" t="s">
        <v>34</v>
      </c>
      <c r="S21" s="88" t="s">
        <v>34</v>
      </c>
      <c r="T21" s="88" t="s">
        <v>34</v>
      </c>
      <c r="U21" s="88" t="s">
        <v>34</v>
      </c>
      <c r="V21" s="88" t="s">
        <v>34</v>
      </c>
      <c r="W21" s="88" t="s">
        <v>34</v>
      </c>
      <c r="X21" s="88" t="s">
        <v>34</v>
      </c>
      <c r="Y21" s="88" t="s">
        <v>34</v>
      </c>
      <c r="Z21" s="88" t="s">
        <v>34</v>
      </c>
      <c r="AA21" s="88" t="s">
        <v>34</v>
      </c>
      <c r="AB21" s="88" t="s">
        <v>34</v>
      </c>
    </row>
    <row r="22" spans="1:28" ht="13.5" customHeight="1">
      <c r="A22" s="50" t="s">
        <v>95</v>
      </c>
      <c r="B22" s="51" t="s">
        <v>98</v>
      </c>
      <c r="C22" s="87" t="s">
        <v>34</v>
      </c>
      <c r="D22" s="88" t="s">
        <v>34</v>
      </c>
      <c r="E22" s="88" t="s">
        <v>34</v>
      </c>
      <c r="F22" s="88" t="s">
        <v>34</v>
      </c>
      <c r="G22" s="88" t="s">
        <v>34</v>
      </c>
      <c r="H22" s="88" t="s">
        <v>34</v>
      </c>
      <c r="I22" s="88" t="s">
        <v>34</v>
      </c>
      <c r="J22" s="88" t="s">
        <v>34</v>
      </c>
      <c r="K22" s="88" t="s">
        <v>34</v>
      </c>
      <c r="L22" s="88" t="s">
        <v>34</v>
      </c>
      <c r="M22" s="88" t="s">
        <v>34</v>
      </c>
      <c r="N22" s="88" t="s">
        <v>34</v>
      </c>
      <c r="O22" s="88" t="s">
        <v>34</v>
      </c>
      <c r="P22" s="88" t="s">
        <v>34</v>
      </c>
      <c r="Q22" s="88" t="s">
        <v>34</v>
      </c>
      <c r="R22" s="88" t="s">
        <v>34</v>
      </c>
      <c r="S22" s="88" t="s">
        <v>34</v>
      </c>
      <c r="T22" s="88" t="s">
        <v>34</v>
      </c>
      <c r="U22" s="88" t="s">
        <v>34</v>
      </c>
      <c r="V22" s="88" t="s">
        <v>34</v>
      </c>
      <c r="W22" s="88" t="s">
        <v>34</v>
      </c>
      <c r="X22" s="88" t="s">
        <v>34</v>
      </c>
      <c r="Y22" s="88" t="s">
        <v>34</v>
      </c>
      <c r="Z22" s="88" t="s">
        <v>34</v>
      </c>
      <c r="AA22" s="88" t="s">
        <v>34</v>
      </c>
      <c r="AB22" s="88" t="s">
        <v>34</v>
      </c>
    </row>
    <row r="23" spans="1:28" ht="25.15" customHeight="1">
      <c r="A23" s="50">
        <v>17</v>
      </c>
      <c r="B23" s="51" t="s">
        <v>20</v>
      </c>
      <c r="C23" s="87" t="s">
        <v>34</v>
      </c>
      <c r="D23" s="88" t="s">
        <v>34</v>
      </c>
      <c r="E23" s="88" t="s">
        <v>34</v>
      </c>
      <c r="F23" s="88" t="s">
        <v>34</v>
      </c>
      <c r="G23" s="88" t="s">
        <v>34</v>
      </c>
      <c r="H23" s="88" t="s">
        <v>34</v>
      </c>
      <c r="I23" s="88" t="s">
        <v>34</v>
      </c>
      <c r="J23" s="88" t="s">
        <v>34</v>
      </c>
      <c r="K23" s="88" t="s">
        <v>34</v>
      </c>
      <c r="L23" s="88" t="s">
        <v>34</v>
      </c>
      <c r="M23" s="88" t="s">
        <v>34</v>
      </c>
      <c r="N23" s="88" t="s">
        <v>34</v>
      </c>
      <c r="O23" s="88" t="s">
        <v>34</v>
      </c>
      <c r="P23" s="88" t="s">
        <v>34</v>
      </c>
      <c r="Q23" s="88" t="s">
        <v>34</v>
      </c>
      <c r="R23" s="88" t="s">
        <v>34</v>
      </c>
      <c r="S23" s="88" t="s">
        <v>34</v>
      </c>
      <c r="T23" s="88" t="s">
        <v>34</v>
      </c>
      <c r="U23" s="88" t="s">
        <v>34</v>
      </c>
      <c r="V23" s="88" t="s">
        <v>34</v>
      </c>
      <c r="W23" s="88" t="s">
        <v>34</v>
      </c>
      <c r="X23" s="88" t="s">
        <v>34</v>
      </c>
      <c r="Y23" s="88" t="s">
        <v>34</v>
      </c>
      <c r="Z23" s="88" t="s">
        <v>34</v>
      </c>
      <c r="AA23" s="88" t="s">
        <v>34</v>
      </c>
      <c r="AB23" s="88" t="s">
        <v>34</v>
      </c>
    </row>
    <row r="24" spans="1:28" ht="14.1" customHeight="1">
      <c r="A24" s="50">
        <v>18</v>
      </c>
      <c r="B24" s="51" t="s">
        <v>21</v>
      </c>
      <c r="C24" s="87">
        <v>0</v>
      </c>
      <c r="D24" s="88">
        <v>0</v>
      </c>
      <c r="E24" s="88">
        <v>0</v>
      </c>
      <c r="F24" s="88">
        <v>0</v>
      </c>
      <c r="G24" s="88">
        <v>0</v>
      </c>
      <c r="H24" s="88">
        <v>76.749120000000005</v>
      </c>
      <c r="I24" s="88">
        <v>480.23020800000006</v>
      </c>
      <c r="J24" s="88">
        <v>2023.9839359999999</v>
      </c>
      <c r="K24" s="88">
        <v>2640</v>
      </c>
      <c r="L24" s="88">
        <v>2360</v>
      </c>
      <c r="M24" s="88">
        <v>3214</v>
      </c>
      <c r="N24" s="88">
        <v>2676</v>
      </c>
      <c r="O24" s="88">
        <v>1930</v>
      </c>
      <c r="P24" s="88">
        <v>2267.1999999999998</v>
      </c>
      <c r="Q24" s="88">
        <v>2190.1</v>
      </c>
      <c r="R24" s="88">
        <v>1979.18</v>
      </c>
      <c r="S24" s="88">
        <v>1998.3</v>
      </c>
      <c r="T24" s="88">
        <v>43823.067999999999</v>
      </c>
      <c r="U24" s="88">
        <v>81958</v>
      </c>
      <c r="V24" s="88">
        <v>105567.14387499998</v>
      </c>
      <c r="W24" s="88">
        <v>84085.851579540322</v>
      </c>
      <c r="X24" s="88">
        <v>147049.79454556855</v>
      </c>
      <c r="Y24" s="88">
        <v>205351.08576316282</v>
      </c>
      <c r="Z24" s="88">
        <v>223912.19127775176</v>
      </c>
      <c r="AA24" s="88">
        <v>225738.61864129256</v>
      </c>
      <c r="AB24" s="88">
        <v>125691.38434312496</v>
      </c>
    </row>
    <row r="25" spans="1:28" ht="14.1" customHeight="1">
      <c r="A25" s="50">
        <v>19</v>
      </c>
      <c r="B25" s="51" t="s">
        <v>22</v>
      </c>
      <c r="C25" s="87">
        <v>5700.0556625277377</v>
      </c>
      <c r="D25" s="88">
        <v>6017.8202216605541</v>
      </c>
      <c r="E25" s="88">
        <v>10655.872729116467</v>
      </c>
      <c r="F25" s="88">
        <v>7786.2660873705572</v>
      </c>
      <c r="G25" s="88">
        <v>10424.984422469186</v>
      </c>
      <c r="H25" s="88">
        <v>9258.7310750450451</v>
      </c>
      <c r="I25" s="88">
        <v>13488.273210852616</v>
      </c>
      <c r="J25" s="88">
        <v>8223.3484605846406</v>
      </c>
      <c r="K25" s="88">
        <v>9888.5438147575405</v>
      </c>
      <c r="L25" s="88">
        <v>10769.686701047862</v>
      </c>
      <c r="M25" s="88">
        <v>10470.485240574901</v>
      </c>
      <c r="N25" s="88">
        <v>11125.31689066314</v>
      </c>
      <c r="O25" s="88">
        <v>20444.619130180912</v>
      </c>
      <c r="P25" s="88">
        <v>25008.074396441814</v>
      </c>
      <c r="Q25" s="88">
        <v>26880.626955870652</v>
      </c>
      <c r="R25" s="88">
        <v>30599.376046546073</v>
      </c>
      <c r="S25" s="88">
        <v>41977.263674000002</v>
      </c>
      <c r="T25" s="88">
        <v>48475.577106800003</v>
      </c>
      <c r="U25" s="88">
        <v>49414.660571219996</v>
      </c>
      <c r="V25" s="88">
        <v>48612.092795249999</v>
      </c>
      <c r="W25" s="88">
        <v>50481.393748850001</v>
      </c>
      <c r="X25" s="88">
        <v>45587.607739644598</v>
      </c>
      <c r="Y25" s="88">
        <v>46183.323546984604</v>
      </c>
      <c r="Z25" s="88">
        <v>53678.002817132103</v>
      </c>
      <c r="AA25" s="88">
        <v>47584.937851989598</v>
      </c>
      <c r="AB25" s="88">
        <v>57865.141845271966</v>
      </c>
    </row>
    <row r="26" spans="1:28" ht="14.1" customHeight="1">
      <c r="A26" s="54">
        <v>20</v>
      </c>
      <c r="B26" s="55" t="s">
        <v>23</v>
      </c>
      <c r="C26" s="77">
        <v>52466.669156398086</v>
      </c>
      <c r="D26" s="78">
        <v>50855.400418300633</v>
      </c>
      <c r="E26" s="78">
        <v>57551.447746882463</v>
      </c>
      <c r="F26" s="78">
        <v>58909.709045544543</v>
      </c>
      <c r="G26" s="78">
        <v>64107.381019332162</v>
      </c>
      <c r="H26" s="78">
        <v>67854.204777596446</v>
      </c>
      <c r="I26" s="78">
        <v>75337.401237594837</v>
      </c>
      <c r="J26" s="78">
        <v>80886.272678885492</v>
      </c>
      <c r="K26" s="78">
        <v>82583.165797856927</v>
      </c>
      <c r="L26" s="78">
        <v>91290.651565648019</v>
      </c>
      <c r="M26" s="78">
        <v>104433.27541558765</v>
      </c>
      <c r="N26" s="78">
        <v>110400.05924355955</v>
      </c>
      <c r="O26" s="78">
        <v>115937.09471411076</v>
      </c>
      <c r="P26" s="78">
        <v>119220.31353095947</v>
      </c>
      <c r="Q26" s="78">
        <v>130854.57105288412</v>
      </c>
      <c r="R26" s="78">
        <v>136337.76765971954</v>
      </c>
      <c r="S26" s="78">
        <v>154045.76535325448</v>
      </c>
      <c r="T26" s="78">
        <v>150149.68656399366</v>
      </c>
      <c r="U26" s="78">
        <v>149035.44346370452</v>
      </c>
      <c r="V26" s="78">
        <v>147254.96755825367</v>
      </c>
      <c r="W26" s="78">
        <v>152979.49460068569</v>
      </c>
      <c r="X26" s="78">
        <v>155559.77502625738</v>
      </c>
      <c r="Y26" s="78">
        <v>164566.96935779284</v>
      </c>
      <c r="Z26" s="78">
        <v>184549.01518967451</v>
      </c>
      <c r="AA26" s="78">
        <v>191342.93995852713</v>
      </c>
      <c r="AB26" s="78">
        <v>200957.97359379512</v>
      </c>
    </row>
    <row r="27" spans="1:28" ht="3.2" customHeight="1">
      <c r="A27" s="58"/>
      <c r="B27" s="59"/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</row>
    <row r="28" spans="1:28" ht="15.95" customHeight="1">
      <c r="A28" s="62" t="s">
        <v>24</v>
      </c>
      <c r="B28" s="63" t="s">
        <v>25</v>
      </c>
      <c r="C28" s="91" t="s">
        <v>34</v>
      </c>
      <c r="D28" s="92" t="s">
        <v>34</v>
      </c>
      <c r="E28" s="92" t="s">
        <v>34</v>
      </c>
      <c r="F28" s="92" t="s">
        <v>34</v>
      </c>
      <c r="G28" s="92" t="s">
        <v>34</v>
      </c>
      <c r="H28" s="92" t="s">
        <v>34</v>
      </c>
      <c r="I28" s="92" t="s">
        <v>34</v>
      </c>
      <c r="J28" s="92" t="s">
        <v>34</v>
      </c>
      <c r="K28" s="92" t="s">
        <v>34</v>
      </c>
      <c r="L28" s="92" t="s">
        <v>34</v>
      </c>
      <c r="M28" s="92" t="s">
        <v>34</v>
      </c>
      <c r="N28" s="92" t="s">
        <v>34</v>
      </c>
      <c r="O28" s="92" t="s">
        <v>34</v>
      </c>
      <c r="P28" s="92" t="s">
        <v>34</v>
      </c>
      <c r="Q28" s="92" t="s">
        <v>34</v>
      </c>
      <c r="R28" s="92" t="s">
        <v>34</v>
      </c>
      <c r="S28" s="92" t="s">
        <v>34</v>
      </c>
      <c r="T28" s="92" t="s">
        <v>34</v>
      </c>
      <c r="U28" s="92" t="s">
        <v>34</v>
      </c>
      <c r="V28" s="92" t="s">
        <v>34</v>
      </c>
      <c r="W28" s="92" t="s">
        <v>34</v>
      </c>
      <c r="X28" s="92" t="s">
        <v>34</v>
      </c>
      <c r="Y28" s="92" t="s">
        <v>34</v>
      </c>
      <c r="Z28" s="92" t="s">
        <v>34</v>
      </c>
      <c r="AA28" s="92" t="s">
        <v>34</v>
      </c>
      <c r="AB28" s="92" t="s">
        <v>34</v>
      </c>
    </row>
    <row r="29" spans="1:28" ht="15.95" customHeight="1">
      <c r="A29" s="66" t="s">
        <v>26</v>
      </c>
      <c r="B29" s="67" t="s">
        <v>27</v>
      </c>
      <c r="C29" s="87" t="s">
        <v>34</v>
      </c>
      <c r="D29" s="88" t="s">
        <v>34</v>
      </c>
      <c r="E29" s="88" t="s">
        <v>34</v>
      </c>
      <c r="F29" s="88" t="s">
        <v>34</v>
      </c>
      <c r="G29" s="88" t="s">
        <v>34</v>
      </c>
      <c r="H29" s="88" t="s">
        <v>34</v>
      </c>
      <c r="I29" s="88" t="s">
        <v>34</v>
      </c>
      <c r="J29" s="88" t="s">
        <v>34</v>
      </c>
      <c r="K29" s="88" t="s">
        <v>34</v>
      </c>
      <c r="L29" s="88" t="s">
        <v>34</v>
      </c>
      <c r="M29" s="88" t="s">
        <v>34</v>
      </c>
      <c r="N29" s="88" t="s">
        <v>34</v>
      </c>
      <c r="O29" s="88" t="s">
        <v>34</v>
      </c>
      <c r="P29" s="88" t="s">
        <v>34</v>
      </c>
      <c r="Q29" s="88" t="s">
        <v>34</v>
      </c>
      <c r="R29" s="88" t="s">
        <v>34</v>
      </c>
      <c r="S29" s="88" t="s">
        <v>34</v>
      </c>
      <c r="T29" s="88" t="s">
        <v>34</v>
      </c>
      <c r="U29" s="88" t="s">
        <v>34</v>
      </c>
      <c r="V29" s="88" t="s">
        <v>34</v>
      </c>
      <c r="W29" s="88" t="s">
        <v>34</v>
      </c>
      <c r="X29" s="88" t="s">
        <v>34</v>
      </c>
      <c r="Y29" s="88" t="s">
        <v>34</v>
      </c>
      <c r="Z29" s="88" t="s">
        <v>34</v>
      </c>
      <c r="AA29" s="88" t="s">
        <v>34</v>
      </c>
      <c r="AB29" s="88" t="s">
        <v>34</v>
      </c>
    </row>
    <row r="30" spans="1:28" ht="15.95" customHeight="1">
      <c r="A30" s="66" t="s">
        <v>28</v>
      </c>
      <c r="B30" s="67" t="s">
        <v>29</v>
      </c>
      <c r="C30" s="52">
        <v>0</v>
      </c>
      <c r="D30" s="53">
        <v>0</v>
      </c>
      <c r="E30" s="53">
        <v>0</v>
      </c>
      <c r="F30" s="53">
        <v>0</v>
      </c>
      <c r="G30" s="53">
        <v>0</v>
      </c>
      <c r="H30" s="53">
        <v>76.749120000000005</v>
      </c>
      <c r="I30" s="53">
        <v>480.23020800000006</v>
      </c>
      <c r="J30" s="53">
        <v>2023.9839359999999</v>
      </c>
      <c r="K30" s="53">
        <v>2640</v>
      </c>
      <c r="L30" s="53">
        <v>2360</v>
      </c>
      <c r="M30" s="53">
        <v>3214</v>
      </c>
      <c r="N30" s="53">
        <v>2676</v>
      </c>
      <c r="O30" s="53">
        <v>1930</v>
      </c>
      <c r="P30" s="53">
        <v>2267.1999999999998</v>
      </c>
      <c r="Q30" s="53">
        <v>2190.1</v>
      </c>
      <c r="R30" s="53">
        <v>1979.18</v>
      </c>
      <c r="S30" s="53">
        <v>1998.3</v>
      </c>
      <c r="T30" s="53">
        <v>43823.067999999999</v>
      </c>
      <c r="U30" s="53">
        <v>81958</v>
      </c>
      <c r="V30" s="53">
        <v>105567.14387499998</v>
      </c>
      <c r="W30" s="53">
        <v>84085.851579540322</v>
      </c>
      <c r="X30" s="53">
        <v>147049.79454556855</v>
      </c>
      <c r="Y30" s="53">
        <v>205351.08576316282</v>
      </c>
      <c r="Z30" s="53">
        <v>223912.19127775176</v>
      </c>
      <c r="AA30" s="53">
        <v>225738.61864129256</v>
      </c>
      <c r="AB30" s="53">
        <v>125691.38434312496</v>
      </c>
    </row>
    <row r="31" spans="1:28" ht="15.95" customHeight="1">
      <c r="A31" s="68" t="s">
        <v>30</v>
      </c>
      <c r="B31" s="69" t="s">
        <v>31</v>
      </c>
      <c r="C31" s="56">
        <v>58166.724818925824</v>
      </c>
      <c r="D31" s="57">
        <v>56873.22063996119</v>
      </c>
      <c r="E31" s="57">
        <v>68207.320475998931</v>
      </c>
      <c r="F31" s="57">
        <v>66695.975132915104</v>
      </c>
      <c r="G31" s="57">
        <v>74532.365441801347</v>
      </c>
      <c r="H31" s="57">
        <v>77112.935852641487</v>
      </c>
      <c r="I31" s="57">
        <v>88825.674448447448</v>
      </c>
      <c r="J31" s="57">
        <v>89109.621139470139</v>
      </c>
      <c r="K31" s="57">
        <v>92471.709612614475</v>
      </c>
      <c r="L31" s="57">
        <v>102060.33826669588</v>
      </c>
      <c r="M31" s="57">
        <v>114903.76065616254</v>
      </c>
      <c r="N31" s="57">
        <v>121525.37613422269</v>
      </c>
      <c r="O31" s="57">
        <v>136381.71384429166</v>
      </c>
      <c r="P31" s="57">
        <v>144228.38792740129</v>
      </c>
      <c r="Q31" s="57">
        <v>157735.19800875476</v>
      </c>
      <c r="R31" s="57">
        <v>166937.1437062656</v>
      </c>
      <c r="S31" s="57">
        <v>196023.0290272545</v>
      </c>
      <c r="T31" s="57">
        <v>198625.26367079368</v>
      </c>
      <c r="U31" s="57">
        <v>198450.10403492453</v>
      </c>
      <c r="V31" s="57">
        <v>195867.06035350368</v>
      </c>
      <c r="W31" s="57">
        <v>203460.8883495357</v>
      </c>
      <c r="X31" s="57">
        <v>201147.38276590197</v>
      </c>
      <c r="Y31" s="57">
        <v>210750.29290477745</v>
      </c>
      <c r="Z31" s="57">
        <v>238227.01800680661</v>
      </c>
      <c r="AA31" s="57">
        <v>238927.87781051674</v>
      </c>
      <c r="AB31" s="57">
        <v>258823.11543906707</v>
      </c>
    </row>
    <row r="32" spans="1:28" ht="3.2" customHeight="1">
      <c r="A32" s="58"/>
      <c r="B32" s="59"/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ht="15.95" customHeight="1">
      <c r="A33" s="70" t="s">
        <v>32</v>
      </c>
      <c r="B33" s="71" t="s">
        <v>33</v>
      </c>
      <c r="C33" s="72">
        <v>58166.724818925824</v>
      </c>
      <c r="D33" s="72">
        <v>56873.22063996119</v>
      </c>
      <c r="E33" s="72">
        <v>68207.320475998931</v>
      </c>
      <c r="F33" s="72">
        <v>66695.975132915104</v>
      </c>
      <c r="G33" s="72">
        <v>74532.365441801347</v>
      </c>
      <c r="H33" s="72">
        <v>77189.68497264148</v>
      </c>
      <c r="I33" s="72">
        <v>89305.904656447441</v>
      </c>
      <c r="J33" s="72">
        <v>91133.605075470143</v>
      </c>
      <c r="K33" s="72">
        <v>95111.709612614475</v>
      </c>
      <c r="L33" s="72">
        <v>104420.33826669588</v>
      </c>
      <c r="M33" s="72">
        <v>118117.76065616254</v>
      </c>
      <c r="N33" s="72">
        <v>124201.37613422269</v>
      </c>
      <c r="O33" s="72">
        <v>138311.71384429166</v>
      </c>
      <c r="P33" s="72">
        <v>146495.5879274013</v>
      </c>
      <c r="Q33" s="72">
        <v>159925.29800875476</v>
      </c>
      <c r="R33" s="72">
        <v>168916.3237062656</v>
      </c>
      <c r="S33" s="72">
        <v>198021.32902725448</v>
      </c>
      <c r="T33" s="72">
        <v>242448.33167079368</v>
      </c>
      <c r="U33" s="72">
        <v>280408.10403492453</v>
      </c>
      <c r="V33" s="72">
        <v>301434.20422850363</v>
      </c>
      <c r="W33" s="72">
        <v>287546.73992907605</v>
      </c>
      <c r="X33" s="72">
        <v>348197.1773114705</v>
      </c>
      <c r="Y33" s="72">
        <v>416101.37866794027</v>
      </c>
      <c r="Z33" s="72">
        <v>462139.20928455837</v>
      </c>
      <c r="AA33" s="72">
        <v>464666.4964518093</v>
      </c>
      <c r="AB33" s="73">
        <v>384514.49978219206</v>
      </c>
    </row>
    <row r="34" spans="1:28" ht="3.2" customHeight="1">
      <c r="A34" s="3"/>
      <c r="B34" s="2"/>
      <c r="C34" s="74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95" customHeight="1">
      <c r="A35" s="62" t="s">
        <v>32</v>
      </c>
      <c r="B35" s="75" t="s">
        <v>88</v>
      </c>
      <c r="C35" s="65">
        <v>5700.0556625277386</v>
      </c>
      <c r="D35" s="65">
        <v>6017.8202216605569</v>
      </c>
      <c r="E35" s="65">
        <v>10655.872729116469</v>
      </c>
      <c r="F35" s="65">
        <v>7786.2660873705609</v>
      </c>
      <c r="G35" s="65">
        <v>10424.984422469184</v>
      </c>
      <c r="H35" s="65">
        <v>9335.4801950450346</v>
      </c>
      <c r="I35" s="65">
        <v>13968.503418852604</v>
      </c>
      <c r="J35" s="65">
        <v>10247.33239658465</v>
      </c>
      <c r="K35" s="65">
        <v>12528.543814757548</v>
      </c>
      <c r="L35" s="65">
        <v>13129.68670104786</v>
      </c>
      <c r="M35" s="65">
        <v>13684.485240574897</v>
      </c>
      <c r="N35" s="65">
        <v>13801.316890663147</v>
      </c>
      <c r="O35" s="65">
        <v>22374.619130180901</v>
      </c>
      <c r="P35" s="65">
        <v>27275.274396441833</v>
      </c>
      <c r="Q35" s="65">
        <v>29070.726955870647</v>
      </c>
      <c r="R35" s="65">
        <v>32578.556046546058</v>
      </c>
      <c r="S35" s="65">
        <v>43975.563674000005</v>
      </c>
      <c r="T35" s="65">
        <v>92298.645106800017</v>
      </c>
      <c r="U35" s="65">
        <v>131372.66057122001</v>
      </c>
      <c r="V35" s="65">
        <v>154179.23667024996</v>
      </c>
      <c r="W35" s="65">
        <v>134567.24532839036</v>
      </c>
      <c r="X35" s="65">
        <v>192637.40228521312</v>
      </c>
      <c r="Y35" s="65">
        <v>251534.40931014743</v>
      </c>
      <c r="Z35" s="65">
        <v>277590.19409488386</v>
      </c>
      <c r="AA35" s="65">
        <v>273323.5564932822</v>
      </c>
      <c r="AB35" s="76">
        <v>183556.52618839694</v>
      </c>
    </row>
    <row r="36" spans="1:28">
      <c r="P36" s="45"/>
    </row>
    <row r="39" spans="1:28">
      <c r="Y39" s="45"/>
      <c r="Z39" s="45"/>
      <c r="AA39" s="45"/>
    </row>
    <row r="40" spans="1:28">
      <c r="Y40" s="45"/>
      <c r="Z40" s="45"/>
      <c r="AA40" s="45"/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3" orientation="landscape" horizontalDpi="4294967292" verticalDpi="4294967292" r:id="rId1"/>
  <headerFooter alignWithMargins="0">
    <oddHeader>&amp;L&amp;"Arial,Standard"Schweizerische Holzenergiestatistik 2015&amp;C&amp;"Arial,Fett"&amp;12Nutzenergie elektrisch&amp;"Arial,Standard"
&amp;10(in MWh)&amp;R&amp;"Arial,Standard"Tabelle H</oddHeader>
    <oddFooter>&amp;R 30.08.2016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1">
    <pageSetUpPr fitToPage="1"/>
  </sheetPr>
  <dimension ref="A1:AB46"/>
  <sheetViews>
    <sheetView zoomScale="80" zoomScaleNormal="80" workbookViewId="0"/>
  </sheetViews>
  <sheetFormatPr baseColWidth="10" defaultColWidth="11.42578125" defaultRowHeight="12"/>
  <cols>
    <col min="1" max="1" width="5.28515625" style="107" customWidth="1"/>
    <col min="2" max="2" width="31.5703125" style="107" customWidth="1"/>
    <col min="3" max="27" width="8.7109375" style="109" customWidth="1"/>
    <col min="28" max="28" width="8.7109375" style="107" customWidth="1"/>
    <col min="29" max="16384" width="11.42578125" style="107"/>
  </cols>
  <sheetData>
    <row r="1" spans="1:28" s="46" customFormat="1" ht="15.75">
      <c r="A1" s="7" t="s">
        <v>175</v>
      </c>
      <c r="B1" s="110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</row>
    <row r="2" spans="1:28" s="46" customFormat="1" ht="18.75" customHeight="1">
      <c r="A2" s="1" t="s">
        <v>7</v>
      </c>
      <c r="B2" s="1" t="s">
        <v>108</v>
      </c>
      <c r="C2" s="47">
        <v>1990</v>
      </c>
      <c r="D2" s="10">
        <v>1991</v>
      </c>
      <c r="E2" s="10">
        <v>1992</v>
      </c>
      <c r="F2" s="10">
        <v>1993</v>
      </c>
      <c r="G2" s="10">
        <v>1994</v>
      </c>
      <c r="H2" s="10">
        <v>1995</v>
      </c>
      <c r="I2" s="10">
        <v>1996</v>
      </c>
      <c r="J2" s="10">
        <v>1997</v>
      </c>
      <c r="K2" s="10">
        <v>1998</v>
      </c>
      <c r="L2" s="10">
        <v>1999</v>
      </c>
      <c r="M2" s="10">
        <v>2000</v>
      </c>
      <c r="N2" s="10">
        <v>2001</v>
      </c>
      <c r="O2" s="10">
        <v>2002</v>
      </c>
      <c r="P2" s="10">
        <v>2003</v>
      </c>
      <c r="Q2" s="10">
        <v>2004</v>
      </c>
      <c r="R2" s="10">
        <v>2005</v>
      </c>
      <c r="S2" s="10">
        <v>2006</v>
      </c>
      <c r="T2" s="10">
        <v>2007</v>
      </c>
      <c r="U2" s="10">
        <v>2008</v>
      </c>
      <c r="V2" s="10">
        <v>2009</v>
      </c>
      <c r="W2" s="10">
        <v>2010</v>
      </c>
      <c r="X2" s="10">
        <v>2011</v>
      </c>
      <c r="Y2" s="10">
        <v>2012</v>
      </c>
      <c r="Z2" s="10">
        <v>2013</v>
      </c>
      <c r="AA2" s="10">
        <v>2014</v>
      </c>
      <c r="AB2" s="10">
        <v>2015</v>
      </c>
    </row>
    <row r="3" spans="1:28" s="46" customFormat="1" ht="14.1" customHeight="1">
      <c r="A3" s="94" t="s">
        <v>103</v>
      </c>
      <c r="B3" s="94" t="s">
        <v>40</v>
      </c>
      <c r="C3" s="95">
        <v>21598.471220864125</v>
      </c>
      <c r="D3" s="96">
        <v>21497.001468375085</v>
      </c>
      <c r="E3" s="96">
        <v>21285.769429855111</v>
      </c>
      <c r="F3" s="96">
        <v>20924.254612531488</v>
      </c>
      <c r="G3" s="96">
        <v>20633.08577778572</v>
      </c>
      <c r="H3" s="96">
        <v>20224.191162972773</v>
      </c>
      <c r="I3" s="96">
        <v>20119.935448070235</v>
      </c>
      <c r="J3" s="96">
        <v>19828.907006329231</v>
      </c>
      <c r="K3" s="96">
        <v>19583.472416684432</v>
      </c>
      <c r="L3" s="96">
        <v>19327.025851655231</v>
      </c>
      <c r="M3" s="96">
        <v>19146.158316290243</v>
      </c>
      <c r="N3" s="96">
        <v>19069.941843273944</v>
      </c>
      <c r="O3" s="96">
        <v>19125.9814340175</v>
      </c>
      <c r="P3" s="96">
        <v>19021.155692987453</v>
      </c>
      <c r="Q3" s="96">
        <v>18871.742548572562</v>
      </c>
      <c r="R3" s="96">
        <v>18926.255660314888</v>
      </c>
      <c r="S3" s="96">
        <v>19137.251271923436</v>
      </c>
      <c r="T3" s="96">
        <v>19044.24119358293</v>
      </c>
      <c r="U3" s="96">
        <v>19088.716036141064</v>
      </c>
      <c r="V3" s="96">
        <v>19236.589851711873</v>
      </c>
      <c r="W3" s="96">
        <v>19184.826682820018</v>
      </c>
      <c r="X3" s="96">
        <v>19075.663468486004</v>
      </c>
      <c r="Y3" s="96">
        <v>19025.468540122602</v>
      </c>
      <c r="Z3" s="96">
        <v>19375.440071463225</v>
      </c>
      <c r="AA3" s="96">
        <v>19380.851495091389</v>
      </c>
      <c r="AB3" s="96">
        <v>19679.85288844024</v>
      </c>
    </row>
    <row r="4" spans="1:28" s="46" customFormat="1" ht="14.1" customHeight="1">
      <c r="A4" s="97" t="s">
        <v>109</v>
      </c>
      <c r="B4" s="97" t="s">
        <v>42</v>
      </c>
      <c r="C4" s="98">
        <v>444.19645390287906</v>
      </c>
      <c r="D4" s="99">
        <v>469.49593817607547</v>
      </c>
      <c r="E4" s="99">
        <v>479.53478850194153</v>
      </c>
      <c r="F4" s="99">
        <v>486.15915441322744</v>
      </c>
      <c r="G4" s="99">
        <v>477.6307989792752</v>
      </c>
      <c r="H4" s="99">
        <v>571.27405203699811</v>
      </c>
      <c r="I4" s="99">
        <v>587.1192178441338</v>
      </c>
      <c r="J4" s="99">
        <v>585.22067924061525</v>
      </c>
      <c r="K4" s="99">
        <v>586.18107058663259</v>
      </c>
      <c r="L4" s="99">
        <v>586.6139320718944</v>
      </c>
      <c r="M4" s="99">
        <v>587.79159603856237</v>
      </c>
      <c r="N4" s="99">
        <v>619.83987205647406</v>
      </c>
      <c r="O4" s="99">
        <v>634.12895324975159</v>
      </c>
      <c r="P4" s="99">
        <v>625.82049637302441</v>
      </c>
      <c r="Q4" s="99">
        <v>616.97751148881889</v>
      </c>
      <c r="R4" s="99">
        <v>614.2752193728852</v>
      </c>
      <c r="S4" s="99">
        <v>622.57041756023625</v>
      </c>
      <c r="T4" s="99">
        <v>644.8108820860873</v>
      </c>
      <c r="U4" s="99">
        <v>669.36793243799264</v>
      </c>
      <c r="V4" s="99">
        <v>688.91415437380886</v>
      </c>
      <c r="W4" s="99">
        <v>687.70746072362351</v>
      </c>
      <c r="X4" s="99">
        <v>696.56173159566652</v>
      </c>
      <c r="Y4" s="99">
        <v>783.40052003013204</v>
      </c>
      <c r="Z4" s="99">
        <v>662.06946908682892</v>
      </c>
      <c r="AA4" s="99">
        <v>668.16898591457959</v>
      </c>
      <c r="AB4" s="99">
        <v>663.02842055986014</v>
      </c>
    </row>
    <row r="5" spans="1:28" s="46" customFormat="1" ht="14.1" customHeight="1">
      <c r="A5" s="97" t="s">
        <v>104</v>
      </c>
      <c r="B5" s="97" t="s">
        <v>43</v>
      </c>
      <c r="C5" s="98">
        <v>4630.2946266980034</v>
      </c>
      <c r="D5" s="99">
        <v>4785.8778965639522</v>
      </c>
      <c r="E5" s="99">
        <v>5036.1286620114715</v>
      </c>
      <c r="F5" s="99">
        <v>5273.455112735347</v>
      </c>
      <c r="G5" s="99">
        <v>5549.7680955128035</v>
      </c>
      <c r="H5" s="99">
        <v>5648.6864658420354</v>
      </c>
      <c r="I5" s="99">
        <v>6202.580551569733</v>
      </c>
      <c r="J5" s="99">
        <v>5786.1167512648153</v>
      </c>
      <c r="K5" s="99">
        <v>5562.8985098304338</v>
      </c>
      <c r="L5" s="99">
        <v>5373.3357218009751</v>
      </c>
      <c r="M5" s="99">
        <v>5739.6709903328183</v>
      </c>
      <c r="N5" s="99">
        <v>5890.2549812293491</v>
      </c>
      <c r="O5" s="99">
        <v>6088.7047579945638</v>
      </c>
      <c r="P5" s="99">
        <v>6219.8099394328301</v>
      </c>
      <c r="Q5" s="99">
        <v>6257.9412166504244</v>
      </c>
      <c r="R5" s="99">
        <v>6339.7004978411887</v>
      </c>
      <c r="S5" s="99">
        <v>6778.3539959281579</v>
      </c>
      <c r="T5" s="99">
        <v>8027.2448285021401</v>
      </c>
      <c r="U5" s="99">
        <v>8711.0029055206578</v>
      </c>
      <c r="V5" s="99">
        <v>9081.6565461672963</v>
      </c>
      <c r="W5" s="99">
        <v>9642.7739102954638</v>
      </c>
      <c r="X5" s="99">
        <v>9923.2098528121605</v>
      </c>
      <c r="Y5" s="99">
        <v>10247.204976347199</v>
      </c>
      <c r="Z5" s="99">
        <v>10702.496732107855</v>
      </c>
      <c r="AA5" s="99">
        <v>11125.62737621767</v>
      </c>
      <c r="AB5" s="99">
        <v>10936.584149205177</v>
      </c>
    </row>
    <row r="6" spans="1:28" s="46" customFormat="1" ht="14.1" customHeight="1">
      <c r="A6" s="100" t="s">
        <v>105</v>
      </c>
      <c r="B6" s="100" t="s">
        <v>41</v>
      </c>
      <c r="C6" s="98">
        <v>2746.9526269890985</v>
      </c>
      <c r="D6" s="99">
        <v>2981.9107190606078</v>
      </c>
      <c r="E6" s="99">
        <v>3171.0775320803127</v>
      </c>
      <c r="F6" s="99">
        <v>3314.1120295315545</v>
      </c>
      <c r="G6" s="99">
        <v>3503.7135593729477</v>
      </c>
      <c r="H6" s="99">
        <v>3662.096556748591</v>
      </c>
      <c r="I6" s="99">
        <v>3855.6263033566061</v>
      </c>
      <c r="J6" s="99">
        <v>3919.0787777085029</v>
      </c>
      <c r="K6" s="99">
        <v>3944.5293754128861</v>
      </c>
      <c r="L6" s="99">
        <v>4052.2302064064211</v>
      </c>
      <c r="M6" s="99">
        <v>4149.454018411463</v>
      </c>
      <c r="N6" s="99">
        <v>4254.6578706638556</v>
      </c>
      <c r="O6" s="99">
        <v>4357.5471528439502</v>
      </c>
      <c r="P6" s="99">
        <v>4505.8084538382063</v>
      </c>
      <c r="Q6" s="99">
        <v>4738.0749391254785</v>
      </c>
      <c r="R6" s="99">
        <v>4970.9510105859881</v>
      </c>
      <c r="S6" s="99">
        <v>5450.8845861852287</v>
      </c>
      <c r="T6" s="99">
        <v>5807.471678965213</v>
      </c>
      <c r="U6" s="99">
        <v>6255.3067089870074</v>
      </c>
      <c r="V6" s="99">
        <v>6675.0495298940887</v>
      </c>
      <c r="W6" s="99">
        <v>6927.0873059840515</v>
      </c>
      <c r="X6" s="99">
        <v>7207.7439977264357</v>
      </c>
      <c r="Y6" s="99">
        <v>7580.9682214819813</v>
      </c>
      <c r="Z6" s="99">
        <v>7939.3551787857468</v>
      </c>
      <c r="AA6" s="99">
        <v>8335.3110293169848</v>
      </c>
      <c r="AB6" s="99">
        <v>8702.7347276348992</v>
      </c>
    </row>
    <row r="7" spans="1:28" s="46" customFormat="1" ht="14.1" customHeight="1">
      <c r="A7" s="97" t="s">
        <v>106</v>
      </c>
      <c r="B7" s="97" t="s">
        <v>100</v>
      </c>
      <c r="C7" s="98">
        <v>630.76275618653551</v>
      </c>
      <c r="D7" s="99">
        <v>576.65453770882277</v>
      </c>
      <c r="E7" s="99">
        <v>643.65883215761653</v>
      </c>
      <c r="F7" s="99">
        <v>632.81724042646022</v>
      </c>
      <c r="G7" s="99">
        <v>676.84810830396611</v>
      </c>
      <c r="H7" s="99">
        <v>668.83920889066349</v>
      </c>
      <c r="I7" s="99">
        <v>737.62057735670805</v>
      </c>
      <c r="J7" s="99">
        <v>780.27800096506951</v>
      </c>
      <c r="K7" s="99">
        <v>838.85214243449093</v>
      </c>
      <c r="L7" s="99">
        <v>917.35885405156364</v>
      </c>
      <c r="M7" s="99">
        <v>1017.0587276908789</v>
      </c>
      <c r="N7" s="99">
        <v>1091.8977940488983</v>
      </c>
      <c r="O7" s="99">
        <v>1202.4867152293855</v>
      </c>
      <c r="P7" s="99">
        <v>1209.1285941825736</v>
      </c>
      <c r="Q7" s="99">
        <v>1297.2890791545672</v>
      </c>
      <c r="R7" s="99">
        <v>1362.573875466828</v>
      </c>
      <c r="S7" s="99">
        <v>1608.1717592346026</v>
      </c>
      <c r="T7" s="99">
        <v>1604.5412920670587</v>
      </c>
      <c r="U7" s="99">
        <v>1592.6817393782735</v>
      </c>
      <c r="V7" s="99">
        <v>1484.5971875697492</v>
      </c>
      <c r="W7" s="99">
        <v>1484.1587051211577</v>
      </c>
      <c r="X7" s="99">
        <v>1514.8594225563531</v>
      </c>
      <c r="Y7" s="99">
        <v>1599.9341473015488</v>
      </c>
      <c r="Z7" s="99">
        <v>1738.1076598977183</v>
      </c>
      <c r="AA7" s="99">
        <v>1772.9311809398187</v>
      </c>
      <c r="AB7" s="99">
        <v>1770.3315009851444</v>
      </c>
    </row>
    <row r="8" spans="1:28" s="46" customFormat="1" ht="14.1" customHeight="1">
      <c r="A8" s="101" t="s">
        <v>107</v>
      </c>
      <c r="B8" s="101" t="s">
        <v>99</v>
      </c>
      <c r="C8" s="102">
        <v>1632.9658300094638</v>
      </c>
      <c r="D8" s="103">
        <v>1707.9976515687172</v>
      </c>
      <c r="E8" s="103">
        <v>1679.8154738814121</v>
      </c>
      <c r="F8" s="103">
        <v>1673.456669848739</v>
      </c>
      <c r="G8" s="103">
        <v>1581.4974404125574</v>
      </c>
      <c r="H8" s="103">
        <v>1670.6131995365101</v>
      </c>
      <c r="I8" s="103">
        <v>1740.5729965258122</v>
      </c>
      <c r="J8" s="103">
        <v>1770.039279570379</v>
      </c>
      <c r="K8" s="103">
        <v>1815.2992681953408</v>
      </c>
      <c r="L8" s="103">
        <v>1903.9446656856685</v>
      </c>
      <c r="M8" s="103">
        <v>2001.2528134734391</v>
      </c>
      <c r="N8" s="103">
        <v>2049.2493682890222</v>
      </c>
      <c r="O8" s="103">
        <v>2123.1627426168743</v>
      </c>
      <c r="P8" s="103">
        <v>2219.4060025968329</v>
      </c>
      <c r="Q8" s="103">
        <v>2343.5548297871269</v>
      </c>
      <c r="R8" s="103">
        <v>2411.2925293860453</v>
      </c>
      <c r="S8" s="103">
        <v>2543.7406464590836</v>
      </c>
      <c r="T8" s="103">
        <v>2792.192269209866</v>
      </c>
      <c r="U8" s="103">
        <v>3739.2833919554901</v>
      </c>
      <c r="V8" s="103">
        <v>4765.8989137167428</v>
      </c>
      <c r="W8" s="103">
        <v>4279.2500157590011</v>
      </c>
      <c r="X8" s="103">
        <v>5156.2927850835276</v>
      </c>
      <c r="Y8" s="103">
        <v>6109.0465676358481</v>
      </c>
      <c r="Z8" s="103">
        <v>6609.6865399721755</v>
      </c>
      <c r="AA8" s="103">
        <v>6453.6739359770481</v>
      </c>
      <c r="AB8" s="103">
        <v>5281.6873579059065</v>
      </c>
    </row>
    <row r="9" spans="1:28" s="46" customFormat="1" ht="3.2" customHeight="1">
      <c r="A9" s="1"/>
      <c r="B9" s="1"/>
      <c r="C9" s="7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</row>
    <row r="10" spans="1:28" s="46" customFormat="1" ht="15.95" customHeight="1">
      <c r="A10" s="111" t="s">
        <v>32</v>
      </c>
      <c r="B10" s="112" t="s">
        <v>33</v>
      </c>
      <c r="C10" s="113">
        <v>31683.643514650103</v>
      </c>
      <c r="D10" s="113">
        <v>32018.93821145326</v>
      </c>
      <c r="E10" s="113">
        <v>32295.98471848786</v>
      </c>
      <c r="F10" s="113">
        <v>32304.254819486818</v>
      </c>
      <c r="G10" s="113">
        <v>32422.543780367272</v>
      </c>
      <c r="H10" s="113">
        <v>32445.70064602757</v>
      </c>
      <c r="I10" s="113">
        <v>33243.455094723227</v>
      </c>
      <c r="J10" s="113">
        <v>32669.640495078613</v>
      </c>
      <c r="K10" s="113">
        <v>32331.232783144216</v>
      </c>
      <c r="L10" s="113">
        <v>32160.509231671749</v>
      </c>
      <c r="M10" s="113">
        <v>32641.386462237402</v>
      </c>
      <c r="N10" s="113">
        <v>32975.841729561536</v>
      </c>
      <c r="O10" s="113">
        <v>33532.011755952022</v>
      </c>
      <c r="P10" s="113">
        <v>33801.12917941092</v>
      </c>
      <c r="Q10" s="113">
        <v>34125.580124778979</v>
      </c>
      <c r="R10" s="113">
        <v>34625.04879296782</v>
      </c>
      <c r="S10" s="113">
        <v>36140.972677290745</v>
      </c>
      <c r="T10" s="113">
        <v>37920.502144413294</v>
      </c>
      <c r="U10" s="113">
        <v>40056.358714420487</v>
      </c>
      <c r="V10" s="113">
        <v>41932.706183433562</v>
      </c>
      <c r="W10" s="113">
        <v>42205.804080703325</v>
      </c>
      <c r="X10" s="113">
        <v>43574.331258260143</v>
      </c>
      <c r="Y10" s="113">
        <v>45346.022972919316</v>
      </c>
      <c r="Z10" s="113">
        <v>47027.155651313544</v>
      </c>
      <c r="AA10" s="113">
        <v>47736.564003457497</v>
      </c>
      <c r="AB10" s="113">
        <v>47034.219044731231</v>
      </c>
    </row>
    <row r="11" spans="1:28" s="46" customFormat="1">
      <c r="A11" s="114"/>
      <c r="B11" s="114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</row>
    <row r="12" spans="1:28" s="46" customFormat="1">
      <c r="A12" s="107"/>
      <c r="B12" s="107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</row>
    <row r="13" spans="1:28" s="46" customFormat="1" ht="15.75">
      <c r="A13" s="7" t="s">
        <v>176</v>
      </c>
      <c r="B13" s="110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</row>
    <row r="14" spans="1:28" s="46" customFormat="1" ht="18.75" customHeight="1">
      <c r="A14" s="1" t="s">
        <v>7</v>
      </c>
      <c r="B14" s="1" t="s">
        <v>108</v>
      </c>
      <c r="C14" s="47">
        <v>1990</v>
      </c>
      <c r="D14" s="10">
        <v>1991</v>
      </c>
      <c r="E14" s="10">
        <v>1992</v>
      </c>
      <c r="F14" s="10">
        <v>1993</v>
      </c>
      <c r="G14" s="10">
        <v>1994</v>
      </c>
      <c r="H14" s="10">
        <v>1995</v>
      </c>
      <c r="I14" s="10">
        <v>1996</v>
      </c>
      <c r="J14" s="10">
        <v>1997</v>
      </c>
      <c r="K14" s="10">
        <v>1998</v>
      </c>
      <c r="L14" s="10">
        <v>1999</v>
      </c>
      <c r="M14" s="10">
        <v>2000</v>
      </c>
      <c r="N14" s="10">
        <v>2001</v>
      </c>
      <c r="O14" s="10">
        <v>2002</v>
      </c>
      <c r="P14" s="10">
        <v>2003</v>
      </c>
      <c r="Q14" s="10">
        <v>2004</v>
      </c>
      <c r="R14" s="10">
        <v>2005</v>
      </c>
      <c r="S14" s="10">
        <v>2006</v>
      </c>
      <c r="T14" s="10">
        <v>2007</v>
      </c>
      <c r="U14" s="10">
        <v>2008</v>
      </c>
      <c r="V14" s="10">
        <v>2009</v>
      </c>
      <c r="W14" s="10">
        <v>2010</v>
      </c>
      <c r="X14" s="10">
        <v>2011</v>
      </c>
      <c r="Y14" s="10">
        <v>2012</v>
      </c>
      <c r="Z14" s="10">
        <v>2013</v>
      </c>
      <c r="AA14" s="10">
        <v>2014</v>
      </c>
      <c r="AB14" s="10">
        <v>2015</v>
      </c>
    </row>
    <row r="15" spans="1:28" s="46" customFormat="1" ht="14.1" customHeight="1">
      <c r="A15" s="94" t="s">
        <v>103</v>
      </c>
      <c r="B15" s="94" t="s">
        <v>40</v>
      </c>
      <c r="C15" s="95">
        <v>21598.471220864125</v>
      </c>
      <c r="D15" s="96">
        <v>21497.001468375085</v>
      </c>
      <c r="E15" s="96">
        <v>21285.769429855111</v>
      </c>
      <c r="F15" s="96">
        <v>20924.254612531488</v>
      </c>
      <c r="G15" s="96">
        <v>20633.08577778572</v>
      </c>
      <c r="H15" s="96">
        <v>20224.191162972773</v>
      </c>
      <c r="I15" s="96">
        <v>20119.935448070235</v>
      </c>
      <c r="J15" s="96">
        <v>19828.907006329231</v>
      </c>
      <c r="K15" s="96">
        <v>19583.472416684432</v>
      </c>
      <c r="L15" s="96">
        <v>19327.025851655231</v>
      </c>
      <c r="M15" s="96">
        <v>19146.158316290243</v>
      </c>
      <c r="N15" s="96">
        <v>19069.941843273944</v>
      </c>
      <c r="O15" s="96">
        <v>19125.9814340175</v>
      </c>
      <c r="P15" s="96">
        <v>19021.155692987453</v>
      </c>
      <c r="Q15" s="96">
        <v>18871.742548572562</v>
      </c>
      <c r="R15" s="96">
        <v>18926.255660314888</v>
      </c>
      <c r="S15" s="96">
        <v>19137.251271923436</v>
      </c>
      <c r="T15" s="96">
        <v>19044.24119358293</v>
      </c>
      <c r="U15" s="96">
        <v>19088.716036141064</v>
      </c>
      <c r="V15" s="96">
        <v>19236.589851711873</v>
      </c>
      <c r="W15" s="96">
        <v>19184.826682820018</v>
      </c>
      <c r="X15" s="96">
        <v>19075.663468486004</v>
      </c>
      <c r="Y15" s="96">
        <v>19025.468540122602</v>
      </c>
      <c r="Z15" s="96">
        <v>19375.440071463225</v>
      </c>
      <c r="AA15" s="96">
        <v>19380.851495091389</v>
      </c>
      <c r="AB15" s="96">
        <v>19679.85288844024</v>
      </c>
    </row>
    <row r="16" spans="1:28" s="46" customFormat="1" ht="14.1" customHeight="1">
      <c r="A16" s="97" t="s">
        <v>109</v>
      </c>
      <c r="B16" s="97" t="s">
        <v>42</v>
      </c>
      <c r="C16" s="98">
        <v>444.19645390287906</v>
      </c>
      <c r="D16" s="99">
        <v>469.49593817607547</v>
      </c>
      <c r="E16" s="99">
        <v>479.53478850194153</v>
      </c>
      <c r="F16" s="99">
        <v>486.15915441322744</v>
      </c>
      <c r="G16" s="99">
        <v>477.6307989792752</v>
      </c>
      <c r="H16" s="99">
        <v>571.27405203699811</v>
      </c>
      <c r="I16" s="99">
        <v>587.1192178441338</v>
      </c>
      <c r="J16" s="99">
        <v>585.22067924061525</v>
      </c>
      <c r="K16" s="99">
        <v>586.18107058663259</v>
      </c>
      <c r="L16" s="99">
        <v>586.6139320718944</v>
      </c>
      <c r="M16" s="99">
        <v>587.79159603856237</v>
      </c>
      <c r="N16" s="99">
        <v>619.83987205647406</v>
      </c>
      <c r="O16" s="99">
        <v>634.12895324975159</v>
      </c>
      <c r="P16" s="99">
        <v>625.82049637302441</v>
      </c>
      <c r="Q16" s="99">
        <v>616.97751148881889</v>
      </c>
      <c r="R16" s="99">
        <v>614.2752193728852</v>
      </c>
      <c r="S16" s="99">
        <v>622.57041756023625</v>
      </c>
      <c r="T16" s="99">
        <v>644.8108820860873</v>
      </c>
      <c r="U16" s="99">
        <v>669.36793243799264</v>
      </c>
      <c r="V16" s="99">
        <v>688.91415437380886</v>
      </c>
      <c r="W16" s="99">
        <v>687.70746072362351</v>
      </c>
      <c r="X16" s="99">
        <v>696.56173159566652</v>
      </c>
      <c r="Y16" s="99">
        <v>783.40052003013204</v>
      </c>
      <c r="Z16" s="99">
        <v>662.06946908682892</v>
      </c>
      <c r="AA16" s="99">
        <v>668.16898591457959</v>
      </c>
      <c r="AB16" s="99">
        <v>663.02842055986014</v>
      </c>
    </row>
    <row r="17" spans="1:28" s="46" customFormat="1" ht="14.1" customHeight="1">
      <c r="A17" s="97" t="s">
        <v>104</v>
      </c>
      <c r="B17" s="97" t="s">
        <v>43</v>
      </c>
      <c r="C17" s="98">
        <v>4630.2946266980034</v>
      </c>
      <c r="D17" s="99">
        <v>4785.8778965639522</v>
      </c>
      <c r="E17" s="99">
        <v>5036.1286620114715</v>
      </c>
      <c r="F17" s="99">
        <v>5273.455112735347</v>
      </c>
      <c r="G17" s="99">
        <v>5549.7680955128035</v>
      </c>
      <c r="H17" s="99">
        <v>5648.6864658420354</v>
      </c>
      <c r="I17" s="99">
        <v>6202.580551569733</v>
      </c>
      <c r="J17" s="99">
        <v>5786.1167512648153</v>
      </c>
      <c r="K17" s="99">
        <v>5562.8985098304338</v>
      </c>
      <c r="L17" s="99">
        <v>5373.3357218009751</v>
      </c>
      <c r="M17" s="99">
        <v>5739.6709903328183</v>
      </c>
      <c r="N17" s="99">
        <v>5890.2549812293491</v>
      </c>
      <c r="O17" s="99">
        <v>6088.7047579945638</v>
      </c>
      <c r="P17" s="99">
        <v>6219.8099394328301</v>
      </c>
      <c r="Q17" s="99">
        <v>6257.9412166504244</v>
      </c>
      <c r="R17" s="99">
        <v>6339.7004978411887</v>
      </c>
      <c r="S17" s="99">
        <v>6778.3539959281579</v>
      </c>
      <c r="T17" s="99">
        <v>8027.2448285021401</v>
      </c>
      <c r="U17" s="99">
        <v>8711.0029055206578</v>
      </c>
      <c r="V17" s="99">
        <v>9081.6565461672963</v>
      </c>
      <c r="W17" s="99">
        <v>9642.7739102954638</v>
      </c>
      <c r="X17" s="99">
        <v>9923.2098528121605</v>
      </c>
      <c r="Y17" s="99">
        <v>10247.204976347199</v>
      </c>
      <c r="Z17" s="99">
        <v>10702.496732107855</v>
      </c>
      <c r="AA17" s="99">
        <v>11125.62737621767</v>
      </c>
      <c r="AB17" s="99">
        <v>10936.584149205177</v>
      </c>
    </row>
    <row r="18" spans="1:28" s="46" customFormat="1" ht="14.1" customHeight="1">
      <c r="A18" s="100" t="s">
        <v>105</v>
      </c>
      <c r="B18" s="100" t="s">
        <v>41</v>
      </c>
      <c r="C18" s="98">
        <v>2746.9526269890985</v>
      </c>
      <c r="D18" s="99">
        <v>2981.9107190606078</v>
      </c>
      <c r="E18" s="99">
        <v>3171.0775320803127</v>
      </c>
      <c r="F18" s="99">
        <v>3314.1120295315545</v>
      </c>
      <c r="G18" s="99">
        <v>3503.7135593729477</v>
      </c>
      <c r="H18" s="99">
        <v>3662.096556748591</v>
      </c>
      <c r="I18" s="99">
        <v>3855.6263033566061</v>
      </c>
      <c r="J18" s="99">
        <v>3919.0787777085029</v>
      </c>
      <c r="K18" s="99">
        <v>3944.5293754128861</v>
      </c>
      <c r="L18" s="99">
        <v>4052.2302064064211</v>
      </c>
      <c r="M18" s="99">
        <v>4149.454018411463</v>
      </c>
      <c r="N18" s="99">
        <v>4254.6578706638556</v>
      </c>
      <c r="O18" s="99">
        <v>4357.5471528439502</v>
      </c>
      <c r="P18" s="99">
        <v>4505.8084538382063</v>
      </c>
      <c r="Q18" s="99">
        <v>4738.0749391254785</v>
      </c>
      <c r="R18" s="99">
        <v>4970.9510105859881</v>
      </c>
      <c r="S18" s="99">
        <v>5450.8845861852287</v>
      </c>
      <c r="T18" s="99">
        <v>5807.471678965213</v>
      </c>
      <c r="U18" s="99">
        <v>6255.3067089870074</v>
      </c>
      <c r="V18" s="99">
        <v>6675.0495298940887</v>
      </c>
      <c r="W18" s="99">
        <v>6927.0873059840515</v>
      </c>
      <c r="X18" s="99">
        <v>7207.7439977264357</v>
      </c>
      <c r="Y18" s="99">
        <v>7580.9682214819813</v>
      </c>
      <c r="Z18" s="99">
        <v>7939.3551787857468</v>
      </c>
      <c r="AA18" s="99">
        <v>8335.3110293169848</v>
      </c>
      <c r="AB18" s="99">
        <v>8702.7347276348992</v>
      </c>
    </row>
    <row r="19" spans="1:28" s="46" customFormat="1" ht="14.1" customHeight="1">
      <c r="A19" s="97" t="s">
        <v>106</v>
      </c>
      <c r="B19" s="97" t="s">
        <v>100</v>
      </c>
      <c r="C19" s="98">
        <v>35.190922196000123</v>
      </c>
      <c r="D19" s="99">
        <v>36.565949277541087</v>
      </c>
      <c r="E19" s="99">
        <v>65.613778039029</v>
      </c>
      <c r="F19" s="99">
        <v>48.413382275199716</v>
      </c>
      <c r="G19" s="99">
        <v>59.13074871652406</v>
      </c>
      <c r="H19" s="99">
        <v>46.809815589366842</v>
      </c>
      <c r="I19" s="99">
        <v>66.62139200013506</v>
      </c>
      <c r="J19" s="99">
        <v>48.683577543012639</v>
      </c>
      <c r="K19" s="99">
        <v>60.701816567521142</v>
      </c>
      <c r="L19" s="99">
        <v>64.315374835822766</v>
      </c>
      <c r="M19" s="99">
        <v>50.431866866136751</v>
      </c>
      <c r="N19" s="99">
        <v>55.411751751958846</v>
      </c>
      <c r="O19" s="99">
        <v>111.13960075093883</v>
      </c>
      <c r="P19" s="99">
        <v>143.04914020653706</v>
      </c>
      <c r="Q19" s="99">
        <v>156.17832102195294</v>
      </c>
      <c r="R19" s="99">
        <v>178.74360852456425</v>
      </c>
      <c r="S19" s="99">
        <v>247.08065201613522</v>
      </c>
      <c r="T19" s="99">
        <v>277.8744884373649</v>
      </c>
      <c r="U19" s="99">
        <v>285.16096791239119</v>
      </c>
      <c r="V19" s="99">
        <v>273.4978338337242</v>
      </c>
      <c r="W19" s="99">
        <v>283.91191553646991</v>
      </c>
      <c r="X19" s="99">
        <v>244.09663182574957</v>
      </c>
      <c r="Y19" s="99">
        <v>245.50660626862182</v>
      </c>
      <c r="Z19" s="99">
        <v>286.99188528534756</v>
      </c>
      <c r="AA19" s="99">
        <v>256.7342988880024</v>
      </c>
      <c r="AB19" s="99">
        <v>305.41941070362759</v>
      </c>
    </row>
    <row r="20" spans="1:28" s="46" customFormat="1" ht="14.1" customHeight="1">
      <c r="A20" s="101" t="s">
        <v>107</v>
      </c>
      <c r="B20" s="101" t="s">
        <v>99</v>
      </c>
      <c r="C20" s="102">
        <v>-8.7042501547052191E-14</v>
      </c>
      <c r="D20" s="103">
        <v>-3.2899493254190381E-13</v>
      </c>
      <c r="E20" s="103">
        <v>0</v>
      </c>
      <c r="F20" s="103">
        <v>-2.7609423522423349E-13</v>
      </c>
      <c r="G20" s="103">
        <v>-1.1585062853186612E-13</v>
      </c>
      <c r="H20" s="103">
        <v>63.778624837806902</v>
      </c>
      <c r="I20" s="103">
        <v>156.27758988238543</v>
      </c>
      <c r="J20" s="103">
        <v>186.68480699243659</v>
      </c>
      <c r="K20" s="103">
        <v>188.58911406231095</v>
      </c>
      <c r="L20" s="103">
        <v>175.50820890141011</v>
      </c>
      <c r="M20" s="103">
        <v>164.63167429818165</v>
      </c>
      <c r="N20" s="103">
        <v>153.68632258596222</v>
      </c>
      <c r="O20" s="103">
        <v>178.69609709532153</v>
      </c>
      <c r="P20" s="103">
        <v>260.97368057286968</v>
      </c>
      <c r="Q20" s="103">
        <v>294.45070791974103</v>
      </c>
      <c r="R20" s="103">
        <v>290.20241952830963</v>
      </c>
      <c r="S20" s="103">
        <v>251.12132327755211</v>
      </c>
      <c r="T20" s="103">
        <v>557.55717880756026</v>
      </c>
      <c r="U20" s="103">
        <v>1457.9446210373733</v>
      </c>
      <c r="V20" s="103">
        <v>2412.2932006847677</v>
      </c>
      <c r="W20" s="103">
        <v>1819.6076307196895</v>
      </c>
      <c r="X20" s="103">
        <v>2799.5982007101311</v>
      </c>
      <c r="Y20" s="103">
        <v>3729.3479411327753</v>
      </c>
      <c r="Z20" s="103">
        <v>4177.6413336405467</v>
      </c>
      <c r="AA20" s="103">
        <v>4063.7752638048646</v>
      </c>
      <c r="AB20" s="103">
        <v>2766.400967499424</v>
      </c>
    </row>
    <row r="21" spans="1:28" s="46" customFormat="1" ht="3.2" customHeight="1">
      <c r="A21" s="1"/>
      <c r="B21" s="1"/>
      <c r="C21" s="7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</row>
    <row r="22" spans="1:28" s="46" customFormat="1" ht="24">
      <c r="A22" s="111" t="s">
        <v>32</v>
      </c>
      <c r="B22" s="117" t="s">
        <v>89</v>
      </c>
      <c r="C22" s="113">
        <v>29455.105850650107</v>
      </c>
      <c r="D22" s="113">
        <v>29770.851971453263</v>
      </c>
      <c r="E22" s="113">
        <v>30038.124190487859</v>
      </c>
      <c r="F22" s="113">
        <v>30046.39429148682</v>
      </c>
      <c r="G22" s="113">
        <v>30223.328980367274</v>
      </c>
      <c r="H22" s="113">
        <v>30216.836678027572</v>
      </c>
      <c r="I22" s="113">
        <v>30988.160502723229</v>
      </c>
      <c r="J22" s="113">
        <v>30354.691599078615</v>
      </c>
      <c r="K22" s="113">
        <v>29926.372303144217</v>
      </c>
      <c r="L22" s="113">
        <v>29579.029295671753</v>
      </c>
      <c r="M22" s="113">
        <v>29838.138462237403</v>
      </c>
      <c r="N22" s="113">
        <v>30043.79264156154</v>
      </c>
      <c r="O22" s="113">
        <v>30496.197995952025</v>
      </c>
      <c r="P22" s="113">
        <v>30776.617403410921</v>
      </c>
      <c r="Q22" s="113">
        <v>30935.365244778979</v>
      </c>
      <c r="R22" s="113">
        <v>31320.128416167823</v>
      </c>
      <c r="S22" s="113">
        <v>32487.262246890747</v>
      </c>
      <c r="T22" s="113">
        <v>34359.200250381298</v>
      </c>
      <c r="U22" s="113">
        <v>36467.499172036485</v>
      </c>
      <c r="V22" s="113">
        <v>38368.00111666556</v>
      </c>
      <c r="W22" s="113">
        <v>38545.914906079321</v>
      </c>
      <c r="X22" s="113">
        <v>39946.87388315615</v>
      </c>
      <c r="Y22" s="113">
        <v>41611.896805383309</v>
      </c>
      <c r="Z22" s="113">
        <v>43143.994670369546</v>
      </c>
      <c r="AA22" s="113">
        <v>43830.468449233493</v>
      </c>
      <c r="AB22" s="113">
        <v>43054.020564043232</v>
      </c>
    </row>
    <row r="23" spans="1:28" s="46" customFormat="1">
      <c r="A23" s="114"/>
      <c r="B23" s="114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</row>
    <row r="24" spans="1:28" s="46" customFormat="1">
      <c r="A24" s="107"/>
      <c r="B24" s="107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</row>
    <row r="25" spans="1:28" s="46" customFormat="1" ht="15.75">
      <c r="A25" s="7" t="s">
        <v>177</v>
      </c>
      <c r="B25" s="110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</row>
    <row r="26" spans="1:28" s="46" customFormat="1" ht="18.75" customHeight="1">
      <c r="A26" s="1" t="s">
        <v>7</v>
      </c>
      <c r="B26" s="1" t="s">
        <v>108</v>
      </c>
      <c r="C26" s="47">
        <v>1990</v>
      </c>
      <c r="D26" s="10">
        <v>1991</v>
      </c>
      <c r="E26" s="10">
        <v>1992</v>
      </c>
      <c r="F26" s="10">
        <v>1993</v>
      </c>
      <c r="G26" s="10">
        <v>1994</v>
      </c>
      <c r="H26" s="10">
        <v>1995</v>
      </c>
      <c r="I26" s="10">
        <v>1996</v>
      </c>
      <c r="J26" s="10">
        <v>1997</v>
      </c>
      <c r="K26" s="10">
        <v>1998</v>
      </c>
      <c r="L26" s="10">
        <v>1999</v>
      </c>
      <c r="M26" s="10">
        <v>2000</v>
      </c>
      <c r="N26" s="10">
        <v>2001</v>
      </c>
      <c r="O26" s="10">
        <v>2002</v>
      </c>
      <c r="P26" s="10">
        <v>2003</v>
      </c>
      <c r="Q26" s="10">
        <v>2004</v>
      </c>
      <c r="R26" s="10">
        <v>2005</v>
      </c>
      <c r="S26" s="10">
        <v>2006</v>
      </c>
      <c r="T26" s="10">
        <v>2007</v>
      </c>
      <c r="U26" s="10">
        <v>2008</v>
      </c>
      <c r="V26" s="10">
        <v>2009</v>
      </c>
      <c r="W26" s="10">
        <v>2010</v>
      </c>
      <c r="X26" s="10">
        <v>2011</v>
      </c>
      <c r="Y26" s="10">
        <v>2012</v>
      </c>
      <c r="Z26" s="10">
        <v>2013</v>
      </c>
      <c r="AA26" s="10">
        <v>2014</v>
      </c>
      <c r="AB26" s="10">
        <v>2015</v>
      </c>
    </row>
    <row r="27" spans="1:28" s="46" customFormat="1" ht="14.1" customHeight="1">
      <c r="A27" s="94" t="s">
        <v>103</v>
      </c>
      <c r="B27" s="94" t="s">
        <v>40</v>
      </c>
      <c r="C27" s="95">
        <v>12593.468217739482</v>
      </c>
      <c r="D27" s="96">
        <v>12550.240070600243</v>
      </c>
      <c r="E27" s="96">
        <v>12456.857367794273</v>
      </c>
      <c r="F27" s="96">
        <v>12277.543159091287</v>
      </c>
      <c r="G27" s="96">
        <v>12161.56974395094</v>
      </c>
      <c r="H27" s="96">
        <v>11992.719782765926</v>
      </c>
      <c r="I27" s="96">
        <v>12003.658008292281</v>
      </c>
      <c r="J27" s="96">
        <v>11893.601824871421</v>
      </c>
      <c r="K27" s="96">
        <v>11794.982011116401</v>
      </c>
      <c r="L27" s="96">
        <v>11700.028807257648</v>
      </c>
      <c r="M27" s="96">
        <v>11673.668157245313</v>
      </c>
      <c r="N27" s="96">
        <v>11720.493682396505</v>
      </c>
      <c r="O27" s="96">
        <v>11854.456396822972</v>
      </c>
      <c r="P27" s="96">
        <v>11864.404241247104</v>
      </c>
      <c r="Q27" s="96">
        <v>11864.300424387871</v>
      </c>
      <c r="R27" s="96">
        <v>12009.525950744617</v>
      </c>
      <c r="S27" s="96">
        <v>12295.589446949738</v>
      </c>
      <c r="T27" s="96">
        <v>12344.138985274081</v>
      </c>
      <c r="U27" s="96">
        <v>12480.755244252596</v>
      </c>
      <c r="V27" s="96">
        <v>12677.345290613821</v>
      </c>
      <c r="W27" s="96">
        <v>12791.598957522468</v>
      </c>
      <c r="X27" s="96">
        <v>12841.499650188523</v>
      </c>
      <c r="Y27" s="96">
        <v>12905.674210533707</v>
      </c>
      <c r="Z27" s="96">
        <v>13280.97390086371</v>
      </c>
      <c r="AA27" s="96">
        <v>13399.658877072683</v>
      </c>
      <c r="AB27" s="96">
        <v>13700.242110456154</v>
      </c>
    </row>
    <row r="28" spans="1:28" s="46" customFormat="1" ht="14.1" customHeight="1">
      <c r="A28" s="97" t="s">
        <v>109</v>
      </c>
      <c r="B28" s="97" t="s">
        <v>42</v>
      </c>
      <c r="C28" s="98">
        <v>241.20720005930318</v>
      </c>
      <c r="D28" s="99">
        <v>258.8454403364052</v>
      </c>
      <c r="E28" s="99">
        <v>267.52602601265835</v>
      </c>
      <c r="F28" s="99">
        <v>274.51954182172329</v>
      </c>
      <c r="G28" s="99">
        <v>271.6639115235609</v>
      </c>
      <c r="H28" s="99">
        <v>345.1668840870679</v>
      </c>
      <c r="I28" s="99">
        <v>361.55261533330787</v>
      </c>
      <c r="J28" s="99">
        <v>364.18100242246527</v>
      </c>
      <c r="K28" s="99">
        <v>369.83340206376374</v>
      </c>
      <c r="L28" s="99">
        <v>374.97740549010319</v>
      </c>
      <c r="M28" s="99">
        <v>381.81958206633567</v>
      </c>
      <c r="N28" s="99">
        <v>411.3424933918019</v>
      </c>
      <c r="O28" s="99">
        <v>426.22035897458693</v>
      </c>
      <c r="P28" s="99">
        <v>423.87141393813965</v>
      </c>
      <c r="Q28" s="99">
        <v>421.53678426552148</v>
      </c>
      <c r="R28" s="99">
        <v>422.31885635993376</v>
      </c>
      <c r="S28" s="99">
        <v>432.63353643603381</v>
      </c>
      <c r="T28" s="99">
        <v>454.65198997862245</v>
      </c>
      <c r="U28" s="99">
        <v>477.25164087722317</v>
      </c>
      <c r="V28" s="99">
        <v>496.54491257563677</v>
      </c>
      <c r="W28" s="99">
        <v>500.15723650016884</v>
      </c>
      <c r="X28" s="99">
        <v>513.09930921342129</v>
      </c>
      <c r="Y28" s="99">
        <v>587.80913346860484</v>
      </c>
      <c r="Z28" s="99">
        <v>496.03196741577057</v>
      </c>
      <c r="AA28" s="99">
        <v>506.09580299232022</v>
      </c>
      <c r="AB28" s="99">
        <v>504.96687860879882</v>
      </c>
    </row>
    <row r="29" spans="1:28" s="46" customFormat="1" ht="14.1" customHeight="1">
      <c r="A29" s="97" t="s">
        <v>104</v>
      </c>
      <c r="B29" s="97" t="s">
        <v>43</v>
      </c>
      <c r="C29" s="98">
        <v>2791.1182976597715</v>
      </c>
      <c r="D29" s="99">
        <v>2916.5471450068826</v>
      </c>
      <c r="E29" s="99">
        <v>3075.582019071172</v>
      </c>
      <c r="F29" s="99">
        <v>3228.9026361481706</v>
      </c>
      <c r="G29" s="99">
        <v>3500.2563806117123</v>
      </c>
      <c r="H29" s="99">
        <v>3699.2514390160422</v>
      </c>
      <c r="I29" s="99">
        <v>4178.1686259165244</v>
      </c>
      <c r="J29" s="99">
        <v>3870.5982728068188</v>
      </c>
      <c r="K29" s="99">
        <v>3757.5673970786606</v>
      </c>
      <c r="L29" s="99">
        <v>3652.8887668103521</v>
      </c>
      <c r="M29" s="99">
        <v>4022.0537534467958</v>
      </c>
      <c r="N29" s="99">
        <v>4106.2346467880479</v>
      </c>
      <c r="O29" s="99">
        <v>4162.6681825626893</v>
      </c>
      <c r="P29" s="99">
        <v>4193.7568811577721</v>
      </c>
      <c r="Q29" s="99">
        <v>4210.8729067740906</v>
      </c>
      <c r="R29" s="99">
        <v>4268.1285346015748</v>
      </c>
      <c r="S29" s="99">
        <v>4567.7569598442315</v>
      </c>
      <c r="T29" s="99">
        <v>5315.7297355307501</v>
      </c>
      <c r="U29" s="99">
        <v>5553.3273419429088</v>
      </c>
      <c r="V29" s="99">
        <v>5883.5933131399906</v>
      </c>
      <c r="W29" s="99">
        <v>6491.2602671472641</v>
      </c>
      <c r="X29" s="99">
        <v>6731.4974091707472</v>
      </c>
      <c r="Y29" s="99">
        <v>6951.543254962613</v>
      </c>
      <c r="Z29" s="99">
        <v>7284.2768770370139</v>
      </c>
      <c r="AA29" s="99">
        <v>7542.4101544404166</v>
      </c>
      <c r="AB29" s="99">
        <v>7753.254179294001</v>
      </c>
    </row>
    <row r="30" spans="1:28" s="46" customFormat="1" ht="14.1" customHeight="1">
      <c r="A30" s="100" t="s">
        <v>105</v>
      </c>
      <c r="B30" s="100" t="s">
        <v>41</v>
      </c>
      <c r="C30" s="98">
        <v>1661.2814416837211</v>
      </c>
      <c r="D30" s="99">
        <v>1825.1722109678294</v>
      </c>
      <c r="E30" s="99">
        <v>1953.9340342529949</v>
      </c>
      <c r="F30" s="99">
        <v>2058.2912065284199</v>
      </c>
      <c r="G30" s="99">
        <v>2219.0717177354418</v>
      </c>
      <c r="H30" s="99">
        <v>2367.3711252246912</v>
      </c>
      <c r="I30" s="99">
        <v>2535.3009376200384</v>
      </c>
      <c r="J30" s="99">
        <v>2596.5580298217333</v>
      </c>
      <c r="K30" s="99">
        <v>2636.3702342389524</v>
      </c>
      <c r="L30" s="99">
        <v>2733.034790051639</v>
      </c>
      <c r="M30" s="99">
        <v>2835.3618274464061</v>
      </c>
      <c r="N30" s="99">
        <v>2918.2596691662029</v>
      </c>
      <c r="O30" s="99">
        <v>2992.7012476479026</v>
      </c>
      <c r="P30" s="99">
        <v>3100.4017795232635</v>
      </c>
      <c r="Q30" s="99">
        <v>3282.7498868539496</v>
      </c>
      <c r="R30" s="99">
        <v>3470.102539905924</v>
      </c>
      <c r="S30" s="99">
        <v>3854.6466803488447</v>
      </c>
      <c r="T30" s="99">
        <v>4130.2928362801813</v>
      </c>
      <c r="U30" s="99">
        <v>4461.818326192657</v>
      </c>
      <c r="V30" s="99">
        <v>4794.2915480918664</v>
      </c>
      <c r="W30" s="99">
        <v>5016.6539346375248</v>
      </c>
      <c r="X30" s="99">
        <v>5233.1935571647145</v>
      </c>
      <c r="Y30" s="99">
        <v>5534.5899714541411</v>
      </c>
      <c r="Z30" s="99">
        <v>5821.3172611729087</v>
      </c>
      <c r="AA30" s="99">
        <v>6173.3481280665255</v>
      </c>
      <c r="AB30" s="99">
        <v>6529.5475870496184</v>
      </c>
    </row>
    <row r="31" spans="1:28" s="46" customFormat="1" ht="14.1" customHeight="1">
      <c r="A31" s="97" t="s">
        <v>106</v>
      </c>
      <c r="B31" s="97" t="s">
        <v>100</v>
      </c>
      <c r="C31" s="98">
        <v>209.40020934813299</v>
      </c>
      <c r="D31" s="99">
        <v>204.74359430386031</v>
      </c>
      <c r="E31" s="99">
        <v>245.54635371359615</v>
      </c>
      <c r="F31" s="99">
        <v>240.10551047849438</v>
      </c>
      <c r="G31" s="99">
        <v>268.31651559048481</v>
      </c>
      <c r="H31" s="99">
        <v>277.88286590150943</v>
      </c>
      <c r="I31" s="99">
        <v>321.50125676321085</v>
      </c>
      <c r="J31" s="99">
        <v>328.08097827169246</v>
      </c>
      <c r="K31" s="99">
        <v>342.40215460541208</v>
      </c>
      <c r="L31" s="99">
        <v>375.91321776010517</v>
      </c>
      <c r="M31" s="99">
        <v>413.6535383621852</v>
      </c>
      <c r="N31" s="99">
        <v>437.49135408320171</v>
      </c>
      <c r="O31" s="99">
        <v>490.97416983944998</v>
      </c>
      <c r="P31" s="99">
        <v>519.22219653864465</v>
      </c>
      <c r="Q31" s="99">
        <v>567.84671283151715</v>
      </c>
      <c r="R31" s="99">
        <v>600.97371734255626</v>
      </c>
      <c r="S31" s="99">
        <v>705.68290449811627</v>
      </c>
      <c r="T31" s="99">
        <v>715.05094921485727</v>
      </c>
      <c r="U31" s="99">
        <v>714.42037452572833</v>
      </c>
      <c r="V31" s="99">
        <v>705.12141727261326</v>
      </c>
      <c r="W31" s="99">
        <v>732.45919805832864</v>
      </c>
      <c r="X31" s="99">
        <v>724.13057795724717</v>
      </c>
      <c r="Y31" s="99">
        <v>758.70105445719878</v>
      </c>
      <c r="Z31" s="99">
        <v>857.61726482450376</v>
      </c>
      <c r="AA31" s="99">
        <v>860.14036011786027</v>
      </c>
      <c r="AB31" s="99">
        <v>931.76321558064149</v>
      </c>
    </row>
    <row r="32" spans="1:28" s="46" customFormat="1" ht="13.5" customHeight="1">
      <c r="A32" s="101" t="s">
        <v>107</v>
      </c>
      <c r="B32" s="101" t="s">
        <v>99</v>
      </c>
      <c r="C32" s="102">
        <v>517.8797636246444</v>
      </c>
      <c r="D32" s="103">
        <v>578.9777137317642</v>
      </c>
      <c r="E32" s="103">
        <v>602.08615645168481</v>
      </c>
      <c r="F32" s="103">
        <v>607.28251349797983</v>
      </c>
      <c r="G32" s="103">
        <v>590.86630270650232</v>
      </c>
      <c r="H32" s="103">
        <v>676.76659232283851</v>
      </c>
      <c r="I32" s="103">
        <v>758.0880029528289</v>
      </c>
      <c r="J32" s="103">
        <v>769.85687278148737</v>
      </c>
      <c r="K32" s="103">
        <v>761.94633314835744</v>
      </c>
      <c r="L32" s="103">
        <v>791.76358149190423</v>
      </c>
      <c r="M32" s="103">
        <v>838.91540321815046</v>
      </c>
      <c r="N32" s="103">
        <v>838.7386096686779</v>
      </c>
      <c r="O32" s="103">
        <v>862.82471848088005</v>
      </c>
      <c r="P32" s="103">
        <v>952.6473373288444</v>
      </c>
      <c r="Q32" s="103">
        <v>1028.4775409490355</v>
      </c>
      <c r="R32" s="103">
        <v>1058.7366909074735</v>
      </c>
      <c r="S32" s="103">
        <v>1089.0051862470791</v>
      </c>
      <c r="T32" s="103">
        <v>1208.7671764801767</v>
      </c>
      <c r="U32" s="103">
        <v>1523.5689294646438</v>
      </c>
      <c r="V32" s="103">
        <v>1995.4016075681409</v>
      </c>
      <c r="W32" s="103">
        <v>2203.4670911431908</v>
      </c>
      <c r="X32" s="103">
        <v>2375.9361693201254</v>
      </c>
      <c r="Y32" s="103">
        <v>2756.5035509272379</v>
      </c>
      <c r="Z32" s="103">
        <v>3110.8764863789706</v>
      </c>
      <c r="AA32" s="103">
        <v>3000.6759264234183</v>
      </c>
      <c r="AB32" s="103">
        <v>3036.8883403874383</v>
      </c>
    </row>
    <row r="33" spans="1:28" s="46" customFormat="1" ht="3.2" customHeight="1">
      <c r="A33" s="1"/>
      <c r="B33" s="1"/>
      <c r="C33" s="7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</row>
    <row r="34" spans="1:28" s="46" customFormat="1" ht="16.149999999999999" customHeight="1">
      <c r="A34" s="111" t="s">
        <v>32</v>
      </c>
      <c r="B34" s="112" t="s">
        <v>33</v>
      </c>
      <c r="C34" s="113">
        <v>18014.355130115058</v>
      </c>
      <c r="D34" s="113">
        <v>18334.526174946986</v>
      </c>
      <c r="E34" s="113">
        <v>18601.531957296378</v>
      </c>
      <c r="F34" s="113">
        <v>18686.644567566073</v>
      </c>
      <c r="G34" s="113">
        <v>19011.744572118641</v>
      </c>
      <c r="H34" s="113">
        <v>19359.158689318072</v>
      </c>
      <c r="I34" s="113">
        <v>20158.269446878192</v>
      </c>
      <c r="J34" s="113">
        <v>19822.87698097562</v>
      </c>
      <c r="K34" s="113">
        <v>19663.101532251549</v>
      </c>
      <c r="L34" s="113">
        <v>19628.606568861753</v>
      </c>
      <c r="M34" s="113">
        <v>20165.472261785184</v>
      </c>
      <c r="N34" s="113">
        <v>20432.56045549444</v>
      </c>
      <c r="O34" s="113">
        <v>20789.845074328481</v>
      </c>
      <c r="P34" s="113">
        <v>21054.303849733769</v>
      </c>
      <c r="Q34" s="113">
        <v>21375.784256061987</v>
      </c>
      <c r="R34" s="113">
        <v>21829.786289862081</v>
      </c>
      <c r="S34" s="113">
        <v>22945.314714324042</v>
      </c>
      <c r="T34" s="113">
        <v>24168.631672758667</v>
      </c>
      <c r="U34" s="113">
        <v>25211.141857255756</v>
      </c>
      <c r="V34" s="113">
        <v>26552.298089262069</v>
      </c>
      <c r="W34" s="113">
        <v>27735.596685008943</v>
      </c>
      <c r="X34" s="113">
        <v>28419.35667301478</v>
      </c>
      <c r="Y34" s="113">
        <v>29494.821175803507</v>
      </c>
      <c r="Z34" s="113">
        <v>30851.093757692877</v>
      </c>
      <c r="AA34" s="113">
        <v>31482.329249113223</v>
      </c>
      <c r="AB34" s="113">
        <v>32456.662311376655</v>
      </c>
    </row>
    <row r="35" spans="1:28" s="46" customFormat="1">
      <c r="A35" s="114"/>
      <c r="B35" s="114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</row>
    <row r="36" spans="1:28" s="46" customFormat="1">
      <c r="A36" s="107"/>
      <c r="B36" s="107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</row>
    <row r="37" spans="1:28" s="46" customFormat="1" ht="15.75">
      <c r="A37" s="7" t="s">
        <v>178</v>
      </c>
      <c r="B37" s="110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</row>
    <row r="38" spans="1:28" s="46" customFormat="1" ht="15.95" customHeight="1">
      <c r="A38" s="1" t="s">
        <v>7</v>
      </c>
      <c r="B38" s="1" t="s">
        <v>108</v>
      </c>
      <c r="C38" s="47">
        <v>1990</v>
      </c>
      <c r="D38" s="10">
        <v>1991</v>
      </c>
      <c r="E38" s="10">
        <v>1992</v>
      </c>
      <c r="F38" s="10">
        <v>1993</v>
      </c>
      <c r="G38" s="10">
        <v>1994</v>
      </c>
      <c r="H38" s="10">
        <v>1995</v>
      </c>
      <c r="I38" s="10">
        <v>1996</v>
      </c>
      <c r="J38" s="10">
        <v>1997</v>
      </c>
      <c r="K38" s="10">
        <v>1998</v>
      </c>
      <c r="L38" s="10">
        <v>1999</v>
      </c>
      <c r="M38" s="10">
        <v>2000</v>
      </c>
      <c r="N38" s="10">
        <v>2001</v>
      </c>
      <c r="O38" s="10">
        <v>2002</v>
      </c>
      <c r="P38" s="10">
        <v>2003</v>
      </c>
      <c r="Q38" s="10">
        <v>2004</v>
      </c>
      <c r="R38" s="10">
        <v>2005</v>
      </c>
      <c r="S38" s="10">
        <v>2006</v>
      </c>
      <c r="T38" s="10">
        <v>2007</v>
      </c>
      <c r="U38" s="10">
        <v>2008</v>
      </c>
      <c r="V38" s="10">
        <v>2009</v>
      </c>
      <c r="W38" s="10">
        <v>2010</v>
      </c>
      <c r="X38" s="10">
        <v>2011</v>
      </c>
      <c r="Y38" s="10">
        <v>2012</v>
      </c>
      <c r="Z38" s="10">
        <v>2013</v>
      </c>
      <c r="AA38" s="10">
        <v>2014</v>
      </c>
      <c r="AB38" s="10">
        <v>2015</v>
      </c>
    </row>
    <row r="39" spans="1:28" s="46" customFormat="1" ht="14.1" customHeight="1">
      <c r="A39" s="94" t="s">
        <v>103</v>
      </c>
      <c r="B39" s="94" t="s">
        <v>40</v>
      </c>
      <c r="C39" s="95">
        <v>12593.468217739482</v>
      </c>
      <c r="D39" s="96">
        <v>12550.240070600243</v>
      </c>
      <c r="E39" s="96">
        <v>12456.857367794273</v>
      </c>
      <c r="F39" s="96">
        <v>12277.543159091287</v>
      </c>
      <c r="G39" s="96">
        <v>12161.56974395094</v>
      </c>
      <c r="H39" s="96">
        <v>11992.719782765926</v>
      </c>
      <c r="I39" s="96">
        <v>12003.658008292281</v>
      </c>
      <c r="J39" s="96">
        <v>11893.601824871421</v>
      </c>
      <c r="K39" s="96">
        <v>11794.982011116401</v>
      </c>
      <c r="L39" s="96">
        <v>11700.028807257648</v>
      </c>
      <c r="M39" s="96">
        <v>11673.668157245313</v>
      </c>
      <c r="N39" s="96">
        <v>11720.493682396505</v>
      </c>
      <c r="O39" s="96">
        <v>11854.456396822972</v>
      </c>
      <c r="P39" s="96">
        <v>11864.404241247104</v>
      </c>
      <c r="Q39" s="96">
        <v>11864.300424387871</v>
      </c>
      <c r="R39" s="96">
        <v>12009.525950744617</v>
      </c>
      <c r="S39" s="96">
        <v>12295.589446949738</v>
      </c>
      <c r="T39" s="96">
        <v>12344.138985274081</v>
      </c>
      <c r="U39" s="96">
        <v>12480.755244252596</v>
      </c>
      <c r="V39" s="96">
        <v>12677.345290613821</v>
      </c>
      <c r="W39" s="96">
        <v>12791.598957522468</v>
      </c>
      <c r="X39" s="96">
        <v>12841.499650188523</v>
      </c>
      <c r="Y39" s="96">
        <v>12905.674210533707</v>
      </c>
      <c r="Z39" s="96">
        <v>13280.97390086371</v>
      </c>
      <c r="AA39" s="96">
        <v>13399.658877072683</v>
      </c>
      <c r="AB39" s="96">
        <v>13700.242110456154</v>
      </c>
    </row>
    <row r="40" spans="1:28" s="46" customFormat="1" ht="14.1" customHeight="1">
      <c r="A40" s="97" t="s">
        <v>109</v>
      </c>
      <c r="B40" s="97" t="s">
        <v>42</v>
      </c>
      <c r="C40" s="98">
        <v>241.20720005930318</v>
      </c>
      <c r="D40" s="99">
        <v>258.8454403364052</v>
      </c>
      <c r="E40" s="99">
        <v>267.52602601265835</v>
      </c>
      <c r="F40" s="99">
        <v>274.51954182172329</v>
      </c>
      <c r="G40" s="99">
        <v>271.6639115235609</v>
      </c>
      <c r="H40" s="99">
        <v>345.1668840870679</v>
      </c>
      <c r="I40" s="99">
        <v>361.55261533330787</v>
      </c>
      <c r="J40" s="99">
        <v>364.18100242246527</v>
      </c>
      <c r="K40" s="99">
        <v>369.83340206376374</v>
      </c>
      <c r="L40" s="99">
        <v>374.97740549010319</v>
      </c>
      <c r="M40" s="99">
        <v>381.81958206633567</v>
      </c>
      <c r="N40" s="99">
        <v>411.3424933918019</v>
      </c>
      <c r="O40" s="99">
        <v>426.22035897458693</v>
      </c>
      <c r="P40" s="99">
        <v>423.87141393813965</v>
      </c>
      <c r="Q40" s="99">
        <v>421.53678426552148</v>
      </c>
      <c r="R40" s="99">
        <v>422.31885635993376</v>
      </c>
      <c r="S40" s="99">
        <v>432.63353643603381</v>
      </c>
      <c r="T40" s="99">
        <v>454.65198997862245</v>
      </c>
      <c r="U40" s="99">
        <v>477.25164087722317</v>
      </c>
      <c r="V40" s="99">
        <v>496.54491257563677</v>
      </c>
      <c r="W40" s="99">
        <v>500.15723650016884</v>
      </c>
      <c r="X40" s="99">
        <v>513.09930921342129</v>
      </c>
      <c r="Y40" s="99">
        <v>587.80913346860484</v>
      </c>
      <c r="Z40" s="99">
        <v>496.03196741577057</v>
      </c>
      <c r="AA40" s="99">
        <v>506.09580299232022</v>
      </c>
      <c r="AB40" s="99">
        <v>504.96687860879882</v>
      </c>
    </row>
    <row r="41" spans="1:28" s="46" customFormat="1" ht="14.1" customHeight="1">
      <c r="A41" s="97" t="s">
        <v>104</v>
      </c>
      <c r="B41" s="97" t="s">
        <v>43</v>
      </c>
      <c r="C41" s="98">
        <v>2791.1182976597715</v>
      </c>
      <c r="D41" s="99">
        <v>2916.5471450068826</v>
      </c>
      <c r="E41" s="99">
        <v>3075.582019071172</v>
      </c>
      <c r="F41" s="99">
        <v>3228.9026361481706</v>
      </c>
      <c r="G41" s="99">
        <v>3500.2563806117123</v>
      </c>
      <c r="H41" s="99">
        <v>3699.2514390160422</v>
      </c>
      <c r="I41" s="99">
        <v>4178.1686259165244</v>
      </c>
      <c r="J41" s="99">
        <v>3870.5982728068188</v>
      </c>
      <c r="K41" s="99">
        <v>3757.5673970786606</v>
      </c>
      <c r="L41" s="99">
        <v>3652.8887668103521</v>
      </c>
      <c r="M41" s="99">
        <v>4022.0537534467958</v>
      </c>
      <c r="N41" s="99">
        <v>4106.2346467880479</v>
      </c>
      <c r="O41" s="99">
        <v>4162.6681825626893</v>
      </c>
      <c r="P41" s="99">
        <v>4193.7568811577721</v>
      </c>
      <c r="Q41" s="99">
        <v>4210.8729067740906</v>
      </c>
      <c r="R41" s="99">
        <v>4268.1285346015748</v>
      </c>
      <c r="S41" s="99">
        <v>4567.7569598442315</v>
      </c>
      <c r="T41" s="99">
        <v>5315.7297355307501</v>
      </c>
      <c r="U41" s="99">
        <v>5553.3273419429088</v>
      </c>
      <c r="V41" s="99">
        <v>5883.5933131399906</v>
      </c>
      <c r="W41" s="99">
        <v>6491.2602671472641</v>
      </c>
      <c r="X41" s="99">
        <v>6731.4974091707472</v>
      </c>
      <c r="Y41" s="99">
        <v>6951.543254962613</v>
      </c>
      <c r="Z41" s="99">
        <v>7284.2768770370139</v>
      </c>
      <c r="AA41" s="99">
        <v>7542.4101544404166</v>
      </c>
      <c r="AB41" s="99">
        <v>7753.254179294001</v>
      </c>
    </row>
    <row r="42" spans="1:28" s="46" customFormat="1" ht="14.1" customHeight="1">
      <c r="A42" s="100" t="s">
        <v>105</v>
      </c>
      <c r="B42" s="100" t="s">
        <v>41</v>
      </c>
      <c r="C42" s="98">
        <v>1661.2814416837211</v>
      </c>
      <c r="D42" s="99">
        <v>1825.1722109678294</v>
      </c>
      <c r="E42" s="99">
        <v>1953.9340342529949</v>
      </c>
      <c r="F42" s="99">
        <v>2058.2912065284199</v>
      </c>
      <c r="G42" s="99">
        <v>2219.0717177354418</v>
      </c>
      <c r="H42" s="99">
        <v>2367.3711252246912</v>
      </c>
      <c r="I42" s="99">
        <v>2535.3009376200384</v>
      </c>
      <c r="J42" s="99">
        <v>2596.5580298217333</v>
      </c>
      <c r="K42" s="99">
        <v>2636.3702342389524</v>
      </c>
      <c r="L42" s="99">
        <v>2733.034790051639</v>
      </c>
      <c r="M42" s="99">
        <v>2835.3618274464061</v>
      </c>
      <c r="N42" s="99">
        <v>2918.2596691662029</v>
      </c>
      <c r="O42" s="99">
        <v>2992.7012476479026</v>
      </c>
      <c r="P42" s="99">
        <v>3100.4017795232635</v>
      </c>
      <c r="Q42" s="99">
        <v>3282.7498868539496</v>
      </c>
      <c r="R42" s="99">
        <v>3470.102539905924</v>
      </c>
      <c r="S42" s="99">
        <v>3854.6466803488447</v>
      </c>
      <c r="T42" s="99">
        <v>4130.2928362801813</v>
      </c>
      <c r="U42" s="99">
        <v>4461.818326192657</v>
      </c>
      <c r="V42" s="99">
        <v>4794.2915480918664</v>
      </c>
      <c r="W42" s="99">
        <v>5016.6539346375248</v>
      </c>
      <c r="X42" s="99">
        <v>5233.1935571647145</v>
      </c>
      <c r="Y42" s="99">
        <v>5534.5899714541411</v>
      </c>
      <c r="Z42" s="99">
        <v>5821.3172611729087</v>
      </c>
      <c r="AA42" s="99">
        <v>6173.3481280665255</v>
      </c>
      <c r="AB42" s="99">
        <v>6529.5475870496184</v>
      </c>
    </row>
    <row r="43" spans="1:28" s="46" customFormat="1" ht="14.1" customHeight="1">
      <c r="A43" s="97" t="s">
        <v>106</v>
      </c>
      <c r="B43" s="97" t="s">
        <v>100</v>
      </c>
      <c r="C43" s="98">
        <v>20.520200385099855</v>
      </c>
      <c r="D43" s="99">
        <v>21.664152797977994</v>
      </c>
      <c r="E43" s="99">
        <v>38.361141824819278</v>
      </c>
      <c r="F43" s="99">
        <v>28.030557914534004</v>
      </c>
      <c r="G43" s="99">
        <v>37.529943920889067</v>
      </c>
      <c r="H43" s="99">
        <v>33.60772870216217</v>
      </c>
      <c r="I43" s="99">
        <v>50.286612307869419</v>
      </c>
      <c r="J43" s="99">
        <v>36.89039662770471</v>
      </c>
      <c r="K43" s="99">
        <v>45.102757733127149</v>
      </c>
      <c r="L43" s="99">
        <v>47.266872123772302</v>
      </c>
      <c r="M43" s="99">
        <v>37.693746866069645</v>
      </c>
      <c r="N43" s="99">
        <v>40.051140806387302</v>
      </c>
      <c r="O43" s="99">
        <v>73.600628868651285</v>
      </c>
      <c r="P43" s="99">
        <v>90.029067827190531</v>
      </c>
      <c r="Q43" s="99">
        <v>96.770257041134343</v>
      </c>
      <c r="R43" s="99">
        <v>110.15775376756586</v>
      </c>
      <c r="S43" s="99">
        <v>151.11814922640002</v>
      </c>
      <c r="T43" s="99">
        <v>174.51207758448001</v>
      </c>
      <c r="U43" s="99">
        <v>177.89277805639199</v>
      </c>
      <c r="V43" s="99">
        <v>175.0035340629</v>
      </c>
      <c r="W43" s="99">
        <v>181.73301749586</v>
      </c>
      <c r="X43" s="99">
        <v>164.11538786272055</v>
      </c>
      <c r="Y43" s="99">
        <v>166.25996476914457</v>
      </c>
      <c r="Z43" s="99">
        <v>193.24081014167558</v>
      </c>
      <c r="AA43" s="99">
        <v>171.30577626716254</v>
      </c>
      <c r="AB43" s="99">
        <v>208.31451064297909</v>
      </c>
    </row>
    <row r="44" spans="1:28" s="46" customFormat="1" ht="14.1" customHeight="1">
      <c r="A44" s="101" t="s">
        <v>107</v>
      </c>
      <c r="B44" s="101" t="s">
        <v>99</v>
      </c>
      <c r="C44" s="102">
        <v>-5.0755406857990512E-14</v>
      </c>
      <c r="D44" s="103">
        <v>-2.023172072195386E-13</v>
      </c>
      <c r="E44" s="103">
        <v>0</v>
      </c>
      <c r="F44" s="103">
        <v>-1.5985405453248572E-13</v>
      </c>
      <c r="G44" s="103">
        <v>-7.3529723305967158E-14</v>
      </c>
      <c r="H44" s="103">
        <v>45.751819680000054</v>
      </c>
      <c r="I44" s="103">
        <v>117.72341711999992</v>
      </c>
      <c r="J44" s="103">
        <v>139.64716224000023</v>
      </c>
      <c r="K44" s="103">
        <v>140.44694975999963</v>
      </c>
      <c r="L44" s="103">
        <v>125.86044873600009</v>
      </c>
      <c r="M44" s="103">
        <v>124.58009088000004</v>
      </c>
      <c r="N44" s="103">
        <v>111.88561751999961</v>
      </c>
      <c r="O44" s="103">
        <v>119.18512080000015</v>
      </c>
      <c r="P44" s="103">
        <v>164.2016989439999</v>
      </c>
      <c r="Q44" s="103">
        <v>182.56078800000026</v>
      </c>
      <c r="R44" s="103">
        <v>179.33284800000013</v>
      </c>
      <c r="S44" s="103">
        <v>154.89734647900883</v>
      </c>
      <c r="T44" s="103">
        <v>298.28450896566943</v>
      </c>
      <c r="U44" s="103">
        <v>587.44521028214854</v>
      </c>
      <c r="V44" s="103">
        <v>965.19011034134212</v>
      </c>
      <c r="W44" s="103">
        <v>1074.8746483081811</v>
      </c>
      <c r="X44" s="103">
        <v>1337.3593591635886</v>
      </c>
      <c r="Y44" s="103">
        <v>1715.5979249684901</v>
      </c>
      <c r="Z44" s="103">
        <v>1997.3929173352851</v>
      </c>
      <c r="AA44" s="103">
        <v>1914.9034408190053</v>
      </c>
      <c r="AB44" s="103">
        <v>1794.7109471097267</v>
      </c>
    </row>
    <row r="45" spans="1:28" s="46" customFormat="1" ht="3.2" customHeight="1">
      <c r="A45" s="1"/>
      <c r="B45" s="1"/>
      <c r="C45" s="7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</row>
    <row r="46" spans="1:28" s="46" customFormat="1" ht="16.149999999999999" customHeight="1">
      <c r="A46" s="111" t="s">
        <v>32</v>
      </c>
      <c r="B46" s="112" t="s">
        <v>110</v>
      </c>
      <c r="C46" s="113">
        <v>17307.595357527382</v>
      </c>
      <c r="D46" s="113">
        <v>17572.469019709337</v>
      </c>
      <c r="E46" s="113">
        <v>17792.260588955916</v>
      </c>
      <c r="F46" s="113">
        <v>17867.287101504135</v>
      </c>
      <c r="G46" s="113">
        <v>18190.091697742544</v>
      </c>
      <c r="H46" s="113">
        <v>18483.868779475888</v>
      </c>
      <c r="I46" s="113">
        <v>19246.690216590025</v>
      </c>
      <c r="J46" s="113">
        <v>18901.476688790139</v>
      </c>
      <c r="K46" s="113">
        <v>18744.302751990905</v>
      </c>
      <c r="L46" s="113">
        <v>18634.057090469512</v>
      </c>
      <c r="M46" s="113">
        <v>19075.177157950919</v>
      </c>
      <c r="N46" s="113">
        <v>19308.267250068944</v>
      </c>
      <c r="O46" s="113">
        <v>19628.831935676804</v>
      </c>
      <c r="P46" s="113">
        <v>19836.665082637475</v>
      </c>
      <c r="Q46" s="113">
        <v>20058.791047322567</v>
      </c>
      <c r="R46" s="113">
        <v>20459.566483379618</v>
      </c>
      <c r="S46" s="113">
        <v>21456.642119284257</v>
      </c>
      <c r="T46" s="113">
        <v>22717.610133613784</v>
      </c>
      <c r="U46" s="113">
        <v>23738.490541603926</v>
      </c>
      <c r="V46" s="113">
        <v>24991.96870882556</v>
      </c>
      <c r="W46" s="113">
        <v>26056.278061611465</v>
      </c>
      <c r="X46" s="113">
        <v>26820.764672763715</v>
      </c>
      <c r="Y46" s="113">
        <v>27861.474460156704</v>
      </c>
      <c r="Z46" s="113">
        <v>29073.233733966365</v>
      </c>
      <c r="AA46" s="113">
        <v>29707.722179658114</v>
      </c>
      <c r="AB46" s="113">
        <v>30491.036213161282</v>
      </c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1" orientation="landscape" horizontalDpi="4294967292" verticalDpi="4294967292" r:id="rId1"/>
  <headerFooter alignWithMargins="0">
    <oddHeader>&amp;L&amp;"Arial,Standard"Schweizerische Holzenergiestatistik 2015&amp;C&amp;"Arial,Fett"&amp;12Endenergie, witterungsbereinigt und Nutzenergie nach Verbrauchergruppen&amp;"Arial,Standard"
&amp;"Arial,Fett"&amp;10(in TJ, witterungsbereinigte Jahreswerte)&amp;R&amp;"Arial,Standard"Tabelle I</oddHeader>
    <oddFooter>&amp;R 30.08.2016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B35"/>
  <sheetViews>
    <sheetView zoomScale="90" zoomScaleNormal="90" zoomScaleSheetLayoutView="80" workbookViewId="0"/>
  </sheetViews>
  <sheetFormatPr baseColWidth="10" defaultColWidth="11.42578125" defaultRowHeight="12"/>
  <cols>
    <col min="1" max="1" width="5.28515625" style="46" customWidth="1"/>
    <col min="2" max="2" width="32.85546875" style="46" customWidth="1"/>
    <col min="3" max="28" width="8.28515625" style="46" customWidth="1"/>
    <col min="29" max="16384" width="11.42578125" style="46"/>
  </cols>
  <sheetData>
    <row r="1" spans="1:28" ht="18.75" customHeight="1">
      <c r="A1" s="1" t="s">
        <v>7</v>
      </c>
      <c r="B1" s="1" t="s">
        <v>8</v>
      </c>
      <c r="C1" s="4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f>+AA1+1</f>
        <v>2015</v>
      </c>
    </row>
    <row r="2" spans="1:28" ht="14.1" customHeight="1">
      <c r="A2" s="83">
        <v>1</v>
      </c>
      <c r="B2" s="84" t="s">
        <v>9</v>
      </c>
      <c r="C2" s="48">
        <v>21741.486571234425</v>
      </c>
      <c r="D2" s="49">
        <v>25502.231783460102</v>
      </c>
      <c r="E2" s="49">
        <v>25400.732833425147</v>
      </c>
      <c r="F2" s="49">
        <v>26046.372135588172</v>
      </c>
      <c r="G2" s="49">
        <v>24234.136152752304</v>
      </c>
      <c r="H2" s="49">
        <v>25983.150387405603</v>
      </c>
      <c r="I2" s="49">
        <v>27151.451370492076</v>
      </c>
      <c r="J2" s="49">
        <v>23016.598464157934</v>
      </c>
      <c r="K2" s="49">
        <v>22570.387198867582</v>
      </c>
      <c r="L2" s="49">
        <v>21461.111143351998</v>
      </c>
      <c r="M2" s="49">
        <v>18762.920747719683</v>
      </c>
      <c r="N2" s="49">
        <v>19335.765883451997</v>
      </c>
      <c r="O2" s="49">
        <v>17911.932677281566</v>
      </c>
      <c r="P2" s="49">
        <v>18319.813735179672</v>
      </c>
      <c r="Q2" s="49">
        <v>17417.186992945219</v>
      </c>
      <c r="R2" s="49">
        <v>17351.55329413365</v>
      </c>
      <c r="S2" s="49">
        <v>16369.990764954448</v>
      </c>
      <c r="T2" s="49">
        <v>14380.830410537286</v>
      </c>
      <c r="U2" s="49">
        <v>14398.393843838938</v>
      </c>
      <c r="V2" s="49">
        <v>13102.437841951505</v>
      </c>
      <c r="W2" s="49">
        <v>11840.941724540307</v>
      </c>
      <c r="X2" s="49">
        <v>8332.1273955849138</v>
      </c>
      <c r="Y2" s="49">
        <v>8101.648546295849</v>
      </c>
      <c r="Z2" s="49">
        <v>7986.5902372791224</v>
      </c>
      <c r="AA2" s="49">
        <v>5911.4139654066958</v>
      </c>
      <c r="AB2" s="49">
        <v>6167.3436176369642</v>
      </c>
    </row>
    <row r="3" spans="1:28" ht="14.1" customHeight="1">
      <c r="A3" s="50">
        <v>2</v>
      </c>
      <c r="B3" s="51" t="s">
        <v>10</v>
      </c>
      <c r="C3" s="52">
        <v>24791.268490843595</v>
      </c>
      <c r="D3" s="53">
        <v>33806.268601329146</v>
      </c>
      <c r="E3" s="53">
        <v>38178.063620068373</v>
      </c>
      <c r="F3" s="53">
        <v>43420.506668234921</v>
      </c>
      <c r="G3" s="53">
        <v>44334.831695399727</v>
      </c>
      <c r="H3" s="53">
        <v>52405.085822011533</v>
      </c>
      <c r="I3" s="53">
        <v>62960.059974859214</v>
      </c>
      <c r="J3" s="53">
        <v>61362.682510341991</v>
      </c>
      <c r="K3" s="53">
        <v>69355.702231940159</v>
      </c>
      <c r="L3" s="53">
        <v>74529.063866472236</v>
      </c>
      <c r="M3" s="53">
        <v>73538.303158917144</v>
      </c>
      <c r="N3" s="53">
        <v>81070.827640358897</v>
      </c>
      <c r="O3" s="53">
        <v>78961.385980206047</v>
      </c>
      <c r="P3" s="53">
        <v>86107.296567837082</v>
      </c>
      <c r="Q3" s="53">
        <v>87195.409452662774</v>
      </c>
      <c r="R3" s="53">
        <v>91584.162238524921</v>
      </c>
      <c r="S3" s="53">
        <v>92332.756142334969</v>
      </c>
      <c r="T3" s="53">
        <v>85485.676455741224</v>
      </c>
      <c r="U3" s="53">
        <v>94893.276704886084</v>
      </c>
      <c r="V3" s="53">
        <v>98527.317169591697</v>
      </c>
      <c r="W3" s="53">
        <v>108887.98472638283</v>
      </c>
      <c r="X3" s="53">
        <v>88590.691731552666</v>
      </c>
      <c r="Y3" s="53">
        <v>97984.619949579355</v>
      </c>
      <c r="Z3" s="53">
        <v>106814.32228107731</v>
      </c>
      <c r="AA3" s="53">
        <v>84156.364531847459</v>
      </c>
      <c r="AB3" s="53">
        <v>89610.936628304786</v>
      </c>
    </row>
    <row r="4" spans="1:28" ht="14.1" customHeight="1">
      <c r="A4" s="50">
        <v>3</v>
      </c>
      <c r="B4" s="51" t="s">
        <v>11</v>
      </c>
      <c r="C4" s="52">
        <v>109812.1570472958</v>
      </c>
      <c r="D4" s="53">
        <v>133876.52433355336</v>
      </c>
      <c r="E4" s="53">
        <v>139546.1166338835</v>
      </c>
      <c r="F4" s="53">
        <v>148754.73333709876</v>
      </c>
      <c r="G4" s="53">
        <v>147991.94432090753</v>
      </c>
      <c r="H4" s="53">
        <v>170072.19984570279</v>
      </c>
      <c r="I4" s="53">
        <v>194886.55454879627</v>
      </c>
      <c r="J4" s="53">
        <v>185041.64586552209</v>
      </c>
      <c r="K4" s="53">
        <v>205736.25025157124</v>
      </c>
      <c r="L4" s="53">
        <v>216725.53539321062</v>
      </c>
      <c r="M4" s="53">
        <v>206312.41706213777</v>
      </c>
      <c r="N4" s="53">
        <v>227830.36291937606</v>
      </c>
      <c r="O4" s="53">
        <v>221762.6148000402</v>
      </c>
      <c r="P4" s="53">
        <v>244954.0598432337</v>
      </c>
      <c r="Q4" s="53">
        <v>250184.31683933592</v>
      </c>
      <c r="R4" s="53">
        <v>268096.79071468784</v>
      </c>
      <c r="S4" s="53">
        <v>275832.49719964672</v>
      </c>
      <c r="T4" s="53">
        <v>259788.77439280666</v>
      </c>
      <c r="U4" s="53">
        <v>291844.90131273842</v>
      </c>
      <c r="V4" s="53">
        <v>305428.55378732597</v>
      </c>
      <c r="W4" s="53">
        <v>348692.30047859176</v>
      </c>
      <c r="X4" s="53">
        <v>290079.84452469827</v>
      </c>
      <c r="Y4" s="53">
        <v>327872.97814521048</v>
      </c>
      <c r="Z4" s="53">
        <v>365659.23675270349</v>
      </c>
      <c r="AA4" s="53">
        <v>293504.40678533236</v>
      </c>
      <c r="AB4" s="53">
        <v>323606.00405952701</v>
      </c>
    </row>
    <row r="5" spans="1:28" ht="14.1" customHeight="1">
      <c r="A5" s="50" t="s">
        <v>71</v>
      </c>
      <c r="B5" s="51" t="s">
        <v>12</v>
      </c>
      <c r="C5" s="52">
        <v>182524.25535144474</v>
      </c>
      <c r="D5" s="53">
        <v>196406.7840169206</v>
      </c>
      <c r="E5" s="53">
        <v>183031.01553378024</v>
      </c>
      <c r="F5" s="53">
        <v>179308.42588385622</v>
      </c>
      <c r="G5" s="53">
        <v>160538.11775219752</v>
      </c>
      <c r="H5" s="53">
        <v>155031.7490754984</v>
      </c>
      <c r="I5" s="53">
        <v>164663.18304373225</v>
      </c>
      <c r="J5" s="53">
        <v>139451.25962046132</v>
      </c>
      <c r="K5" s="53">
        <v>132054.72274100257</v>
      </c>
      <c r="L5" s="53">
        <v>120720.56330963533</v>
      </c>
      <c r="M5" s="53">
        <v>100997.84763710025</v>
      </c>
      <c r="N5" s="53">
        <v>93570.694644954914</v>
      </c>
      <c r="O5" s="53">
        <v>76102.569862556222</v>
      </c>
      <c r="P5" s="53">
        <v>72265.80682194719</v>
      </c>
      <c r="Q5" s="53">
        <v>63943.583275033132</v>
      </c>
      <c r="R5" s="53">
        <v>58323.216099737328</v>
      </c>
      <c r="S5" s="53">
        <v>49433.133295592095</v>
      </c>
      <c r="T5" s="53">
        <v>37777.291338361858</v>
      </c>
      <c r="U5" s="53">
        <v>32757.272807567653</v>
      </c>
      <c r="V5" s="53">
        <v>26820.402812949374</v>
      </c>
      <c r="W5" s="53">
        <v>23515.649366702422</v>
      </c>
      <c r="X5" s="53">
        <v>17421.979880819599</v>
      </c>
      <c r="Y5" s="53">
        <v>17619.041712972336</v>
      </c>
      <c r="Z5" s="53">
        <v>17076.722586740289</v>
      </c>
      <c r="AA5" s="53">
        <v>11836.430059896629</v>
      </c>
      <c r="AB5" s="53">
        <v>11262.213425459948</v>
      </c>
    </row>
    <row r="6" spans="1:28" ht="14.1" customHeight="1">
      <c r="A6" s="50" t="s">
        <v>70</v>
      </c>
      <c r="B6" s="51" t="s">
        <v>166</v>
      </c>
      <c r="C6" s="52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244.28189808725622</v>
      </c>
      <c r="L6" s="53">
        <v>408.8665115423936</v>
      </c>
      <c r="M6" s="53">
        <v>700.00893858442475</v>
      </c>
      <c r="N6" s="53">
        <v>1253.2845125556257</v>
      </c>
      <c r="O6" s="53">
        <v>2041.4996386378718</v>
      </c>
      <c r="P6" s="53">
        <v>2915.8858154127406</v>
      </c>
      <c r="Q6" s="53">
        <v>3813.0889570875047</v>
      </c>
      <c r="R6" s="53">
        <v>5073.0653777566376</v>
      </c>
      <c r="S6" s="53">
        <v>6900.1290209756316</v>
      </c>
      <c r="T6" s="53">
        <v>7680.0856878123241</v>
      </c>
      <c r="U6" s="53">
        <v>9932.58184949317</v>
      </c>
      <c r="V6" s="53">
        <v>11633.603645606408</v>
      </c>
      <c r="W6" s="53">
        <v>14866.76452805295</v>
      </c>
      <c r="X6" s="53">
        <v>13563.360493032731</v>
      </c>
      <c r="Y6" s="53">
        <v>16638.875361238221</v>
      </c>
      <c r="Z6" s="53">
        <v>19589.108821326216</v>
      </c>
      <c r="AA6" s="53">
        <v>16684.097545442615</v>
      </c>
      <c r="AB6" s="53">
        <v>19314.002508112433</v>
      </c>
    </row>
    <row r="7" spans="1:28" ht="14.1" customHeight="1">
      <c r="A7" s="50">
        <v>5</v>
      </c>
      <c r="B7" s="51" t="s">
        <v>13</v>
      </c>
      <c r="C7" s="52">
        <v>403112.49965928734</v>
      </c>
      <c r="D7" s="53">
        <v>423405.70866645582</v>
      </c>
      <c r="E7" s="53">
        <v>385489.63138260029</v>
      </c>
      <c r="F7" s="53">
        <v>367856.32524120365</v>
      </c>
      <c r="G7" s="53">
        <v>322062.8484665344</v>
      </c>
      <c r="H7" s="53">
        <v>329604.12443440262</v>
      </c>
      <c r="I7" s="53">
        <v>343703.9058361855</v>
      </c>
      <c r="J7" s="53">
        <v>293661.85093198903</v>
      </c>
      <c r="K7" s="53">
        <v>292444.69160120975</v>
      </c>
      <c r="L7" s="53">
        <v>285113.07379930618</v>
      </c>
      <c r="M7" s="53">
        <v>255653.40037002615</v>
      </c>
      <c r="N7" s="53">
        <v>272632.4153205902</v>
      </c>
      <c r="O7" s="53">
        <v>257063.10730237034</v>
      </c>
      <c r="P7" s="53">
        <v>271943.08159348171</v>
      </c>
      <c r="Q7" s="53">
        <v>266578.2592058783</v>
      </c>
      <c r="R7" s="53">
        <v>270668.83944392536</v>
      </c>
      <c r="S7" s="53">
        <v>259968.87950096661</v>
      </c>
      <c r="T7" s="53">
        <v>229862.86115311642</v>
      </c>
      <c r="U7" s="53">
        <v>246186.44138370184</v>
      </c>
      <c r="V7" s="53">
        <v>252534.02490096443</v>
      </c>
      <c r="W7" s="53">
        <v>290043.59566444275</v>
      </c>
      <c r="X7" s="53">
        <v>245874.78456724438</v>
      </c>
      <c r="Y7" s="53">
        <v>284552.82880253409</v>
      </c>
      <c r="Z7" s="53">
        <v>322869.56607387465</v>
      </c>
      <c r="AA7" s="53">
        <v>267576.40607371175</v>
      </c>
      <c r="AB7" s="53">
        <v>302345.25680461025</v>
      </c>
    </row>
    <row r="8" spans="1:28" ht="14.1" customHeight="1">
      <c r="A8" s="50">
        <v>6</v>
      </c>
      <c r="B8" s="51" t="s">
        <v>14</v>
      </c>
      <c r="C8" s="52">
        <v>386823.9977984546</v>
      </c>
      <c r="D8" s="53">
        <v>402568.90051734471</v>
      </c>
      <c r="E8" s="53">
        <v>360663.96265617071</v>
      </c>
      <c r="F8" s="53">
        <v>336214.42755248985</v>
      </c>
      <c r="G8" s="53">
        <v>288166.50603019149</v>
      </c>
      <c r="H8" s="53">
        <v>283758.77644045895</v>
      </c>
      <c r="I8" s="53">
        <v>285527.02185114531</v>
      </c>
      <c r="J8" s="53">
        <v>229287.5745091314</v>
      </c>
      <c r="K8" s="53">
        <v>212417.07705678453</v>
      </c>
      <c r="L8" s="53">
        <v>190548.91055200004</v>
      </c>
      <c r="M8" s="53">
        <v>160842.89443321808</v>
      </c>
      <c r="N8" s="53">
        <v>164600.25058601541</v>
      </c>
      <c r="O8" s="53">
        <v>149785.5396059237</v>
      </c>
      <c r="P8" s="53">
        <v>152638.05136192261</v>
      </c>
      <c r="Q8" s="53">
        <v>144100.74297347965</v>
      </c>
      <c r="R8" s="53">
        <v>142617.68024353747</v>
      </c>
      <c r="S8" s="53">
        <v>125788.16197302149</v>
      </c>
      <c r="T8" s="53">
        <v>102442.31816230275</v>
      </c>
      <c r="U8" s="53">
        <v>99446.337067924542</v>
      </c>
      <c r="V8" s="53">
        <v>84595.591667887536</v>
      </c>
      <c r="W8" s="53">
        <v>77318.364050482909</v>
      </c>
      <c r="X8" s="53">
        <v>57782.501029049323</v>
      </c>
      <c r="Y8" s="53">
        <v>59161.076800800001</v>
      </c>
      <c r="Z8" s="53">
        <v>59700.111316931238</v>
      </c>
      <c r="AA8" s="53">
        <v>43703.686035708735</v>
      </c>
      <c r="AB8" s="53">
        <v>44347.004733112837</v>
      </c>
    </row>
    <row r="9" spans="1:28" ht="14.1" customHeight="1">
      <c r="A9" s="50">
        <v>7</v>
      </c>
      <c r="B9" s="51" t="s">
        <v>15</v>
      </c>
      <c r="C9" s="52">
        <v>463221.00093463325</v>
      </c>
      <c r="D9" s="53">
        <v>496750.46800713771</v>
      </c>
      <c r="E9" s="53">
        <v>462028.81288934918</v>
      </c>
      <c r="F9" s="53">
        <v>450994.96445053071</v>
      </c>
      <c r="G9" s="53">
        <v>403891.22112968581</v>
      </c>
      <c r="H9" s="53">
        <v>417314.29078688775</v>
      </c>
      <c r="I9" s="53">
        <v>433184.19404753135</v>
      </c>
      <c r="J9" s="53">
        <v>369107.28141784068</v>
      </c>
      <c r="K9" s="53">
        <v>365561.67517528846</v>
      </c>
      <c r="L9" s="53">
        <v>350923.60600000009</v>
      </c>
      <c r="M9" s="53">
        <v>312234.58921047655</v>
      </c>
      <c r="N9" s="53">
        <v>316465.41608739016</v>
      </c>
      <c r="O9" s="53">
        <v>284291.32457568299</v>
      </c>
      <c r="P9" s="53">
        <v>285846.96264427935</v>
      </c>
      <c r="Q9" s="53">
        <v>267677.03239161969</v>
      </c>
      <c r="R9" s="53">
        <v>259172.55811966053</v>
      </c>
      <c r="S9" s="53">
        <v>233615.49469621977</v>
      </c>
      <c r="T9" s="53">
        <v>188174.63697098769</v>
      </c>
      <c r="U9" s="53">
        <v>183635.19037221753</v>
      </c>
      <c r="V9" s="53">
        <v>163852.85469813924</v>
      </c>
      <c r="W9" s="53">
        <v>148814.97370397666</v>
      </c>
      <c r="X9" s="53">
        <v>99395.685913361594</v>
      </c>
      <c r="Y9" s="53">
        <v>88931.511240000007</v>
      </c>
      <c r="Z9" s="53">
        <v>75018.03731466009</v>
      </c>
      <c r="AA9" s="53">
        <v>46035.068819143402</v>
      </c>
      <c r="AB9" s="53">
        <v>47178.181809662929</v>
      </c>
    </row>
    <row r="10" spans="1:28" ht="14.1" customHeight="1">
      <c r="A10" s="50">
        <v>8</v>
      </c>
      <c r="B10" s="51" t="s">
        <v>74</v>
      </c>
      <c r="C10" s="52">
        <v>520588.72499913571</v>
      </c>
      <c r="D10" s="53">
        <v>581069.73088981048</v>
      </c>
      <c r="E10" s="53">
        <v>558616.73352414381</v>
      </c>
      <c r="F10" s="53">
        <v>558826.87012803007</v>
      </c>
      <c r="G10" s="53">
        <v>513412.06552941422</v>
      </c>
      <c r="H10" s="53">
        <v>538329.39767529629</v>
      </c>
      <c r="I10" s="53">
        <v>582134.35231085005</v>
      </c>
      <c r="J10" s="53">
        <v>517481.96443307796</v>
      </c>
      <c r="K10" s="53">
        <v>530065.91995458398</v>
      </c>
      <c r="L10" s="53">
        <v>524781.2429160669</v>
      </c>
      <c r="M10" s="53">
        <v>485208.82240300934</v>
      </c>
      <c r="N10" s="53">
        <v>517220.6677647492</v>
      </c>
      <c r="O10" s="53">
        <v>485557.2434373913</v>
      </c>
      <c r="P10" s="53">
        <v>507500.44044156885</v>
      </c>
      <c r="Q10" s="53">
        <v>494511.7232008276</v>
      </c>
      <c r="R10" s="53">
        <v>498963.54301528528</v>
      </c>
      <c r="S10" s="53">
        <v>478388.6406232497</v>
      </c>
      <c r="T10" s="53">
        <v>423278.54706977424</v>
      </c>
      <c r="U10" s="53">
        <v>450050.41281804407</v>
      </c>
      <c r="V10" s="53">
        <v>435594.32996332244</v>
      </c>
      <c r="W10" s="53">
        <v>447085.59054213762</v>
      </c>
      <c r="X10" s="53">
        <v>332762.33468736173</v>
      </c>
      <c r="Y10" s="53">
        <v>342846.41517029644</v>
      </c>
      <c r="Z10" s="53">
        <v>346598.18080213445</v>
      </c>
      <c r="AA10" s="53">
        <v>249431.917073035</v>
      </c>
      <c r="AB10" s="53">
        <v>263158.3933126335</v>
      </c>
    </row>
    <row r="11" spans="1:28" ht="14.1" customHeight="1">
      <c r="A11" s="50">
        <v>9</v>
      </c>
      <c r="B11" s="51" t="s">
        <v>75</v>
      </c>
      <c r="C11" s="52">
        <v>8739.9298963187466</v>
      </c>
      <c r="D11" s="53">
        <v>10339.255871816</v>
      </c>
      <c r="E11" s="53">
        <v>11217.060626349359</v>
      </c>
      <c r="F11" s="53">
        <v>12941.676616279776</v>
      </c>
      <c r="G11" s="53">
        <v>13914.017323607546</v>
      </c>
      <c r="H11" s="53">
        <v>17276.897528124486</v>
      </c>
      <c r="I11" s="53">
        <v>20901.811448819597</v>
      </c>
      <c r="J11" s="53">
        <v>20456.740185134142</v>
      </c>
      <c r="K11" s="53">
        <v>22664.803558264233</v>
      </c>
      <c r="L11" s="53">
        <v>24333.96901351415</v>
      </c>
      <c r="M11" s="53">
        <v>24304.019820929178</v>
      </c>
      <c r="N11" s="53">
        <v>28689.473377132737</v>
      </c>
      <c r="O11" s="53">
        <v>28863.840913480002</v>
      </c>
      <c r="P11" s="53">
        <v>32537.509978808241</v>
      </c>
      <c r="Q11" s="53">
        <v>33686.541353250446</v>
      </c>
      <c r="R11" s="53">
        <v>36160.319252465735</v>
      </c>
      <c r="S11" s="53">
        <v>36349.071166021407</v>
      </c>
      <c r="T11" s="53">
        <v>34076.259445651187</v>
      </c>
      <c r="U11" s="53">
        <v>37857.884124733137</v>
      </c>
      <c r="V11" s="53">
        <v>38220.384395548885</v>
      </c>
      <c r="W11" s="53">
        <v>42024.013802617701</v>
      </c>
      <c r="X11" s="53">
        <v>35361.240856984703</v>
      </c>
      <c r="Y11" s="53">
        <v>38670.038597647057</v>
      </c>
      <c r="Z11" s="53">
        <v>40787.117166104166</v>
      </c>
      <c r="AA11" s="53">
        <v>32010.847758301159</v>
      </c>
      <c r="AB11" s="53">
        <v>33251.538022269611</v>
      </c>
    </row>
    <row r="12" spans="1:28" ht="14.1" customHeight="1">
      <c r="A12" s="50">
        <v>10</v>
      </c>
      <c r="B12" s="51" t="s">
        <v>16</v>
      </c>
      <c r="C12" s="52">
        <v>195894.43410623245</v>
      </c>
      <c r="D12" s="53">
        <v>213337.4781952161</v>
      </c>
      <c r="E12" s="53">
        <v>201516.79351801926</v>
      </c>
      <c r="F12" s="53">
        <v>196278.93088174085</v>
      </c>
      <c r="G12" s="53">
        <v>174776.54379558816</v>
      </c>
      <c r="H12" s="53">
        <v>177442.35576235698</v>
      </c>
      <c r="I12" s="53">
        <v>178846.08003559225</v>
      </c>
      <c r="J12" s="53">
        <v>148167.81542471054</v>
      </c>
      <c r="K12" s="53">
        <v>138818.11419585065</v>
      </c>
      <c r="L12" s="53">
        <v>123088.047171891</v>
      </c>
      <c r="M12" s="53">
        <v>97519.776095256864</v>
      </c>
      <c r="N12" s="53">
        <v>83791.285092804072</v>
      </c>
      <c r="O12" s="53">
        <v>66282.810408146615</v>
      </c>
      <c r="P12" s="53">
        <v>60500.569559665608</v>
      </c>
      <c r="Q12" s="53">
        <v>52039.96050708073</v>
      </c>
      <c r="R12" s="53">
        <v>47931.750030728799</v>
      </c>
      <c r="S12" s="53">
        <v>42200.128818701487</v>
      </c>
      <c r="T12" s="53">
        <v>34700.090736427861</v>
      </c>
      <c r="U12" s="53">
        <v>33740.501316665861</v>
      </c>
      <c r="V12" s="53">
        <v>28787.771257896817</v>
      </c>
      <c r="W12" s="53">
        <v>27148.624198494967</v>
      </c>
      <c r="X12" s="53">
        <v>19422.68338820869</v>
      </c>
      <c r="Y12" s="53">
        <v>18938.425909122718</v>
      </c>
      <c r="Z12" s="53">
        <v>18035.68731166048</v>
      </c>
      <c r="AA12" s="53">
        <v>12453.348327445921</v>
      </c>
      <c r="AB12" s="53">
        <v>11894.3569158969</v>
      </c>
    </row>
    <row r="13" spans="1:28" ht="14.1" customHeight="1">
      <c r="A13" s="50" t="s">
        <v>73</v>
      </c>
      <c r="B13" s="51" t="s">
        <v>76</v>
      </c>
      <c r="C13" s="52">
        <v>24188.008856380373</v>
      </c>
      <c r="D13" s="53">
        <v>32750.669768429245</v>
      </c>
      <c r="E13" s="53">
        <v>35983.256936158956</v>
      </c>
      <c r="F13" s="53">
        <v>39070.44265274793</v>
      </c>
      <c r="G13" s="53">
        <v>39227.032097094816</v>
      </c>
      <c r="H13" s="53">
        <v>43986.545620108081</v>
      </c>
      <c r="I13" s="53">
        <v>51758.786060674036</v>
      </c>
      <c r="J13" s="53">
        <v>50231.459133118202</v>
      </c>
      <c r="K13" s="53">
        <v>54936.751654656611</v>
      </c>
      <c r="L13" s="53">
        <v>58295.997801371886</v>
      </c>
      <c r="M13" s="53">
        <v>55724.80747936228</v>
      </c>
      <c r="N13" s="53">
        <v>63064.227340003243</v>
      </c>
      <c r="O13" s="53">
        <v>63613.135698224927</v>
      </c>
      <c r="P13" s="53">
        <v>71352.914693342798</v>
      </c>
      <c r="Q13" s="53">
        <v>71198.481910077069</v>
      </c>
      <c r="R13" s="53">
        <v>76453.579304958286</v>
      </c>
      <c r="S13" s="53">
        <v>78550.729898834295</v>
      </c>
      <c r="T13" s="53">
        <v>73636.056505592031</v>
      </c>
      <c r="U13" s="53">
        <v>84424.368642648536</v>
      </c>
      <c r="V13" s="53">
        <v>87294.652768243104</v>
      </c>
      <c r="W13" s="53">
        <v>102100.55897337304</v>
      </c>
      <c r="X13" s="53">
        <v>81150.528581133607</v>
      </c>
      <c r="Y13" s="53">
        <v>87876.233902561769</v>
      </c>
      <c r="Z13" s="53">
        <v>95548.176881589927</v>
      </c>
      <c r="AA13" s="53">
        <v>74979.474731858485</v>
      </c>
      <c r="AB13" s="53">
        <v>79735.181637191257</v>
      </c>
    </row>
    <row r="14" spans="1:28" ht="14.1" customHeight="1">
      <c r="A14" s="50" t="s">
        <v>72</v>
      </c>
      <c r="B14" s="51" t="s">
        <v>77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1008.3393295956288</v>
      </c>
      <c r="L14" s="53">
        <v>2627.408204303365</v>
      </c>
      <c r="M14" s="53">
        <v>5987.8094783877805</v>
      </c>
      <c r="N14" s="53">
        <v>14774.566043348934</v>
      </c>
      <c r="O14" s="53">
        <v>23827.188551864732</v>
      </c>
      <c r="P14" s="53">
        <v>37350.224024907868</v>
      </c>
      <c r="Q14" s="53">
        <v>52758.558915138572</v>
      </c>
      <c r="R14" s="53">
        <v>85655.582649518808</v>
      </c>
      <c r="S14" s="53">
        <v>126949.34359516138</v>
      </c>
      <c r="T14" s="53">
        <v>132804.29431725587</v>
      </c>
      <c r="U14" s="53">
        <v>166145.3758195306</v>
      </c>
      <c r="V14" s="53">
        <v>184090.42266841323</v>
      </c>
      <c r="W14" s="53">
        <v>223772.97583730827</v>
      </c>
      <c r="X14" s="53">
        <v>193009.30033971198</v>
      </c>
      <c r="Y14" s="53">
        <v>229064.41652664778</v>
      </c>
      <c r="Z14" s="53">
        <v>265868.74409704527</v>
      </c>
      <c r="AA14" s="53">
        <v>223590.37901610608</v>
      </c>
      <c r="AB14" s="53">
        <v>252920.32769138541</v>
      </c>
    </row>
    <row r="15" spans="1:28" ht="25.15" customHeight="1">
      <c r="A15" s="50" t="s">
        <v>90</v>
      </c>
      <c r="B15" s="51" t="s">
        <v>78</v>
      </c>
      <c r="C15" s="52">
        <v>46512.436133832729</v>
      </c>
      <c r="D15" s="53">
        <v>57499.492980065937</v>
      </c>
      <c r="E15" s="53">
        <v>61272.466895571815</v>
      </c>
      <c r="F15" s="53">
        <v>68619.368322383787</v>
      </c>
      <c r="G15" s="53">
        <v>70779.87402528181</v>
      </c>
      <c r="H15" s="53">
        <v>85270.354626631583</v>
      </c>
      <c r="I15" s="53">
        <v>101173.96795351819</v>
      </c>
      <c r="J15" s="53">
        <v>96404.771970079324</v>
      </c>
      <c r="K15" s="53">
        <v>108492.30846920394</v>
      </c>
      <c r="L15" s="53">
        <v>116650.78930218966</v>
      </c>
      <c r="M15" s="53">
        <v>114755.53061295711</v>
      </c>
      <c r="N15" s="53">
        <v>135646.98961259969</v>
      </c>
      <c r="O15" s="53">
        <v>137400.10084626614</v>
      </c>
      <c r="P15" s="53">
        <v>156273.59561215399</v>
      </c>
      <c r="Q15" s="53">
        <v>163552.92039355609</v>
      </c>
      <c r="R15" s="53">
        <v>180982.33540305594</v>
      </c>
      <c r="S15" s="53">
        <v>196495.42736675986</v>
      </c>
      <c r="T15" s="53">
        <v>189570.30509653836</v>
      </c>
      <c r="U15" s="53">
        <v>213719.41199751105</v>
      </c>
      <c r="V15" s="53">
        <v>217069.07800351706</v>
      </c>
      <c r="W15" s="53">
        <v>251081.45776509782</v>
      </c>
      <c r="X15" s="53">
        <v>215344.39530436695</v>
      </c>
      <c r="Y15" s="53">
        <v>253987.34299235078</v>
      </c>
      <c r="Z15" s="53">
        <v>288751.50327245001</v>
      </c>
      <c r="AA15" s="53">
        <v>238501.16587632379</v>
      </c>
      <c r="AB15" s="53">
        <v>275194.4780903887</v>
      </c>
    </row>
    <row r="16" spans="1:28" ht="13.5" customHeight="1">
      <c r="A16" s="50" t="s">
        <v>91</v>
      </c>
      <c r="B16" s="51" t="s">
        <v>96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212.83253098785286</v>
      </c>
      <c r="N16" s="53">
        <v>851.16763613913201</v>
      </c>
      <c r="O16" s="53">
        <v>1252.1259334169167</v>
      </c>
      <c r="P16" s="53">
        <v>1675.3086615697659</v>
      </c>
      <c r="Q16" s="53">
        <v>3541.8612653776131</v>
      </c>
      <c r="R16" s="53">
        <v>8865.3311720615093</v>
      </c>
      <c r="S16" s="53">
        <v>14530.887724562761</v>
      </c>
      <c r="T16" s="53">
        <v>20973.29024164797</v>
      </c>
      <c r="U16" s="53">
        <v>27566.710032081912</v>
      </c>
      <c r="V16" s="53">
        <v>32478.713330160514</v>
      </c>
      <c r="W16" s="53">
        <v>40240.200806546411</v>
      </c>
      <c r="X16" s="53">
        <v>37687.786129718581</v>
      </c>
      <c r="Y16" s="53">
        <v>47051.427194346215</v>
      </c>
      <c r="Z16" s="53">
        <v>55981.957505735649</v>
      </c>
      <c r="AA16" s="53">
        <v>54333.677852002911</v>
      </c>
      <c r="AB16" s="53">
        <v>70768.666075420842</v>
      </c>
    </row>
    <row r="17" spans="1:28" ht="25.15" customHeight="1">
      <c r="A17" s="50">
        <v>13</v>
      </c>
      <c r="B17" s="51" t="s">
        <v>79</v>
      </c>
      <c r="C17" s="52">
        <v>94862.849843537391</v>
      </c>
      <c r="D17" s="53">
        <v>112058.51166275797</v>
      </c>
      <c r="E17" s="53">
        <v>113826.317584688</v>
      </c>
      <c r="F17" s="53">
        <v>118479.55229484804</v>
      </c>
      <c r="G17" s="53">
        <v>113573.17867122841</v>
      </c>
      <c r="H17" s="53">
        <v>124822.60550143739</v>
      </c>
      <c r="I17" s="53">
        <v>139660.5261646939</v>
      </c>
      <c r="J17" s="53">
        <v>128877.7960927169</v>
      </c>
      <c r="K17" s="53">
        <v>133389.3167336336</v>
      </c>
      <c r="L17" s="53">
        <v>136411.98922771713</v>
      </c>
      <c r="M17" s="53">
        <v>127218.8037471774</v>
      </c>
      <c r="N17" s="53">
        <v>135738.0115883759</v>
      </c>
      <c r="O17" s="53">
        <v>128209.25951055069</v>
      </c>
      <c r="P17" s="53">
        <v>138367.81796202488</v>
      </c>
      <c r="Q17" s="53">
        <v>135119.81440848502</v>
      </c>
      <c r="R17" s="53">
        <v>140344.65442846253</v>
      </c>
      <c r="S17" s="53">
        <v>138068.15987246821</v>
      </c>
      <c r="T17" s="53">
        <v>128561.21416344571</v>
      </c>
      <c r="U17" s="53">
        <v>137087.24967499054</v>
      </c>
      <c r="V17" s="53">
        <v>137503.34506193193</v>
      </c>
      <c r="W17" s="53">
        <v>148131.28633041878</v>
      </c>
      <c r="X17" s="53">
        <v>127261.67594185336</v>
      </c>
      <c r="Y17" s="53">
        <v>137897.0310163589</v>
      </c>
      <c r="Z17" s="53">
        <v>148474.73869452573</v>
      </c>
      <c r="AA17" s="53">
        <v>122985.19423798587</v>
      </c>
      <c r="AB17" s="53">
        <v>134509.77888214184</v>
      </c>
    </row>
    <row r="18" spans="1:28" ht="25.15" customHeight="1">
      <c r="A18" s="50" t="s">
        <v>92</v>
      </c>
      <c r="B18" s="51" t="s">
        <v>17</v>
      </c>
      <c r="C18" s="52">
        <v>23409.942898413945</v>
      </c>
      <c r="D18" s="53">
        <v>30682.711909461035</v>
      </c>
      <c r="E18" s="53">
        <v>35534.256834286352</v>
      </c>
      <c r="F18" s="53">
        <v>38977.893623670752</v>
      </c>
      <c r="G18" s="53">
        <v>41608.5841609216</v>
      </c>
      <c r="H18" s="53">
        <v>50102.233388282177</v>
      </c>
      <c r="I18" s="53">
        <v>60240.958554333141</v>
      </c>
      <c r="J18" s="53">
        <v>57783.184530713057</v>
      </c>
      <c r="K18" s="53">
        <v>64709.540468591375</v>
      </c>
      <c r="L18" s="53">
        <v>69843.419567386896</v>
      </c>
      <c r="M18" s="53">
        <v>67351.867455288811</v>
      </c>
      <c r="N18" s="53">
        <v>74432.805296821636</v>
      </c>
      <c r="O18" s="53">
        <v>74527.83661042426</v>
      </c>
      <c r="P18" s="53">
        <v>83688.367900635014</v>
      </c>
      <c r="Q18" s="53">
        <v>86406.670145938973</v>
      </c>
      <c r="R18" s="53">
        <v>94024.889042667462</v>
      </c>
      <c r="S18" s="53">
        <v>99222.223175627849</v>
      </c>
      <c r="T18" s="53">
        <v>97401.372802965809</v>
      </c>
      <c r="U18" s="53">
        <v>113459.11778656323</v>
      </c>
      <c r="V18" s="53">
        <v>116617.56101311749</v>
      </c>
      <c r="W18" s="53">
        <v>132616.36357149578</v>
      </c>
      <c r="X18" s="53">
        <v>114501.8433707181</v>
      </c>
      <c r="Y18" s="53">
        <v>133780.85992993528</v>
      </c>
      <c r="Z18" s="53">
        <v>150529.84381894793</v>
      </c>
      <c r="AA18" s="53">
        <v>123194.67508602253</v>
      </c>
      <c r="AB18" s="53">
        <v>140833.5271421131</v>
      </c>
    </row>
    <row r="19" spans="1:28" ht="13.5" customHeight="1">
      <c r="A19" s="50" t="s">
        <v>93</v>
      </c>
      <c r="B19" s="51" t="s">
        <v>97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622.12945438702343</v>
      </c>
      <c r="Q19" s="53">
        <v>613.26023608423952</v>
      </c>
      <c r="R19" s="53">
        <v>1513.0328521408762</v>
      </c>
      <c r="S19" s="53">
        <v>4767.2841851541507</v>
      </c>
      <c r="T19" s="53">
        <v>6147.1692069391756</v>
      </c>
      <c r="U19" s="53">
        <v>10609.38099365923</v>
      </c>
      <c r="V19" s="53">
        <v>12936.418486990717</v>
      </c>
      <c r="W19" s="53">
        <v>16277.207742609393</v>
      </c>
      <c r="X19" s="53">
        <v>16165.321721015185</v>
      </c>
      <c r="Y19" s="53">
        <v>18284.747418297713</v>
      </c>
      <c r="Z19" s="53">
        <v>20020.407209648303</v>
      </c>
      <c r="AA19" s="53">
        <v>18041.665580301076</v>
      </c>
      <c r="AB19" s="53">
        <v>20434.788629743631</v>
      </c>
    </row>
    <row r="20" spans="1:28" ht="25.15" customHeight="1">
      <c r="A20" s="50">
        <v>15</v>
      </c>
      <c r="B20" s="51" t="s">
        <v>18</v>
      </c>
      <c r="C20" s="52">
        <v>41927.910077785018</v>
      </c>
      <c r="D20" s="53">
        <v>49965.932193739827</v>
      </c>
      <c r="E20" s="53">
        <v>53024.722506274404</v>
      </c>
      <c r="F20" s="53">
        <v>54767.976477349272</v>
      </c>
      <c r="G20" s="53">
        <v>52608.47805838054</v>
      </c>
      <c r="H20" s="53">
        <v>57945.229232314254</v>
      </c>
      <c r="I20" s="53">
        <v>62388.121067582935</v>
      </c>
      <c r="J20" s="53">
        <v>59442.116140787504</v>
      </c>
      <c r="K20" s="53">
        <v>60623.42176705358</v>
      </c>
      <c r="L20" s="53">
        <v>62507.523160343328</v>
      </c>
      <c r="M20" s="53">
        <v>59253.045027916727</v>
      </c>
      <c r="N20" s="53">
        <v>62766.937930045649</v>
      </c>
      <c r="O20" s="53">
        <v>59291.996553550198</v>
      </c>
      <c r="P20" s="53">
        <v>63884.987698170065</v>
      </c>
      <c r="Q20" s="53">
        <v>61435.162532162794</v>
      </c>
      <c r="R20" s="53">
        <v>63276.740951476779</v>
      </c>
      <c r="S20" s="53">
        <v>61742.154132018884</v>
      </c>
      <c r="T20" s="53">
        <v>57349.870191072368</v>
      </c>
      <c r="U20" s="53">
        <v>61650.793210267191</v>
      </c>
      <c r="V20" s="53">
        <v>61439.111164034555</v>
      </c>
      <c r="W20" s="53">
        <v>65510.579248098227</v>
      </c>
      <c r="X20" s="53">
        <v>57925.659046145702</v>
      </c>
      <c r="Y20" s="53">
        <v>62391.614055593884</v>
      </c>
      <c r="Z20" s="53">
        <v>66716.346205735797</v>
      </c>
      <c r="AA20" s="53">
        <v>55016.183103184201</v>
      </c>
      <c r="AB20" s="53">
        <v>59939.764299363123</v>
      </c>
    </row>
    <row r="21" spans="1:28" ht="25.15" customHeight="1">
      <c r="A21" s="50" t="s">
        <v>94</v>
      </c>
      <c r="B21" s="51" t="s">
        <v>19</v>
      </c>
      <c r="C21" s="52">
        <v>34464.291367424274</v>
      </c>
      <c r="D21" s="53">
        <v>48902.743123159446</v>
      </c>
      <c r="E21" s="53">
        <v>56117.337515134692</v>
      </c>
      <c r="F21" s="53">
        <v>61367.019821663431</v>
      </c>
      <c r="G21" s="53">
        <v>68740.217267788452</v>
      </c>
      <c r="H21" s="53">
        <v>107073.66124089553</v>
      </c>
      <c r="I21" s="53">
        <v>137949.97667845531</v>
      </c>
      <c r="J21" s="53">
        <v>142583.73052207718</v>
      </c>
      <c r="K21" s="53">
        <v>158994.8313932452</v>
      </c>
      <c r="L21" s="53">
        <v>172767.33178840583</v>
      </c>
      <c r="M21" s="53">
        <v>171105.14004955417</v>
      </c>
      <c r="N21" s="53">
        <v>186719.95502639085</v>
      </c>
      <c r="O21" s="53">
        <v>188604.34287047497</v>
      </c>
      <c r="P21" s="53">
        <v>216450.9456606337</v>
      </c>
      <c r="Q21" s="53">
        <v>231425.38074846775</v>
      </c>
      <c r="R21" s="53">
        <v>246115.82610348269</v>
      </c>
      <c r="S21" s="53">
        <v>266300.10292413697</v>
      </c>
      <c r="T21" s="53">
        <v>273183.87427466043</v>
      </c>
      <c r="U21" s="53">
        <v>340623.54596266121</v>
      </c>
      <c r="V21" s="53">
        <v>369209.96082572261</v>
      </c>
      <c r="W21" s="53">
        <v>428613.59264531202</v>
      </c>
      <c r="X21" s="53">
        <v>390475.42251738423</v>
      </c>
      <c r="Y21" s="53">
        <v>465964.27034948702</v>
      </c>
      <c r="Z21" s="53">
        <v>547113.67305030115</v>
      </c>
      <c r="AA21" s="53">
        <v>478968.6842565515</v>
      </c>
      <c r="AB21" s="53">
        <v>558867.08772644133</v>
      </c>
    </row>
    <row r="22" spans="1:28" ht="13.5" customHeight="1">
      <c r="A22" s="50" t="s">
        <v>95</v>
      </c>
      <c r="B22" s="51" t="s">
        <v>98</v>
      </c>
      <c r="C22" s="52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961.96700225602228</v>
      </c>
      <c r="R22" s="53">
        <v>991.33725186369657</v>
      </c>
      <c r="S22" s="53">
        <v>4049.4379506692317</v>
      </c>
      <c r="T22" s="53">
        <v>5864.6544636117196</v>
      </c>
      <c r="U22" s="53">
        <v>8367.4734051077703</v>
      </c>
      <c r="V22" s="53">
        <v>8760.8891229089932</v>
      </c>
      <c r="W22" s="53">
        <v>9633.218078818265</v>
      </c>
      <c r="X22" s="53">
        <v>14525.444122330848</v>
      </c>
      <c r="Y22" s="53">
        <v>16809.976189771296</v>
      </c>
      <c r="Z22" s="53">
        <v>19474.028056239917</v>
      </c>
      <c r="AA22" s="53">
        <v>20045.37500383304</v>
      </c>
      <c r="AB22" s="53">
        <v>22380.184939886996</v>
      </c>
    </row>
    <row r="23" spans="1:28" ht="25.15" customHeight="1">
      <c r="A23" s="50">
        <v>17</v>
      </c>
      <c r="B23" s="51" t="s">
        <v>20</v>
      </c>
      <c r="C23" s="52">
        <v>148189.08702175639</v>
      </c>
      <c r="D23" s="53">
        <v>176614.59533482607</v>
      </c>
      <c r="E23" s="53">
        <v>181927.27864700987</v>
      </c>
      <c r="F23" s="53">
        <v>193451.44577911193</v>
      </c>
      <c r="G23" s="53">
        <v>199950.83442041508</v>
      </c>
      <c r="H23" s="53">
        <v>225864.97383003306</v>
      </c>
      <c r="I23" s="53">
        <v>254688.91541982102</v>
      </c>
      <c r="J23" s="53">
        <v>238664.97767470081</v>
      </c>
      <c r="K23" s="53">
        <v>250439.66364838177</v>
      </c>
      <c r="L23" s="53">
        <v>260289.70759592901</v>
      </c>
      <c r="M23" s="53">
        <v>255921.17283419037</v>
      </c>
      <c r="N23" s="53">
        <v>285987.23310116003</v>
      </c>
      <c r="O23" s="53">
        <v>271799.28207066003</v>
      </c>
      <c r="P23" s="53">
        <v>289364.22028800729</v>
      </c>
      <c r="Q23" s="53">
        <v>284049.80756369379</v>
      </c>
      <c r="R23" s="53">
        <v>292355.75808335224</v>
      </c>
      <c r="S23" s="53">
        <v>285705.0766164111</v>
      </c>
      <c r="T23" s="53">
        <v>277136.4247363311</v>
      </c>
      <c r="U23" s="53">
        <v>289900.80297989916</v>
      </c>
      <c r="V23" s="53">
        <v>290917.14510280133</v>
      </c>
      <c r="W23" s="53">
        <v>319617.02221881953</v>
      </c>
      <c r="X23" s="53">
        <v>278533.38438402495</v>
      </c>
      <c r="Y23" s="53">
        <v>298559.50514217938</v>
      </c>
      <c r="Z23" s="53">
        <v>318750.57260935137</v>
      </c>
      <c r="AA23" s="53">
        <v>266479.29372869048</v>
      </c>
      <c r="AB23" s="53">
        <v>293549.97639998898</v>
      </c>
    </row>
    <row r="24" spans="1:28" ht="14.1" customHeight="1">
      <c r="A24" s="50">
        <v>18</v>
      </c>
      <c r="B24" s="51" t="s">
        <v>21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350</v>
      </c>
      <c r="I24" s="53">
        <v>2190</v>
      </c>
      <c r="J24" s="53">
        <v>9230</v>
      </c>
      <c r="K24" s="53">
        <v>18600</v>
      </c>
      <c r="L24" s="53">
        <v>18368.400000000001</v>
      </c>
      <c r="M24" s="53">
        <v>18892.142857142855</v>
      </c>
      <c r="N24" s="53">
        <v>17331.071428571431</v>
      </c>
      <c r="O24" s="53">
        <v>14187.500000000002</v>
      </c>
      <c r="P24" s="53">
        <v>12030</v>
      </c>
      <c r="Q24" s="53">
        <v>12587.857142857143</v>
      </c>
      <c r="R24" s="53">
        <v>12886.428571428572</v>
      </c>
      <c r="S24" s="53">
        <v>25870.645785243763</v>
      </c>
      <c r="T24" s="53">
        <v>119608.09812044534</v>
      </c>
      <c r="U24" s="53">
        <v>278083.87558825867</v>
      </c>
      <c r="V24" s="53">
        <v>383988.60612909537</v>
      </c>
      <c r="W24" s="53">
        <v>309923.44774529705</v>
      </c>
      <c r="X24" s="53">
        <v>449415.7944892263</v>
      </c>
      <c r="Y24" s="53">
        <v>570576.37305411685</v>
      </c>
      <c r="Z24" s="53">
        <v>614562.06359799032</v>
      </c>
      <c r="AA24" s="53">
        <v>607105.23975113709</v>
      </c>
      <c r="AB24" s="53">
        <v>432921.18826663058</v>
      </c>
    </row>
    <row r="25" spans="1:28" ht="14.1" customHeight="1">
      <c r="A25" s="50">
        <v>19</v>
      </c>
      <c r="B25" s="51" t="s">
        <v>22</v>
      </c>
      <c r="C25" s="52">
        <v>175005.73333333331</v>
      </c>
      <c r="D25" s="53">
        <v>173279.86666666667</v>
      </c>
      <c r="E25" s="53">
        <v>186009.19999999998</v>
      </c>
      <c r="F25" s="53">
        <v>213937.33333333334</v>
      </c>
      <c r="G25" s="53">
        <v>206871.33333333334</v>
      </c>
      <c r="H25" s="53">
        <v>204567.25333333333</v>
      </c>
      <c r="I25" s="53">
        <v>277669.22666666668</v>
      </c>
      <c r="J25" s="53">
        <v>186040.26666666669</v>
      </c>
      <c r="K25" s="53">
        <v>174633.33333333334</v>
      </c>
      <c r="L25" s="53">
        <v>164264</v>
      </c>
      <c r="M25" s="53">
        <v>205389.86666666667</v>
      </c>
      <c r="N25" s="53">
        <v>216360</v>
      </c>
      <c r="O25" s="53">
        <v>258136</v>
      </c>
      <c r="P25" s="53">
        <v>289863.92</v>
      </c>
      <c r="Q25" s="53">
        <v>315301.54666666669</v>
      </c>
      <c r="R25" s="53">
        <v>324754</v>
      </c>
      <c r="S25" s="53">
        <v>342258.85333333333</v>
      </c>
      <c r="T25" s="53">
        <v>402378.93333333335</v>
      </c>
      <c r="U25" s="53">
        <v>419743.60000000003</v>
      </c>
      <c r="V25" s="53">
        <v>472578.66666666669</v>
      </c>
      <c r="W25" s="53">
        <v>553599.46799999999</v>
      </c>
      <c r="X25" s="53">
        <v>543804.62666666659</v>
      </c>
      <c r="Y25" s="53">
        <v>574385.8666666667</v>
      </c>
      <c r="Z25" s="53">
        <v>640963.20000000007</v>
      </c>
      <c r="AA25" s="53">
        <v>655265.49599999993</v>
      </c>
      <c r="AB25" s="53">
        <v>656147.19866666663</v>
      </c>
    </row>
    <row r="26" spans="1:28" ht="14.1" customHeight="1">
      <c r="A26" s="54">
        <v>20</v>
      </c>
      <c r="B26" s="55" t="s">
        <v>23</v>
      </c>
      <c r="C26" s="56">
        <v>235504.70219435732</v>
      </c>
      <c r="D26" s="57">
        <v>237570.53291536044</v>
      </c>
      <c r="E26" s="57">
        <v>238603.44827586206</v>
      </c>
      <c r="F26" s="57">
        <v>238603.44827586206</v>
      </c>
      <c r="G26" s="57">
        <v>232405.95611285267</v>
      </c>
      <c r="H26" s="57">
        <v>235539.18495297804</v>
      </c>
      <c r="I26" s="57">
        <v>238332.2884012539</v>
      </c>
      <c r="J26" s="57">
        <v>244636.36363636362</v>
      </c>
      <c r="K26" s="57">
        <v>254137.93103448275</v>
      </c>
      <c r="L26" s="57">
        <v>272802.50783699052</v>
      </c>
      <c r="M26" s="57">
        <v>296238.2445141066</v>
      </c>
      <c r="N26" s="57">
        <v>309849.52978056425</v>
      </c>
      <c r="O26" s="57">
        <v>320815.04702194349</v>
      </c>
      <c r="P26" s="57">
        <v>319620.68965517246</v>
      </c>
      <c r="Q26" s="57">
        <v>337131.66144200624</v>
      </c>
      <c r="R26" s="57">
        <v>349253.36990595609</v>
      </c>
      <c r="S26" s="57">
        <v>386112.38244514097</v>
      </c>
      <c r="T26" s="57">
        <v>376346.94514106587</v>
      </c>
      <c r="U26" s="57">
        <v>379259.1489028213</v>
      </c>
      <c r="V26" s="57">
        <v>376706.58150470222</v>
      </c>
      <c r="W26" s="57">
        <v>386765.33228840126</v>
      </c>
      <c r="X26" s="57">
        <v>383338.04388714739</v>
      </c>
      <c r="Y26" s="57">
        <v>394610.45924764889</v>
      </c>
      <c r="Z26" s="57">
        <v>410359.97962382447</v>
      </c>
      <c r="AA26" s="57">
        <v>412783.63166144211</v>
      </c>
      <c r="AB26" s="57">
        <v>420614.590909091</v>
      </c>
    </row>
    <row r="27" spans="1:28" ht="3.2" customHeight="1">
      <c r="A27" s="58"/>
      <c r="B27" s="59"/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ht="15.95" customHeight="1">
      <c r="A28" s="62" t="s">
        <v>24</v>
      </c>
      <c r="B28" s="63" t="s">
        <v>25</v>
      </c>
      <c r="C28" s="64">
        <v>1128805.6649185605</v>
      </c>
      <c r="D28" s="65">
        <v>1215566.4179190637</v>
      </c>
      <c r="E28" s="65">
        <v>1132309.5226599283</v>
      </c>
      <c r="F28" s="65">
        <v>1101600.7908184715</v>
      </c>
      <c r="G28" s="65">
        <v>987328.384417983</v>
      </c>
      <c r="H28" s="65">
        <v>1016855.0860054799</v>
      </c>
      <c r="I28" s="65">
        <v>1078892.1766252108</v>
      </c>
      <c r="J28" s="65">
        <v>931821.61190160376</v>
      </c>
      <c r="K28" s="65">
        <v>934823.11297946307</v>
      </c>
      <c r="L28" s="65">
        <v>909507.12457551889</v>
      </c>
      <c r="M28" s="65">
        <v>816807.79234770348</v>
      </c>
      <c r="N28" s="65">
        <v>860293.60150730307</v>
      </c>
      <c r="O28" s="65">
        <v>803628.64986701601</v>
      </c>
      <c r="P28" s="65">
        <v>849143.9957390147</v>
      </c>
      <c r="Q28" s="65">
        <v>833232.58769642259</v>
      </c>
      <c r="R28" s="65">
        <v>853715.30741230329</v>
      </c>
      <c r="S28" s="65">
        <v>826625.54789749195</v>
      </c>
      <c r="T28" s="65">
        <v>737417.83760067844</v>
      </c>
      <c r="U28" s="65">
        <v>789459.20497015072</v>
      </c>
      <c r="V28" s="65">
        <v>792641.93182627694</v>
      </c>
      <c r="W28" s="65">
        <v>875165.60053919582</v>
      </c>
      <c r="X28" s="65">
        <v>721645.28962198191</v>
      </c>
      <c r="Y28" s="65">
        <v>811931.06931863038</v>
      </c>
      <c r="Z28" s="65">
        <v>899695.65806993225</v>
      </c>
      <c r="AA28" s="65">
        <v>723372.80499734625</v>
      </c>
      <c r="AB28" s="65">
        <v>796652.7617767643</v>
      </c>
    </row>
    <row r="29" spans="1:28" ht="15.95" customHeight="1">
      <c r="A29" s="66" t="s">
        <v>26</v>
      </c>
      <c r="B29" s="67" t="s">
        <v>27</v>
      </c>
      <c r="C29" s="52">
        <v>1212632.0987927006</v>
      </c>
      <c r="D29" s="53">
        <v>1334247.6027324097</v>
      </c>
      <c r="E29" s="53">
        <v>1269362.6574940206</v>
      </c>
      <c r="F29" s="53">
        <v>1258112.8847293293</v>
      </c>
      <c r="G29" s="53">
        <v>1145220.8798753908</v>
      </c>
      <c r="H29" s="53">
        <v>1194349.4873727735</v>
      </c>
      <c r="I29" s="53">
        <v>1266825.2239034674</v>
      </c>
      <c r="J29" s="53">
        <v>1105445.2605938814</v>
      </c>
      <c r="K29" s="53">
        <v>1113055.6038682396</v>
      </c>
      <c r="L29" s="53">
        <v>1084050.2711071474</v>
      </c>
      <c r="M29" s="53">
        <v>980979.82448742201</v>
      </c>
      <c r="N29" s="53">
        <v>1024005.6357054284</v>
      </c>
      <c r="O29" s="53">
        <v>952435.54358479055</v>
      </c>
      <c r="P29" s="53">
        <v>995088.62134257273</v>
      </c>
      <c r="Q29" s="53">
        <v>971872.29827799404</v>
      </c>
      <c r="R29" s="53">
        <v>1004337.3323726176</v>
      </c>
      <c r="S29" s="53">
        <v>996053.40879818797</v>
      </c>
      <c r="T29" s="53">
        <v>886669.88504568883</v>
      </c>
      <c r="U29" s="53">
        <v>955853.73309383984</v>
      </c>
      <c r="V29" s="53">
        <v>937840.41575156373</v>
      </c>
      <c r="W29" s="53">
        <v>990946.73705790821</v>
      </c>
      <c r="X29" s="53">
        <v>761101.77376676223</v>
      </c>
      <c r="Y29" s="53">
        <v>806327.04134627571</v>
      </c>
      <c r="Z29" s="53">
        <v>841855.94357319444</v>
      </c>
      <c r="AA29" s="53">
        <v>638501.03572588996</v>
      </c>
      <c r="AB29" s="53">
        <v>688137.97938903957</v>
      </c>
    </row>
    <row r="30" spans="1:28" ht="15.95" customHeight="1">
      <c r="A30" s="66" t="s">
        <v>28</v>
      </c>
      <c r="B30" s="67" t="s">
        <v>29</v>
      </c>
      <c r="C30" s="52">
        <v>389366.51734274975</v>
      </c>
      <c r="D30" s="53">
        <v>475723.98720401025</v>
      </c>
      <c r="E30" s="53">
        <v>501702.37998296513</v>
      </c>
      <c r="F30" s="53">
        <v>535663.25631902716</v>
      </c>
      <c r="G30" s="53">
        <v>547261.16660401598</v>
      </c>
      <c r="H30" s="53">
        <v>651429.05781959405</v>
      </c>
      <c r="I30" s="53">
        <v>758292.46583840449</v>
      </c>
      <c r="J30" s="53">
        <v>732986.57693107473</v>
      </c>
      <c r="K30" s="53">
        <v>795249.08248010953</v>
      </c>
      <c r="L30" s="53">
        <v>836839.16064197186</v>
      </c>
      <c r="M30" s="53">
        <v>814710.53511521535</v>
      </c>
      <c r="N30" s="53">
        <v>899474.17162010435</v>
      </c>
      <c r="O30" s="53">
        <v>875272.44439534319</v>
      </c>
      <c r="P30" s="53">
        <v>962357.37323758169</v>
      </c>
      <c r="Q30" s="53">
        <v>979694.70143887948</v>
      </c>
      <c r="R30" s="53">
        <v>1041356.3338599922</v>
      </c>
      <c r="S30" s="53">
        <v>1096751.3997330526</v>
      </c>
      <c r="T30" s="53">
        <v>1175796.2732976582</v>
      </c>
      <c r="U30" s="53">
        <v>1481068.3616310002</v>
      </c>
      <c r="V30" s="53">
        <v>1630920.8282402805</v>
      </c>
      <c r="W30" s="53">
        <v>1721644.3761525131</v>
      </c>
      <c r="X30" s="53">
        <v>1701836.7270267843</v>
      </c>
      <c r="Y30" s="53">
        <v>2005303.1473424369</v>
      </c>
      <c r="Z30" s="53">
        <v>2230375.134020926</v>
      </c>
      <c r="AA30" s="53">
        <v>1984671.1544760328</v>
      </c>
      <c r="AB30" s="53">
        <v>2009399.4404521191</v>
      </c>
    </row>
    <row r="31" spans="1:28" ht="15.95" customHeight="1">
      <c r="A31" s="68" t="s">
        <v>30</v>
      </c>
      <c r="B31" s="69" t="s">
        <v>38</v>
      </c>
      <c r="C31" s="56">
        <v>410510.43552769063</v>
      </c>
      <c r="D31" s="57">
        <v>410850.39958202711</v>
      </c>
      <c r="E31" s="57">
        <v>424612.64827586204</v>
      </c>
      <c r="F31" s="57">
        <v>452540.7816091954</v>
      </c>
      <c r="G31" s="57">
        <v>439277.28944618604</v>
      </c>
      <c r="H31" s="57">
        <v>440106.43828631134</v>
      </c>
      <c r="I31" s="57">
        <v>516001.51506792055</v>
      </c>
      <c r="J31" s="57">
        <v>430676.63030303031</v>
      </c>
      <c r="K31" s="57">
        <v>428771.2643678161</v>
      </c>
      <c r="L31" s="57">
        <v>437066.50783699052</v>
      </c>
      <c r="M31" s="57">
        <v>501628.11118077324</v>
      </c>
      <c r="N31" s="57">
        <v>526209.52978056425</v>
      </c>
      <c r="O31" s="57">
        <v>578951.04702194349</v>
      </c>
      <c r="P31" s="57">
        <v>609484.60965517245</v>
      </c>
      <c r="Q31" s="57">
        <v>652433.20810867287</v>
      </c>
      <c r="R31" s="57">
        <v>674007.36990595609</v>
      </c>
      <c r="S31" s="57">
        <v>728371.23577847425</v>
      </c>
      <c r="T31" s="57">
        <v>778725.87847439921</v>
      </c>
      <c r="U31" s="57">
        <v>799002.74890282133</v>
      </c>
      <c r="V31" s="57">
        <v>849285.24817136885</v>
      </c>
      <c r="W31" s="57">
        <v>940364.80028840131</v>
      </c>
      <c r="X31" s="57">
        <v>927142.67055381392</v>
      </c>
      <c r="Y31" s="57">
        <v>968996.32591431565</v>
      </c>
      <c r="Z31" s="57">
        <v>1051323.1796238245</v>
      </c>
      <c r="AA31" s="57">
        <v>1068049.1276614419</v>
      </c>
      <c r="AB31" s="57">
        <v>1076761.7895757577</v>
      </c>
    </row>
    <row r="32" spans="1:28" ht="3.2" customHeight="1">
      <c r="A32" s="58"/>
      <c r="B32" s="59"/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ht="15.95" customHeight="1">
      <c r="A33" s="70" t="s">
        <v>32</v>
      </c>
      <c r="B33" s="71" t="s">
        <v>33</v>
      </c>
      <c r="C33" s="72">
        <v>3141314.7165817013</v>
      </c>
      <c r="D33" s="72">
        <v>3436388.4074375108</v>
      </c>
      <c r="E33" s="72">
        <v>3327987.2084127762</v>
      </c>
      <c r="F33" s="72">
        <v>3347917.7134760236</v>
      </c>
      <c r="G33" s="72">
        <v>3119087.7203435758</v>
      </c>
      <c r="H33" s="72">
        <v>3302740.0694841589</v>
      </c>
      <c r="I33" s="72">
        <v>3620011.3814350031</v>
      </c>
      <c r="J33" s="72">
        <v>3200930.0797295901</v>
      </c>
      <c r="K33" s="72">
        <v>3271899.0636956282</v>
      </c>
      <c r="L33" s="72">
        <v>3267463.064161629</v>
      </c>
      <c r="M33" s="72">
        <v>3114126.2631311137</v>
      </c>
      <c r="N33" s="72">
        <v>3309982.9386134003</v>
      </c>
      <c r="O33" s="72">
        <v>3210287.6848690934</v>
      </c>
      <c r="P33" s="72">
        <v>3416074.5999743417</v>
      </c>
      <c r="Q33" s="72">
        <v>3437232.795521969</v>
      </c>
      <c r="R33" s="72">
        <v>3573416.3435508693</v>
      </c>
      <c r="S33" s="72">
        <v>3647801.5922072069</v>
      </c>
      <c r="T33" s="72">
        <v>3578609.8744184244</v>
      </c>
      <c r="U33" s="72">
        <v>4025384.0485978122</v>
      </c>
      <c r="V33" s="72">
        <v>4210688.4239894897</v>
      </c>
      <c r="W33" s="72">
        <v>4528121.5140380189</v>
      </c>
      <c r="X33" s="72">
        <v>4111726.4609693419</v>
      </c>
      <c r="Y33" s="72">
        <v>4592557.5839216588</v>
      </c>
      <c r="Z33" s="72">
        <v>5023249.9152878774</v>
      </c>
      <c r="AA33" s="72">
        <v>4414594.1228607111</v>
      </c>
      <c r="AB33" s="73">
        <v>4570951.9711936805</v>
      </c>
    </row>
    <row r="34" spans="1:28" ht="3.2" customHeight="1">
      <c r="A34" s="3"/>
      <c r="B34" s="2"/>
      <c r="C34" s="74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95" customHeight="1">
      <c r="A35" s="62" t="s">
        <v>32</v>
      </c>
      <c r="B35" s="75" t="s">
        <v>88</v>
      </c>
      <c r="C35" s="65">
        <v>2905810.014387344</v>
      </c>
      <c r="D35" s="65">
        <v>3198817.8745221505</v>
      </c>
      <c r="E35" s="65">
        <v>3089383.760136914</v>
      </c>
      <c r="F35" s="65">
        <v>3109314.2652001614</v>
      </c>
      <c r="G35" s="65">
        <v>2886681.764230723</v>
      </c>
      <c r="H35" s="65">
        <v>3067200.8845311808</v>
      </c>
      <c r="I35" s="65">
        <v>3381679.0930337491</v>
      </c>
      <c r="J35" s="65">
        <v>2956293.7160932263</v>
      </c>
      <c r="K35" s="65">
        <v>3017761.1326611456</v>
      </c>
      <c r="L35" s="65">
        <v>2994660.5563246384</v>
      </c>
      <c r="M35" s="65">
        <v>2817888.018617007</v>
      </c>
      <c r="N35" s="65">
        <v>3000133.408832836</v>
      </c>
      <c r="O35" s="65">
        <v>2889472.6378471497</v>
      </c>
      <c r="P35" s="65">
        <v>3096453.9103191691</v>
      </c>
      <c r="Q35" s="65">
        <v>3100101.134079963</v>
      </c>
      <c r="R35" s="65">
        <v>3224162.9736449132</v>
      </c>
      <c r="S35" s="65">
        <v>3261689.2097620657</v>
      </c>
      <c r="T35" s="65">
        <v>3202262.9292773586</v>
      </c>
      <c r="U35" s="65">
        <v>3646124.8996949908</v>
      </c>
      <c r="V35" s="65">
        <v>3833981.8424847876</v>
      </c>
      <c r="W35" s="65">
        <v>4141356.1817496177</v>
      </c>
      <c r="X35" s="65">
        <v>3728388.4170821947</v>
      </c>
      <c r="Y35" s="65">
        <v>4197947.1246740101</v>
      </c>
      <c r="Z35" s="65">
        <v>4612889.9356640531</v>
      </c>
      <c r="AA35" s="65">
        <v>4001810.491199269</v>
      </c>
      <c r="AB35" s="76">
        <v>4150337.3802845897</v>
      </c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2" orientation="landscape" horizontalDpi="4294967292" verticalDpi="4294967292" r:id="rId1"/>
  <headerFooter alignWithMargins="0">
    <oddHeader>&amp;L&amp;"Arial,Standard"Schweizerische Holzenergiestatistik 2015&amp;C&amp;"Arial,Fett"&amp;12Brennstoffumsatz/-input&amp;"Arial,Standard"
&amp;10(in Kubikmeter, effektive Jahreswerte)&amp;R&amp;"Arial,Standard"Tabelle J</oddHeader>
    <oddFooter>&amp;R 30.08.2016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B35"/>
  <sheetViews>
    <sheetView zoomScale="90" zoomScaleNormal="90" workbookViewId="0"/>
  </sheetViews>
  <sheetFormatPr baseColWidth="10" defaultColWidth="11.42578125" defaultRowHeight="12"/>
  <cols>
    <col min="1" max="1" width="5.28515625" style="46" customWidth="1"/>
    <col min="2" max="2" width="32.85546875" style="46" customWidth="1"/>
    <col min="3" max="28" width="8.28515625" style="46" customWidth="1"/>
    <col min="29" max="16384" width="11.42578125" style="46"/>
  </cols>
  <sheetData>
    <row r="1" spans="1:28" ht="18.75" customHeight="1">
      <c r="A1" s="1" t="s">
        <v>7</v>
      </c>
      <c r="B1" s="1" t="s">
        <v>8</v>
      </c>
      <c r="C1" s="4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f>+AA1+1</f>
        <v>2015</v>
      </c>
    </row>
    <row r="2" spans="1:28" ht="14.1" customHeight="1">
      <c r="A2" s="83">
        <v>1</v>
      </c>
      <c r="B2" s="84" t="s">
        <v>9</v>
      </c>
      <c r="C2" s="48">
        <v>226.57255378804072</v>
      </c>
      <c r="D2" s="49">
        <v>265.76406187964858</v>
      </c>
      <c r="E2" s="49">
        <v>264.70632020955276</v>
      </c>
      <c r="F2" s="49">
        <v>271.43466167036843</v>
      </c>
      <c r="G2" s="49">
        <v>252.54897354815151</v>
      </c>
      <c r="H2" s="49">
        <v>270.77581468243432</v>
      </c>
      <c r="I2" s="49">
        <v>282.95092223378299</v>
      </c>
      <c r="J2" s="49">
        <v>239.86076004747028</v>
      </c>
      <c r="K2" s="49">
        <v>235.21069963993642</v>
      </c>
      <c r="L2" s="49">
        <v>223.65070313598895</v>
      </c>
      <c r="M2" s="49">
        <v>195.53229979950231</v>
      </c>
      <c r="N2" s="49">
        <v>201.50203811075698</v>
      </c>
      <c r="O2" s="49">
        <v>186.66397611194802</v>
      </c>
      <c r="P2" s="49">
        <v>190.91458945556423</v>
      </c>
      <c r="Q2" s="49">
        <v>181.50812842837661</v>
      </c>
      <c r="R2" s="49">
        <v>180.82414600125193</v>
      </c>
      <c r="S2" s="49">
        <v>170.59507871966937</v>
      </c>
      <c r="T2" s="49">
        <v>149.86562492093441</v>
      </c>
      <c r="U2" s="49">
        <v>150.04865711256505</v>
      </c>
      <c r="V2" s="49">
        <v>136.54323005804775</v>
      </c>
      <c r="W2" s="49">
        <v>123.3969166273132</v>
      </c>
      <c r="X2" s="49">
        <v>86.830832671888658</v>
      </c>
      <c r="Y2" s="49">
        <v>84.428964643846655</v>
      </c>
      <c r="Z2" s="49">
        <v>83.229918073455082</v>
      </c>
      <c r="AA2" s="49">
        <v>61.604074507607969</v>
      </c>
      <c r="AB2" s="49">
        <v>64.271170646867247</v>
      </c>
    </row>
    <row r="3" spans="1:28" ht="14.1" customHeight="1">
      <c r="A3" s="50">
        <v>2</v>
      </c>
      <c r="B3" s="51" t="s">
        <v>10</v>
      </c>
      <c r="C3" s="52">
        <v>258.35496552692717</v>
      </c>
      <c r="D3" s="53">
        <v>352.30215679831997</v>
      </c>
      <c r="E3" s="53">
        <v>397.86154202196548</v>
      </c>
      <c r="F3" s="53">
        <v>452.49413145506304</v>
      </c>
      <c r="G3" s="53">
        <v>462.02250274275303</v>
      </c>
      <c r="H3" s="53">
        <v>546.12429960903307</v>
      </c>
      <c r="I3" s="53">
        <v>656.11988069048255</v>
      </c>
      <c r="J3" s="53">
        <v>639.47327787823588</v>
      </c>
      <c r="K3" s="53">
        <v>722.7701989451125</v>
      </c>
      <c r="L3" s="53">
        <v>776.68287659779116</v>
      </c>
      <c r="M3" s="53">
        <v>766.35795318613236</v>
      </c>
      <c r="N3" s="53">
        <v>844.85595757232909</v>
      </c>
      <c r="O3" s="53">
        <v>822.8730272680109</v>
      </c>
      <c r="P3" s="53">
        <v>897.34204785111615</v>
      </c>
      <c r="Q3" s="53">
        <v>908.68149855136483</v>
      </c>
      <c r="R3" s="53">
        <v>954.41760419341358</v>
      </c>
      <c r="S3" s="53">
        <v>962.21885697255016</v>
      </c>
      <c r="T3" s="53">
        <v>890.86401536598203</v>
      </c>
      <c r="U3" s="53">
        <v>988.90257434317232</v>
      </c>
      <c r="V3" s="53">
        <v>1026.7736659062862</v>
      </c>
      <c r="W3" s="53">
        <v>1134.7443375344583</v>
      </c>
      <c r="X3" s="53">
        <v>923.2220253983902</v>
      </c>
      <c r="Y3" s="53">
        <v>1021.1181052955158</v>
      </c>
      <c r="Z3" s="53">
        <v>1113.134269870141</v>
      </c>
      <c r="AA3" s="53">
        <v>877.01097931020479</v>
      </c>
      <c r="AB3" s="53">
        <v>933.85420967838252</v>
      </c>
    </row>
    <row r="4" spans="1:28" ht="14.1" customHeight="1">
      <c r="A4" s="50">
        <v>3</v>
      </c>
      <c r="B4" s="51" t="s">
        <v>11</v>
      </c>
      <c r="C4" s="52">
        <v>1144.375329518535</v>
      </c>
      <c r="D4" s="53">
        <v>1395.1551063970207</v>
      </c>
      <c r="E4" s="53">
        <v>1454.2391070339595</v>
      </c>
      <c r="F4" s="53">
        <v>1550.2040170904402</v>
      </c>
      <c r="G4" s="53">
        <v>1542.2548340925955</v>
      </c>
      <c r="H4" s="53">
        <v>1772.3577696096363</v>
      </c>
      <c r="I4" s="53">
        <v>2030.9533213563518</v>
      </c>
      <c r="J4" s="53">
        <v>1928.3574802269452</v>
      </c>
      <c r="K4" s="53">
        <v>2144.0202570116762</v>
      </c>
      <c r="L4" s="53">
        <v>2258.5418832440091</v>
      </c>
      <c r="M4" s="53">
        <v>2150.0246111872862</v>
      </c>
      <c r="N4" s="53">
        <v>2374.2676006983042</v>
      </c>
      <c r="O4" s="53">
        <v>2311.0343354550969</v>
      </c>
      <c r="P4" s="53">
        <v>2552.7172080707851</v>
      </c>
      <c r="Q4" s="53">
        <v>2607.2228041206217</v>
      </c>
      <c r="R4" s="53">
        <v>2793.8924201702303</v>
      </c>
      <c r="S4" s="53">
        <v>2874.5078264769354</v>
      </c>
      <c r="T4" s="53">
        <v>2707.3128540125113</v>
      </c>
      <c r="U4" s="53">
        <v>3041.3764203195192</v>
      </c>
      <c r="V4" s="53">
        <v>3182.9344881569114</v>
      </c>
      <c r="W4" s="53">
        <v>3633.7949912859035</v>
      </c>
      <c r="X4" s="53">
        <v>3022.9823963995409</v>
      </c>
      <c r="Y4" s="53">
        <v>3416.8325028306917</v>
      </c>
      <c r="Z4" s="53">
        <v>3810.6109633211668</v>
      </c>
      <c r="AA4" s="53">
        <v>3058.6704720265589</v>
      </c>
      <c r="AB4" s="53">
        <v>3372.3654783531747</v>
      </c>
    </row>
    <row r="5" spans="1:28" ht="14.1" customHeight="1">
      <c r="A5" s="50" t="s">
        <v>71</v>
      </c>
      <c r="B5" s="51" t="s">
        <v>12</v>
      </c>
      <c r="C5" s="52">
        <v>1830.2510190812907</v>
      </c>
      <c r="D5" s="53">
        <v>1969.45724232263</v>
      </c>
      <c r="E5" s="53">
        <v>1835.3325264040493</v>
      </c>
      <c r="F5" s="53">
        <v>1798.0044820448149</v>
      </c>
      <c r="G5" s="53">
        <v>1609.7863434730953</v>
      </c>
      <c r="H5" s="53">
        <v>1554.5715619496154</v>
      </c>
      <c r="I5" s="53">
        <v>1651.1501881800425</v>
      </c>
      <c r="J5" s="53">
        <v>1398.3391387685983</v>
      </c>
      <c r="K5" s="53">
        <v>1324.1708090020386</v>
      </c>
      <c r="L5" s="53">
        <v>1210.5182053535696</v>
      </c>
      <c r="M5" s="53">
        <v>1012.7498573101644</v>
      </c>
      <c r="N5" s="53">
        <v>938.27452631060657</v>
      </c>
      <c r="O5" s="53">
        <v>763.1139531425905</v>
      </c>
      <c r="P5" s="53">
        <v>724.64104195866582</v>
      </c>
      <c r="Q5" s="53">
        <v>641.19044467539823</v>
      </c>
      <c r="R5" s="53">
        <v>584.83255004715011</v>
      </c>
      <c r="S5" s="53">
        <v>495.68777813355194</v>
      </c>
      <c r="T5" s="53">
        <v>378.80952225794312</v>
      </c>
      <c r="U5" s="53">
        <v>328.47158764151612</v>
      </c>
      <c r="V5" s="53">
        <v>268.93997998268105</v>
      </c>
      <c r="W5" s="53">
        <v>235.80176308564651</v>
      </c>
      <c r="X5" s="53">
        <v>174.69785793612564</v>
      </c>
      <c r="Y5" s="53">
        <v>176.6738836343273</v>
      </c>
      <c r="Z5" s="53">
        <v>171.23581113518298</v>
      </c>
      <c r="AA5" s="53">
        <v>118.68909223980985</v>
      </c>
      <c r="AB5" s="53">
        <v>112.93116939099409</v>
      </c>
    </row>
    <row r="6" spans="1:28" ht="14.1" customHeight="1">
      <c r="A6" s="50" t="s">
        <v>70</v>
      </c>
      <c r="B6" s="51" t="s">
        <v>166</v>
      </c>
      <c r="C6" s="52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2.2963280122275962</v>
      </c>
      <c r="L6" s="53">
        <v>3.8434760457821939</v>
      </c>
      <c r="M6" s="53">
        <v>6.5803080255539399</v>
      </c>
      <c r="N6" s="53">
        <v>11.7812754690669</v>
      </c>
      <c r="O6" s="53">
        <v>19.190749883080361</v>
      </c>
      <c r="P6" s="53">
        <v>27.410259748340696</v>
      </c>
      <c r="Q6" s="53">
        <v>35.844256385088812</v>
      </c>
      <c r="R6" s="53">
        <v>47.688437931833278</v>
      </c>
      <c r="S6" s="53">
        <v>64.863420838457657</v>
      </c>
      <c r="T6" s="53">
        <v>72.195263092855953</v>
      </c>
      <c r="U6" s="53">
        <v>93.369447811427634</v>
      </c>
      <c r="V6" s="53">
        <v>109.35959702186685</v>
      </c>
      <c r="W6" s="53">
        <v>139.75234392834673</v>
      </c>
      <c r="X6" s="53">
        <v>127.49992890986545</v>
      </c>
      <c r="Y6" s="53">
        <v>156.41075283575486</v>
      </c>
      <c r="Z6" s="53">
        <v>184.14389143528925</v>
      </c>
      <c r="AA6" s="53">
        <v>156.83585583837512</v>
      </c>
      <c r="AB6" s="53">
        <v>181.55780405705951</v>
      </c>
    </row>
    <row r="7" spans="1:28" ht="14.1" customHeight="1">
      <c r="A7" s="50">
        <v>5</v>
      </c>
      <c r="B7" s="51" t="s">
        <v>13</v>
      </c>
      <c r="C7" s="52">
        <v>4042.1864035835238</v>
      </c>
      <c r="D7" s="53">
        <v>4245.6753393103654</v>
      </c>
      <c r="E7" s="53">
        <v>3865.474149311141</v>
      </c>
      <c r="F7" s="53">
        <v>3688.6572299766544</v>
      </c>
      <c r="G7" s="53">
        <v>3229.4658892272651</v>
      </c>
      <c r="H7" s="53">
        <v>3305.0855815185059</v>
      </c>
      <c r="I7" s="53">
        <v>3446.4702935379992</v>
      </c>
      <c r="J7" s="53">
        <v>2944.676590509463</v>
      </c>
      <c r="K7" s="53">
        <v>2932.4715983496344</v>
      </c>
      <c r="L7" s="53">
        <v>2858.9542407381141</v>
      </c>
      <c r="M7" s="53">
        <v>2563.5491330064146</v>
      </c>
      <c r="N7" s="53">
        <v>2733.8051866822984</v>
      </c>
      <c r="O7" s="53">
        <v>2577.6848846880798</v>
      </c>
      <c r="P7" s="53">
        <v>2726.892934093742</v>
      </c>
      <c r="Q7" s="53">
        <v>2673.0974994913922</v>
      </c>
      <c r="R7" s="53">
        <v>2714.1155473935946</v>
      </c>
      <c r="S7" s="53">
        <v>2606.8223410631722</v>
      </c>
      <c r="T7" s="53">
        <v>2304.9360484412055</v>
      </c>
      <c r="U7" s="53">
        <v>2468.6197697885868</v>
      </c>
      <c r="V7" s="53">
        <v>2532.2697826529266</v>
      </c>
      <c r="W7" s="53">
        <v>2908.3947529094594</v>
      </c>
      <c r="X7" s="53">
        <v>2465.4946497609685</v>
      </c>
      <c r="Y7" s="53">
        <v>2853.3364176476821</v>
      </c>
      <c r="Z7" s="53">
        <v>3237.5552016318134</v>
      </c>
      <c r="AA7" s="53">
        <v>2683.1063573197798</v>
      </c>
      <c r="AB7" s="53">
        <v>3031.7489218928204</v>
      </c>
    </row>
    <row r="8" spans="1:28" ht="14.1" customHeight="1">
      <c r="A8" s="50">
        <v>6</v>
      </c>
      <c r="B8" s="51" t="s">
        <v>14</v>
      </c>
      <c r="C8" s="52">
        <v>3878.8544284841346</v>
      </c>
      <c r="D8" s="53">
        <v>4036.7354958036422</v>
      </c>
      <c r="E8" s="53">
        <v>3616.536245696992</v>
      </c>
      <c r="F8" s="53">
        <v>3371.3699994169383</v>
      </c>
      <c r="G8" s="53">
        <v>2889.5723492273833</v>
      </c>
      <c r="H8" s="53">
        <v>2845.3741052301152</v>
      </c>
      <c r="I8" s="53">
        <v>2863.1050799910481</v>
      </c>
      <c r="J8" s="53">
        <v>2299.1673961358442</v>
      </c>
      <c r="K8" s="53">
        <v>2129.9994951622834</v>
      </c>
      <c r="L8" s="53">
        <v>1910.7177676255471</v>
      </c>
      <c r="M8" s="53">
        <v>1612.8424733554282</v>
      </c>
      <c r="N8" s="53">
        <v>1650.5191367362343</v>
      </c>
      <c r="O8" s="53">
        <v>1501.9655112660232</v>
      </c>
      <c r="P8" s="53">
        <v>1530.568901748597</v>
      </c>
      <c r="Q8" s="53">
        <v>1444.9615541219887</v>
      </c>
      <c r="R8" s="53">
        <v>1430.0902315812573</v>
      </c>
      <c r="S8" s="53">
        <v>1261.3332468947544</v>
      </c>
      <c r="T8" s="53">
        <v>1027.234198833401</v>
      </c>
      <c r="U8" s="53">
        <v>997.1921781683892</v>
      </c>
      <c r="V8" s="53">
        <v>848.27721971424216</v>
      </c>
      <c r="W8" s="53">
        <v>775.30525641437418</v>
      </c>
      <c r="X8" s="53">
        <v>579.41056211873024</v>
      </c>
      <c r="Y8" s="53">
        <v>593.23414795541385</v>
      </c>
      <c r="Z8" s="53">
        <v>598.6392842238489</v>
      </c>
      <c r="AA8" s="53">
        <v>438.23608950190714</v>
      </c>
      <c r="AB8" s="53">
        <v>444.6869291410049</v>
      </c>
    </row>
    <row r="9" spans="1:28" ht="14.1" customHeight="1">
      <c r="A9" s="50">
        <v>7</v>
      </c>
      <c r="B9" s="51" t="s">
        <v>15</v>
      </c>
      <c r="C9" s="52">
        <v>4644.9207936119783</v>
      </c>
      <c r="D9" s="53">
        <v>4981.1355129134927</v>
      </c>
      <c r="E9" s="53">
        <v>4632.9661995191755</v>
      </c>
      <c r="F9" s="53">
        <v>4522.3249463298289</v>
      </c>
      <c r="G9" s="53">
        <v>4049.9949864046557</v>
      </c>
      <c r="H9" s="53">
        <v>4184.5940120080686</v>
      </c>
      <c r="I9" s="53">
        <v>4343.7285147599769</v>
      </c>
      <c r="J9" s="53">
        <v>3701.2011179805118</v>
      </c>
      <c r="K9" s="53">
        <v>3665.6477641196939</v>
      </c>
      <c r="L9" s="53">
        <v>3518.8654037486403</v>
      </c>
      <c r="M9" s="53">
        <v>3130.9136092327008</v>
      </c>
      <c r="N9" s="53">
        <v>3173.3379718913393</v>
      </c>
      <c r="O9" s="53">
        <v>2850.7141997031858</v>
      </c>
      <c r="P9" s="53">
        <v>2866.313267097752</v>
      </c>
      <c r="Q9" s="53">
        <v>2684.1153816850228</v>
      </c>
      <c r="R9" s="53">
        <v>2598.8372761914088</v>
      </c>
      <c r="S9" s="53">
        <v>2342.5653561366616</v>
      </c>
      <c r="T9" s="53">
        <v>1886.9098817483605</v>
      </c>
      <c r="U9" s="53">
        <v>1841.3908533459885</v>
      </c>
      <c r="V9" s="53">
        <v>1643.024669314309</v>
      </c>
      <c r="W9" s="53">
        <v>1492.2332199182035</v>
      </c>
      <c r="X9" s="53">
        <v>996.68427675507849</v>
      </c>
      <c r="Y9" s="53">
        <v>891.75539306842563</v>
      </c>
      <c r="Z9" s="53">
        <v>752.23886809051498</v>
      </c>
      <c r="AA9" s="53">
        <v>461.61389047983124</v>
      </c>
      <c r="AB9" s="53">
        <v>473.07638740548634</v>
      </c>
    </row>
    <row r="10" spans="1:28" ht="14.1" customHeight="1">
      <c r="A10" s="50">
        <v>8</v>
      </c>
      <c r="B10" s="51" t="s">
        <v>74</v>
      </c>
      <c r="C10" s="52">
        <v>5220.1722046053328</v>
      </c>
      <c r="D10" s="53">
        <v>5826.6418623137197</v>
      </c>
      <c r="E10" s="53">
        <v>5601.4957784093394</v>
      </c>
      <c r="F10" s="53">
        <v>5603.6029105966136</v>
      </c>
      <c r="G10" s="53">
        <v>5148.2086823722684</v>
      </c>
      <c r="H10" s="53">
        <v>5398.0657354251716</v>
      </c>
      <c r="I10" s="53">
        <v>5837.31728973591</v>
      </c>
      <c r="J10" s="53">
        <v>5189.0193494348223</v>
      </c>
      <c r="K10" s="53">
        <v>5315.2042083893921</v>
      </c>
      <c r="L10" s="53">
        <v>5262.2124264662843</v>
      </c>
      <c r="M10" s="53">
        <v>4865.4023541168308</v>
      </c>
      <c r="N10" s="53">
        <v>5186.3992127709562</v>
      </c>
      <c r="O10" s="53">
        <v>4868.8961251338351</v>
      </c>
      <c r="P10" s="53">
        <v>5088.9302165014042</v>
      </c>
      <c r="Q10" s="53">
        <v>4958.686633692907</v>
      </c>
      <c r="R10" s="53">
        <v>5003.3269897731916</v>
      </c>
      <c r="S10" s="53">
        <v>4797.0133905311986</v>
      </c>
      <c r="T10" s="53">
        <v>4244.4002340293373</v>
      </c>
      <c r="U10" s="53">
        <v>4512.8535115081668</v>
      </c>
      <c r="V10" s="53">
        <v>4367.8960080474162</v>
      </c>
      <c r="W10" s="53">
        <v>4483.1239340258517</v>
      </c>
      <c r="X10" s="53">
        <v>3336.7543453374378</v>
      </c>
      <c r="Y10" s="53">
        <v>3437.8718573352367</v>
      </c>
      <c r="Z10" s="53">
        <v>3475.4924621025548</v>
      </c>
      <c r="AA10" s="53">
        <v>2501.1635825348335</v>
      </c>
      <c r="AB10" s="53">
        <v>2638.8049994388334</v>
      </c>
    </row>
    <row r="11" spans="1:28" ht="14.1" customHeight="1">
      <c r="A11" s="50">
        <v>9</v>
      </c>
      <c r="B11" s="51" t="s">
        <v>75</v>
      </c>
      <c r="C11" s="52">
        <v>87.63912263954245</v>
      </c>
      <c r="D11" s="53">
        <v>103.67626789928261</v>
      </c>
      <c r="E11" s="53">
        <v>112.47840240708061</v>
      </c>
      <c r="F11" s="53">
        <v>129.77188576914844</v>
      </c>
      <c r="G11" s="53">
        <v>139.52197387143525</v>
      </c>
      <c r="H11" s="53">
        <v>173.24305334941656</v>
      </c>
      <c r="I11" s="53">
        <v>209.59166019435153</v>
      </c>
      <c r="J11" s="53">
        <v>205.12873480202148</v>
      </c>
      <c r="K11" s="53">
        <v>227.26995779228105</v>
      </c>
      <c r="L11" s="53">
        <v>244.00741424487228</v>
      </c>
      <c r="M11" s="53">
        <v>243.70710051317806</v>
      </c>
      <c r="N11" s="53">
        <v>287.68197292079589</v>
      </c>
      <c r="O11" s="53">
        <v>289.43043292946584</v>
      </c>
      <c r="P11" s="53">
        <v>326.26792906190087</v>
      </c>
      <c r="Q11" s="53">
        <v>337.78977222723762</v>
      </c>
      <c r="R11" s="53">
        <v>362.59543168494497</v>
      </c>
      <c r="S11" s="53">
        <v>364.48813017300967</v>
      </c>
      <c r="T11" s="53">
        <v>341.69764701570045</v>
      </c>
      <c r="U11" s="53">
        <v>379.61766158771394</v>
      </c>
      <c r="V11" s="53">
        <v>383.25261130330267</v>
      </c>
      <c r="W11" s="53">
        <v>421.3932769649208</v>
      </c>
      <c r="X11" s="53">
        <v>354.58272101896267</v>
      </c>
      <c r="Y11" s="53">
        <v>387.76149183558994</v>
      </c>
      <c r="Z11" s="53">
        <v>408.99037015607945</v>
      </c>
      <c r="AA11" s="53">
        <v>320.98685524549933</v>
      </c>
      <c r="AB11" s="53">
        <v>333.42780242602714</v>
      </c>
    </row>
    <row r="12" spans="1:28" ht="14.1" customHeight="1">
      <c r="A12" s="50">
        <v>10</v>
      </c>
      <c r="B12" s="51" t="s">
        <v>16</v>
      </c>
      <c r="C12" s="52">
        <v>1964.3196843341991</v>
      </c>
      <c r="D12" s="53">
        <v>2139.2287623538373</v>
      </c>
      <c r="E12" s="53">
        <v>2020.6975559943262</v>
      </c>
      <c r="F12" s="53">
        <v>1968.1752026808031</v>
      </c>
      <c r="G12" s="53">
        <v>1752.5613063176324</v>
      </c>
      <c r="H12" s="53">
        <v>1779.2925758656886</v>
      </c>
      <c r="I12" s="53">
        <v>1793.3683367920989</v>
      </c>
      <c r="J12" s="53">
        <v>1485.7438791023592</v>
      </c>
      <c r="K12" s="53">
        <v>1391.9903110120404</v>
      </c>
      <c r="L12" s="53">
        <v>1234.2580077333066</v>
      </c>
      <c r="M12" s="53">
        <v>977.87370360862224</v>
      </c>
      <c r="N12" s="53">
        <v>840.21208379098709</v>
      </c>
      <c r="O12" s="53">
        <v>664.64690439906553</v>
      </c>
      <c r="P12" s="53">
        <v>606.66583122537315</v>
      </c>
      <c r="Q12" s="53">
        <v>521.82758158712147</v>
      </c>
      <c r="R12" s="53">
        <v>480.63274752813112</v>
      </c>
      <c r="S12" s="53">
        <v>423.15925972179997</v>
      </c>
      <c r="T12" s="53">
        <v>347.95307785408613</v>
      </c>
      <c r="U12" s="53">
        <v>338.33085252278784</v>
      </c>
      <c r="V12" s="53">
        <v>288.66764902228482</v>
      </c>
      <c r="W12" s="53">
        <v>272.23120023295633</v>
      </c>
      <c r="X12" s="53">
        <v>194.75979231425936</v>
      </c>
      <c r="Y12" s="53">
        <v>189.90392949817348</v>
      </c>
      <c r="Z12" s="53">
        <v>180.85177237643674</v>
      </c>
      <c r="AA12" s="53">
        <v>124.8752031525643</v>
      </c>
      <c r="AB12" s="53">
        <v>119.26995031274122</v>
      </c>
    </row>
    <row r="13" spans="1:28">
      <c r="A13" s="50" t="s">
        <v>73</v>
      </c>
      <c r="B13" s="51" t="s">
        <v>76</v>
      </c>
      <c r="C13" s="52">
        <v>238.68107926449426</v>
      </c>
      <c r="D13" s="53">
        <v>323.17522510339899</v>
      </c>
      <c r="E13" s="53">
        <v>355.07356773224086</v>
      </c>
      <c r="F13" s="53">
        <v>385.53712606399739</v>
      </c>
      <c r="G13" s="53">
        <v>387.08231061391479</v>
      </c>
      <c r="H13" s="53">
        <v>434.04797162354777</v>
      </c>
      <c r="I13" s="53">
        <v>510.7424505974999</v>
      </c>
      <c r="J13" s="53">
        <v>495.6711794720722</v>
      </c>
      <c r="K13" s="53">
        <v>542.10180151972781</v>
      </c>
      <c r="L13" s="53">
        <v>575.2499825285006</v>
      </c>
      <c r="M13" s="53">
        <v>549.87813465563227</v>
      </c>
      <c r="N13" s="53">
        <v>622.3016509489529</v>
      </c>
      <c r="O13" s="53">
        <v>627.71813810734477</v>
      </c>
      <c r="P13" s="53">
        <v>704.09229584774516</v>
      </c>
      <c r="Q13" s="53">
        <v>702.56839267727139</v>
      </c>
      <c r="R13" s="53">
        <v>754.42434846502624</v>
      </c>
      <c r="S13" s="53">
        <v>775.11849365484261</v>
      </c>
      <c r="T13" s="53">
        <v>726.62175476671666</v>
      </c>
      <c r="U13" s="53">
        <v>833.07805712728316</v>
      </c>
      <c r="V13" s="53">
        <v>861.40128608591419</v>
      </c>
      <c r="W13" s="53">
        <v>1007.5021782061481</v>
      </c>
      <c r="X13" s="53">
        <v>800.7726415033095</v>
      </c>
      <c r="Y13" s="53">
        <v>867.14017983460042</v>
      </c>
      <c r="Z13" s="53">
        <v>942.8449491342476</v>
      </c>
      <c r="AA13" s="53">
        <v>739.87826190844805</v>
      </c>
      <c r="AB13" s="53">
        <v>786.80636018930431</v>
      </c>
    </row>
    <row r="14" spans="1:28" ht="14.1" customHeight="1">
      <c r="A14" s="50" t="s">
        <v>72</v>
      </c>
      <c r="B14" s="51" t="s">
        <v>77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9.4787123667843804</v>
      </c>
      <c r="L14" s="53">
        <v>24.698477891077008</v>
      </c>
      <c r="M14" s="53">
        <v>56.287325195878232</v>
      </c>
      <c r="N14" s="53">
        <v>138.88564866861384</v>
      </c>
      <c r="O14" s="53">
        <v>223.98319708786511</v>
      </c>
      <c r="P14" s="53">
        <v>351.10405790582195</v>
      </c>
      <c r="Q14" s="53">
        <v>495.94733654115549</v>
      </c>
      <c r="R14" s="53">
        <v>805.1898866919247</v>
      </c>
      <c r="S14" s="53">
        <v>1193.3644535844676</v>
      </c>
      <c r="T14" s="53">
        <v>1248.4028639563869</v>
      </c>
      <c r="U14" s="53">
        <v>1561.8196992238502</v>
      </c>
      <c r="V14" s="53">
        <v>1730.5088820183385</v>
      </c>
      <c r="W14" s="53">
        <v>2103.537580222966</v>
      </c>
      <c r="X14" s="53">
        <v>1814.3491861694015</v>
      </c>
      <c r="Y14" s="53">
        <v>2153.278815963778</v>
      </c>
      <c r="Z14" s="53">
        <v>2499.2512725103365</v>
      </c>
      <c r="AA14" s="53">
        <v>2101.8211116726825</v>
      </c>
      <c r="AB14" s="53">
        <v>2377.5320148038841</v>
      </c>
    </row>
    <row r="15" spans="1:28" ht="25.15" customHeight="1">
      <c r="A15" s="50" t="s">
        <v>90</v>
      </c>
      <c r="B15" s="51" t="s">
        <v>78</v>
      </c>
      <c r="C15" s="52">
        <v>457.65343015577736</v>
      </c>
      <c r="D15" s="53">
        <v>565.77498574505103</v>
      </c>
      <c r="E15" s="53">
        <v>603.01461488883069</v>
      </c>
      <c r="F15" s="53">
        <v>675.12646755524099</v>
      </c>
      <c r="G15" s="53">
        <v>696.6578839714673</v>
      </c>
      <c r="H15" s="53">
        <v>838.98346453698639</v>
      </c>
      <c r="I15" s="53">
        <v>995.50343768356367</v>
      </c>
      <c r="J15" s="53">
        <v>948.58347960625156</v>
      </c>
      <c r="K15" s="53">
        <v>1067.7030394981884</v>
      </c>
      <c r="L15" s="53">
        <v>1148.196753672215</v>
      </c>
      <c r="M15" s="53">
        <v>1129.7803797824672</v>
      </c>
      <c r="N15" s="53">
        <v>1335.6540110264277</v>
      </c>
      <c r="O15" s="53">
        <v>1353.0945932320108</v>
      </c>
      <c r="P15" s="53">
        <v>1539.0004169787958</v>
      </c>
      <c r="Q15" s="53">
        <v>1610.884050790778</v>
      </c>
      <c r="R15" s="53">
        <v>1782.7428261088769</v>
      </c>
      <c r="S15" s="53">
        <v>1935.8927382837994</v>
      </c>
      <c r="T15" s="53">
        <v>1867.7805445947133</v>
      </c>
      <c r="U15" s="53">
        <v>2105.8092423901189</v>
      </c>
      <c r="V15" s="53">
        <v>2139.0699788471529</v>
      </c>
      <c r="W15" s="53">
        <v>2474.4134267825584</v>
      </c>
      <c r="X15" s="53">
        <v>2122.3076091885796</v>
      </c>
      <c r="Y15" s="53">
        <v>2503.4140911404702</v>
      </c>
      <c r="Z15" s="53">
        <v>2846.2222658547921</v>
      </c>
      <c r="AA15" s="53">
        <v>2351.0110088607335</v>
      </c>
      <c r="AB15" s="53">
        <v>2712.8566566473619</v>
      </c>
    </row>
    <row r="16" spans="1:28" ht="13.5" customHeight="1">
      <c r="A16" s="50" t="s">
        <v>91</v>
      </c>
      <c r="B16" s="51" t="s">
        <v>96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2.0337936129149634</v>
      </c>
      <c r="N16" s="53">
        <v>8.1336217441237615</v>
      </c>
      <c r="O16" s="53">
        <v>11.965115079582704</v>
      </c>
      <c r="P16" s="53">
        <v>16.008981520574832</v>
      </c>
      <c r="Q16" s="53">
        <v>33.842523135101032</v>
      </c>
      <c r="R16" s="53">
        <v>84.739561821514513</v>
      </c>
      <c r="S16" s="53">
        <v>138.87809905823102</v>
      </c>
      <c r="T16" s="53">
        <v>200.43850196616415</v>
      </c>
      <c r="U16" s="53">
        <v>263.44589876954336</v>
      </c>
      <c r="V16" s="53">
        <v>310.38395250327636</v>
      </c>
      <c r="W16" s="53">
        <v>384.55369937855005</v>
      </c>
      <c r="X16" s="53">
        <v>360.15888601575</v>
      </c>
      <c r="Y16" s="53">
        <v>449.63850746188342</v>
      </c>
      <c r="Z16" s="53">
        <v>534.97910304431048</v>
      </c>
      <c r="AA16" s="53">
        <v>519.22346296692024</v>
      </c>
      <c r="AB16" s="53">
        <v>676.27533675866584</v>
      </c>
    </row>
    <row r="17" spans="1:28" ht="25.15" customHeight="1">
      <c r="A17" s="50">
        <v>13</v>
      </c>
      <c r="B17" s="51" t="s">
        <v>79</v>
      </c>
      <c r="C17" s="52">
        <v>892.73408827034109</v>
      </c>
      <c r="D17" s="53">
        <v>1054.5579104474227</v>
      </c>
      <c r="E17" s="53">
        <v>1071.1999045772229</v>
      </c>
      <c r="F17" s="53">
        <v>1115.0046125843332</v>
      </c>
      <c r="G17" s="53">
        <v>1068.8065275917384</v>
      </c>
      <c r="H17" s="53">
        <v>1174.6592622154196</v>
      </c>
      <c r="I17" s="53">
        <v>1314.2580808311097</v>
      </c>
      <c r="J17" s="53">
        <v>1212.7925383186941</v>
      </c>
      <c r="K17" s="53">
        <v>1255.2650773282132</v>
      </c>
      <c r="L17" s="53">
        <v>1283.7154118657263</v>
      </c>
      <c r="M17" s="53">
        <v>1197.2294738758389</v>
      </c>
      <c r="N17" s="53">
        <v>1277.3739907106324</v>
      </c>
      <c r="O17" s="53">
        <v>1206.5517997650536</v>
      </c>
      <c r="P17" s="53">
        <v>1302.137884801904</v>
      </c>
      <c r="Q17" s="53">
        <v>1271.5790815091668</v>
      </c>
      <c r="R17" s="53">
        <v>1321.3397599534774</v>
      </c>
      <c r="S17" s="53">
        <v>1299.8974418985686</v>
      </c>
      <c r="T17" s="53">
        <v>1210.3167712457673</v>
      </c>
      <c r="U17" s="53">
        <v>1290.5825172810455</v>
      </c>
      <c r="V17" s="53">
        <v>1294.4953890651152</v>
      </c>
      <c r="W17" s="53">
        <v>1394.5425841917286</v>
      </c>
      <c r="X17" s="53">
        <v>1198.065641706502</v>
      </c>
      <c r="Y17" s="53">
        <v>1298.1882272172738</v>
      </c>
      <c r="Z17" s="53">
        <v>1397.7587756219834</v>
      </c>
      <c r="AA17" s="53">
        <v>1157.7844791358132</v>
      </c>
      <c r="AB17" s="53">
        <v>1266.261113626852</v>
      </c>
    </row>
    <row r="18" spans="1:28" ht="25.15" customHeight="1">
      <c r="A18" s="50" t="s">
        <v>92</v>
      </c>
      <c r="B18" s="51" t="s">
        <v>17</v>
      </c>
      <c r="C18" s="52">
        <v>230.41301686027464</v>
      </c>
      <c r="D18" s="53">
        <v>301.96973189321761</v>
      </c>
      <c r="E18" s="53">
        <v>349.63926363305825</v>
      </c>
      <c r="F18" s="53">
        <v>383.62176737117801</v>
      </c>
      <c r="G18" s="53">
        <v>409.63629615366807</v>
      </c>
      <c r="H18" s="53">
        <v>493.22563998994485</v>
      </c>
      <c r="I18" s="53">
        <v>592.88970489243684</v>
      </c>
      <c r="J18" s="53">
        <v>568.65016382464887</v>
      </c>
      <c r="K18" s="53">
        <v>636.8322749372295</v>
      </c>
      <c r="L18" s="53">
        <v>687.48462937192232</v>
      </c>
      <c r="M18" s="53">
        <v>662.93998304818047</v>
      </c>
      <c r="N18" s="53">
        <v>732.69024463216044</v>
      </c>
      <c r="O18" s="53">
        <v>733.82577082475348</v>
      </c>
      <c r="P18" s="53">
        <v>823.88943486925757</v>
      </c>
      <c r="Q18" s="53">
        <v>850.87821768881588</v>
      </c>
      <c r="R18" s="53">
        <v>925.97517838420265</v>
      </c>
      <c r="S18" s="53">
        <v>977.31880481505857</v>
      </c>
      <c r="T18" s="53">
        <v>959.40909191462208</v>
      </c>
      <c r="U18" s="53">
        <v>1117.7140157315403</v>
      </c>
      <c r="V18" s="53">
        <v>1148.909221331869</v>
      </c>
      <c r="W18" s="53">
        <v>1305.5873451393459</v>
      </c>
      <c r="X18" s="53">
        <v>1127.3941776298122</v>
      </c>
      <c r="Y18" s="53">
        <v>1317.3546773363137</v>
      </c>
      <c r="Z18" s="53">
        <v>1482.3974116896575</v>
      </c>
      <c r="AA18" s="53">
        <v>1213.2863851132508</v>
      </c>
      <c r="AB18" s="53">
        <v>1387.1167938208032</v>
      </c>
    </row>
    <row r="19" spans="1:28" ht="13.5" customHeight="1">
      <c r="A19" s="50" t="s">
        <v>93</v>
      </c>
      <c r="B19" s="51" t="s">
        <v>97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5.9449695254096939</v>
      </c>
      <c r="Q19" s="53">
        <v>5.8602166943832188</v>
      </c>
      <c r="R19" s="53">
        <v>14.45829984980187</v>
      </c>
      <c r="S19" s="53">
        <v>45.555404907863455</v>
      </c>
      <c r="T19" s="53">
        <v>58.741365394437672</v>
      </c>
      <c r="U19" s="53">
        <v>101.38154727444861</v>
      </c>
      <c r="V19" s="53">
        <v>123.61834523472534</v>
      </c>
      <c r="W19" s="53">
        <v>155.5423928351365</v>
      </c>
      <c r="X19" s="53">
        <v>154.4732279145457</v>
      </c>
      <c r="Y19" s="53">
        <v>174.72612076966598</v>
      </c>
      <c r="Z19" s="53">
        <v>191.3118080302456</v>
      </c>
      <c r="AA19" s="53">
        <v>172.40326961886416</v>
      </c>
      <c r="AB19" s="53">
        <v>195.27157057964928</v>
      </c>
    </row>
    <row r="20" spans="1:28" ht="25.15" customHeight="1">
      <c r="A20" s="50">
        <v>15</v>
      </c>
      <c r="B20" s="51" t="s">
        <v>18</v>
      </c>
      <c r="C20" s="52">
        <v>394.41885954188325</v>
      </c>
      <c r="D20" s="53">
        <v>470.07638646508144</v>
      </c>
      <c r="E20" s="53">
        <v>499.1089005071438</v>
      </c>
      <c r="F20" s="53">
        <v>515.54533906522977</v>
      </c>
      <c r="G20" s="53">
        <v>495.26959675886957</v>
      </c>
      <c r="H20" s="53">
        <v>545.48884131699117</v>
      </c>
      <c r="I20" s="53">
        <v>587.30949154651319</v>
      </c>
      <c r="J20" s="53">
        <v>559.63246818465473</v>
      </c>
      <c r="K20" s="53">
        <v>570.85840000798476</v>
      </c>
      <c r="L20" s="53">
        <v>588.5889634073726</v>
      </c>
      <c r="M20" s="53">
        <v>557.93138118400827</v>
      </c>
      <c r="N20" s="53">
        <v>591.01018377012826</v>
      </c>
      <c r="O20" s="53">
        <v>558.54915980469468</v>
      </c>
      <c r="P20" s="53">
        <v>601.9081329923722</v>
      </c>
      <c r="Q20" s="53">
        <v>578.92839109967019</v>
      </c>
      <c r="R20" s="53">
        <v>596.27817979430131</v>
      </c>
      <c r="S20" s="53">
        <v>581.81677071988281</v>
      </c>
      <c r="T20" s="53">
        <v>540.49744524941195</v>
      </c>
      <c r="U20" s="53">
        <v>581.01625823252834</v>
      </c>
      <c r="V20" s="53">
        <v>579.0291162939485</v>
      </c>
      <c r="W20" s="53">
        <v>617.39699951097816</v>
      </c>
      <c r="X20" s="53">
        <v>545.88967579573307</v>
      </c>
      <c r="Y20" s="53">
        <v>587.97489226869777</v>
      </c>
      <c r="Z20" s="53">
        <v>628.71821019545405</v>
      </c>
      <c r="AA20" s="53">
        <v>518.45972167786738</v>
      </c>
      <c r="AB20" s="53">
        <v>564.84565660276712</v>
      </c>
    </row>
    <row r="21" spans="1:28" ht="25.15" customHeight="1">
      <c r="A21" s="50" t="s">
        <v>94</v>
      </c>
      <c r="B21" s="51" t="s">
        <v>19</v>
      </c>
      <c r="C21" s="52">
        <v>327.22460486547675</v>
      </c>
      <c r="D21" s="53">
        <v>466.42589532814748</v>
      </c>
      <c r="E21" s="53">
        <v>527.08822267469384</v>
      </c>
      <c r="F21" s="53">
        <v>578.60640980861706</v>
      </c>
      <c r="G21" s="53">
        <v>647.82468860339577</v>
      </c>
      <c r="H21" s="53">
        <v>991.82446104950964</v>
      </c>
      <c r="I21" s="53">
        <v>1277.570090669625</v>
      </c>
      <c r="J21" s="53">
        <v>1321.3838118790181</v>
      </c>
      <c r="K21" s="53">
        <v>1475.8656844211675</v>
      </c>
      <c r="L21" s="53">
        <v>1610.9987786134368</v>
      </c>
      <c r="M21" s="53">
        <v>1599.4168692151775</v>
      </c>
      <c r="N21" s="53">
        <v>1747.3878749068426</v>
      </c>
      <c r="O21" s="53">
        <v>1765.5423067797217</v>
      </c>
      <c r="P21" s="53">
        <v>2013.2710588722614</v>
      </c>
      <c r="Q21" s="53">
        <v>2120.8027478794252</v>
      </c>
      <c r="R21" s="53">
        <v>2260.5081989960408</v>
      </c>
      <c r="S21" s="53">
        <v>2457.126800144757</v>
      </c>
      <c r="T21" s="53">
        <v>2521.7351970479904</v>
      </c>
      <c r="U21" s="53">
        <v>3134.7285838994212</v>
      </c>
      <c r="V21" s="53">
        <v>3411.0341944227816</v>
      </c>
      <c r="W21" s="53">
        <v>3972.3336380867813</v>
      </c>
      <c r="X21" s="53">
        <v>3640.794856163981</v>
      </c>
      <c r="Y21" s="53">
        <v>4362.1994746305681</v>
      </c>
      <c r="Z21" s="53">
        <v>5131.3263950162309</v>
      </c>
      <c r="AA21" s="53">
        <v>4511.4245175368214</v>
      </c>
      <c r="AB21" s="53">
        <v>5279.8361760965636</v>
      </c>
    </row>
    <row r="22" spans="1:28" ht="13.5" customHeight="1">
      <c r="A22" s="50" t="s">
        <v>95</v>
      </c>
      <c r="B22" s="51" t="s">
        <v>98</v>
      </c>
      <c r="C22" s="52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9.1924027588381882</v>
      </c>
      <c r="R22" s="53">
        <v>9.473060164849187</v>
      </c>
      <c r="S22" s="53">
        <v>38.695781146523075</v>
      </c>
      <c r="T22" s="53">
        <v>56.041699709559417</v>
      </c>
      <c r="U22" s="53">
        <v>79.958237063465035</v>
      </c>
      <c r="V22" s="53">
        <v>83.717654716258679</v>
      </c>
      <c r="W22" s="53">
        <v>92.053490646294719</v>
      </c>
      <c r="X22" s="53">
        <v>138.80281996193403</v>
      </c>
      <c r="Y22" s="53">
        <v>160.63344287326416</v>
      </c>
      <c r="Z22" s="53">
        <v>186.09069626093967</v>
      </c>
      <c r="AA22" s="53">
        <v>191.55039627662788</v>
      </c>
      <c r="AB22" s="53">
        <v>213.86146645596972</v>
      </c>
    </row>
    <row r="23" spans="1:28" ht="25.15" customHeight="1">
      <c r="A23" s="50">
        <v>17</v>
      </c>
      <c r="B23" s="51" t="s">
        <v>20</v>
      </c>
      <c r="C23" s="52">
        <v>1346.8881281881147</v>
      </c>
      <c r="D23" s="53">
        <v>1613.2283013178499</v>
      </c>
      <c r="E23" s="53">
        <v>1665.5883162336602</v>
      </c>
      <c r="F23" s="53">
        <v>1756.9171855111433</v>
      </c>
      <c r="G23" s="53">
        <v>1805.0530143822878</v>
      </c>
      <c r="H23" s="53">
        <v>2047.9819778092999</v>
      </c>
      <c r="I23" s="53">
        <v>2301.4827506067763</v>
      </c>
      <c r="J23" s="53">
        <v>2159.7161954647245</v>
      </c>
      <c r="K23" s="53">
        <v>2210.0314282582463</v>
      </c>
      <c r="L23" s="53">
        <v>2299.7847101389225</v>
      </c>
      <c r="M23" s="53">
        <v>2231.8674268335417</v>
      </c>
      <c r="N23" s="53">
        <v>2476.4096809990892</v>
      </c>
      <c r="O23" s="53">
        <v>2356.3738462164074</v>
      </c>
      <c r="P23" s="53">
        <v>2505.0059978285994</v>
      </c>
      <c r="Q23" s="53">
        <v>2458.8778481928766</v>
      </c>
      <c r="R23" s="53">
        <v>2530.8336590845847</v>
      </c>
      <c r="S23" s="53">
        <v>2469.8953937914353</v>
      </c>
      <c r="T23" s="53">
        <v>2348.458141458435</v>
      </c>
      <c r="U23" s="53">
        <v>2450.5502716556825</v>
      </c>
      <c r="V23" s="53">
        <v>2459.3684642577996</v>
      </c>
      <c r="W23" s="53">
        <v>2688.5513459978829</v>
      </c>
      <c r="X23" s="53">
        <v>2347.9640907768417</v>
      </c>
      <c r="Y23" s="53">
        <v>2512.7824119965235</v>
      </c>
      <c r="Z23" s="53">
        <v>2681.7593770738313</v>
      </c>
      <c r="AA23" s="53">
        <v>2247.7197438951266</v>
      </c>
      <c r="AB23" s="53">
        <v>2469.8609624555424</v>
      </c>
    </row>
    <row r="24" spans="1:28" ht="14.1" customHeight="1">
      <c r="A24" s="50">
        <v>18</v>
      </c>
      <c r="B24" s="51" t="s">
        <v>21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3.4537103999999994</v>
      </c>
      <c r="I24" s="53">
        <v>21.61035936</v>
      </c>
      <c r="J24" s="53">
        <v>91.079277119999986</v>
      </c>
      <c r="K24" s="53">
        <v>183.54003839999999</v>
      </c>
      <c r="L24" s="53">
        <v>181.2546688896</v>
      </c>
      <c r="M24" s="53">
        <v>186.32468030194286</v>
      </c>
      <c r="N24" s="53">
        <v>170.9073959657143</v>
      </c>
      <c r="O24" s="53">
        <v>139.87141189714285</v>
      </c>
      <c r="P24" s="53">
        <v>118.39879110857143</v>
      </c>
      <c r="Q24" s="53">
        <v>123.90475114285714</v>
      </c>
      <c r="R24" s="53">
        <v>126.86934065142859</v>
      </c>
      <c r="S24" s="53">
        <v>242.33757356571431</v>
      </c>
      <c r="T24" s="53">
        <v>1057.6372569942857</v>
      </c>
      <c r="U24" s="53">
        <v>2464.6189410255079</v>
      </c>
      <c r="V24" s="53">
        <v>3419.4698706039044</v>
      </c>
      <c r="W24" s="53">
        <v>2755.9526773121365</v>
      </c>
      <c r="X24" s="53">
        <v>3899.7871938432072</v>
      </c>
      <c r="Y24" s="53">
        <v>5004.8916988671535</v>
      </c>
      <c r="Z24" s="53">
        <v>5420.9545368884556</v>
      </c>
      <c r="AA24" s="53">
        <v>5325.227065946453</v>
      </c>
      <c r="AB24" s="53">
        <v>3791.9941545787674</v>
      </c>
    </row>
    <row r="25" spans="1:28" ht="14.1" customHeight="1">
      <c r="A25" s="50">
        <v>19</v>
      </c>
      <c r="B25" s="51" t="s">
        <v>22</v>
      </c>
      <c r="C25" s="52">
        <v>1140.3769528224002</v>
      </c>
      <c r="D25" s="53">
        <v>1123.1979499872002</v>
      </c>
      <c r="E25" s="53">
        <v>1363.6881030384002</v>
      </c>
      <c r="F25" s="53">
        <v>1530.360486</v>
      </c>
      <c r="G25" s="53">
        <v>1669.5835119576</v>
      </c>
      <c r="H25" s="53">
        <v>1763.4957664031999</v>
      </c>
      <c r="I25" s="53">
        <v>2402.3913616511995</v>
      </c>
      <c r="J25" s="53">
        <v>1734.7303073952</v>
      </c>
      <c r="K25" s="53">
        <v>1575.2600655551998</v>
      </c>
      <c r="L25" s="53">
        <v>1502.6730216623998</v>
      </c>
      <c r="M25" s="53">
        <v>2012.0300710848003</v>
      </c>
      <c r="N25" s="53">
        <v>2154.6795219768001</v>
      </c>
      <c r="O25" s="53">
        <v>2563.5222464615999</v>
      </c>
      <c r="P25" s="53">
        <v>2895.0067754856</v>
      </c>
      <c r="Q25" s="53">
        <v>3040.7461548479996</v>
      </c>
      <c r="R25" s="53">
        <v>3156.9549879419997</v>
      </c>
      <c r="S25" s="53">
        <v>3474.5589886139996</v>
      </c>
      <c r="T25" s="53">
        <v>4062.0197164499991</v>
      </c>
      <c r="U25" s="53">
        <v>4214.1076927200002</v>
      </c>
      <c r="V25" s="53">
        <v>4573.2194085599995</v>
      </c>
      <c r="W25" s="53">
        <v>5319.3929465318388</v>
      </c>
      <c r="X25" s="53">
        <v>5312.5952233320004</v>
      </c>
      <c r="Y25" s="53">
        <v>5542.6773327515994</v>
      </c>
      <c r="Z25" s="53">
        <v>6176.7346550399998</v>
      </c>
      <c r="AA25" s="53">
        <v>6321.2131994990395</v>
      </c>
      <c r="AB25" s="53">
        <v>6269.9799599999997</v>
      </c>
    </row>
    <row r="26" spans="1:28" ht="14.1" customHeight="1">
      <c r="A26" s="54">
        <v>20</v>
      </c>
      <c r="B26" s="55" t="s">
        <v>23</v>
      </c>
      <c r="C26" s="56">
        <v>2228.537663999999</v>
      </c>
      <c r="D26" s="57">
        <v>2248.0862399999992</v>
      </c>
      <c r="E26" s="57">
        <v>2257.8605279999992</v>
      </c>
      <c r="F26" s="57">
        <v>2257.8605279999992</v>
      </c>
      <c r="G26" s="57">
        <v>2199.2147999999997</v>
      </c>
      <c r="H26" s="57">
        <v>2228.8639679999997</v>
      </c>
      <c r="I26" s="57">
        <v>2255.2945919999993</v>
      </c>
      <c r="J26" s="57">
        <v>2314.9488959999994</v>
      </c>
      <c r="K26" s="57">
        <v>2404.8604799999998</v>
      </c>
      <c r="L26" s="57">
        <v>2581.4799359999993</v>
      </c>
      <c r="M26" s="57">
        <v>2803.2479999999996</v>
      </c>
      <c r="N26" s="57">
        <v>2932.0490879999993</v>
      </c>
      <c r="O26" s="57">
        <v>3035.8137599999991</v>
      </c>
      <c r="P26" s="57">
        <v>3024.5117759999998</v>
      </c>
      <c r="Q26" s="57">
        <v>3190.2148799999991</v>
      </c>
      <c r="R26" s="57">
        <v>3304.9203767999993</v>
      </c>
      <c r="S26" s="57">
        <v>3653.7104303999986</v>
      </c>
      <c r="T26" s="57">
        <v>3561.3018940319998</v>
      </c>
      <c r="U26" s="57">
        <v>3588.8595423839993</v>
      </c>
      <c r="V26" s="57">
        <v>3564.7050667679996</v>
      </c>
      <c r="W26" s="57">
        <v>3659.8891746239992</v>
      </c>
      <c r="X26" s="57">
        <v>3627.4573751039998</v>
      </c>
      <c r="Y26" s="57">
        <v>3734.1261675359992</v>
      </c>
      <c r="Z26" s="57">
        <v>3883.1609809439992</v>
      </c>
      <c r="AA26" s="57">
        <v>3906.0955542239999</v>
      </c>
      <c r="AB26" s="57">
        <v>3980.1984806879996</v>
      </c>
    </row>
    <row r="27" spans="1:28" ht="3.2" customHeight="1">
      <c r="A27" s="58"/>
      <c r="B27" s="59"/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ht="15.95" customHeight="1">
      <c r="A28" s="62" t="s">
        <v>24</v>
      </c>
      <c r="B28" s="63" t="s">
        <v>25</v>
      </c>
      <c r="C28" s="64">
        <v>11380.594699982452</v>
      </c>
      <c r="D28" s="65">
        <v>12265.089402511625</v>
      </c>
      <c r="E28" s="65">
        <v>11434.14989067766</v>
      </c>
      <c r="F28" s="65">
        <v>11132.164521654278</v>
      </c>
      <c r="G28" s="65">
        <v>9985.6508923112433</v>
      </c>
      <c r="H28" s="65">
        <v>10294.289132599341</v>
      </c>
      <c r="I28" s="65">
        <v>10930.749685989707</v>
      </c>
      <c r="J28" s="65">
        <v>9449.874643566558</v>
      </c>
      <c r="K28" s="65">
        <v>9490.9393861229091</v>
      </c>
      <c r="L28" s="65">
        <v>9242.9091527408018</v>
      </c>
      <c r="M28" s="65">
        <v>8307.6366358704818</v>
      </c>
      <c r="N28" s="65">
        <v>8755.0057215795969</v>
      </c>
      <c r="O28" s="65">
        <v>8182.5264378148304</v>
      </c>
      <c r="P28" s="65">
        <v>8650.48698292681</v>
      </c>
      <c r="Q28" s="65">
        <v>8492.5061857742312</v>
      </c>
      <c r="R28" s="65">
        <v>8705.8609373187319</v>
      </c>
      <c r="S28" s="65">
        <v>8436.02854909909</v>
      </c>
      <c r="T28" s="65">
        <v>7531.2175269248337</v>
      </c>
      <c r="U28" s="65">
        <v>8067.9806351851757</v>
      </c>
      <c r="V28" s="65">
        <v>8105.0979634929618</v>
      </c>
      <c r="W28" s="65">
        <v>8951.1903617855023</v>
      </c>
      <c r="X28" s="65">
        <v>7380.1382531955096</v>
      </c>
      <c r="Y28" s="65">
        <v>8302.0347748432323</v>
      </c>
      <c r="Z28" s="65">
        <v>9198.5493396908969</v>
      </c>
      <c r="AA28" s="65">
        <v>7394.1529207442436</v>
      </c>
      <c r="AB28" s="65">
        <v>8141.4156831603032</v>
      </c>
    </row>
    <row r="29" spans="1:28" ht="15.95" customHeight="1">
      <c r="A29" s="66" t="s">
        <v>26</v>
      </c>
      <c r="B29" s="67" t="s">
        <v>27</v>
      </c>
      <c r="C29" s="52">
        <v>12155.732884455547</v>
      </c>
      <c r="D29" s="53">
        <v>13373.85763058373</v>
      </c>
      <c r="E29" s="53">
        <v>12722.711504062163</v>
      </c>
      <c r="F29" s="53">
        <v>12609.412071440391</v>
      </c>
      <c r="G29" s="53">
        <v>11477.369259579908</v>
      </c>
      <c r="H29" s="53">
        <v>11969.243348271895</v>
      </c>
      <c r="I29" s="53">
        <v>12694.748252079837</v>
      </c>
      <c r="J29" s="53">
        <v>11076.764260791788</v>
      </c>
      <c r="K29" s="53">
        <v>11151.69275519992</v>
      </c>
      <c r="L29" s="53">
        <v>10859.291712612681</v>
      </c>
      <c r="M29" s="53">
        <v>9824.0622273228419</v>
      </c>
      <c r="N29" s="53">
        <v>10248.818540991648</v>
      </c>
      <c r="O29" s="53">
        <v>9525.388997360762</v>
      </c>
      <c r="P29" s="53">
        <v>9943.3735976399985</v>
      </c>
      <c r="Q29" s="53">
        <v>9700.935098410715</v>
      </c>
      <c r="R29" s="53">
        <v>10005.006680334629</v>
      </c>
      <c r="S29" s="53">
        <v>9895.7090838019794</v>
      </c>
      <c r="T29" s="53">
        <v>8795.9854593705895</v>
      </c>
      <c r="U29" s="53">
        <v>9467.0906353157916</v>
      </c>
      <c r="V29" s="53">
        <v>9274.7511057915654</v>
      </c>
      <c r="W29" s="53">
        <v>9780.0213895710476</v>
      </c>
      <c r="X29" s="53">
        <v>7497.9029630984496</v>
      </c>
      <c r="Y29" s="53">
        <v>7927.7116675358047</v>
      </c>
      <c r="Z29" s="53">
        <v>8259.6696943701718</v>
      </c>
      <c r="AA29" s="53">
        <v>6250.3389049938587</v>
      </c>
      <c r="AB29" s="53">
        <v>6728.9175145762765</v>
      </c>
    </row>
    <row r="30" spans="1:28" ht="15.95" customHeight="1">
      <c r="A30" s="66" t="s">
        <v>28</v>
      </c>
      <c r="B30" s="67" t="s">
        <v>29</v>
      </c>
      <c r="C30" s="52">
        <v>3649.3321278818676</v>
      </c>
      <c r="D30" s="53">
        <v>4472.03321119677</v>
      </c>
      <c r="E30" s="53">
        <v>4715.6392225146101</v>
      </c>
      <c r="F30" s="53">
        <v>5024.8217818957428</v>
      </c>
      <c r="G30" s="53">
        <v>5123.2480074614268</v>
      </c>
      <c r="H30" s="53">
        <v>6095.6173573181513</v>
      </c>
      <c r="I30" s="53">
        <v>7090.6239155900239</v>
      </c>
      <c r="J30" s="53">
        <v>6861.8379343979923</v>
      </c>
      <c r="K30" s="53">
        <v>7400.0959428510305</v>
      </c>
      <c r="L30" s="53">
        <v>7800.0239159591956</v>
      </c>
      <c r="M30" s="53">
        <v>7567.5239878540724</v>
      </c>
      <c r="N30" s="53">
        <v>8339.567003755119</v>
      </c>
      <c r="O30" s="53">
        <v>8125.7740035993675</v>
      </c>
      <c r="P30" s="53">
        <v>8925.5656684977457</v>
      </c>
      <c r="Q30" s="53">
        <v>9064.7502308919138</v>
      </c>
      <c r="R30" s="53">
        <v>9653.218064809078</v>
      </c>
      <c r="S30" s="53">
        <v>10187.414808331832</v>
      </c>
      <c r="T30" s="53">
        <v>10821.056015575385</v>
      </c>
      <c r="U30" s="53">
        <v>13589.805513323301</v>
      </c>
      <c r="V30" s="53">
        <v>14969.096187276831</v>
      </c>
      <c r="W30" s="53">
        <v>15840.927599881392</v>
      </c>
      <c r="X30" s="53">
        <v>15535.638178996887</v>
      </c>
      <c r="Y30" s="53">
        <v>18371.803544561815</v>
      </c>
      <c r="Z30" s="53">
        <v>20501.5185796759</v>
      </c>
      <c r="AA30" s="53">
        <v>18208.090051028477</v>
      </c>
      <c r="AB30" s="53">
        <v>18558.179887622944</v>
      </c>
    </row>
    <row r="31" spans="1:28" ht="15.95" customHeight="1">
      <c r="A31" s="68" t="s">
        <v>30</v>
      </c>
      <c r="B31" s="69" t="s">
        <v>38</v>
      </c>
      <c r="C31" s="56">
        <v>3368.9146168223992</v>
      </c>
      <c r="D31" s="57">
        <v>3371.2841899871992</v>
      </c>
      <c r="E31" s="57">
        <v>3621.5486310383994</v>
      </c>
      <c r="F31" s="57">
        <v>3788.2210139999993</v>
      </c>
      <c r="G31" s="57">
        <v>3868.7983119575997</v>
      </c>
      <c r="H31" s="57">
        <v>3992.3597344031996</v>
      </c>
      <c r="I31" s="57">
        <v>4657.6859536511984</v>
      </c>
      <c r="J31" s="57">
        <v>4049.6792033951997</v>
      </c>
      <c r="K31" s="57">
        <v>3980.1205455551999</v>
      </c>
      <c r="L31" s="57">
        <v>4084.1529576623989</v>
      </c>
      <c r="M31" s="57">
        <v>4815.2780710848001</v>
      </c>
      <c r="N31" s="57">
        <v>5086.7286099767989</v>
      </c>
      <c r="O31" s="57">
        <v>5599.336006461599</v>
      </c>
      <c r="P31" s="57">
        <v>5919.5185514856003</v>
      </c>
      <c r="Q31" s="57">
        <v>6230.9610348479982</v>
      </c>
      <c r="R31" s="57">
        <v>6461.875364741999</v>
      </c>
      <c r="S31" s="57">
        <v>7128.2694190139982</v>
      </c>
      <c r="T31" s="57">
        <v>7623.3216104819985</v>
      </c>
      <c r="U31" s="57">
        <v>7802.967235103999</v>
      </c>
      <c r="V31" s="57">
        <v>8137.9244753279991</v>
      </c>
      <c r="W31" s="57">
        <v>8979.2821211558385</v>
      </c>
      <c r="X31" s="57">
        <v>8940.0525984359992</v>
      </c>
      <c r="Y31" s="57">
        <v>9276.8035002875986</v>
      </c>
      <c r="Z31" s="57">
        <v>10059.895635983999</v>
      </c>
      <c r="AA31" s="57">
        <v>10227.308753723039</v>
      </c>
      <c r="AB31" s="57">
        <v>10250.178440688</v>
      </c>
    </row>
    <row r="32" spans="1:28" ht="3.2" customHeight="1">
      <c r="A32" s="58"/>
      <c r="B32" s="59"/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ht="15.95" customHeight="1">
      <c r="A33" s="70" t="s">
        <v>32</v>
      </c>
      <c r="B33" s="71" t="s">
        <v>33</v>
      </c>
      <c r="C33" s="72">
        <v>30554.574329142266</v>
      </c>
      <c r="D33" s="72">
        <v>33482.264434279321</v>
      </c>
      <c r="E33" s="72">
        <v>32494.049248292831</v>
      </c>
      <c r="F33" s="72">
        <v>32554.61938899041</v>
      </c>
      <c r="G33" s="72">
        <v>30455.066471310176</v>
      </c>
      <c r="H33" s="72">
        <v>32351.509572592586</v>
      </c>
      <c r="I33" s="72">
        <v>35373.807807310768</v>
      </c>
      <c r="J33" s="72">
        <v>31438.156042151539</v>
      </c>
      <c r="K33" s="72">
        <v>32022.848629729062</v>
      </c>
      <c r="L33" s="72">
        <v>31986.377738975076</v>
      </c>
      <c r="M33" s="72">
        <v>30514.500922132196</v>
      </c>
      <c r="N33" s="72">
        <v>32430.119876303161</v>
      </c>
      <c r="O33" s="72">
        <v>31433.025445236559</v>
      </c>
      <c r="P33" s="72">
        <v>33438.944800550154</v>
      </c>
      <c r="Q33" s="72">
        <v>33489.15254992486</v>
      </c>
      <c r="R33" s="72">
        <v>34825.961047204444</v>
      </c>
      <c r="S33" s="72">
        <v>35647.421860246897</v>
      </c>
      <c r="T33" s="72">
        <v>34771.580612352802</v>
      </c>
      <c r="U33" s="72">
        <v>38927.84401892827</v>
      </c>
      <c r="V33" s="72">
        <v>40486.869731889354</v>
      </c>
      <c r="W33" s="72">
        <v>43551.421472393784</v>
      </c>
      <c r="X33" s="72">
        <v>39353.731993726848</v>
      </c>
      <c r="Y33" s="72">
        <v>43878.353487228451</v>
      </c>
      <c r="Z33" s="72">
        <v>48019.633249720973</v>
      </c>
      <c r="AA33" s="72">
        <v>42079.890630489623</v>
      </c>
      <c r="AB33" s="73">
        <v>43678.691526047522</v>
      </c>
    </row>
    <row r="34" spans="1:28" ht="3.2" customHeight="1">
      <c r="A34" s="3"/>
      <c r="B34" s="2"/>
      <c r="C34" s="74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21.95" customHeight="1">
      <c r="A35" s="62" t="s">
        <v>32</v>
      </c>
      <c r="B35" s="75" t="s">
        <v>89</v>
      </c>
      <c r="C35" s="65">
        <v>28326.036665142266</v>
      </c>
      <c r="D35" s="65">
        <v>31234.17819427932</v>
      </c>
      <c r="E35" s="65">
        <v>30236.188720292834</v>
      </c>
      <c r="F35" s="65">
        <v>30296.758860990412</v>
      </c>
      <c r="G35" s="65">
        <v>28255.851671310178</v>
      </c>
      <c r="H35" s="65">
        <v>30122.645604592588</v>
      </c>
      <c r="I35" s="65">
        <v>33118.51321531077</v>
      </c>
      <c r="J35" s="65">
        <v>29123.207146151541</v>
      </c>
      <c r="K35" s="65">
        <v>29617.988149729063</v>
      </c>
      <c r="L35" s="65">
        <v>29404.897802975076</v>
      </c>
      <c r="M35" s="65">
        <v>27711.252922132197</v>
      </c>
      <c r="N35" s="65">
        <v>29498.070788303161</v>
      </c>
      <c r="O35" s="65">
        <v>28397.211685236558</v>
      </c>
      <c r="P35" s="65">
        <v>30414.433024550155</v>
      </c>
      <c r="Q35" s="65">
        <v>30298.937669924861</v>
      </c>
      <c r="R35" s="65">
        <v>31521.040670404444</v>
      </c>
      <c r="S35" s="65">
        <v>31993.711429846899</v>
      </c>
      <c r="T35" s="65">
        <v>31210.278718320802</v>
      </c>
      <c r="U35" s="65">
        <v>35338.984476544269</v>
      </c>
      <c r="V35" s="65">
        <v>36922.164665121352</v>
      </c>
      <c r="W35" s="65">
        <v>39891.532297769787</v>
      </c>
      <c r="X35" s="65">
        <v>35726.274618622847</v>
      </c>
      <c r="Y35" s="65">
        <v>40144.227319692451</v>
      </c>
      <c r="Z35" s="65">
        <v>44136.472268776975</v>
      </c>
      <c r="AA35" s="65">
        <v>38173.795076265626</v>
      </c>
      <c r="AB35" s="76">
        <v>39698.493045359523</v>
      </c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3" orientation="landscape" horizontalDpi="4294967292" verticalDpi="4294967292" r:id="rId1"/>
  <headerFooter alignWithMargins="0">
    <oddHeader>&amp;L&amp;"Arial,Standard"Schweizerische Holzenergiestatistik 2015&amp;C&amp;"Arial,Fett"&amp;12Bruttoverbrauch Holz&amp;"Arial,Standard"
&amp;10(in TJ, effektive Jahreswerte)&amp;R&amp;"Arial,Standard"Tabelle K</oddHeader>
    <oddFooter>&amp;R 30.08.2016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pageSetUpPr fitToPage="1"/>
  </sheetPr>
  <dimension ref="A1:AB35"/>
  <sheetViews>
    <sheetView zoomScale="90" zoomScaleNormal="90" zoomScaleSheetLayoutView="100" workbookViewId="0"/>
  </sheetViews>
  <sheetFormatPr baseColWidth="10" defaultColWidth="11.42578125" defaultRowHeight="12"/>
  <cols>
    <col min="1" max="1" width="5.28515625" style="46" customWidth="1"/>
    <col min="2" max="2" width="32.85546875" style="46" customWidth="1"/>
    <col min="3" max="28" width="8.28515625" style="46" customWidth="1"/>
    <col min="29" max="16384" width="11.42578125" style="46"/>
  </cols>
  <sheetData>
    <row r="1" spans="1:28" ht="18.75" customHeight="1">
      <c r="A1" s="1" t="s">
        <v>7</v>
      </c>
      <c r="B1" s="1" t="s">
        <v>8</v>
      </c>
      <c r="C1" s="4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f>+AA1+1</f>
        <v>2015</v>
      </c>
    </row>
    <row r="2" spans="1:28" ht="14.1" customHeight="1">
      <c r="A2" s="83">
        <v>1</v>
      </c>
      <c r="B2" s="84" t="s">
        <v>9</v>
      </c>
      <c r="C2" s="48">
        <v>0</v>
      </c>
      <c r="D2" s="49">
        <v>0</v>
      </c>
      <c r="E2" s="49">
        <v>0</v>
      </c>
      <c r="F2" s="49">
        <v>0</v>
      </c>
      <c r="G2" s="49">
        <v>0</v>
      </c>
      <c r="H2" s="49">
        <v>0</v>
      </c>
      <c r="I2" s="49">
        <v>0</v>
      </c>
      <c r="J2" s="49">
        <v>0</v>
      </c>
      <c r="K2" s="49">
        <v>0</v>
      </c>
      <c r="L2" s="49">
        <v>0</v>
      </c>
      <c r="M2" s="49">
        <v>0</v>
      </c>
      <c r="N2" s="49">
        <v>0</v>
      </c>
      <c r="O2" s="49">
        <v>0</v>
      </c>
      <c r="P2" s="49">
        <v>0</v>
      </c>
      <c r="Q2" s="49">
        <v>0</v>
      </c>
      <c r="R2" s="49">
        <v>0</v>
      </c>
      <c r="S2" s="49">
        <v>0</v>
      </c>
      <c r="T2" s="49">
        <v>0</v>
      </c>
      <c r="U2" s="49">
        <v>0</v>
      </c>
      <c r="V2" s="49">
        <v>0</v>
      </c>
      <c r="W2" s="49">
        <v>0</v>
      </c>
      <c r="X2" s="49">
        <v>0</v>
      </c>
      <c r="Y2" s="49">
        <v>0</v>
      </c>
      <c r="Z2" s="49">
        <v>0</v>
      </c>
      <c r="AA2" s="49">
        <v>0</v>
      </c>
      <c r="AB2" s="49">
        <v>0</v>
      </c>
    </row>
    <row r="3" spans="1:28" ht="14.1" customHeight="1">
      <c r="A3" s="50">
        <v>2</v>
      </c>
      <c r="B3" s="51" t="s">
        <v>10</v>
      </c>
      <c r="C3" s="52">
        <v>103.34198621077087</v>
      </c>
      <c r="D3" s="53">
        <v>140.92086271932803</v>
      </c>
      <c r="E3" s="53">
        <v>159.1446168087862</v>
      </c>
      <c r="F3" s="53">
        <v>180.99765258202518</v>
      </c>
      <c r="G3" s="53">
        <v>184.8090010971012</v>
      </c>
      <c r="H3" s="53">
        <v>218.4497198436132</v>
      </c>
      <c r="I3" s="53">
        <v>262.44795227619301</v>
      </c>
      <c r="J3" s="53">
        <v>255.78931115129438</v>
      </c>
      <c r="K3" s="53">
        <v>289.10807957804496</v>
      </c>
      <c r="L3" s="53">
        <v>310.6731506391165</v>
      </c>
      <c r="M3" s="53">
        <v>306.54318127445299</v>
      </c>
      <c r="N3" s="53">
        <v>337.9423830289316</v>
      </c>
      <c r="O3" s="53">
        <v>329.14921090720441</v>
      </c>
      <c r="P3" s="53">
        <v>358.93681914044652</v>
      </c>
      <c r="Q3" s="53">
        <v>363.47259942054592</v>
      </c>
      <c r="R3" s="53">
        <v>381.76704167736551</v>
      </c>
      <c r="S3" s="53">
        <v>384.88754278902007</v>
      </c>
      <c r="T3" s="53">
        <v>356.34560614639275</v>
      </c>
      <c r="U3" s="53">
        <v>395.561029737269</v>
      </c>
      <c r="V3" s="53">
        <v>410.70946636251455</v>
      </c>
      <c r="W3" s="53">
        <v>453.8977350137834</v>
      </c>
      <c r="X3" s="53">
        <v>369.28881015935622</v>
      </c>
      <c r="Y3" s="53">
        <v>408.44724211820636</v>
      </c>
      <c r="Z3" s="53">
        <v>445.25370794805644</v>
      </c>
      <c r="AA3" s="53">
        <v>350.804391724082</v>
      </c>
      <c r="AB3" s="53">
        <v>377.96345191454856</v>
      </c>
    </row>
    <row r="4" spans="1:28" ht="14.1" customHeight="1">
      <c r="A4" s="50">
        <v>3</v>
      </c>
      <c r="B4" s="51" t="s">
        <v>11</v>
      </c>
      <c r="C4" s="52">
        <v>572.18766475926759</v>
      </c>
      <c r="D4" s="53">
        <v>697.57755319851049</v>
      </c>
      <c r="E4" s="53">
        <v>727.11955351697986</v>
      </c>
      <c r="F4" s="53">
        <v>775.10200854522009</v>
      </c>
      <c r="G4" s="53">
        <v>771.12741704629809</v>
      </c>
      <c r="H4" s="53">
        <v>886.17888480481827</v>
      </c>
      <c r="I4" s="53">
        <v>1015.4766606781762</v>
      </c>
      <c r="J4" s="53">
        <v>964.17874011347294</v>
      </c>
      <c r="K4" s="53">
        <v>1072.0101285058383</v>
      </c>
      <c r="L4" s="53">
        <v>1129.2709416220048</v>
      </c>
      <c r="M4" s="53">
        <v>1075.0123055936433</v>
      </c>
      <c r="N4" s="53">
        <v>1187.1338003491524</v>
      </c>
      <c r="O4" s="53">
        <v>1155.5171677275487</v>
      </c>
      <c r="P4" s="53">
        <v>1276.3586040353925</v>
      </c>
      <c r="Q4" s="53">
        <v>1303.6114020603109</v>
      </c>
      <c r="R4" s="53">
        <v>1396.9462100851149</v>
      </c>
      <c r="S4" s="53">
        <v>1437.2539132384677</v>
      </c>
      <c r="T4" s="53">
        <v>1353.6564270062559</v>
      </c>
      <c r="U4" s="53">
        <v>1520.6882101597598</v>
      </c>
      <c r="V4" s="53">
        <v>1591.4672440784555</v>
      </c>
      <c r="W4" s="53">
        <v>1816.8974956429524</v>
      </c>
      <c r="X4" s="53">
        <v>1511.4911981997709</v>
      </c>
      <c r="Y4" s="53">
        <v>1708.4162514153463</v>
      </c>
      <c r="Z4" s="53">
        <v>1905.3054816605836</v>
      </c>
      <c r="AA4" s="53">
        <v>1529.3352360132797</v>
      </c>
      <c r="AB4" s="53">
        <v>1686.1827391765871</v>
      </c>
    </row>
    <row r="5" spans="1:28" ht="14.1" customHeight="1">
      <c r="A5" s="50" t="s">
        <v>71</v>
      </c>
      <c r="B5" s="51" t="s">
        <v>12</v>
      </c>
      <c r="C5" s="52">
        <v>1124.1731508265925</v>
      </c>
      <c r="D5" s="53">
        <v>1213.9132330445711</v>
      </c>
      <c r="E5" s="53">
        <v>1134.9644258321293</v>
      </c>
      <c r="F5" s="53">
        <v>1116.0071722429343</v>
      </c>
      <c r="G5" s="53">
        <v>1003.1672964894025</v>
      </c>
      <c r="H5" s="53">
        <v>972.72420721415449</v>
      </c>
      <c r="I5" s="53">
        <v>1036.8022169495787</v>
      </c>
      <c r="J5" s="53">
        <v>883.41001429399569</v>
      </c>
      <c r="K5" s="53">
        <v>841.60699905254421</v>
      </c>
      <c r="L5" s="53">
        <v>774.74511271343886</v>
      </c>
      <c r="M5" s="53">
        <v>654.27884151112528</v>
      </c>
      <c r="N5" s="53">
        <v>612.26957596654017</v>
      </c>
      <c r="O5" s="53">
        <v>503.38026591868658</v>
      </c>
      <c r="P5" s="53">
        <v>482.03054800384029</v>
      </c>
      <c r="Q5" s="53">
        <v>430.15880640112027</v>
      </c>
      <c r="R5" s="53">
        <v>396.24742869663964</v>
      </c>
      <c r="S5" s="53">
        <v>340.84612104388208</v>
      </c>
      <c r="T5" s="53">
        <v>264.19529811684509</v>
      </c>
      <c r="U5" s="53">
        <v>232.71057295305326</v>
      </c>
      <c r="V5" s="53">
        <v>193.00832486201153</v>
      </c>
      <c r="W5" s="53">
        <v>170.9071331802582</v>
      </c>
      <c r="X5" s="53">
        <v>127.25697586231513</v>
      </c>
      <c r="Y5" s="53">
        <v>129.27380771628069</v>
      </c>
      <c r="Z5" s="53">
        <v>125.92548341152785</v>
      </c>
      <c r="AA5" s="53">
        <v>87.705810045037637</v>
      </c>
      <c r="AB5" s="53">
        <v>89.8075819797196</v>
      </c>
    </row>
    <row r="6" spans="1:28" ht="14.1" customHeight="1">
      <c r="A6" s="50" t="s">
        <v>70</v>
      </c>
      <c r="B6" s="51" t="s">
        <v>166</v>
      </c>
      <c r="C6" s="52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1.8370624097820771</v>
      </c>
      <c r="L6" s="53">
        <v>3.0747808366257554</v>
      </c>
      <c r="M6" s="53">
        <v>5.2642464204431514</v>
      </c>
      <c r="N6" s="53">
        <v>9.4250203752535224</v>
      </c>
      <c r="O6" s="53">
        <v>15.352599906464292</v>
      </c>
      <c r="P6" s="53">
        <v>21.928207798672563</v>
      </c>
      <c r="Q6" s="53">
        <v>28.675405108071054</v>
      </c>
      <c r="R6" s="53">
        <v>38.150750345466633</v>
      </c>
      <c r="S6" s="53">
        <v>51.890736670766138</v>
      </c>
      <c r="T6" s="53">
        <v>57.756210474284771</v>
      </c>
      <c r="U6" s="53">
        <v>74.695558249142138</v>
      </c>
      <c r="V6" s="53">
        <v>87.487677617493475</v>
      </c>
      <c r="W6" s="53">
        <v>111.80187514267742</v>
      </c>
      <c r="X6" s="53">
        <v>101.99994312789239</v>
      </c>
      <c r="Y6" s="53">
        <v>125.12860226860394</v>
      </c>
      <c r="Z6" s="53">
        <v>147.3151131482314</v>
      </c>
      <c r="AA6" s="53">
        <v>125.46868467070011</v>
      </c>
      <c r="AB6" s="53">
        <v>155.620974906051</v>
      </c>
    </row>
    <row r="7" spans="1:28" ht="14.1" customHeight="1">
      <c r="A7" s="50">
        <v>5</v>
      </c>
      <c r="B7" s="51" t="s">
        <v>13</v>
      </c>
      <c r="C7" s="52">
        <v>2564.6970298354681</v>
      </c>
      <c r="D7" s="53">
        <v>2702.4477354609808</v>
      </c>
      <c r="E7" s="53">
        <v>2468.6804496697273</v>
      </c>
      <c r="F7" s="53">
        <v>2362.4978728960937</v>
      </c>
      <c r="G7" s="53">
        <v>2074.5545829314055</v>
      </c>
      <c r="H7" s="53">
        <v>2129.9007323082005</v>
      </c>
      <c r="I7" s="53">
        <v>2227.6269171572371</v>
      </c>
      <c r="J7" s="53">
        <v>1912.4144015269474</v>
      </c>
      <c r="K7" s="53">
        <v>1914.2411655382623</v>
      </c>
      <c r="L7" s="53">
        <v>1877.9892293835928</v>
      </c>
      <c r="M7" s="53">
        <v>1694.1320072141584</v>
      </c>
      <c r="N7" s="53">
        <v>1818.7180637336353</v>
      </c>
      <c r="O7" s="53">
        <v>1728.2654116502858</v>
      </c>
      <c r="P7" s="53">
        <v>1844.4146560475149</v>
      </c>
      <c r="Q7" s="53">
        <v>1826.5138288738556</v>
      </c>
      <c r="R7" s="53">
        <v>1876.7763651717164</v>
      </c>
      <c r="S7" s="53">
        <v>1823.5644079000667</v>
      </c>
      <c r="T7" s="53">
        <v>1631.1248045503378</v>
      </c>
      <c r="U7" s="53">
        <v>1763.609586857096</v>
      </c>
      <c r="V7" s="53">
        <v>1825.6524408713396</v>
      </c>
      <c r="W7" s="53">
        <v>2110.9255685909579</v>
      </c>
      <c r="X7" s="53">
        <v>1799.2498179824111</v>
      </c>
      <c r="Y7" s="53">
        <v>2089.3798306925933</v>
      </c>
      <c r="Z7" s="53">
        <v>2377.9047882446371</v>
      </c>
      <c r="AA7" s="53">
        <v>1975.8519053817079</v>
      </c>
      <c r="AB7" s="53">
        <v>2411.8901801260708</v>
      </c>
    </row>
    <row r="8" spans="1:28" ht="14.1" customHeight="1">
      <c r="A8" s="50">
        <v>6</v>
      </c>
      <c r="B8" s="51" t="s">
        <v>14</v>
      </c>
      <c r="C8" s="52">
        <v>1971.1100076209309</v>
      </c>
      <c r="D8" s="53">
        <v>2058.5943408306211</v>
      </c>
      <c r="E8" s="53">
        <v>1850.7185489814433</v>
      </c>
      <c r="F8" s="53">
        <v>1731.548028112458</v>
      </c>
      <c r="G8" s="53">
        <v>1489.9469432729829</v>
      </c>
      <c r="H8" s="53">
        <v>1472.9523320154158</v>
      </c>
      <c r="I8" s="53">
        <v>1488.238351036902</v>
      </c>
      <c r="J8" s="53">
        <v>1201.4684684720414</v>
      </c>
      <c r="K8" s="53">
        <v>1119.8770410494963</v>
      </c>
      <c r="L8" s="53">
        <v>1011.2202418469087</v>
      </c>
      <c r="M8" s="53">
        <v>859.30300571928353</v>
      </c>
      <c r="N8" s="53">
        <v>884.52945110144015</v>
      </c>
      <c r="O8" s="53">
        <v>809.61008503985317</v>
      </c>
      <c r="P8" s="53">
        <v>830.56297527567369</v>
      </c>
      <c r="Q8" s="53">
        <v>789.86073658523185</v>
      </c>
      <c r="R8" s="53">
        <v>787.0835295887905</v>
      </c>
      <c r="S8" s="53">
        <v>702.24759296529089</v>
      </c>
      <c r="T8" s="53">
        <v>578.06681263138012</v>
      </c>
      <c r="U8" s="53">
        <v>567.1427615722032</v>
      </c>
      <c r="V8" s="53">
        <v>487.7546892080382</v>
      </c>
      <c r="W8" s="53">
        <v>451.12994162373127</v>
      </c>
      <c r="X8" s="53">
        <v>339.31849210311924</v>
      </c>
      <c r="Y8" s="53">
        <v>349.3116165749434</v>
      </c>
      <c r="Z8" s="53">
        <v>354.15653551935264</v>
      </c>
      <c r="AA8" s="53">
        <v>260.39443390308656</v>
      </c>
      <c r="AB8" s="53">
        <v>265.09854358274151</v>
      </c>
    </row>
    <row r="9" spans="1:28" ht="14.1" customHeight="1">
      <c r="A9" s="50">
        <v>7</v>
      </c>
      <c r="B9" s="51" t="s">
        <v>15</v>
      </c>
      <c r="C9" s="52">
        <v>3251.4445555283837</v>
      </c>
      <c r="D9" s="53">
        <v>3487.319723404642</v>
      </c>
      <c r="E9" s="53">
        <v>3244.3867088341726</v>
      </c>
      <c r="F9" s="53">
        <v>3168.1727513403548</v>
      </c>
      <c r="G9" s="53">
        <v>2838.7010406567665</v>
      </c>
      <c r="H9" s="53">
        <v>2934.3846996759571</v>
      </c>
      <c r="I9" s="53">
        <v>3047.6575454659046</v>
      </c>
      <c r="J9" s="53">
        <v>2598.4918066531227</v>
      </c>
      <c r="K9" s="53">
        <v>2575.2422510728834</v>
      </c>
      <c r="L9" s="53">
        <v>2474.1376022006816</v>
      </c>
      <c r="M9" s="53">
        <v>2203.3106940562616</v>
      </c>
      <c r="N9" s="53">
        <v>2235.6169400534413</v>
      </c>
      <c r="O9" s="53">
        <v>2010.3075332747317</v>
      </c>
      <c r="P9" s="53">
        <v>2023.6263462734803</v>
      </c>
      <c r="Q9" s="53">
        <v>1897.507656733263</v>
      </c>
      <c r="R9" s="53">
        <v>1840.0333705841483</v>
      </c>
      <c r="S9" s="53">
        <v>1661.5438849371537</v>
      </c>
      <c r="T9" s="53">
        <v>1341.6205668082337</v>
      </c>
      <c r="U9" s="53">
        <v>1312.9449296080302</v>
      </c>
      <c r="V9" s="53">
        <v>1174.3705895391761</v>
      </c>
      <c r="W9" s="53">
        <v>1071.8419747409134</v>
      </c>
      <c r="X9" s="53">
        <v>720.07607264186208</v>
      </c>
      <c r="Y9" s="53">
        <v>648.7449785149455</v>
      </c>
      <c r="Z9" s="53">
        <v>552.4514493296856</v>
      </c>
      <c r="AA9" s="53">
        <v>343.49860922623998</v>
      </c>
      <c r="AB9" s="53">
        <v>357.03628272279332</v>
      </c>
    </row>
    <row r="10" spans="1:28" ht="14.1" customHeight="1">
      <c r="A10" s="50">
        <v>8</v>
      </c>
      <c r="B10" s="51" t="s">
        <v>74</v>
      </c>
      <c r="C10" s="52">
        <v>2947.2490434771221</v>
      </c>
      <c r="D10" s="53">
        <v>3309.4798366394048</v>
      </c>
      <c r="E10" s="53">
        <v>3203.231871187123</v>
      </c>
      <c r="F10" s="53">
        <v>3232.3588168895249</v>
      </c>
      <c r="G10" s="53">
        <v>3001.5527282440876</v>
      </c>
      <c r="H10" s="53">
        <v>3184.5461090549743</v>
      </c>
      <c r="I10" s="53">
        <v>3472.059526474668</v>
      </c>
      <c r="J10" s="53">
        <v>3110.7080888741871</v>
      </c>
      <c r="K10" s="53">
        <v>3209.9023606790211</v>
      </c>
      <c r="L10" s="53">
        <v>3199.9151332016745</v>
      </c>
      <c r="M10" s="53">
        <v>2984.3935293783197</v>
      </c>
      <c r="N10" s="53">
        <v>3211.919998336452</v>
      </c>
      <c r="O10" s="53">
        <v>3039.6494190589074</v>
      </c>
      <c r="P10" s="53">
        <v>3197.4783614785615</v>
      </c>
      <c r="Q10" s="53">
        <v>3136.2758685803847</v>
      </c>
      <c r="R10" s="53">
        <v>3183.7856600724704</v>
      </c>
      <c r="S10" s="53">
        <v>3072.6261332299168</v>
      </c>
      <c r="T10" s="53">
        <v>2735.6936615867448</v>
      </c>
      <c r="U10" s="53">
        <v>2931.0974404312756</v>
      </c>
      <c r="V10" s="53">
        <v>2855.6918182091213</v>
      </c>
      <c r="W10" s="53">
        <v>2962.816541536672</v>
      </c>
      <c r="X10" s="53">
        <v>2228.8159026363237</v>
      </c>
      <c r="Y10" s="53">
        <v>2320.9881691389401</v>
      </c>
      <c r="Z10" s="53">
        <v>2371.5889402843345</v>
      </c>
      <c r="AA10" s="53">
        <v>1729.1922095029643</v>
      </c>
      <c r="AB10" s="53">
        <v>1832.3481348499877</v>
      </c>
    </row>
    <row r="11" spans="1:28" ht="14.1" customHeight="1">
      <c r="A11" s="50">
        <v>9</v>
      </c>
      <c r="B11" s="51" t="s">
        <v>75</v>
      </c>
      <c r="C11" s="52">
        <v>50.925749438559514</v>
      </c>
      <c r="D11" s="53">
        <v>60.478665837735178</v>
      </c>
      <c r="E11" s="53">
        <v>66.081365409842036</v>
      </c>
      <c r="F11" s="53">
        <v>77.004453936960516</v>
      </c>
      <c r="G11" s="53">
        <v>83.881148175836401</v>
      </c>
      <c r="H11" s="53">
        <v>105.75592322223179</v>
      </c>
      <c r="I11" s="53">
        <v>129.40034799790539</v>
      </c>
      <c r="J11" s="53">
        <v>127.87203852934114</v>
      </c>
      <c r="K11" s="53">
        <v>142.93205582665655</v>
      </c>
      <c r="L11" s="53">
        <v>154.79965183722302</v>
      </c>
      <c r="M11" s="53">
        <v>156.23353957566539</v>
      </c>
      <c r="N11" s="53">
        <v>186.66575298421779</v>
      </c>
      <c r="O11" s="53">
        <v>189.26861516136086</v>
      </c>
      <c r="P11" s="53">
        <v>214.58179352077718</v>
      </c>
      <c r="Q11" s="53">
        <v>223.36054241374561</v>
      </c>
      <c r="R11" s="53">
        <v>240.84928282542759</v>
      </c>
      <c r="S11" s="53">
        <v>243.5485331435637</v>
      </c>
      <c r="T11" s="53">
        <v>229.55505362538784</v>
      </c>
      <c r="U11" s="53">
        <v>256.25238256054433</v>
      </c>
      <c r="V11" s="53">
        <v>260.18195967356922</v>
      </c>
      <c r="W11" s="53">
        <v>286.92094171073137</v>
      </c>
      <c r="X11" s="53">
        <v>242.05440392708471</v>
      </c>
      <c r="Y11" s="53">
        <v>265.65973363187521</v>
      </c>
      <c r="Z11" s="53">
        <v>281.34608683993258</v>
      </c>
      <c r="AA11" s="53">
        <v>221.82039239454403</v>
      </c>
      <c r="AB11" s="53">
        <v>231.51573256388787</v>
      </c>
    </row>
    <row r="12" spans="1:28" ht="14.1" customHeight="1">
      <c r="A12" s="50">
        <v>10</v>
      </c>
      <c r="B12" s="51" t="s">
        <v>16</v>
      </c>
      <c r="C12" s="52">
        <v>785.72787373367976</v>
      </c>
      <c r="D12" s="53">
        <v>855.87270940446376</v>
      </c>
      <c r="E12" s="53">
        <v>808.7196521824734</v>
      </c>
      <c r="F12" s="53">
        <v>788.07517988309053</v>
      </c>
      <c r="G12" s="53">
        <v>702.2047275290173</v>
      </c>
      <c r="H12" s="53">
        <v>713.43507044278431</v>
      </c>
      <c r="I12" s="53">
        <v>719.68803074079062</v>
      </c>
      <c r="J12" s="53">
        <v>597.1235786322294</v>
      </c>
      <c r="K12" s="53">
        <v>560.42677846152276</v>
      </c>
      <c r="L12" s="53">
        <v>497.92000138900147</v>
      </c>
      <c r="M12" s="53">
        <v>395.65835947099146</v>
      </c>
      <c r="N12" s="53">
        <v>341.43647505922888</v>
      </c>
      <c r="O12" s="53">
        <v>271.26727639296314</v>
      </c>
      <c r="P12" s="53">
        <v>248.78673262015607</v>
      </c>
      <c r="Q12" s="53">
        <v>215.08176376690864</v>
      </c>
      <c r="R12" s="53">
        <v>199.13175246297422</v>
      </c>
      <c r="S12" s="53">
        <v>176.31079110348873</v>
      </c>
      <c r="T12" s="53">
        <v>145.80052712690573</v>
      </c>
      <c r="U12" s="53">
        <v>142.55248144882719</v>
      </c>
      <c r="V12" s="53">
        <v>122.61742564116444</v>
      </c>
      <c r="W12" s="53">
        <v>116.74293332623786</v>
      </c>
      <c r="X12" s="53">
        <v>84.226915019472031</v>
      </c>
      <c r="Y12" s="53">
        <v>82.692860385133784</v>
      </c>
      <c r="Z12" s="53">
        <v>79.261079938973936</v>
      </c>
      <c r="AA12" s="53">
        <v>55.082778332002341</v>
      </c>
      <c r="AB12" s="53">
        <v>52.878103782458538</v>
      </c>
    </row>
    <row r="13" spans="1:28">
      <c r="A13" s="50" t="s">
        <v>73</v>
      </c>
      <c r="B13" s="51" t="s">
        <v>76</v>
      </c>
      <c r="C13" s="52">
        <v>143.20864755869664</v>
      </c>
      <c r="D13" s="53">
        <v>194.52365223927086</v>
      </c>
      <c r="E13" s="53">
        <v>214.56482993150345</v>
      </c>
      <c r="F13" s="53">
        <v>233.76384685129111</v>
      </c>
      <c r="G13" s="53">
        <v>235.78292722722793</v>
      </c>
      <c r="H13" s="53">
        <v>265.3333071822118</v>
      </c>
      <c r="I13" s="53">
        <v>314.40251966540944</v>
      </c>
      <c r="J13" s="53">
        <v>307.59150415016927</v>
      </c>
      <c r="K13" s="53">
        <v>338.72866076681009</v>
      </c>
      <c r="L13" s="53">
        <v>362.96853229948164</v>
      </c>
      <c r="M13" s="53">
        <v>350.99509434024202</v>
      </c>
      <c r="N13" s="53">
        <v>401.95582298933505</v>
      </c>
      <c r="O13" s="53">
        <v>409.83119946879174</v>
      </c>
      <c r="P13" s="53">
        <v>464.01152670554927</v>
      </c>
      <c r="Q13" s="53">
        <v>468.66539874414525</v>
      </c>
      <c r="R13" s="53">
        <v>509.33479562438356</v>
      </c>
      <c r="S13" s="53">
        <v>529.46444877530814</v>
      </c>
      <c r="T13" s="53">
        <v>500.02969600466491</v>
      </c>
      <c r="U13" s="53">
        <v>575.91364858756617</v>
      </c>
      <c r="V13" s="53">
        <v>597.79389278576025</v>
      </c>
      <c r="W13" s="53">
        <v>700.74367359985956</v>
      </c>
      <c r="X13" s="53">
        <v>558.26540383699626</v>
      </c>
      <c r="Y13" s="53">
        <v>605.82837787151061</v>
      </c>
      <c r="Z13" s="53">
        <v>659.4950663850675</v>
      </c>
      <c r="AA13" s="53">
        <v>517.91478333591374</v>
      </c>
      <c r="AB13" s="53">
        <v>550.76445213251293</v>
      </c>
    </row>
    <row r="14" spans="1:28" ht="14.1" customHeight="1">
      <c r="A14" s="50" t="s">
        <v>72</v>
      </c>
      <c r="B14" s="51" t="s">
        <v>77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7.5829698934275074</v>
      </c>
      <c r="L14" s="53">
        <v>19.758782312861609</v>
      </c>
      <c r="M14" s="53">
        <v>45.029860156702583</v>
      </c>
      <c r="N14" s="53">
        <v>111.10851893489108</v>
      </c>
      <c r="O14" s="53">
        <v>179.1865576702921</v>
      </c>
      <c r="P14" s="53">
        <v>280.88324632465753</v>
      </c>
      <c r="Q14" s="53">
        <v>396.75786923292435</v>
      </c>
      <c r="R14" s="53">
        <v>644.15190935353974</v>
      </c>
      <c r="S14" s="53">
        <v>954.69156286757413</v>
      </c>
      <c r="T14" s="53">
        <v>998.72229116510925</v>
      </c>
      <c r="U14" s="53">
        <v>1249.4557593790801</v>
      </c>
      <c r="V14" s="53">
        <v>1384.4071056146709</v>
      </c>
      <c r="W14" s="53">
        <v>1682.830064178373</v>
      </c>
      <c r="X14" s="53">
        <v>1451.4793489355211</v>
      </c>
      <c r="Y14" s="53">
        <v>1722.6230527710222</v>
      </c>
      <c r="Z14" s="53">
        <v>1999.4010180082691</v>
      </c>
      <c r="AA14" s="53">
        <v>1681.4568893381459</v>
      </c>
      <c r="AB14" s="53">
        <v>1902.0256118431073</v>
      </c>
    </row>
    <row r="15" spans="1:28" ht="25.15" customHeight="1">
      <c r="A15" s="50" t="s">
        <v>90</v>
      </c>
      <c r="B15" s="51" t="s">
        <v>78</v>
      </c>
      <c r="C15" s="52">
        <v>325.71069394953071</v>
      </c>
      <c r="D15" s="53">
        <v>405.81033088565226</v>
      </c>
      <c r="E15" s="53">
        <v>435.09167120778642</v>
      </c>
      <c r="F15" s="53">
        <v>490.36259431332235</v>
      </c>
      <c r="G15" s="53">
        <v>509.44488386880511</v>
      </c>
      <c r="H15" s="53">
        <v>617.63894940011903</v>
      </c>
      <c r="I15" s="53">
        <v>737.13235193907246</v>
      </c>
      <c r="J15" s="53">
        <v>705.21363158160318</v>
      </c>
      <c r="K15" s="53">
        <v>798.35962889240534</v>
      </c>
      <c r="L15" s="53">
        <v>862.4059556793602</v>
      </c>
      <c r="M15" s="53">
        <v>854.01038039673631</v>
      </c>
      <c r="N15" s="53">
        <v>1016.3781249948826</v>
      </c>
      <c r="O15" s="53">
        <v>1034.4436923609655</v>
      </c>
      <c r="P15" s="53">
        <v>1181.4883638063527</v>
      </c>
      <c r="Q15" s="53">
        <v>1242.4292421022708</v>
      </c>
      <c r="R15" s="53">
        <v>1382.097410265806</v>
      </c>
      <c r="S15" s="53">
        <v>1512.2626259330984</v>
      </c>
      <c r="T15" s="53">
        <v>1466.117648697068</v>
      </c>
      <c r="U15" s="53">
        <v>1658.302756087965</v>
      </c>
      <c r="V15" s="53">
        <v>1688.3361426115725</v>
      </c>
      <c r="W15" s="53">
        <v>1961.091192058424</v>
      </c>
      <c r="X15" s="53">
        <v>1687.4767711355339</v>
      </c>
      <c r="Y15" s="53">
        <v>1999.7745106158566</v>
      </c>
      <c r="Z15" s="53">
        <v>2280.981631190893</v>
      </c>
      <c r="AA15" s="53">
        <v>1888.4203676984039</v>
      </c>
      <c r="AB15" s="53">
        <v>2185.0809293504103</v>
      </c>
    </row>
    <row r="16" spans="1:28" ht="13.5" customHeight="1">
      <c r="A16" s="50" t="s">
        <v>91</v>
      </c>
      <c r="B16" s="51" t="s">
        <v>96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1.6270348903319711</v>
      </c>
      <c r="N16" s="53">
        <v>6.5367284435296078</v>
      </c>
      <c r="O16" s="53">
        <v>9.6432834020138358</v>
      </c>
      <c r="P16" s="53">
        <v>12.931456206377765</v>
      </c>
      <c r="Q16" s="53">
        <v>27.557168088481877</v>
      </c>
      <c r="R16" s="53">
        <v>69.536093858859587</v>
      </c>
      <c r="S16" s="53">
        <v>114.49161807120049</v>
      </c>
      <c r="T16" s="53">
        <v>166.03150749736915</v>
      </c>
      <c r="U16" s="53">
        <v>218.765840167043</v>
      </c>
      <c r="V16" s="53">
        <v>258.47294898445284</v>
      </c>
      <c r="W16" s="53">
        <v>320.99187205750383</v>
      </c>
      <c r="X16" s="53">
        <v>301.28762562338119</v>
      </c>
      <c r="Y16" s="53">
        <v>376.83151362260548</v>
      </c>
      <c r="Z16" s="53">
        <v>448.93555148410491</v>
      </c>
      <c r="AA16" s="53">
        <v>436.71410181252946</v>
      </c>
      <c r="AB16" s="53">
        <v>569.7714915591406</v>
      </c>
    </row>
    <row r="17" spans="1:28" ht="25.15" customHeight="1">
      <c r="A17" s="50">
        <v>13</v>
      </c>
      <c r="B17" s="51" t="s">
        <v>79</v>
      </c>
      <c r="C17" s="52">
        <v>601.96387017022164</v>
      </c>
      <c r="D17" s="53">
        <v>713.86137000604697</v>
      </c>
      <c r="E17" s="53">
        <v>726.83528285735008</v>
      </c>
      <c r="F17" s="53">
        <v>758.47301888041716</v>
      </c>
      <c r="G17" s="53">
        <v>728.59552125323364</v>
      </c>
      <c r="H17" s="53">
        <v>802.62064772127189</v>
      </c>
      <c r="I17" s="53">
        <v>900.80157449819239</v>
      </c>
      <c r="J17" s="53">
        <v>832.35070740090077</v>
      </c>
      <c r="K17" s="53">
        <v>862.82218922935476</v>
      </c>
      <c r="L17" s="53">
        <v>883.15902019718067</v>
      </c>
      <c r="M17" s="53">
        <v>825.0945909857362</v>
      </c>
      <c r="N17" s="53">
        <v>881.66353855352907</v>
      </c>
      <c r="O17" s="53">
        <v>833.44530496491143</v>
      </c>
      <c r="P17" s="53">
        <v>900.24591558950351</v>
      </c>
      <c r="Q17" s="53">
        <v>879.85441910981331</v>
      </c>
      <c r="R17" s="53">
        <v>916.26673762660698</v>
      </c>
      <c r="S17" s="53">
        <v>903.17931989150213</v>
      </c>
      <c r="T17" s="53">
        <v>842.74519377719923</v>
      </c>
      <c r="U17" s="53">
        <v>899.49263324830133</v>
      </c>
      <c r="V17" s="53">
        <v>902.79518384898608</v>
      </c>
      <c r="W17" s="53">
        <v>974.11336975342465</v>
      </c>
      <c r="X17" s="53">
        <v>837.73989471411232</v>
      </c>
      <c r="Y17" s="53">
        <v>910.55936085417329</v>
      </c>
      <c r="Z17" s="53">
        <v>983.30801700274765</v>
      </c>
      <c r="AA17" s="53">
        <v>816.24277274249675</v>
      </c>
      <c r="AB17" s="53">
        <v>894.75474855338427</v>
      </c>
    </row>
    <row r="18" spans="1:28" ht="25.15" customHeight="1">
      <c r="A18" s="50" t="s">
        <v>92</v>
      </c>
      <c r="B18" s="51" t="s">
        <v>17</v>
      </c>
      <c r="C18" s="52">
        <v>164.22534678259169</v>
      </c>
      <c r="D18" s="53">
        <v>217.23357922970214</v>
      </c>
      <c r="E18" s="53">
        <v>254.03535876012097</v>
      </c>
      <c r="F18" s="53">
        <v>280.02664586338187</v>
      </c>
      <c r="G18" s="53">
        <v>301.44959472795369</v>
      </c>
      <c r="H18" s="53">
        <v>365.00624528825887</v>
      </c>
      <c r="I18" s="53">
        <v>441.310048514382</v>
      </c>
      <c r="J18" s="53">
        <v>425.48254060145138</v>
      </c>
      <c r="K18" s="53">
        <v>479.32500793904882</v>
      </c>
      <c r="L18" s="53">
        <v>519.43259709901008</v>
      </c>
      <c r="M18" s="53">
        <v>503.22222410625494</v>
      </c>
      <c r="N18" s="53">
        <v>557.11519778012837</v>
      </c>
      <c r="O18" s="53">
        <v>560.40787588337025</v>
      </c>
      <c r="P18" s="53">
        <v>631.05760606612932</v>
      </c>
      <c r="Q18" s="53">
        <v>655.08153267022681</v>
      </c>
      <c r="R18" s="53">
        <v>716.70721361337064</v>
      </c>
      <c r="S18" s="53">
        <v>761.29778401426086</v>
      </c>
      <c r="T18" s="53">
        <v>751.94236589295008</v>
      </c>
      <c r="U18" s="53">
        <v>880.73555022017695</v>
      </c>
      <c r="V18" s="53">
        <v>907.45212821302789</v>
      </c>
      <c r="W18" s="53">
        <v>1033.7429404117577</v>
      </c>
      <c r="X18" s="53">
        <v>896.67676261249437</v>
      </c>
      <c r="Y18" s="53">
        <v>1051.6871763842992</v>
      </c>
      <c r="Z18" s="53">
        <v>1187.5936742553106</v>
      </c>
      <c r="AA18" s="53">
        <v>974.1250819585473</v>
      </c>
      <c r="AB18" s="53">
        <v>1116.2676357244484</v>
      </c>
    </row>
    <row r="19" spans="1:28" ht="13.5" customHeight="1">
      <c r="A19" s="50" t="s">
        <v>93</v>
      </c>
      <c r="B19" s="51" t="s">
        <v>97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4.8451501632089</v>
      </c>
      <c r="Q19" s="53">
        <v>4.7760766059223227</v>
      </c>
      <c r="R19" s="53">
        <v>11.867709340447492</v>
      </c>
      <c r="S19" s="53">
        <v>37.682139321705634</v>
      </c>
      <c r="T19" s="53">
        <v>48.725807191694145</v>
      </c>
      <c r="U19" s="53">
        <v>84.488747058134777</v>
      </c>
      <c r="V19" s="53">
        <v>103.39334844141622</v>
      </c>
      <c r="W19" s="53">
        <v>130.36105806939204</v>
      </c>
      <c r="X19" s="53">
        <v>129.77379563793727</v>
      </c>
      <c r="Y19" s="53">
        <v>147.08922724544996</v>
      </c>
      <c r="Z19" s="53">
        <v>161.07065199877593</v>
      </c>
      <c r="AA19" s="53">
        <v>145.30802958002496</v>
      </c>
      <c r="AB19" s="53">
        <v>164.8323800863416</v>
      </c>
    </row>
    <row r="20" spans="1:28" ht="25.15" customHeight="1">
      <c r="A20" s="50">
        <v>15</v>
      </c>
      <c r="B20" s="51" t="s">
        <v>18</v>
      </c>
      <c r="C20" s="52">
        <v>265.89053619634745</v>
      </c>
      <c r="D20" s="53">
        <v>318.30150056673301</v>
      </c>
      <c r="E20" s="53">
        <v>339.3582738757234</v>
      </c>
      <c r="F20" s="53">
        <v>351.24926290213892</v>
      </c>
      <c r="G20" s="53">
        <v>338.1085859505904</v>
      </c>
      <c r="H20" s="53">
        <v>373.41138918438963</v>
      </c>
      <c r="I20" s="53">
        <v>402.79047569596418</v>
      </c>
      <c r="J20" s="53">
        <v>384.87775733818836</v>
      </c>
      <c r="K20" s="53">
        <v>393.12048380484981</v>
      </c>
      <c r="L20" s="53">
        <v>406.17744583116132</v>
      </c>
      <c r="M20" s="53">
        <v>386.61323802743385</v>
      </c>
      <c r="N20" s="53">
        <v>410.41291536486875</v>
      </c>
      <c r="O20" s="53">
        <v>388.69523775773456</v>
      </c>
      <c r="P20" s="53">
        <v>419.46284746594938</v>
      </c>
      <c r="Q20" s="53">
        <v>404.09709741541485</v>
      </c>
      <c r="R20" s="53">
        <v>417.51171617211605</v>
      </c>
      <c r="S20" s="53">
        <v>408.13518483934848</v>
      </c>
      <c r="T20" s="53">
        <v>379.9463009197043</v>
      </c>
      <c r="U20" s="53">
        <v>409.59409662515537</v>
      </c>
      <c r="V20" s="53">
        <v>408.30519071704157</v>
      </c>
      <c r="W20" s="53">
        <v>436.35197666973352</v>
      </c>
      <c r="X20" s="53">
        <v>386.88391186155638</v>
      </c>
      <c r="Y20" s="53">
        <v>418.31077604711521</v>
      </c>
      <c r="Z20" s="53">
        <v>448.3830155672606</v>
      </c>
      <c r="AA20" s="53">
        <v>370.06525148543403</v>
      </c>
      <c r="AB20" s="53">
        <v>403.71463852234433</v>
      </c>
    </row>
    <row r="21" spans="1:28" ht="25.15" customHeight="1">
      <c r="A21" s="50" t="s">
        <v>94</v>
      </c>
      <c r="B21" s="51" t="s">
        <v>19</v>
      </c>
      <c r="C21" s="52">
        <v>231.14397433173056</v>
      </c>
      <c r="D21" s="53">
        <v>334.64290567092735</v>
      </c>
      <c r="E21" s="53">
        <v>381.53064497563378</v>
      </c>
      <c r="F21" s="53">
        <v>419.16635406073567</v>
      </c>
      <c r="G21" s="53">
        <v>474.57829144684109</v>
      </c>
      <c r="H21" s="53">
        <v>731.9952841305718</v>
      </c>
      <c r="I21" s="53">
        <v>954.76343132492866</v>
      </c>
      <c r="J21" s="53">
        <v>996.29651712112036</v>
      </c>
      <c r="K21" s="53">
        <v>1120.3128621589224</v>
      </c>
      <c r="L21" s="53">
        <v>1227.7102835831181</v>
      </c>
      <c r="M21" s="53">
        <v>1224.4280081786087</v>
      </c>
      <c r="N21" s="53">
        <v>1339.748406905994</v>
      </c>
      <c r="O21" s="53">
        <v>1360.2568794991155</v>
      </c>
      <c r="P21" s="53">
        <v>1559.3825534817422</v>
      </c>
      <c r="Q21" s="53">
        <v>1651.7900969007264</v>
      </c>
      <c r="R21" s="53">
        <v>1764.6316242567041</v>
      </c>
      <c r="S21" s="53">
        <v>1928.3230061963918</v>
      </c>
      <c r="T21" s="53">
        <v>1987.5824624044176</v>
      </c>
      <c r="U21" s="53">
        <v>2472.5430560788636</v>
      </c>
      <c r="V21" s="53">
        <v>2707.053778563125</v>
      </c>
      <c r="W21" s="53">
        <v>3164.840934866379</v>
      </c>
      <c r="X21" s="53">
        <v>2912.6636620045256</v>
      </c>
      <c r="Y21" s="53">
        <v>3506.6386368162312</v>
      </c>
      <c r="Z21" s="53">
        <v>4162.4507425852162</v>
      </c>
      <c r="AA21" s="53">
        <v>3675.5621591905565</v>
      </c>
      <c r="AB21" s="53">
        <v>4400.7557094477961</v>
      </c>
    </row>
    <row r="22" spans="1:28" ht="13.5" customHeight="1">
      <c r="A22" s="50" t="s">
        <v>95</v>
      </c>
      <c r="B22" s="51" t="s">
        <v>98</v>
      </c>
      <c r="C22" s="52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7.5377702622473137</v>
      </c>
      <c r="R22" s="53">
        <v>7.7679093351763324</v>
      </c>
      <c r="S22" s="53">
        <v>32.02539985293182</v>
      </c>
      <c r="T22" s="53">
        <v>46.536003766894574</v>
      </c>
      <c r="U22" s="53">
        <v>66.579145916903045</v>
      </c>
      <c r="V22" s="53">
        <v>69.768852762672267</v>
      </c>
      <c r="W22" s="53">
        <v>76.852264106741075</v>
      </c>
      <c r="X22" s="53">
        <v>116.83724647581244</v>
      </c>
      <c r="Y22" s="53">
        <v>135.26673400441939</v>
      </c>
      <c r="Z22" s="53">
        <v>156.79785280252304</v>
      </c>
      <c r="AA22" s="53">
        <v>161.72278373770419</v>
      </c>
      <c r="AB22" s="53">
        <v>180.59017887365894</v>
      </c>
    </row>
    <row r="23" spans="1:28" ht="25.15" customHeight="1">
      <c r="A23" s="50">
        <v>17</v>
      </c>
      <c r="B23" s="51" t="s">
        <v>20</v>
      </c>
      <c r="C23" s="52">
        <v>876.96012061344334</v>
      </c>
      <c r="D23" s="53">
        <v>1059.3935064445818</v>
      </c>
      <c r="E23" s="53">
        <v>1099.2594420448117</v>
      </c>
      <c r="F23" s="53">
        <v>1165.1564824899365</v>
      </c>
      <c r="G23" s="53">
        <v>1211.8239698340119</v>
      </c>
      <c r="H23" s="53">
        <v>1382.6409000800154</v>
      </c>
      <c r="I23" s="53">
        <v>1564.754968568192</v>
      </c>
      <c r="J23" s="53">
        <v>1471.9568993058494</v>
      </c>
      <c r="K23" s="53">
        <v>1518.8771948675458</v>
      </c>
      <c r="L23" s="53">
        <v>1587.5476465925656</v>
      </c>
      <c r="M23" s="53">
        <v>1548.3812375346954</v>
      </c>
      <c r="N23" s="53">
        <v>1720.9855110423155</v>
      </c>
      <c r="O23" s="53">
        <v>1649.9747099821234</v>
      </c>
      <c r="P23" s="53">
        <v>1759.0659310874546</v>
      </c>
      <c r="Q23" s="53">
        <v>1729.9609462059277</v>
      </c>
      <c r="R23" s="53">
        <v>1781.9029576767559</v>
      </c>
      <c r="S23" s="53">
        <v>1742.9433165955181</v>
      </c>
      <c r="T23" s="53">
        <v>1668.4186219298058</v>
      </c>
      <c r="U23" s="53">
        <v>1747.1065863504743</v>
      </c>
      <c r="V23" s="53">
        <v>1756.2572771140017</v>
      </c>
      <c r="W23" s="53">
        <v>1935.087049923525</v>
      </c>
      <c r="X23" s="53">
        <v>1694.3880453969145</v>
      </c>
      <c r="Y23" s="53">
        <v>1822.981996611308</v>
      </c>
      <c r="Z23" s="53">
        <v>1948.0518246933386</v>
      </c>
      <c r="AA23" s="53">
        <v>1636.7672550583331</v>
      </c>
      <c r="AB23" s="53">
        <v>1787.2837279732482</v>
      </c>
    </row>
    <row r="24" spans="1:28" ht="14.1" customHeight="1">
      <c r="A24" s="50">
        <v>18</v>
      </c>
      <c r="B24" s="51" t="s">
        <v>21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2.7629683200000001</v>
      </c>
      <c r="I24" s="53">
        <v>17.288287488000002</v>
      </c>
      <c r="J24" s="53">
        <v>72.863421695999989</v>
      </c>
      <c r="K24" s="53">
        <v>135.21600000000001</v>
      </c>
      <c r="L24" s="53">
        <v>150.22800000000001</v>
      </c>
      <c r="M24" s="53">
        <v>160.50348000000002</v>
      </c>
      <c r="N24" s="53">
        <v>134.7552</v>
      </c>
      <c r="O24" s="53">
        <v>105.47280000000001</v>
      </c>
      <c r="P24" s="53">
        <v>74.11492800000002</v>
      </c>
      <c r="Q24" s="53">
        <v>77.909875200000002</v>
      </c>
      <c r="R24" s="53">
        <v>83.8895184</v>
      </c>
      <c r="S24" s="53">
        <v>181.1508408</v>
      </c>
      <c r="T24" s="53">
        <v>499.85982360000003</v>
      </c>
      <c r="U24" s="53">
        <v>886.28399999999999</v>
      </c>
      <c r="V24" s="53">
        <v>1287.67446675</v>
      </c>
      <c r="W24" s="53">
        <v>1608.9416422339559</v>
      </c>
      <c r="X24" s="53">
        <v>1812.977702044441</v>
      </c>
      <c r="Y24" s="53">
        <v>2253.627477830762</v>
      </c>
      <c r="Z24" s="53">
        <v>2542.4177453243037</v>
      </c>
      <c r="AA24" s="53">
        <v>2461.9527305137076</v>
      </c>
      <c r="AB24" s="53">
        <v>2453.0205076791767</v>
      </c>
    </row>
    <row r="25" spans="1:28" ht="14.1" customHeight="1">
      <c r="A25" s="50">
        <v>19</v>
      </c>
      <c r="B25" s="51" t="s">
        <v>22</v>
      </c>
      <c r="C25" s="52">
        <v>664.96590956417162</v>
      </c>
      <c r="D25" s="53">
        <v>665.45878041360834</v>
      </c>
      <c r="E25" s="53">
        <v>797.28121575864384</v>
      </c>
      <c r="F25" s="53">
        <v>886.05373590912677</v>
      </c>
      <c r="G25" s="53">
        <v>1059.6749903405102</v>
      </c>
      <c r="H25" s="53">
        <v>1265.0498582574498</v>
      </c>
      <c r="I25" s="53">
        <v>1809.7138595879137</v>
      </c>
      <c r="J25" s="53">
        <v>1297.6426340322253</v>
      </c>
      <c r="K25" s="53">
        <v>1173.1348990422944</v>
      </c>
      <c r="L25" s="53">
        <v>1077.5968941495551</v>
      </c>
      <c r="M25" s="53">
        <v>1503.8299571121993</v>
      </c>
      <c r="N25" s="53">
        <v>1557.383951939066</v>
      </c>
      <c r="O25" s="53">
        <v>1697.6563545623287</v>
      </c>
      <c r="P25" s="53">
        <v>1821.9946025125341</v>
      </c>
      <c r="Q25" s="53">
        <v>1884.0885538788741</v>
      </c>
      <c r="R25" s="53">
        <v>1945.5972333086895</v>
      </c>
      <c r="S25" s="53">
        <v>2125.0912180003925</v>
      </c>
      <c r="T25" s="53">
        <v>2551.0492305111165</v>
      </c>
      <c r="U25" s="53">
        <v>2628.8987934600077</v>
      </c>
      <c r="V25" s="53">
        <v>2926.27384767374</v>
      </c>
      <c r="W25" s="53">
        <v>3404.9621679060751</v>
      </c>
      <c r="X25" s="53">
        <v>3571.8584853606899</v>
      </c>
      <c r="Y25" s="53">
        <v>3753.5663584617655</v>
      </c>
      <c r="Z25" s="53">
        <v>4158.992884357458</v>
      </c>
      <c r="AA25" s="53">
        <v>4217.8249605940018</v>
      </c>
      <c r="AB25" s="53">
        <v>4246.7248323331314</v>
      </c>
    </row>
    <row r="26" spans="1:28" ht="14.1" customHeight="1">
      <c r="A26" s="54">
        <v>20</v>
      </c>
      <c r="B26" s="55" t="s">
        <v>23</v>
      </c>
      <c r="C26" s="56">
        <v>706.7597725876775</v>
      </c>
      <c r="D26" s="57">
        <v>762.05715523764673</v>
      </c>
      <c r="E26" s="57">
        <v>809.27136834046166</v>
      </c>
      <c r="F26" s="57">
        <v>819.35746606194039</v>
      </c>
      <c r="G26" s="57">
        <v>821.65287437609834</v>
      </c>
      <c r="H26" s="57">
        <v>875.28990984218558</v>
      </c>
      <c r="I26" s="57">
        <v>911.57923028817038</v>
      </c>
      <c r="J26" s="57">
        <v>921.40029218547488</v>
      </c>
      <c r="K26" s="57">
        <v>918.79878026064273</v>
      </c>
      <c r="L26" s="57">
        <v>994.54947839223712</v>
      </c>
      <c r="M26" s="57">
        <v>1090.295103834266</v>
      </c>
      <c r="N26" s="57">
        <v>1124.2932054254927</v>
      </c>
      <c r="O26" s="57">
        <v>1161.0131386516787</v>
      </c>
      <c r="P26" s="57">
        <v>1217.6387670962988</v>
      </c>
      <c r="Q26" s="57">
        <v>1316.9932087394182</v>
      </c>
      <c r="R26" s="57">
        <v>1370.2198064824636</v>
      </c>
      <c r="S26" s="57">
        <v>1488.6725950397865</v>
      </c>
      <c r="T26" s="57">
        <v>1451.0215391448844</v>
      </c>
      <c r="U26" s="57">
        <v>1472.6513156518315</v>
      </c>
      <c r="V26" s="57">
        <v>1560.3293804365119</v>
      </c>
      <c r="W26" s="57">
        <v>1679.3186233974782</v>
      </c>
      <c r="X26" s="57">
        <v>1598.5920002510636</v>
      </c>
      <c r="Y26" s="57">
        <v>1633.3467156468018</v>
      </c>
      <c r="Z26" s="57">
        <v>1777.8600237265141</v>
      </c>
      <c r="AA26" s="57">
        <v>1774.6070694551101</v>
      </c>
      <c r="AB26" s="57">
        <v>1965.626098215374</v>
      </c>
    </row>
    <row r="27" spans="1:28" ht="3.2" customHeight="1">
      <c r="A27" s="58"/>
      <c r="B27" s="59"/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ht="15.95" customHeight="1">
      <c r="A28" s="62" t="s">
        <v>24</v>
      </c>
      <c r="B28" s="63" t="s">
        <v>25</v>
      </c>
      <c r="C28" s="64">
        <v>6335.5098392530308</v>
      </c>
      <c r="D28" s="65">
        <v>6813.4537252540122</v>
      </c>
      <c r="E28" s="65">
        <v>6340.6275948090661</v>
      </c>
      <c r="F28" s="65">
        <v>6166.1527343787311</v>
      </c>
      <c r="G28" s="65">
        <v>5523.6052408371906</v>
      </c>
      <c r="H28" s="65">
        <v>5680.2058761862017</v>
      </c>
      <c r="I28" s="65">
        <v>6030.5920980980864</v>
      </c>
      <c r="J28" s="65">
        <v>5217.2609355577515</v>
      </c>
      <c r="K28" s="65">
        <v>5238.6804761339681</v>
      </c>
      <c r="L28" s="65">
        <v>5106.9734570416877</v>
      </c>
      <c r="M28" s="65">
        <v>4594.5335877331063</v>
      </c>
      <c r="N28" s="65">
        <v>4850.0182945549532</v>
      </c>
      <c r="O28" s="65">
        <v>4541.2747411500432</v>
      </c>
      <c r="P28" s="65">
        <v>4814.2318103015405</v>
      </c>
      <c r="Q28" s="65">
        <v>4742.2927784491358</v>
      </c>
      <c r="R28" s="65">
        <v>4876.971325565094</v>
      </c>
      <c r="S28" s="65">
        <v>4740.6903146074937</v>
      </c>
      <c r="T28" s="65">
        <v>4241.1451589254966</v>
      </c>
      <c r="U28" s="65">
        <v>4554.4077195285236</v>
      </c>
      <c r="V28" s="65">
        <v>4596.0798429998531</v>
      </c>
      <c r="W28" s="65">
        <v>5115.5597491943618</v>
      </c>
      <c r="X28" s="65">
        <v>4248.6052374348646</v>
      </c>
      <c r="Y28" s="65">
        <v>4809.9573507859741</v>
      </c>
      <c r="Z28" s="65">
        <v>5355.861109932388</v>
      </c>
      <c r="AA28" s="65">
        <v>4329.560461737894</v>
      </c>
      <c r="AB28" s="65">
        <v>4986.5634716857185</v>
      </c>
    </row>
    <row r="29" spans="1:28" ht="15.95" customHeight="1">
      <c r="A29" s="66" t="s">
        <v>26</v>
      </c>
      <c r="B29" s="67" t="s">
        <v>27</v>
      </c>
      <c r="C29" s="52">
        <v>7178.5558697364422</v>
      </c>
      <c r="D29" s="53">
        <v>7907.6745875255156</v>
      </c>
      <c r="E29" s="53">
        <v>7536.9844275451142</v>
      </c>
      <c r="F29" s="53">
        <v>7499.3750489012218</v>
      </c>
      <c r="G29" s="53">
        <v>6862.122571832936</v>
      </c>
      <c r="H29" s="53">
        <v>7203.455109578159</v>
      </c>
      <c r="I29" s="53">
        <v>7683.2079703446789</v>
      </c>
      <c r="J29" s="53">
        <v>6741.78701683905</v>
      </c>
      <c r="K29" s="53">
        <v>6834.8150767003217</v>
      </c>
      <c r="L29" s="53">
        <v>6709.4997032409237</v>
      </c>
      <c r="M29" s="53">
        <v>6135.6210769781828</v>
      </c>
      <c r="N29" s="53">
        <v>6488.7035083575656</v>
      </c>
      <c r="O29" s="53">
        <v>6099.5106010270474</v>
      </c>
      <c r="P29" s="53">
        <v>6429.3680069231805</v>
      </c>
      <c r="Q29" s="53">
        <v>6337.6490994713713</v>
      </c>
      <c r="R29" s="53">
        <v>6617.2867709229431</v>
      </c>
      <c r="S29" s="53">
        <v>6638.1853540570055</v>
      </c>
      <c r="T29" s="53">
        <v>5951.4217963170468</v>
      </c>
      <c r="U29" s="53">
        <v>6468.2166420153226</v>
      </c>
      <c r="V29" s="53">
        <v>6395.0627914634624</v>
      </c>
      <c r="W29" s="53">
        <v>6821.8961290927873</v>
      </c>
      <c r="X29" s="53">
        <v>5284.9180469972598</v>
      </c>
      <c r="Y29" s="53">
        <v>5646.5371723134276</v>
      </c>
      <c r="Z29" s="53">
        <v>5943.5436407862635</v>
      </c>
      <c r="AA29" s="53">
        <v>4548.96566212981</v>
      </c>
      <c r="AB29" s="53">
        <v>4926.5683178947475</v>
      </c>
    </row>
    <row r="30" spans="1:28" ht="15.95" customHeight="1">
      <c r="A30" s="66" t="s">
        <v>28</v>
      </c>
      <c r="B30" s="67" t="s">
        <v>29</v>
      </c>
      <c r="C30" s="52">
        <v>2465.8945420438654</v>
      </c>
      <c r="D30" s="53">
        <v>3049.2431928036435</v>
      </c>
      <c r="E30" s="53">
        <v>3236.1106737214263</v>
      </c>
      <c r="F30" s="53">
        <v>3464.4343585099323</v>
      </c>
      <c r="G30" s="53">
        <v>3564.0008470814355</v>
      </c>
      <c r="H30" s="53">
        <v>4276.0763841246271</v>
      </c>
      <c r="I30" s="53">
        <v>5018.8411380287307</v>
      </c>
      <c r="J30" s="53">
        <v>4889.0414750451137</v>
      </c>
      <c r="K30" s="53">
        <v>5308.0333668921267</v>
      </c>
      <c r="L30" s="53">
        <v>5636.6609489823959</v>
      </c>
      <c r="M30" s="53">
        <v>5503.880194119798</v>
      </c>
      <c r="N30" s="53">
        <v>6067.595623085248</v>
      </c>
      <c r="O30" s="53">
        <v>5942.3397838502351</v>
      </c>
      <c r="P30" s="53">
        <v>6542.5947518667181</v>
      </c>
      <c r="Q30" s="53">
        <v>6680.9942245610318</v>
      </c>
      <c r="R30" s="53">
        <v>7152.1788905458434</v>
      </c>
      <c r="S30" s="53">
        <v>7621.4912355159568</v>
      </c>
      <c r="T30" s="53">
        <v>7857.9057356771027</v>
      </c>
      <c r="U30" s="53">
        <v>9323.8924117530169</v>
      </c>
      <c r="V30" s="53">
        <v>10089.509318006296</v>
      </c>
      <c r="W30" s="53">
        <v>11642.374300150837</v>
      </c>
      <c r="X30" s="53">
        <v>10776.70541750671</v>
      </c>
      <c r="Y30" s="53">
        <v>12622.76741003222</v>
      </c>
      <c r="Z30" s="53">
        <v>14319.990706904475</v>
      </c>
      <c r="AA30" s="53">
        <v>12566.880533777738</v>
      </c>
      <c r="AB30" s="53">
        <v>14156.071947769951</v>
      </c>
    </row>
    <row r="31" spans="1:28" ht="15.95" customHeight="1">
      <c r="A31" s="68" t="s">
        <v>30</v>
      </c>
      <c r="B31" s="69" t="s">
        <v>38</v>
      </c>
      <c r="C31" s="56">
        <v>1371.725682151849</v>
      </c>
      <c r="D31" s="57">
        <v>1427.5159356512549</v>
      </c>
      <c r="E31" s="57">
        <v>1606.5525840991054</v>
      </c>
      <c r="F31" s="57">
        <v>1705.4112019710672</v>
      </c>
      <c r="G31" s="57">
        <v>1881.3278647166085</v>
      </c>
      <c r="H31" s="57">
        <v>2140.3397680996354</v>
      </c>
      <c r="I31" s="57">
        <v>2721.2930898760842</v>
      </c>
      <c r="J31" s="57">
        <v>2219.0429262177004</v>
      </c>
      <c r="K31" s="57">
        <v>2091.933679302937</v>
      </c>
      <c r="L31" s="57">
        <v>2072.1463725417921</v>
      </c>
      <c r="M31" s="57">
        <v>2594.1250609464651</v>
      </c>
      <c r="N31" s="57">
        <v>2681.6771573645588</v>
      </c>
      <c r="O31" s="57">
        <v>2858.6694932140072</v>
      </c>
      <c r="P31" s="57">
        <v>3039.6333696088332</v>
      </c>
      <c r="Q31" s="57">
        <v>3201.0817626182925</v>
      </c>
      <c r="R31" s="57">
        <v>3315.8170397911531</v>
      </c>
      <c r="S31" s="57">
        <v>3613.7638130401792</v>
      </c>
      <c r="T31" s="57">
        <v>4002.0707696560012</v>
      </c>
      <c r="U31" s="57">
        <v>4101.5501091118394</v>
      </c>
      <c r="V31" s="57">
        <v>4486.6032281102516</v>
      </c>
      <c r="W31" s="57">
        <v>5084.2807913035531</v>
      </c>
      <c r="X31" s="57">
        <v>5170.4504856117537</v>
      </c>
      <c r="Y31" s="57">
        <v>5386.9130741085673</v>
      </c>
      <c r="Z31" s="57">
        <v>5936.8529080839726</v>
      </c>
      <c r="AA31" s="57">
        <v>5992.4320300491117</v>
      </c>
      <c r="AB31" s="57">
        <v>6212.3509305485059</v>
      </c>
    </row>
    <row r="32" spans="1:28" ht="3.2" customHeight="1">
      <c r="A32" s="58"/>
      <c r="B32" s="59"/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ht="15.95" customHeight="1">
      <c r="A33" s="70" t="s">
        <v>32</v>
      </c>
      <c r="B33" s="71" t="s">
        <v>33</v>
      </c>
      <c r="C33" s="72">
        <v>17351.685933185188</v>
      </c>
      <c r="D33" s="72">
        <v>19197.887441234427</v>
      </c>
      <c r="E33" s="72">
        <v>18720.275280174712</v>
      </c>
      <c r="F33" s="72">
        <v>18835.373343760952</v>
      </c>
      <c r="G33" s="72">
        <v>17831.056524468171</v>
      </c>
      <c r="H33" s="72">
        <v>19300.077137988621</v>
      </c>
      <c r="I33" s="72">
        <v>21453.934296347579</v>
      </c>
      <c r="J33" s="72">
        <v>19067.132353659617</v>
      </c>
      <c r="K33" s="72">
        <v>19473.462599029353</v>
      </c>
      <c r="L33" s="72">
        <v>19525.2804818068</v>
      </c>
      <c r="M33" s="72">
        <v>18828.15991977755</v>
      </c>
      <c r="N33" s="72">
        <v>20087.994583362328</v>
      </c>
      <c r="O33" s="72">
        <v>19441.794619241336</v>
      </c>
      <c r="P33" s="72">
        <v>20825.827938700269</v>
      </c>
      <c r="Q33" s="72">
        <v>20962.017865099835</v>
      </c>
      <c r="R33" s="72">
        <v>21962.25402682503</v>
      </c>
      <c r="S33" s="72">
        <v>22614.130717220636</v>
      </c>
      <c r="T33" s="72">
        <v>22052.543460575649</v>
      </c>
      <c r="U33" s="72">
        <v>24448.066882408701</v>
      </c>
      <c r="V33" s="72">
        <v>25567.255180579865</v>
      </c>
      <c r="W33" s="72">
        <v>28664.110969741541</v>
      </c>
      <c r="X33" s="72">
        <v>25480.679187550588</v>
      </c>
      <c r="Y33" s="72">
        <v>28466.175007240192</v>
      </c>
      <c r="Z33" s="72">
        <v>31556.248365707099</v>
      </c>
      <c r="AA33" s="72">
        <v>27437.838687694555</v>
      </c>
      <c r="AB33" s="73">
        <v>30281.554667898923</v>
      </c>
    </row>
    <row r="34" spans="1:28" ht="3.2" customHeight="1">
      <c r="A34" s="3"/>
      <c r="B34" s="2"/>
      <c r="C34" s="74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21.95" customHeight="1">
      <c r="A35" s="62" t="s">
        <v>32</v>
      </c>
      <c r="B35" s="75" t="s">
        <v>89</v>
      </c>
      <c r="C35" s="65">
        <v>16644.926160597512</v>
      </c>
      <c r="D35" s="65">
        <v>18435.830285996781</v>
      </c>
      <c r="E35" s="65">
        <v>17911.00391183425</v>
      </c>
      <c r="F35" s="65">
        <v>18016.01587769901</v>
      </c>
      <c r="G35" s="65">
        <v>17009.403650092074</v>
      </c>
      <c r="H35" s="65">
        <v>18424.787228146437</v>
      </c>
      <c r="I35" s="65">
        <v>20542.355066059408</v>
      </c>
      <c r="J35" s="65">
        <v>18145.732061474144</v>
      </c>
      <c r="K35" s="65">
        <v>18554.663818768709</v>
      </c>
      <c r="L35" s="65">
        <v>18530.731003414563</v>
      </c>
      <c r="M35" s="65">
        <v>17737.864815943285</v>
      </c>
      <c r="N35" s="65">
        <v>18963.701377936835</v>
      </c>
      <c r="O35" s="65">
        <v>18280.781480589656</v>
      </c>
      <c r="P35" s="65">
        <v>19608.189171603972</v>
      </c>
      <c r="Q35" s="65">
        <v>19645.024656360416</v>
      </c>
      <c r="R35" s="65">
        <v>20592.034220342568</v>
      </c>
      <c r="S35" s="65">
        <v>21125.458122180851</v>
      </c>
      <c r="T35" s="65">
        <v>20601.521921430765</v>
      </c>
      <c r="U35" s="65">
        <v>22975.41556675687</v>
      </c>
      <c r="V35" s="65">
        <v>24006.925800143352</v>
      </c>
      <c r="W35" s="65">
        <v>26984.792346344064</v>
      </c>
      <c r="X35" s="65">
        <v>23882.087187299523</v>
      </c>
      <c r="Y35" s="65">
        <v>26832.828291593389</v>
      </c>
      <c r="Z35" s="65">
        <v>29778.388341980586</v>
      </c>
      <c r="AA35" s="65">
        <v>25663.231618239446</v>
      </c>
      <c r="AB35" s="76">
        <v>28315.92856968355</v>
      </c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3" orientation="landscape" horizontalDpi="4294967292" verticalDpi="4294967292" r:id="rId1"/>
  <headerFooter alignWithMargins="0">
    <oddHeader>&amp;L&amp;"Arial,Standard"Schweizerische Holzenergiestatistik 2015&amp;C&amp;"Arial,Fett"&amp;12Nutzenergie total&amp;"Arial,Standard"
&amp;10(in TJ, effektive Jahreswerte)&amp;R&amp;"Arial,Standard"Tabelle L</oddHeader>
    <oddFooter>&amp;R 30.08.2016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pageSetUpPr fitToPage="1"/>
  </sheetPr>
  <dimension ref="A1:AB46"/>
  <sheetViews>
    <sheetView zoomScale="80" zoomScaleNormal="80" workbookViewId="0"/>
  </sheetViews>
  <sheetFormatPr baseColWidth="10" defaultColWidth="11.42578125" defaultRowHeight="12"/>
  <cols>
    <col min="1" max="1" width="5.28515625" style="46" customWidth="1"/>
    <col min="2" max="2" width="31.5703125" style="46" customWidth="1"/>
    <col min="3" max="27" width="8.7109375" style="119" customWidth="1"/>
    <col min="28" max="28" width="8.7109375" style="46" customWidth="1"/>
    <col min="29" max="16384" width="11.42578125" style="46"/>
  </cols>
  <sheetData>
    <row r="1" spans="1:28" ht="15.75">
      <c r="A1" s="7" t="s">
        <v>128</v>
      </c>
      <c r="B1" s="110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</row>
    <row r="2" spans="1:28" ht="18.75" customHeight="1">
      <c r="A2" s="1" t="s">
        <v>7</v>
      </c>
      <c r="B2" s="1" t="s">
        <v>108</v>
      </c>
      <c r="C2" s="47">
        <v>1990</v>
      </c>
      <c r="D2" s="10">
        <v>1991</v>
      </c>
      <c r="E2" s="10">
        <v>1992</v>
      </c>
      <c r="F2" s="10">
        <v>1993</v>
      </c>
      <c r="G2" s="10">
        <v>1994</v>
      </c>
      <c r="H2" s="10">
        <v>1995</v>
      </c>
      <c r="I2" s="10">
        <v>1996</v>
      </c>
      <c r="J2" s="10">
        <v>1997</v>
      </c>
      <c r="K2" s="10">
        <v>1998</v>
      </c>
      <c r="L2" s="10">
        <v>1999</v>
      </c>
      <c r="M2" s="10">
        <v>2000</v>
      </c>
      <c r="N2" s="10">
        <v>2001</v>
      </c>
      <c r="O2" s="10">
        <v>2002</v>
      </c>
      <c r="P2" s="10">
        <v>2003</v>
      </c>
      <c r="Q2" s="10">
        <v>2004</v>
      </c>
      <c r="R2" s="10">
        <v>2005</v>
      </c>
      <c r="S2" s="10">
        <v>2006</v>
      </c>
      <c r="T2" s="10">
        <v>2007</v>
      </c>
      <c r="U2" s="10">
        <v>2008</v>
      </c>
      <c r="V2" s="10">
        <v>2009</v>
      </c>
      <c r="W2" s="10">
        <v>2010</v>
      </c>
      <c r="X2" s="10">
        <v>2011</v>
      </c>
      <c r="Y2" s="10">
        <v>2012</v>
      </c>
      <c r="Z2" s="10">
        <v>2013</v>
      </c>
      <c r="AA2" s="10">
        <v>2014</v>
      </c>
      <c r="AB2" s="10">
        <v>2015</v>
      </c>
    </row>
    <row r="3" spans="1:28" ht="14.1" customHeight="1">
      <c r="A3" s="94" t="s">
        <v>103</v>
      </c>
      <c r="B3" s="94" t="s">
        <v>40</v>
      </c>
      <c r="C3" s="95">
        <v>20720.392609477389</v>
      </c>
      <c r="D3" s="96">
        <v>22599.38459045261</v>
      </c>
      <c r="E3" s="96">
        <v>21414.080871023594</v>
      </c>
      <c r="F3" s="96">
        <v>21111.675409957723</v>
      </c>
      <c r="G3" s="96">
        <v>19216.704000549271</v>
      </c>
      <c r="H3" s="96">
        <v>20180.323253250033</v>
      </c>
      <c r="I3" s="96">
        <v>21651.135849878843</v>
      </c>
      <c r="J3" s="96">
        <v>18961.91753029087</v>
      </c>
      <c r="K3" s="96">
        <v>19357.337618829362</v>
      </c>
      <c r="L3" s="96">
        <v>19164.305591555047</v>
      </c>
      <c r="M3" s="96">
        <v>17651.157474879175</v>
      </c>
      <c r="N3" s="96">
        <v>18680.618098042683</v>
      </c>
      <c r="O3" s="96">
        <v>17697.879774853867</v>
      </c>
      <c r="P3" s="96">
        <v>18733.75826542528</v>
      </c>
      <c r="Q3" s="96">
        <v>18430.715845675946</v>
      </c>
      <c r="R3" s="96">
        <v>19051.785464904773</v>
      </c>
      <c r="S3" s="96">
        <v>18817.496909553171</v>
      </c>
      <c r="T3" s="96">
        <v>16970.741455755953</v>
      </c>
      <c r="U3" s="96">
        <v>18344.644111167749</v>
      </c>
      <c r="V3" s="96">
        <v>18279.608084396245</v>
      </c>
      <c r="W3" s="96">
        <v>20034.879235906119</v>
      </c>
      <c r="X3" s="96">
        <v>16427.961410688971</v>
      </c>
      <c r="Y3" s="96">
        <v>18109.491208112344</v>
      </c>
      <c r="Z3" s="96">
        <v>19969.990067609207</v>
      </c>
      <c r="AA3" s="96">
        <v>15998.750682178003</v>
      </c>
      <c r="AB3" s="96">
        <v>17681.32003798219</v>
      </c>
    </row>
    <row r="4" spans="1:28" ht="14.1" customHeight="1">
      <c r="A4" s="97" t="s">
        <v>109</v>
      </c>
      <c r="B4" s="97" t="s">
        <v>42</v>
      </c>
      <c r="C4" s="98">
        <v>426.89219269553769</v>
      </c>
      <c r="D4" s="99">
        <v>493.31021983991792</v>
      </c>
      <c r="E4" s="99">
        <v>483.1871634156883</v>
      </c>
      <c r="F4" s="99">
        <v>490.31816807708759</v>
      </c>
      <c r="G4" s="99">
        <v>444.84037614093438</v>
      </c>
      <c r="H4" s="99">
        <v>569.18706261637215</v>
      </c>
      <c r="I4" s="99">
        <v>629.56865919067263</v>
      </c>
      <c r="J4" s="99">
        <v>560.17807789971516</v>
      </c>
      <c r="K4" s="99">
        <v>579.78026613110501</v>
      </c>
      <c r="L4" s="99">
        <v>583.01005886247515</v>
      </c>
      <c r="M4" s="99">
        <v>542.27548816872718</v>
      </c>
      <c r="N4" s="99">
        <v>607.91585062789045</v>
      </c>
      <c r="O4" s="99">
        <v>586.60225861898743</v>
      </c>
      <c r="P4" s="99">
        <v>617.69304053172903</v>
      </c>
      <c r="Q4" s="99">
        <v>602.72977012928106</v>
      </c>
      <c r="R4" s="99">
        <v>618.10165731537086</v>
      </c>
      <c r="S4" s="99">
        <v>611.40234941627102</v>
      </c>
      <c r="T4" s="99">
        <v>575.78876602630157</v>
      </c>
      <c r="U4" s="99">
        <v>644.38528646457917</v>
      </c>
      <c r="V4" s="99">
        <v>655.92867939112216</v>
      </c>
      <c r="W4" s="99">
        <v>717.63737783279498</v>
      </c>
      <c r="X4" s="99">
        <v>603.26071175988557</v>
      </c>
      <c r="Y4" s="99">
        <v>747.89280154589869</v>
      </c>
      <c r="Z4" s="99">
        <v>682.28650352359216</v>
      </c>
      <c r="AA4" s="99">
        <v>555.62084034875568</v>
      </c>
      <c r="AB4" s="99">
        <v>598.82069426581791</v>
      </c>
    </row>
    <row r="5" spans="1:28" ht="14.1" customHeight="1">
      <c r="A5" s="97" t="s">
        <v>104</v>
      </c>
      <c r="B5" s="97" t="s">
        <v>43</v>
      </c>
      <c r="C5" s="98">
        <v>4503.001615391333</v>
      </c>
      <c r="D5" s="99">
        <v>4973.6926175126955</v>
      </c>
      <c r="E5" s="99">
        <v>5080.6323230303033</v>
      </c>
      <c r="F5" s="99">
        <v>5305.4024925055328</v>
      </c>
      <c r="G5" s="99">
        <v>5261.8321577830447</v>
      </c>
      <c r="H5" s="99">
        <v>5611.6109184758443</v>
      </c>
      <c r="I5" s="99">
        <v>6491.8885215367709</v>
      </c>
      <c r="J5" s="99">
        <v>5608.3074955555312</v>
      </c>
      <c r="K5" s="99">
        <v>5529.1646404960147</v>
      </c>
      <c r="L5" s="99">
        <v>5389.002077973244</v>
      </c>
      <c r="M5" s="99">
        <v>5459.3071609307653</v>
      </c>
      <c r="N5" s="99">
        <v>5820.8340347723915</v>
      </c>
      <c r="O5" s="99">
        <v>5772.2100134306593</v>
      </c>
      <c r="P5" s="99">
        <v>6202.9497022125634</v>
      </c>
      <c r="Q5" s="99">
        <v>6178.9889518438558</v>
      </c>
      <c r="R5" s="99">
        <v>6383.5779071993675</v>
      </c>
      <c r="S5" s="99">
        <v>6716.0123533121296</v>
      </c>
      <c r="T5" s="99">
        <v>7621.2224878424331</v>
      </c>
      <c r="U5" s="99">
        <v>8572.0114968938069</v>
      </c>
      <c r="V5" s="99">
        <v>8931.9480436101821</v>
      </c>
      <c r="W5" s="99">
        <v>9819.0127572630918</v>
      </c>
      <c r="X5" s="99">
        <v>9371.3754578341814</v>
      </c>
      <c r="Y5" s="99">
        <v>10058.617377748924</v>
      </c>
      <c r="Z5" s="99">
        <v>10845.012598308176</v>
      </c>
      <c r="AA5" s="99">
        <v>10323.053354956151</v>
      </c>
      <c r="AB5" s="99">
        <v>10461.052216918328</v>
      </c>
    </row>
    <row r="6" spans="1:28" ht="14.1" customHeight="1">
      <c r="A6" s="100" t="s">
        <v>105</v>
      </c>
      <c r="B6" s="100" t="s">
        <v>41</v>
      </c>
      <c r="C6" s="98">
        <v>2640.5593253820125</v>
      </c>
      <c r="D6" s="99">
        <v>3131.2248171965675</v>
      </c>
      <c r="E6" s="99">
        <v>3192.6745847842208</v>
      </c>
      <c r="F6" s="99">
        <v>3340.9494081748744</v>
      </c>
      <c r="G6" s="99">
        <v>3273.3443881203993</v>
      </c>
      <c r="H6" s="99">
        <v>3650.935929823163</v>
      </c>
      <c r="I6" s="99">
        <v>4123.0212028219557</v>
      </c>
      <c r="J6" s="99">
        <v>3757.4356578699667</v>
      </c>
      <c r="K6" s="99">
        <v>3902.4146936427464</v>
      </c>
      <c r="L6" s="99">
        <v>4028.7564908470781</v>
      </c>
      <c r="M6" s="99">
        <v>3843.4492569892118</v>
      </c>
      <c r="N6" s="99">
        <v>4179.6047305222673</v>
      </c>
      <c r="O6" s="99">
        <v>4050.6839404867815</v>
      </c>
      <c r="P6" s="99">
        <v>4456.009195601172</v>
      </c>
      <c r="Q6" s="99">
        <v>4635.8740733340874</v>
      </c>
      <c r="R6" s="99">
        <v>4998.629612932049</v>
      </c>
      <c r="S6" s="99">
        <v>5350.5978422716498</v>
      </c>
      <c r="T6" s="99">
        <v>5207.094341451193</v>
      </c>
      <c r="U6" s="99">
        <v>6034.8379930683686</v>
      </c>
      <c r="V6" s="99">
        <v>6368.8888232053159</v>
      </c>
      <c r="W6" s="99">
        <v>7216.483380511615</v>
      </c>
      <c r="X6" s="99">
        <v>6279.982205803929</v>
      </c>
      <c r="Y6" s="99">
        <v>7253.3713848838843</v>
      </c>
      <c r="Z6" s="99">
        <v>8174.5498804100971</v>
      </c>
      <c r="AA6" s="99">
        <v>6975.8606360898466</v>
      </c>
      <c r="AB6" s="99">
        <v>7885.4797179901288</v>
      </c>
    </row>
    <row r="7" spans="1:28" ht="14.1" customHeight="1">
      <c r="A7" s="97" t="s">
        <v>106</v>
      </c>
      <c r="B7" s="97" t="s">
        <v>100</v>
      </c>
      <c r="C7" s="98">
        <v>630.76275618653528</v>
      </c>
      <c r="D7" s="99">
        <v>576.65453770882277</v>
      </c>
      <c r="E7" s="99">
        <v>643.65883215761642</v>
      </c>
      <c r="F7" s="99">
        <v>632.8172404264601</v>
      </c>
      <c r="G7" s="99">
        <v>676.84810830396611</v>
      </c>
      <c r="H7" s="99">
        <v>668.83920889066349</v>
      </c>
      <c r="I7" s="99">
        <v>737.62057735670794</v>
      </c>
      <c r="J7" s="99">
        <v>780.2780009650694</v>
      </c>
      <c r="K7" s="99">
        <v>838.85214243449104</v>
      </c>
      <c r="L7" s="99">
        <v>917.35885405156364</v>
      </c>
      <c r="M7" s="99">
        <v>1030.4905304216709</v>
      </c>
      <c r="N7" s="99">
        <v>1104.1159013262077</v>
      </c>
      <c r="O7" s="99">
        <v>1211.700717037068</v>
      </c>
      <c r="P7" s="99">
        <v>1222.1672827059554</v>
      </c>
      <c r="Q7" s="99">
        <v>1309.828050128566</v>
      </c>
      <c r="R7" s="99">
        <v>1373.3493592115265</v>
      </c>
      <c r="S7" s="99">
        <v>1617.7954927818712</v>
      </c>
      <c r="T7" s="99">
        <v>1938.3470233531582</v>
      </c>
      <c r="U7" s="99">
        <v>2413.1668897441232</v>
      </c>
      <c r="V7" s="99">
        <v>2493.812822156744</v>
      </c>
      <c r="W7" s="99">
        <v>2002.6684124506357</v>
      </c>
      <c r="X7" s="99">
        <v>2653.5752809620362</v>
      </c>
      <c r="Y7" s="99">
        <v>3241.7031781456644</v>
      </c>
      <c r="Z7" s="99">
        <v>3456.8433480255389</v>
      </c>
      <c r="AA7" s="99">
        <v>3530.7203508568718</v>
      </c>
      <c r="AB7" s="99">
        <v>2469.8101949401012</v>
      </c>
    </row>
    <row r="8" spans="1:28" ht="14.1" customHeight="1">
      <c r="A8" s="101" t="s">
        <v>107</v>
      </c>
      <c r="B8" s="101" t="s">
        <v>99</v>
      </c>
      <c r="C8" s="102">
        <v>1632.9658300094638</v>
      </c>
      <c r="D8" s="103">
        <v>1707.9976515687172</v>
      </c>
      <c r="E8" s="103">
        <v>1679.8154738814119</v>
      </c>
      <c r="F8" s="103">
        <v>1673.4566698487388</v>
      </c>
      <c r="G8" s="103">
        <v>1581.4974404125574</v>
      </c>
      <c r="H8" s="103">
        <v>1670.6131995365099</v>
      </c>
      <c r="I8" s="103">
        <v>1740.572996525812</v>
      </c>
      <c r="J8" s="103">
        <v>1770.039279570379</v>
      </c>
      <c r="K8" s="103">
        <v>1815.2992681953408</v>
      </c>
      <c r="L8" s="103">
        <v>1903.9446656856685</v>
      </c>
      <c r="M8" s="103">
        <v>1987.8210107426471</v>
      </c>
      <c r="N8" s="103">
        <v>2037.0312610117126</v>
      </c>
      <c r="O8" s="103">
        <v>2113.9487408091913</v>
      </c>
      <c r="P8" s="103">
        <v>2206.3673140734509</v>
      </c>
      <c r="Q8" s="103">
        <v>2331.0158588131271</v>
      </c>
      <c r="R8" s="103">
        <v>2400.5170456413466</v>
      </c>
      <c r="S8" s="103">
        <v>2534.1169129118143</v>
      </c>
      <c r="T8" s="103">
        <v>2458.3865379237664</v>
      </c>
      <c r="U8" s="103">
        <v>2918.7982415896399</v>
      </c>
      <c r="V8" s="103">
        <v>3756.683279129747</v>
      </c>
      <c r="W8" s="103">
        <v>3760.7403084295224</v>
      </c>
      <c r="X8" s="103">
        <v>4017.5769266778443</v>
      </c>
      <c r="Y8" s="103">
        <v>4467.277536791732</v>
      </c>
      <c r="Z8" s="103">
        <v>4890.9508518443545</v>
      </c>
      <c r="AA8" s="103">
        <v>4695.8847660599949</v>
      </c>
      <c r="AB8" s="103">
        <v>4582.2086639509489</v>
      </c>
    </row>
    <row r="9" spans="1:28" ht="3.2" customHeight="1">
      <c r="A9" s="1"/>
      <c r="B9" s="1"/>
      <c r="C9" s="7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</row>
    <row r="10" spans="1:28" ht="15.95" customHeight="1">
      <c r="A10" s="111" t="s">
        <v>32</v>
      </c>
      <c r="B10" s="162" t="s">
        <v>33</v>
      </c>
      <c r="C10" s="163">
        <v>30554.57432914227</v>
      </c>
      <c r="D10" s="113">
        <v>33482.264434279336</v>
      </c>
      <c r="E10" s="113">
        <v>32494.049248292835</v>
      </c>
      <c r="F10" s="113">
        <v>32554.619388990417</v>
      </c>
      <c r="G10" s="113">
        <v>30455.066471310176</v>
      </c>
      <c r="H10" s="113">
        <v>32351.509572592589</v>
      </c>
      <c r="I10" s="113">
        <v>35373.807807310761</v>
      </c>
      <c r="J10" s="113">
        <v>31438.156042151531</v>
      </c>
      <c r="K10" s="113">
        <v>32022.848629729058</v>
      </c>
      <c r="L10" s="113">
        <v>31986.377738975072</v>
      </c>
      <c r="M10" s="113">
        <v>30514.500922132196</v>
      </c>
      <c r="N10" s="113">
        <v>32430.11987630315</v>
      </c>
      <c r="O10" s="113">
        <v>31433.025445236555</v>
      </c>
      <c r="P10" s="113">
        <v>33438.944800550154</v>
      </c>
      <c r="Q10" s="113">
        <v>33489.152549924867</v>
      </c>
      <c r="R10" s="113">
        <v>34825.961047204437</v>
      </c>
      <c r="S10" s="113">
        <v>35647.421860246905</v>
      </c>
      <c r="T10" s="113">
        <v>34771.580612352802</v>
      </c>
      <c r="U10" s="113">
        <v>38927.84401892827</v>
      </c>
      <c r="V10" s="113">
        <v>40486.869731889361</v>
      </c>
      <c r="W10" s="113">
        <v>43551.421472393777</v>
      </c>
      <c r="X10" s="113">
        <v>39353.731993726848</v>
      </c>
      <c r="Y10" s="113">
        <v>43878.353487228451</v>
      </c>
      <c r="Z10" s="113">
        <v>48019.633249720966</v>
      </c>
      <c r="AA10" s="113">
        <v>42079.890630489623</v>
      </c>
      <c r="AB10" s="113">
        <v>43678.691526047522</v>
      </c>
    </row>
    <row r="11" spans="1:28">
      <c r="A11" s="114"/>
      <c r="B11" s="114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</row>
    <row r="12" spans="1:28">
      <c r="A12" s="107"/>
      <c r="B12" s="107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</row>
    <row r="13" spans="1:28" ht="15.75">
      <c r="A13" s="7" t="s">
        <v>125</v>
      </c>
      <c r="B13" s="110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</row>
    <row r="14" spans="1:28" ht="18.75" customHeight="1">
      <c r="A14" s="1" t="s">
        <v>7</v>
      </c>
      <c r="B14" s="1" t="s">
        <v>108</v>
      </c>
      <c r="C14" s="47">
        <v>1990</v>
      </c>
      <c r="D14" s="10">
        <v>1991</v>
      </c>
      <c r="E14" s="10">
        <v>1992</v>
      </c>
      <c r="F14" s="10">
        <v>1993</v>
      </c>
      <c r="G14" s="10">
        <v>1994</v>
      </c>
      <c r="H14" s="10">
        <v>1995</v>
      </c>
      <c r="I14" s="10">
        <v>1996</v>
      </c>
      <c r="J14" s="10">
        <v>1997</v>
      </c>
      <c r="K14" s="10">
        <v>1998</v>
      </c>
      <c r="L14" s="10">
        <v>1999</v>
      </c>
      <c r="M14" s="10">
        <v>2000</v>
      </c>
      <c r="N14" s="10">
        <v>2001</v>
      </c>
      <c r="O14" s="10">
        <v>2002</v>
      </c>
      <c r="P14" s="10">
        <v>2003</v>
      </c>
      <c r="Q14" s="10">
        <v>2004</v>
      </c>
      <c r="R14" s="10">
        <v>2005</v>
      </c>
      <c r="S14" s="10">
        <v>2006</v>
      </c>
      <c r="T14" s="10">
        <v>2007</v>
      </c>
      <c r="U14" s="10">
        <v>2008</v>
      </c>
      <c r="V14" s="10">
        <v>2009</v>
      </c>
      <c r="W14" s="10">
        <v>2010</v>
      </c>
      <c r="X14" s="10">
        <v>2011</v>
      </c>
      <c r="Y14" s="10">
        <v>2012</v>
      </c>
      <c r="Z14" s="10">
        <v>2013</v>
      </c>
      <c r="AA14" s="10">
        <v>2014</v>
      </c>
      <c r="AB14" s="10">
        <v>2015</v>
      </c>
    </row>
    <row r="15" spans="1:28" ht="14.1" customHeight="1">
      <c r="A15" s="94" t="s">
        <v>103</v>
      </c>
      <c r="B15" s="94" t="s">
        <v>40</v>
      </c>
      <c r="C15" s="95">
        <v>20720.392609477389</v>
      </c>
      <c r="D15" s="96">
        <v>22599.38459045261</v>
      </c>
      <c r="E15" s="96">
        <v>21414.080871023594</v>
      </c>
      <c r="F15" s="96">
        <v>21111.675409957723</v>
      </c>
      <c r="G15" s="96">
        <v>19216.704000549271</v>
      </c>
      <c r="H15" s="96">
        <v>20180.323253250033</v>
      </c>
      <c r="I15" s="96">
        <v>21651.135849878843</v>
      </c>
      <c r="J15" s="96">
        <v>18961.91753029087</v>
      </c>
      <c r="K15" s="96">
        <v>19357.337618829362</v>
      </c>
      <c r="L15" s="96">
        <v>19164.305591555047</v>
      </c>
      <c r="M15" s="96">
        <v>17651.157474879175</v>
      </c>
      <c r="N15" s="96">
        <v>18680.618098042683</v>
      </c>
      <c r="O15" s="96">
        <v>17697.879774853867</v>
      </c>
      <c r="P15" s="96">
        <v>18733.75826542528</v>
      </c>
      <c r="Q15" s="96">
        <v>18430.715845675946</v>
      </c>
      <c r="R15" s="96">
        <v>19051.785464904773</v>
      </c>
      <c r="S15" s="96">
        <v>18817.496909553171</v>
      </c>
      <c r="T15" s="96">
        <v>16970.741455755953</v>
      </c>
      <c r="U15" s="96">
        <v>18344.644111167749</v>
      </c>
      <c r="V15" s="96">
        <v>18279.608084396245</v>
      </c>
      <c r="W15" s="96">
        <v>20034.879235906119</v>
      </c>
      <c r="X15" s="96">
        <v>16427.961410688971</v>
      </c>
      <c r="Y15" s="96">
        <v>18109.491208112344</v>
      </c>
      <c r="Z15" s="96">
        <v>19969.990067609207</v>
      </c>
      <c r="AA15" s="96">
        <v>15998.750682178003</v>
      </c>
      <c r="AB15" s="96">
        <v>17681.32003798219</v>
      </c>
    </row>
    <row r="16" spans="1:28" ht="14.1" customHeight="1">
      <c r="A16" s="97" t="s">
        <v>109</v>
      </c>
      <c r="B16" s="97" t="s">
        <v>42</v>
      </c>
      <c r="C16" s="98">
        <v>426.89219269553769</v>
      </c>
      <c r="D16" s="99">
        <v>493.31021983991792</v>
      </c>
      <c r="E16" s="99">
        <v>483.1871634156883</v>
      </c>
      <c r="F16" s="99">
        <v>490.31816807708759</v>
      </c>
      <c r="G16" s="99">
        <v>444.84037614093438</v>
      </c>
      <c r="H16" s="99">
        <v>569.18706261637215</v>
      </c>
      <c r="I16" s="99">
        <v>629.56865919067263</v>
      </c>
      <c r="J16" s="99">
        <v>560.17807789971516</v>
      </c>
      <c r="K16" s="99">
        <v>579.78026613110501</v>
      </c>
      <c r="L16" s="99">
        <v>583.01005886247515</v>
      </c>
      <c r="M16" s="99">
        <v>542.27548816872718</v>
      </c>
      <c r="N16" s="99">
        <v>607.91585062789045</v>
      </c>
      <c r="O16" s="99">
        <v>586.60225861898743</v>
      </c>
      <c r="P16" s="99">
        <v>617.69304053172903</v>
      </c>
      <c r="Q16" s="99">
        <v>602.72977012928106</v>
      </c>
      <c r="R16" s="99">
        <v>618.10165731537086</v>
      </c>
      <c r="S16" s="99">
        <v>611.40234941627102</v>
      </c>
      <c r="T16" s="99">
        <v>575.78876602630157</v>
      </c>
      <c r="U16" s="99">
        <v>644.38528646457917</v>
      </c>
      <c r="V16" s="99">
        <v>655.92867939112216</v>
      </c>
      <c r="W16" s="99">
        <v>717.63737783279498</v>
      </c>
      <c r="X16" s="99">
        <v>603.26071175988557</v>
      </c>
      <c r="Y16" s="99">
        <v>747.89280154589869</v>
      </c>
      <c r="Z16" s="99">
        <v>682.28650352359216</v>
      </c>
      <c r="AA16" s="99">
        <v>555.62084034875568</v>
      </c>
      <c r="AB16" s="99">
        <v>598.82069426581791</v>
      </c>
    </row>
    <row r="17" spans="1:28" ht="14.1" customHeight="1">
      <c r="A17" s="97" t="s">
        <v>104</v>
      </c>
      <c r="B17" s="97" t="s">
        <v>43</v>
      </c>
      <c r="C17" s="98">
        <v>4503.001615391333</v>
      </c>
      <c r="D17" s="99">
        <v>4973.6926175126955</v>
      </c>
      <c r="E17" s="99">
        <v>5080.6323230303033</v>
      </c>
      <c r="F17" s="99">
        <v>5305.4024925055328</v>
      </c>
      <c r="G17" s="99">
        <v>5261.8321577830447</v>
      </c>
      <c r="H17" s="99">
        <v>5611.6109184758443</v>
      </c>
      <c r="I17" s="99">
        <v>6491.8885215367709</v>
      </c>
      <c r="J17" s="99">
        <v>5608.3074955555312</v>
      </c>
      <c r="K17" s="99">
        <v>5529.1646404960147</v>
      </c>
      <c r="L17" s="99">
        <v>5389.002077973244</v>
      </c>
      <c r="M17" s="99">
        <v>5459.3071609307653</v>
      </c>
      <c r="N17" s="99">
        <v>5820.8340347723915</v>
      </c>
      <c r="O17" s="99">
        <v>5772.2100134306593</v>
      </c>
      <c r="P17" s="99">
        <v>6202.9497022125634</v>
      </c>
      <c r="Q17" s="99">
        <v>6178.9889518438558</v>
      </c>
      <c r="R17" s="99">
        <v>6383.5779071993675</v>
      </c>
      <c r="S17" s="99">
        <v>6716.0123533121296</v>
      </c>
      <c r="T17" s="99">
        <v>7621.2224878424331</v>
      </c>
      <c r="U17" s="99">
        <v>8572.0114968938069</v>
      </c>
      <c r="V17" s="99">
        <v>8931.9480436101821</v>
      </c>
      <c r="W17" s="99">
        <v>9819.0127572630918</v>
      </c>
      <c r="X17" s="99">
        <v>9371.3754578341814</v>
      </c>
      <c r="Y17" s="99">
        <v>10058.617377748924</v>
      </c>
      <c r="Z17" s="99">
        <v>10845.012598308176</v>
      </c>
      <c r="AA17" s="99">
        <v>10323.053354956151</v>
      </c>
      <c r="AB17" s="99">
        <v>10461.052216918328</v>
      </c>
    </row>
    <row r="18" spans="1:28" ht="14.1" customHeight="1">
      <c r="A18" s="100" t="s">
        <v>105</v>
      </c>
      <c r="B18" s="100" t="s">
        <v>41</v>
      </c>
      <c r="C18" s="98">
        <v>2640.5593253820125</v>
      </c>
      <c r="D18" s="99">
        <v>3131.2248171965675</v>
      </c>
      <c r="E18" s="99">
        <v>3192.6745847842208</v>
      </c>
      <c r="F18" s="99">
        <v>3340.9494081748744</v>
      </c>
      <c r="G18" s="99">
        <v>3273.3443881203993</v>
      </c>
      <c r="H18" s="99">
        <v>3650.935929823163</v>
      </c>
      <c r="I18" s="99">
        <v>4123.0212028219557</v>
      </c>
      <c r="J18" s="99">
        <v>3757.4356578699667</v>
      </c>
      <c r="K18" s="99">
        <v>3902.4146936427464</v>
      </c>
      <c r="L18" s="99">
        <v>4028.7564908470781</v>
      </c>
      <c r="M18" s="99">
        <v>3843.4492569892118</v>
      </c>
      <c r="N18" s="99">
        <v>4179.6047305222673</v>
      </c>
      <c r="O18" s="99">
        <v>4050.6839404867815</v>
      </c>
      <c r="P18" s="99">
        <v>4456.009195601172</v>
      </c>
      <c r="Q18" s="99">
        <v>4635.8740733340874</v>
      </c>
      <c r="R18" s="99">
        <v>4998.629612932049</v>
      </c>
      <c r="S18" s="99">
        <v>5350.5978422716498</v>
      </c>
      <c r="T18" s="99">
        <v>5207.094341451193</v>
      </c>
      <c r="U18" s="99">
        <v>6034.8379930683686</v>
      </c>
      <c r="V18" s="99">
        <v>6368.8888232053159</v>
      </c>
      <c r="W18" s="99">
        <v>7216.483380511615</v>
      </c>
      <c r="X18" s="99">
        <v>6279.982205803929</v>
      </c>
      <c r="Y18" s="99">
        <v>7253.3713848838843</v>
      </c>
      <c r="Z18" s="99">
        <v>8174.5498804100971</v>
      </c>
      <c r="AA18" s="99">
        <v>6975.8606360898466</v>
      </c>
      <c r="AB18" s="99">
        <v>7885.4797179901288</v>
      </c>
    </row>
    <row r="19" spans="1:28" ht="14.1" customHeight="1">
      <c r="A19" s="97" t="s">
        <v>106</v>
      </c>
      <c r="B19" s="97" t="s">
        <v>100</v>
      </c>
      <c r="C19" s="98">
        <v>35.190922196000123</v>
      </c>
      <c r="D19" s="99">
        <v>36.56594927754108</v>
      </c>
      <c r="E19" s="99">
        <v>65.613778039028986</v>
      </c>
      <c r="F19" s="99">
        <v>48.413382275199716</v>
      </c>
      <c r="G19" s="99">
        <v>59.130748716524053</v>
      </c>
      <c r="H19" s="99">
        <v>46.809815589366849</v>
      </c>
      <c r="I19" s="99">
        <v>66.62139200013506</v>
      </c>
      <c r="J19" s="99">
        <v>48.683577543012632</v>
      </c>
      <c r="K19" s="99">
        <v>60.701816567521142</v>
      </c>
      <c r="L19" s="99">
        <v>64.315374835822766</v>
      </c>
      <c r="M19" s="99">
        <v>63.863669596928624</v>
      </c>
      <c r="N19" s="99">
        <v>67.629859029268403</v>
      </c>
      <c r="O19" s="99">
        <v>120.35360255862145</v>
      </c>
      <c r="P19" s="99">
        <v>156.08782872991887</v>
      </c>
      <c r="Q19" s="99">
        <v>168.71729199595208</v>
      </c>
      <c r="R19" s="99">
        <v>189.51909226926267</v>
      </c>
      <c r="S19" s="99">
        <v>256.70438556340406</v>
      </c>
      <c r="T19" s="99">
        <v>611.68021972346423</v>
      </c>
      <c r="U19" s="99">
        <v>1105.6461182782409</v>
      </c>
      <c r="V19" s="99">
        <v>1282.7134684207194</v>
      </c>
      <c r="W19" s="99">
        <v>802.42162286594817</v>
      </c>
      <c r="X19" s="99">
        <v>1382.8124902314325</v>
      </c>
      <c r="Y19" s="99">
        <v>1887.2756371127371</v>
      </c>
      <c r="Z19" s="99">
        <v>2005.7275734131683</v>
      </c>
      <c r="AA19" s="99">
        <v>2014.5234688050555</v>
      </c>
      <c r="AB19" s="99">
        <v>1004.8981046585844</v>
      </c>
    </row>
    <row r="20" spans="1:28" ht="14.1" customHeight="1">
      <c r="A20" s="101" t="s">
        <v>107</v>
      </c>
      <c r="B20" s="101" t="s">
        <v>99</v>
      </c>
      <c r="C20" s="102">
        <v>-8.7042501547052191E-14</v>
      </c>
      <c r="D20" s="103">
        <v>-3.3293697847703782E-13</v>
      </c>
      <c r="E20" s="103">
        <v>0</v>
      </c>
      <c r="F20" s="103">
        <v>-2.7609423522423349E-13</v>
      </c>
      <c r="G20" s="103">
        <v>-1.1585062853186612E-13</v>
      </c>
      <c r="H20" s="103">
        <v>63.778624837806902</v>
      </c>
      <c r="I20" s="103">
        <v>156.2775898823854</v>
      </c>
      <c r="J20" s="103">
        <v>186.68480699243656</v>
      </c>
      <c r="K20" s="103">
        <v>188.58911406231095</v>
      </c>
      <c r="L20" s="103">
        <v>175.50820890141009</v>
      </c>
      <c r="M20" s="103">
        <v>151.19987156738975</v>
      </c>
      <c r="N20" s="103">
        <v>141.46821530865267</v>
      </c>
      <c r="O20" s="103">
        <v>169.48209528763891</v>
      </c>
      <c r="P20" s="103">
        <v>247.93499204948785</v>
      </c>
      <c r="Q20" s="103">
        <v>281.91173694574184</v>
      </c>
      <c r="R20" s="103">
        <v>279.4269357836111</v>
      </c>
      <c r="S20" s="103">
        <v>241.49758973028327</v>
      </c>
      <c r="T20" s="103">
        <v>223.75144752146079</v>
      </c>
      <c r="U20" s="103">
        <v>637.45947067152326</v>
      </c>
      <c r="V20" s="103">
        <v>1403.0775660977724</v>
      </c>
      <c r="W20" s="103">
        <v>1301.0979233902108</v>
      </c>
      <c r="X20" s="103">
        <v>1660.8823423044482</v>
      </c>
      <c r="Y20" s="103">
        <v>2087.5789102886597</v>
      </c>
      <c r="Z20" s="103">
        <v>2458.9056455127252</v>
      </c>
      <c r="AA20" s="103">
        <v>2305.9860938878114</v>
      </c>
      <c r="AB20" s="103">
        <v>2066.9222735444669</v>
      </c>
    </row>
    <row r="21" spans="1:28" ht="3.2" customHeight="1">
      <c r="A21" s="1"/>
      <c r="B21" s="1"/>
      <c r="C21" s="7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</row>
    <row r="22" spans="1:28" ht="24" customHeight="1">
      <c r="A22" s="111" t="s">
        <v>32</v>
      </c>
      <c r="B22" s="164" t="s">
        <v>89</v>
      </c>
      <c r="C22" s="163">
        <v>28326.036665142274</v>
      </c>
      <c r="D22" s="113">
        <v>31234.178194279335</v>
      </c>
      <c r="E22" s="113">
        <v>30236.188720292834</v>
      </c>
      <c r="F22" s="113">
        <v>30296.75886099042</v>
      </c>
      <c r="G22" s="113">
        <v>28255.851671310178</v>
      </c>
      <c r="H22" s="113">
        <v>30122.645604592592</v>
      </c>
      <c r="I22" s="113">
        <v>33118.513215310755</v>
      </c>
      <c r="J22" s="113">
        <v>29123.207146151533</v>
      </c>
      <c r="K22" s="113">
        <v>29617.988149729059</v>
      </c>
      <c r="L22" s="113">
        <v>29404.897802975076</v>
      </c>
      <c r="M22" s="113">
        <v>27711.2529221322</v>
      </c>
      <c r="N22" s="113">
        <v>29498.070788303154</v>
      </c>
      <c r="O22" s="113">
        <v>28397.211685236558</v>
      </c>
      <c r="P22" s="113">
        <v>30414.433024550155</v>
      </c>
      <c r="Q22" s="113">
        <v>30298.937669924868</v>
      </c>
      <c r="R22" s="113">
        <v>31521.04067040444</v>
      </c>
      <c r="S22" s="113">
        <v>31993.71142984691</v>
      </c>
      <c r="T22" s="113">
        <v>31210.278718320802</v>
      </c>
      <c r="U22" s="113">
        <v>35338.984476544269</v>
      </c>
      <c r="V22" s="113">
        <v>36922.16466512136</v>
      </c>
      <c r="W22" s="113">
        <v>39891.53229776978</v>
      </c>
      <c r="X22" s="113">
        <v>35726.27461862284</v>
      </c>
      <c r="Y22" s="113">
        <v>40144.227319692451</v>
      </c>
      <c r="Z22" s="113">
        <v>44136.472268776968</v>
      </c>
      <c r="AA22" s="113">
        <v>38173.795076265626</v>
      </c>
      <c r="AB22" s="113">
        <v>39698.493045359515</v>
      </c>
    </row>
    <row r="23" spans="1:28">
      <c r="A23" s="114"/>
      <c r="B23" s="114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</row>
    <row r="24" spans="1:28">
      <c r="A24" s="107"/>
      <c r="B24" s="107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</row>
    <row r="25" spans="1:28" ht="15.75">
      <c r="A25" s="7" t="s">
        <v>127</v>
      </c>
      <c r="B25" s="110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</row>
    <row r="26" spans="1:28" ht="18.75" customHeight="1">
      <c r="A26" s="1" t="s">
        <v>7</v>
      </c>
      <c r="B26" s="1" t="s">
        <v>108</v>
      </c>
      <c r="C26" s="47">
        <v>1990</v>
      </c>
      <c r="D26" s="10">
        <v>1991</v>
      </c>
      <c r="E26" s="10">
        <v>1992</v>
      </c>
      <c r="F26" s="10">
        <v>1993</v>
      </c>
      <c r="G26" s="10">
        <v>1994</v>
      </c>
      <c r="H26" s="10">
        <v>1995</v>
      </c>
      <c r="I26" s="10">
        <v>1996</v>
      </c>
      <c r="J26" s="10">
        <v>1997</v>
      </c>
      <c r="K26" s="10">
        <v>1998</v>
      </c>
      <c r="L26" s="10">
        <v>1999</v>
      </c>
      <c r="M26" s="10">
        <v>2000</v>
      </c>
      <c r="N26" s="10">
        <v>2001</v>
      </c>
      <c r="O26" s="10">
        <v>2002</v>
      </c>
      <c r="P26" s="10">
        <v>2003</v>
      </c>
      <c r="Q26" s="10">
        <v>2004</v>
      </c>
      <c r="R26" s="10">
        <v>2005</v>
      </c>
      <c r="S26" s="10">
        <v>2006</v>
      </c>
      <c r="T26" s="10">
        <v>2007</v>
      </c>
      <c r="U26" s="10">
        <v>2008</v>
      </c>
      <c r="V26" s="10">
        <v>2009</v>
      </c>
      <c r="W26" s="10">
        <v>2010</v>
      </c>
      <c r="X26" s="10">
        <v>2011</v>
      </c>
      <c r="Y26" s="10">
        <v>2012</v>
      </c>
      <c r="Z26" s="10">
        <v>2013</v>
      </c>
      <c r="AA26" s="10">
        <v>2014</v>
      </c>
      <c r="AB26" s="10">
        <v>2015</v>
      </c>
    </row>
    <row r="27" spans="1:28" ht="14.1" customHeight="1">
      <c r="A27" s="94" t="s">
        <v>103</v>
      </c>
      <c r="B27" s="94" t="s">
        <v>40</v>
      </c>
      <c r="C27" s="95">
        <v>12081.02782729128</v>
      </c>
      <c r="D27" s="96">
        <v>13193.97864097954</v>
      </c>
      <c r="E27" s="96">
        <v>12531.688219140486</v>
      </c>
      <c r="F27" s="96">
        <v>12387.561072019538</v>
      </c>
      <c r="G27" s="96">
        <v>11326.868507229898</v>
      </c>
      <c r="H27" s="96">
        <v>11966.746629299472</v>
      </c>
      <c r="I27" s="96">
        <v>12915.515041062828</v>
      </c>
      <c r="J27" s="96">
        <v>11374.293471049379</v>
      </c>
      <c r="K27" s="96">
        <v>11659.094166627301</v>
      </c>
      <c r="L27" s="96">
        <v>11602.665484187293</v>
      </c>
      <c r="M27" s="96">
        <v>10763.902995831595</v>
      </c>
      <c r="N27" s="96">
        <v>11482.057974416031</v>
      </c>
      <c r="O27" s="96">
        <v>10969.294009118548</v>
      </c>
      <c r="P27" s="96">
        <v>11686.735159947455</v>
      </c>
      <c r="Q27" s="96">
        <v>11587.291640755657</v>
      </c>
      <c r="R27" s="96">
        <v>12089.336763860483</v>
      </c>
      <c r="S27" s="96">
        <v>12089.375171479358</v>
      </c>
      <c r="T27" s="96">
        <v>11000.220669179831</v>
      </c>
      <c r="U27" s="96">
        <v>11994.808884340686</v>
      </c>
      <c r="V27" s="96">
        <v>12047.743634222603</v>
      </c>
      <c r="W27" s="96">
        <v>13358.297118563463</v>
      </c>
      <c r="X27" s="96">
        <v>11059.385882924727</v>
      </c>
      <c r="Y27" s="96">
        <v>12284.667338409203</v>
      </c>
      <c r="Z27" s="96">
        <v>13689.644471839256</v>
      </c>
      <c r="AA27" s="96">
        <v>11059.303762900863</v>
      </c>
      <c r="AB27" s="96">
        <v>12310.105566794933</v>
      </c>
    </row>
    <row r="28" spans="1:28" ht="14.1" customHeight="1">
      <c r="A28" s="97" t="s">
        <v>109</v>
      </c>
      <c r="B28" s="97" t="s">
        <v>42</v>
      </c>
      <c r="C28" s="98">
        <v>231.79527904601764</v>
      </c>
      <c r="D28" s="99">
        <v>272.01041738449504</v>
      </c>
      <c r="E28" s="99">
        <v>269.57424039480964</v>
      </c>
      <c r="F28" s="99">
        <v>276.86261240693386</v>
      </c>
      <c r="G28" s="99">
        <v>252.98765118787693</v>
      </c>
      <c r="H28" s="99">
        <v>343.92576214806439</v>
      </c>
      <c r="I28" s="99">
        <v>387.61234037076861</v>
      </c>
      <c r="J28" s="99">
        <v>348.56712931980707</v>
      </c>
      <c r="K28" s="99">
        <v>365.7773720111976</v>
      </c>
      <c r="L28" s="99">
        <v>372.6968562945425</v>
      </c>
      <c r="M28" s="99">
        <v>352.21813211286451</v>
      </c>
      <c r="N28" s="99">
        <v>403.47963181898638</v>
      </c>
      <c r="O28" s="99">
        <v>394.17539829746329</v>
      </c>
      <c r="P28" s="99">
        <v>418.4268373949223</v>
      </c>
      <c r="Q28" s="99">
        <v>411.75977723991087</v>
      </c>
      <c r="R28" s="99">
        <v>424.92897568348786</v>
      </c>
      <c r="S28" s="99">
        <v>424.72675517709723</v>
      </c>
      <c r="T28" s="99">
        <v>405.73513144167521</v>
      </c>
      <c r="U28" s="99">
        <v>459.41550562302996</v>
      </c>
      <c r="V28" s="99">
        <v>472.69002358878026</v>
      </c>
      <c r="W28" s="99">
        <v>522.03117924546564</v>
      </c>
      <c r="X28" s="99">
        <v>444.07135071163822</v>
      </c>
      <c r="Y28" s="99">
        <v>561.09530010575475</v>
      </c>
      <c r="Z28" s="99">
        <v>511.3038356385822</v>
      </c>
      <c r="AA28" s="99">
        <v>420.28965167932853</v>
      </c>
      <c r="AB28" s="99">
        <v>455.816288711033</v>
      </c>
    </row>
    <row r="29" spans="1:28" ht="14.1" customHeight="1">
      <c r="A29" s="97" t="s">
        <v>104</v>
      </c>
      <c r="B29" s="97" t="s">
        <v>43</v>
      </c>
      <c r="C29" s="98">
        <v>2714.6390514412637</v>
      </c>
      <c r="D29" s="99">
        <v>3031.3390983805339</v>
      </c>
      <c r="E29" s="99">
        <v>3103.8272073275639</v>
      </c>
      <c r="F29" s="99">
        <v>3248.6109165566018</v>
      </c>
      <c r="G29" s="99">
        <v>3319.0910942823452</v>
      </c>
      <c r="H29" s="99">
        <v>3674.8296940605251</v>
      </c>
      <c r="I29" s="99">
        <v>4362.8153942939171</v>
      </c>
      <c r="J29" s="99">
        <v>3755.7542131637201</v>
      </c>
      <c r="K29" s="99">
        <v>3735.7429714333384</v>
      </c>
      <c r="L29" s="99">
        <v>3664.3088739428326</v>
      </c>
      <c r="M29" s="99">
        <v>3831.5808019408087</v>
      </c>
      <c r="N29" s="99">
        <v>4058.7763420712499</v>
      </c>
      <c r="O29" s="99">
        <v>3943.4827551906478</v>
      </c>
      <c r="P29" s="99">
        <v>4182.2307800267135</v>
      </c>
      <c r="Q29" s="99">
        <v>4155.5731052505835</v>
      </c>
      <c r="R29" s="99">
        <v>4298.8855425699539</v>
      </c>
      <c r="S29" s="99">
        <v>4523.3815079036722</v>
      </c>
      <c r="T29" s="99">
        <v>5025.9125623674981</v>
      </c>
      <c r="U29" s="99">
        <v>5453.6757952491334</v>
      </c>
      <c r="V29" s="99">
        <v>5775.3341720570597</v>
      </c>
      <c r="W29" s="99">
        <v>6619.4487283732487</v>
      </c>
      <c r="X29" s="99">
        <v>6326.6851481500589</v>
      </c>
      <c r="Y29" s="99">
        <v>6812.3809484119738</v>
      </c>
      <c r="Z29" s="99">
        <v>7389.8438058153733</v>
      </c>
      <c r="AA29" s="99">
        <v>6943.8736796268195</v>
      </c>
      <c r="AB29" s="99">
        <v>7397.3239107850713</v>
      </c>
    </row>
    <row r="30" spans="1:28" ht="14.1" customHeight="1">
      <c r="A30" s="100" t="s">
        <v>105</v>
      </c>
      <c r="B30" s="100" t="s">
        <v>41</v>
      </c>
      <c r="C30" s="98">
        <v>1596.943802433851</v>
      </c>
      <c r="D30" s="99">
        <v>1916.8379764542328</v>
      </c>
      <c r="E30" s="99">
        <v>1967.5531031465707</v>
      </c>
      <c r="F30" s="99">
        <v>2074.9507188014059</v>
      </c>
      <c r="G30" s="99">
        <v>2072.9264534710628</v>
      </c>
      <c r="H30" s="99">
        <v>2359.9255942562127</v>
      </c>
      <c r="I30" s="99">
        <v>2708.4022609040271</v>
      </c>
      <c r="J30" s="99">
        <v>2490.5796890735282</v>
      </c>
      <c r="K30" s="99">
        <v>2608.4996012037473</v>
      </c>
      <c r="L30" s="99">
        <v>2717.9324681301218</v>
      </c>
      <c r="M30" s="99">
        <v>2627.8890483119471</v>
      </c>
      <c r="N30" s="99">
        <v>2867.4506713041787</v>
      </c>
      <c r="O30" s="99">
        <v>2781.0435683143428</v>
      </c>
      <c r="P30" s="99">
        <v>3066.5656274636935</v>
      </c>
      <c r="Q30" s="99">
        <v>3211.069088073129</v>
      </c>
      <c r="R30" s="99">
        <v>3489.3923364610796</v>
      </c>
      <c r="S30" s="99">
        <v>3781.9591919153149</v>
      </c>
      <c r="T30" s="99">
        <v>3696.8569718916092</v>
      </c>
      <c r="U30" s="99">
        <v>4302.1773932054839</v>
      </c>
      <c r="V30" s="99">
        <v>4570.9643258706665</v>
      </c>
      <c r="W30" s="99">
        <v>5228.4076543578394</v>
      </c>
      <c r="X30" s="99">
        <v>4550.4700584867915</v>
      </c>
      <c r="Y30" s="99">
        <v>5292.8268149288197</v>
      </c>
      <c r="Z30" s="99">
        <v>5996.9625012104152</v>
      </c>
      <c r="AA30" s="99">
        <v>5153.555306946264</v>
      </c>
      <c r="AB30" s="99">
        <v>5912.327687253327</v>
      </c>
    </row>
    <row r="31" spans="1:28" ht="14.1" customHeight="1">
      <c r="A31" s="97" t="s">
        <v>106</v>
      </c>
      <c r="B31" s="97" t="s">
        <v>100</v>
      </c>
      <c r="C31" s="98">
        <v>209.40020934813296</v>
      </c>
      <c r="D31" s="99">
        <v>204.74359430386031</v>
      </c>
      <c r="E31" s="99">
        <v>245.54635371359615</v>
      </c>
      <c r="F31" s="99">
        <v>240.10551047849435</v>
      </c>
      <c r="G31" s="99">
        <v>268.31651559048481</v>
      </c>
      <c r="H31" s="99">
        <v>277.88286590150938</v>
      </c>
      <c r="I31" s="99">
        <v>321.50125676321079</v>
      </c>
      <c r="J31" s="99">
        <v>328.08097827169252</v>
      </c>
      <c r="K31" s="99">
        <v>342.40215460541208</v>
      </c>
      <c r="L31" s="99">
        <v>375.91321776010523</v>
      </c>
      <c r="M31" s="99">
        <v>425.22393836218521</v>
      </c>
      <c r="N31" s="99">
        <v>447.12495408320171</v>
      </c>
      <c r="O31" s="99">
        <v>497.92216983945008</v>
      </c>
      <c r="P31" s="99">
        <v>527.38411653864466</v>
      </c>
      <c r="Q31" s="99">
        <v>575.73107283151717</v>
      </c>
      <c r="R31" s="99">
        <v>608.09876534255625</v>
      </c>
      <c r="S31" s="99">
        <v>712.87678449811619</v>
      </c>
      <c r="T31" s="99">
        <v>872.81399401485726</v>
      </c>
      <c r="U31" s="99">
        <v>1009.4691745257284</v>
      </c>
      <c r="V31" s="99">
        <v>1085.1631352226132</v>
      </c>
      <c r="W31" s="99">
        <v>1035.1682637446738</v>
      </c>
      <c r="X31" s="99">
        <v>1253.509838321294</v>
      </c>
      <c r="Y31" s="99">
        <v>1497.964963204585</v>
      </c>
      <c r="Z31" s="99">
        <v>1663.7011534244098</v>
      </c>
      <c r="AA31" s="99">
        <v>1672.7993872265133</v>
      </c>
      <c r="AB31" s="99">
        <v>1384.2521992158918</v>
      </c>
    </row>
    <row r="32" spans="1:28" ht="13.5" customHeight="1">
      <c r="A32" s="101" t="s">
        <v>107</v>
      </c>
      <c r="B32" s="101" t="s">
        <v>99</v>
      </c>
      <c r="C32" s="102">
        <v>517.8797636246444</v>
      </c>
      <c r="D32" s="103">
        <v>578.9777137317642</v>
      </c>
      <c r="E32" s="103">
        <v>602.08615645168481</v>
      </c>
      <c r="F32" s="103">
        <v>607.28251349797995</v>
      </c>
      <c r="G32" s="103">
        <v>590.86630270650244</v>
      </c>
      <c r="H32" s="103">
        <v>676.76659232283839</v>
      </c>
      <c r="I32" s="103">
        <v>758.0880029528289</v>
      </c>
      <c r="J32" s="103">
        <v>769.85687278148737</v>
      </c>
      <c r="K32" s="103">
        <v>761.94633314835744</v>
      </c>
      <c r="L32" s="103">
        <v>791.76358149190435</v>
      </c>
      <c r="M32" s="103">
        <v>827.3450032181504</v>
      </c>
      <c r="N32" s="103">
        <v>829.10500966867801</v>
      </c>
      <c r="O32" s="103">
        <v>855.87671848088019</v>
      </c>
      <c r="P32" s="103">
        <v>944.48541732884451</v>
      </c>
      <c r="Q32" s="103">
        <v>1020.5931809490355</v>
      </c>
      <c r="R32" s="103">
        <v>1051.6116429074734</v>
      </c>
      <c r="S32" s="103">
        <v>1081.8113062470793</v>
      </c>
      <c r="T32" s="103">
        <v>1051.0041316801764</v>
      </c>
      <c r="U32" s="103">
        <v>1228.5201294646436</v>
      </c>
      <c r="V32" s="103">
        <v>1615.3598896181411</v>
      </c>
      <c r="W32" s="103">
        <v>1900.7580254568456</v>
      </c>
      <c r="X32" s="103">
        <v>1846.5569089560786</v>
      </c>
      <c r="Y32" s="103">
        <v>2017.2396421798512</v>
      </c>
      <c r="Z32" s="103">
        <v>2304.7925977790646</v>
      </c>
      <c r="AA32" s="103">
        <v>2188.0168993147645</v>
      </c>
      <c r="AB32" s="103">
        <v>2584.3993567521884</v>
      </c>
    </row>
    <row r="33" spans="1:28" ht="3.2" customHeight="1">
      <c r="A33" s="1"/>
      <c r="B33" s="1"/>
      <c r="C33" s="7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</row>
    <row r="34" spans="1:28" ht="16.149999999999999" customHeight="1">
      <c r="A34" s="111" t="s">
        <v>32</v>
      </c>
      <c r="B34" s="162" t="s">
        <v>33</v>
      </c>
      <c r="C34" s="163">
        <v>17351.685933185192</v>
      </c>
      <c r="D34" s="113">
        <v>19197.887441234427</v>
      </c>
      <c r="E34" s="113">
        <v>18720.275280174712</v>
      </c>
      <c r="F34" s="113">
        <v>18835.373343760952</v>
      </c>
      <c r="G34" s="113">
        <v>17831.056524468171</v>
      </c>
      <c r="H34" s="113">
        <v>19300.077137988621</v>
      </c>
      <c r="I34" s="113">
        <v>21453.934296347579</v>
      </c>
      <c r="J34" s="113">
        <v>19067.132353659617</v>
      </c>
      <c r="K34" s="113">
        <v>19473.462599029353</v>
      </c>
      <c r="L34" s="113">
        <v>19525.2804818068</v>
      </c>
      <c r="M34" s="113">
        <v>18828.15991977755</v>
      </c>
      <c r="N34" s="113">
        <v>20087.994583362328</v>
      </c>
      <c r="O34" s="113">
        <v>19441.794619241336</v>
      </c>
      <c r="P34" s="113">
        <v>20825.827938700269</v>
      </c>
      <c r="Q34" s="113">
        <v>20962.017865099835</v>
      </c>
      <c r="R34" s="113">
        <v>21962.25402682503</v>
      </c>
      <c r="S34" s="113">
        <v>22614.130717220636</v>
      </c>
      <c r="T34" s="113">
        <v>22052.543460575649</v>
      </c>
      <c r="U34" s="113">
        <v>24448.066882408701</v>
      </c>
      <c r="V34" s="113">
        <v>25567.255180579865</v>
      </c>
      <c r="W34" s="113">
        <v>28664.110969741541</v>
      </c>
      <c r="X34" s="113">
        <v>25480.679187550588</v>
      </c>
      <c r="Y34" s="113">
        <v>28466.175007240192</v>
      </c>
      <c r="Z34" s="113">
        <v>31556.248365707099</v>
      </c>
      <c r="AA34" s="113">
        <v>27437.838687694555</v>
      </c>
      <c r="AB34" s="113">
        <v>30044.225009512447</v>
      </c>
    </row>
    <row r="35" spans="1:28">
      <c r="A35" s="114"/>
      <c r="B35" s="114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</row>
    <row r="36" spans="1:28">
      <c r="A36" s="107"/>
      <c r="B36" s="107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</row>
    <row r="37" spans="1:28" ht="15.75">
      <c r="A37" s="7" t="s">
        <v>126</v>
      </c>
      <c r="B37" s="110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</row>
    <row r="38" spans="1:28">
      <c r="A38" s="1" t="s">
        <v>7</v>
      </c>
      <c r="B38" s="1" t="s">
        <v>108</v>
      </c>
      <c r="C38" s="47">
        <v>1990</v>
      </c>
      <c r="D38" s="10">
        <v>1991</v>
      </c>
      <c r="E38" s="10">
        <v>1992</v>
      </c>
      <c r="F38" s="10">
        <v>1993</v>
      </c>
      <c r="G38" s="10">
        <v>1994</v>
      </c>
      <c r="H38" s="10">
        <v>1995</v>
      </c>
      <c r="I38" s="10">
        <v>1996</v>
      </c>
      <c r="J38" s="10">
        <v>1997</v>
      </c>
      <c r="K38" s="10">
        <v>1998</v>
      </c>
      <c r="L38" s="10">
        <v>1999</v>
      </c>
      <c r="M38" s="10">
        <v>2000</v>
      </c>
      <c r="N38" s="10">
        <v>2001</v>
      </c>
      <c r="O38" s="10">
        <v>2002</v>
      </c>
      <c r="P38" s="10">
        <v>2003</v>
      </c>
      <c r="Q38" s="10">
        <v>2004</v>
      </c>
      <c r="R38" s="10">
        <v>2005</v>
      </c>
      <c r="S38" s="10">
        <v>2006</v>
      </c>
      <c r="T38" s="10">
        <v>2007</v>
      </c>
      <c r="U38" s="10">
        <v>2008</v>
      </c>
      <c r="V38" s="10">
        <v>2009</v>
      </c>
      <c r="W38" s="10">
        <v>2010</v>
      </c>
      <c r="X38" s="10">
        <v>2011</v>
      </c>
      <c r="Y38" s="10">
        <v>2012</v>
      </c>
      <c r="Z38" s="10">
        <v>2013</v>
      </c>
      <c r="AA38" s="10">
        <v>2014</v>
      </c>
      <c r="AB38" s="10">
        <v>2015</v>
      </c>
    </row>
    <row r="39" spans="1:28" ht="14.1" customHeight="1">
      <c r="A39" s="94" t="s">
        <v>103</v>
      </c>
      <c r="B39" s="94" t="s">
        <v>40</v>
      </c>
      <c r="C39" s="95">
        <v>12081.02782729128</v>
      </c>
      <c r="D39" s="96">
        <v>13193.97864097954</v>
      </c>
      <c r="E39" s="96">
        <v>12531.688219140486</v>
      </c>
      <c r="F39" s="96">
        <v>12387.561072019538</v>
      </c>
      <c r="G39" s="96">
        <v>11326.868507229898</v>
      </c>
      <c r="H39" s="96">
        <v>11966.746629299472</v>
      </c>
      <c r="I39" s="96">
        <v>12915.515041062828</v>
      </c>
      <c r="J39" s="96">
        <v>11374.293471049379</v>
      </c>
      <c r="K39" s="96">
        <v>11659.094166627301</v>
      </c>
      <c r="L39" s="96">
        <v>11602.665484187293</v>
      </c>
      <c r="M39" s="96">
        <v>10763.902995831595</v>
      </c>
      <c r="N39" s="96">
        <v>11482.057974416031</v>
      </c>
      <c r="O39" s="96">
        <v>10969.294009118548</v>
      </c>
      <c r="P39" s="96">
        <v>11686.735159947455</v>
      </c>
      <c r="Q39" s="96">
        <v>11587.291640755657</v>
      </c>
      <c r="R39" s="96">
        <v>12089.336763860483</v>
      </c>
      <c r="S39" s="96">
        <v>12089.375171479358</v>
      </c>
      <c r="T39" s="96">
        <v>11000.220669179831</v>
      </c>
      <c r="U39" s="96">
        <v>11994.808884340686</v>
      </c>
      <c r="V39" s="96">
        <v>12047.743634222603</v>
      </c>
      <c r="W39" s="96">
        <v>13358.297118563463</v>
      </c>
      <c r="X39" s="96">
        <v>11059.385882924727</v>
      </c>
      <c r="Y39" s="96">
        <v>12284.667338409203</v>
      </c>
      <c r="Z39" s="96">
        <v>13689.644471839256</v>
      </c>
      <c r="AA39" s="96">
        <v>11059.303762900863</v>
      </c>
      <c r="AB39" s="96">
        <v>12310.105566794933</v>
      </c>
    </row>
    <row r="40" spans="1:28" ht="14.1" customHeight="1">
      <c r="A40" s="97" t="s">
        <v>109</v>
      </c>
      <c r="B40" s="97" t="s">
        <v>42</v>
      </c>
      <c r="C40" s="98">
        <v>231.79527904601764</v>
      </c>
      <c r="D40" s="99">
        <v>272.01041738449504</v>
      </c>
      <c r="E40" s="99">
        <v>269.57424039480964</v>
      </c>
      <c r="F40" s="99">
        <v>276.86261240693386</v>
      </c>
      <c r="G40" s="99">
        <v>252.98765118787693</v>
      </c>
      <c r="H40" s="99">
        <v>343.92576214806439</v>
      </c>
      <c r="I40" s="99">
        <v>387.61234037076861</v>
      </c>
      <c r="J40" s="99">
        <v>348.56712931980707</v>
      </c>
      <c r="K40" s="99">
        <v>365.7773720111976</v>
      </c>
      <c r="L40" s="99">
        <v>372.6968562945425</v>
      </c>
      <c r="M40" s="99">
        <v>352.21813211286451</v>
      </c>
      <c r="N40" s="99">
        <v>403.47963181898638</v>
      </c>
      <c r="O40" s="99">
        <v>394.17539829746329</v>
      </c>
      <c r="P40" s="99">
        <v>418.4268373949223</v>
      </c>
      <c r="Q40" s="99">
        <v>411.75977723991087</v>
      </c>
      <c r="R40" s="99">
        <v>424.92897568348786</v>
      </c>
      <c r="S40" s="99">
        <v>424.72675517709723</v>
      </c>
      <c r="T40" s="99">
        <v>405.73513144167521</v>
      </c>
      <c r="U40" s="99">
        <v>459.41550562302996</v>
      </c>
      <c r="V40" s="99">
        <v>472.69002358878026</v>
      </c>
      <c r="W40" s="99">
        <v>522.03117924546564</v>
      </c>
      <c r="X40" s="99">
        <v>444.07135071163822</v>
      </c>
      <c r="Y40" s="99">
        <v>561.09530010575475</v>
      </c>
      <c r="Z40" s="99">
        <v>511.3038356385822</v>
      </c>
      <c r="AA40" s="99">
        <v>420.28965167932853</v>
      </c>
      <c r="AB40" s="99">
        <v>455.816288711033</v>
      </c>
    </row>
    <row r="41" spans="1:28" ht="14.1" customHeight="1">
      <c r="A41" s="97" t="s">
        <v>104</v>
      </c>
      <c r="B41" s="97" t="s">
        <v>43</v>
      </c>
      <c r="C41" s="98">
        <v>2714.6390514412637</v>
      </c>
      <c r="D41" s="99">
        <v>3031.3390983805339</v>
      </c>
      <c r="E41" s="99">
        <v>3103.8272073275639</v>
      </c>
      <c r="F41" s="99">
        <v>3248.6109165566018</v>
      </c>
      <c r="G41" s="99">
        <v>3319.0910942823452</v>
      </c>
      <c r="H41" s="99">
        <v>3674.8296940605251</v>
      </c>
      <c r="I41" s="99">
        <v>4362.8153942939171</v>
      </c>
      <c r="J41" s="99">
        <v>3755.7542131637201</v>
      </c>
      <c r="K41" s="99">
        <v>3735.7429714333384</v>
      </c>
      <c r="L41" s="99">
        <v>3664.3088739428326</v>
      </c>
      <c r="M41" s="99">
        <v>3831.5808019408087</v>
      </c>
      <c r="N41" s="99">
        <v>4058.7763420712499</v>
      </c>
      <c r="O41" s="99">
        <v>3943.4827551906478</v>
      </c>
      <c r="P41" s="99">
        <v>4182.2307800267135</v>
      </c>
      <c r="Q41" s="99">
        <v>4155.5731052505835</v>
      </c>
      <c r="R41" s="99">
        <v>4298.8855425699539</v>
      </c>
      <c r="S41" s="99">
        <v>4523.3815079036722</v>
      </c>
      <c r="T41" s="99">
        <v>5025.9125623674981</v>
      </c>
      <c r="U41" s="99">
        <v>5453.6757952491334</v>
      </c>
      <c r="V41" s="99">
        <v>5775.3341720570597</v>
      </c>
      <c r="W41" s="99">
        <v>6619.4487283732487</v>
      </c>
      <c r="X41" s="99">
        <v>6326.6851481500589</v>
      </c>
      <c r="Y41" s="99">
        <v>6812.3809484119738</v>
      </c>
      <c r="Z41" s="99">
        <v>7389.8438058153733</v>
      </c>
      <c r="AA41" s="99">
        <v>6943.8736796268195</v>
      </c>
      <c r="AB41" s="99">
        <v>7397.3239107850713</v>
      </c>
    </row>
    <row r="42" spans="1:28" ht="14.1" customHeight="1">
      <c r="A42" s="100" t="s">
        <v>105</v>
      </c>
      <c r="B42" s="100" t="s">
        <v>41</v>
      </c>
      <c r="C42" s="98">
        <v>1596.943802433851</v>
      </c>
      <c r="D42" s="99">
        <v>1916.8379764542328</v>
      </c>
      <c r="E42" s="99">
        <v>1967.5531031465707</v>
      </c>
      <c r="F42" s="99">
        <v>2074.9507188014059</v>
      </c>
      <c r="G42" s="99">
        <v>2072.9264534710628</v>
      </c>
      <c r="H42" s="99">
        <v>2359.9255942562127</v>
      </c>
      <c r="I42" s="99">
        <v>2708.4022609040271</v>
      </c>
      <c r="J42" s="99">
        <v>2490.5796890735282</v>
      </c>
      <c r="K42" s="99">
        <v>2608.4996012037473</v>
      </c>
      <c r="L42" s="99">
        <v>2717.9324681301218</v>
      </c>
      <c r="M42" s="99">
        <v>2627.8890483119471</v>
      </c>
      <c r="N42" s="99">
        <v>2867.4506713041787</v>
      </c>
      <c r="O42" s="99">
        <v>2781.0435683143428</v>
      </c>
      <c r="P42" s="99">
        <v>3066.5656274636935</v>
      </c>
      <c r="Q42" s="99">
        <v>3211.069088073129</v>
      </c>
      <c r="R42" s="99">
        <v>3489.3923364610796</v>
      </c>
      <c r="S42" s="99">
        <v>3781.9591919153149</v>
      </c>
      <c r="T42" s="99">
        <v>3696.8569718916092</v>
      </c>
      <c r="U42" s="99">
        <v>4302.1773932054839</v>
      </c>
      <c r="V42" s="99">
        <v>4570.9643258706665</v>
      </c>
      <c r="W42" s="99">
        <v>5228.4076543578394</v>
      </c>
      <c r="X42" s="99">
        <v>4550.4700584867915</v>
      </c>
      <c r="Y42" s="99">
        <v>5292.8268149288197</v>
      </c>
      <c r="Z42" s="99">
        <v>5996.9625012104152</v>
      </c>
      <c r="AA42" s="99">
        <v>5153.555306946264</v>
      </c>
      <c r="AB42" s="99">
        <v>5912.327687253327</v>
      </c>
    </row>
    <row r="43" spans="1:28" ht="14.1" customHeight="1">
      <c r="A43" s="97" t="s">
        <v>106</v>
      </c>
      <c r="B43" s="97" t="s">
        <v>100</v>
      </c>
      <c r="C43" s="98">
        <v>20.520200385099859</v>
      </c>
      <c r="D43" s="99">
        <v>21.664152797977994</v>
      </c>
      <c r="E43" s="99">
        <v>38.361141824819285</v>
      </c>
      <c r="F43" s="99">
        <v>28.030557914534004</v>
      </c>
      <c r="G43" s="99">
        <v>37.529943920889075</v>
      </c>
      <c r="H43" s="99">
        <v>33.607728702162163</v>
      </c>
      <c r="I43" s="99">
        <v>50.286612307869419</v>
      </c>
      <c r="J43" s="99">
        <v>36.89039662770471</v>
      </c>
      <c r="K43" s="99">
        <v>45.102757733127149</v>
      </c>
      <c r="L43" s="99">
        <v>47.266872123772302</v>
      </c>
      <c r="M43" s="99">
        <v>49.264146866069638</v>
      </c>
      <c r="N43" s="99">
        <v>49.68474080638731</v>
      </c>
      <c r="O43" s="99">
        <v>80.548628868651292</v>
      </c>
      <c r="P43" s="99">
        <v>98.190987827190526</v>
      </c>
      <c r="Q43" s="99">
        <v>104.65461704113434</v>
      </c>
      <c r="R43" s="99">
        <v>117.28280176756587</v>
      </c>
      <c r="S43" s="99">
        <v>158.3120292264</v>
      </c>
      <c r="T43" s="99">
        <v>332.27512238448003</v>
      </c>
      <c r="U43" s="99">
        <v>472.94157805639202</v>
      </c>
      <c r="V43" s="99">
        <v>555.04525201289994</v>
      </c>
      <c r="W43" s="99">
        <v>484.44208318220524</v>
      </c>
      <c r="X43" s="99">
        <v>693.49464822676725</v>
      </c>
      <c r="Y43" s="99">
        <v>905.52387351653078</v>
      </c>
      <c r="Z43" s="99">
        <v>999.32469874158164</v>
      </c>
      <c r="AA43" s="99">
        <v>983.96480337581579</v>
      </c>
      <c r="AB43" s="99">
        <v>660.8034942782291</v>
      </c>
    </row>
    <row r="44" spans="1:28" ht="14.1" customHeight="1">
      <c r="A44" s="101" t="s">
        <v>107</v>
      </c>
      <c r="B44" s="101" t="s">
        <v>99</v>
      </c>
      <c r="C44" s="102">
        <v>-5.0755406857990512E-14</v>
      </c>
      <c r="D44" s="103">
        <v>-2.0498647368895604E-13</v>
      </c>
      <c r="E44" s="103">
        <v>0</v>
      </c>
      <c r="F44" s="103">
        <v>-1.5985405453248569E-13</v>
      </c>
      <c r="G44" s="103">
        <v>-7.3529723305967183E-14</v>
      </c>
      <c r="H44" s="103">
        <v>45.751819680000047</v>
      </c>
      <c r="I44" s="103">
        <v>117.72341711999994</v>
      </c>
      <c r="J44" s="103">
        <v>139.64716224000026</v>
      </c>
      <c r="K44" s="103">
        <v>140.44694975999968</v>
      </c>
      <c r="L44" s="103">
        <v>125.86044873600008</v>
      </c>
      <c r="M44" s="103">
        <v>113.00969088000002</v>
      </c>
      <c r="N44" s="103">
        <v>102.25201751999963</v>
      </c>
      <c r="O44" s="103">
        <v>112.23712080000014</v>
      </c>
      <c r="P44" s="103">
        <v>156.03977894399989</v>
      </c>
      <c r="Q44" s="103">
        <v>174.67642800000027</v>
      </c>
      <c r="R44" s="103">
        <v>172.20780000000011</v>
      </c>
      <c r="S44" s="103">
        <v>147.70346647900885</v>
      </c>
      <c r="T44" s="103">
        <v>140.52146416566939</v>
      </c>
      <c r="U44" s="103">
        <v>292.39641028214851</v>
      </c>
      <c r="V44" s="103">
        <v>585.14839239134244</v>
      </c>
      <c r="W44" s="103">
        <v>772.16558262183594</v>
      </c>
      <c r="X44" s="103">
        <v>807.98009879954191</v>
      </c>
      <c r="Y44" s="103">
        <v>976.33401622110375</v>
      </c>
      <c r="Z44" s="103">
        <v>1191.3090287353787</v>
      </c>
      <c r="AA44" s="103">
        <v>1102.2444137103519</v>
      </c>
      <c r="AB44" s="103">
        <v>1342.2219634744768</v>
      </c>
    </row>
    <row r="45" spans="1:28" ht="3.2" customHeight="1">
      <c r="A45" s="1"/>
      <c r="B45" s="1"/>
      <c r="C45" s="7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</row>
    <row r="46" spans="1:28" ht="16.149999999999999" customHeight="1">
      <c r="A46" s="111" t="s">
        <v>32</v>
      </c>
      <c r="B46" s="162" t="s">
        <v>110</v>
      </c>
      <c r="C46" s="163">
        <v>16644.926160597515</v>
      </c>
      <c r="D46" s="113">
        <v>18435.830285996781</v>
      </c>
      <c r="E46" s="113">
        <v>17911.00391183425</v>
      </c>
      <c r="F46" s="113">
        <v>18016.01587769901</v>
      </c>
      <c r="G46" s="113">
        <v>17009.403650092074</v>
      </c>
      <c r="H46" s="113">
        <v>18424.787228146437</v>
      </c>
      <c r="I46" s="113">
        <v>20542.355066059408</v>
      </c>
      <c r="J46" s="113">
        <v>18145.732061474144</v>
      </c>
      <c r="K46" s="113">
        <v>18554.663818768709</v>
      </c>
      <c r="L46" s="113">
        <v>18530.731003414563</v>
      </c>
      <c r="M46" s="113">
        <v>17737.864815943285</v>
      </c>
      <c r="N46" s="113">
        <v>18963.701377936835</v>
      </c>
      <c r="O46" s="113">
        <v>18280.781480589656</v>
      </c>
      <c r="P46" s="113">
        <v>19608.189171603972</v>
      </c>
      <c r="Q46" s="113">
        <v>19645.024656360416</v>
      </c>
      <c r="R46" s="113">
        <v>20592.034220342568</v>
      </c>
      <c r="S46" s="113">
        <v>21125.458122180851</v>
      </c>
      <c r="T46" s="113">
        <v>20601.521921430765</v>
      </c>
      <c r="U46" s="113">
        <v>22975.41556675687</v>
      </c>
      <c r="V46" s="113">
        <v>24006.925800143352</v>
      </c>
      <c r="W46" s="113">
        <v>26984.792346344064</v>
      </c>
      <c r="X46" s="113">
        <v>23882.087187299523</v>
      </c>
      <c r="Y46" s="113">
        <v>26832.828291593389</v>
      </c>
      <c r="Z46" s="113">
        <v>29778.388341980586</v>
      </c>
      <c r="AA46" s="113">
        <v>25663.231618239446</v>
      </c>
      <c r="AB46" s="113">
        <v>28078.598911297075</v>
      </c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1" orientation="landscape" horizontalDpi="4294967292" verticalDpi="4294967292" r:id="rId1"/>
  <headerFooter alignWithMargins="0">
    <oddHeader>&amp;L&amp;"Arial,Standard"Schweizerische Holzenergiestatistik 2015&amp;C&amp;"Arial,Fett"&amp;12Bruttoverbrauch Holz und Nutzenergie nach Verbrauchergruppen&amp;"Arial,Standard"
&amp;"Arial,Fett"&amp;10(in TJ, effektive Jahreswerte)&amp;R&amp;"Arial,Standard"Tabelle M</oddHeader>
    <oddFooter>&amp;R 30.08.2016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="90" zoomScaleNormal="90" workbookViewId="0"/>
  </sheetViews>
  <sheetFormatPr baseColWidth="10" defaultColWidth="11.42578125" defaultRowHeight="18" customHeight="1"/>
  <cols>
    <col min="1" max="1" width="5.28515625" style="46" customWidth="1"/>
    <col min="2" max="2" width="34.42578125" style="197" customWidth="1"/>
    <col min="3" max="3" width="13.140625" style="201" customWidth="1"/>
    <col min="4" max="4" width="8.42578125" style="46" customWidth="1"/>
    <col min="5" max="5" width="6.7109375" style="46" customWidth="1"/>
    <col min="6" max="6" width="8.42578125" style="46" customWidth="1"/>
    <col min="7" max="7" width="9.28515625" style="46" customWidth="1"/>
    <col min="8" max="8" width="8.42578125" style="46" customWidth="1"/>
    <col min="9" max="9" width="7.7109375" style="46" customWidth="1"/>
    <col min="10" max="10" width="8.42578125" style="46" customWidth="1"/>
    <col min="11" max="11" width="7" style="46" customWidth="1"/>
    <col min="12" max="12" width="8.42578125" style="46" customWidth="1"/>
    <col min="13" max="13" width="5.5703125" style="46" customWidth="1"/>
    <col min="14" max="14" width="8.42578125" style="46" customWidth="1"/>
    <col min="15" max="15" width="5.28515625" style="46" customWidth="1"/>
    <col min="16" max="16" width="2.140625" style="46" customWidth="1"/>
    <col min="17" max="16384" width="11.42578125" style="46"/>
  </cols>
  <sheetData>
    <row r="1" spans="1:16" ht="18.75" customHeight="1">
      <c r="A1" s="1" t="s">
        <v>7</v>
      </c>
      <c r="B1" s="1" t="s">
        <v>8</v>
      </c>
      <c r="C1" s="198" t="s">
        <v>281</v>
      </c>
      <c r="D1" s="229" t="s">
        <v>40</v>
      </c>
      <c r="E1" s="229"/>
      <c r="F1" s="229" t="s">
        <v>42</v>
      </c>
      <c r="G1" s="229"/>
      <c r="H1" s="229" t="s">
        <v>43</v>
      </c>
      <c r="I1" s="229"/>
      <c r="J1" s="229" t="s">
        <v>41</v>
      </c>
      <c r="K1" s="229"/>
      <c r="L1" s="229" t="s">
        <v>100</v>
      </c>
      <c r="M1" s="229"/>
      <c r="N1" s="229" t="s">
        <v>99</v>
      </c>
      <c r="O1" s="229"/>
      <c r="P1" s="165"/>
    </row>
    <row r="2" spans="1:16" ht="14.1" customHeight="1">
      <c r="A2" s="168">
        <v>1</v>
      </c>
      <c r="B2" s="169" t="s">
        <v>9</v>
      </c>
      <c r="C2" s="48">
        <v>64.271170646867247</v>
      </c>
      <c r="D2" s="170">
        <v>0.79999999999999993</v>
      </c>
      <c r="E2" s="171">
        <v>51.416936517493795</v>
      </c>
      <c r="F2" s="170">
        <v>0</v>
      </c>
      <c r="G2" s="171">
        <v>0</v>
      </c>
      <c r="H2" s="170">
        <v>0</v>
      </c>
      <c r="I2" s="171">
        <v>0</v>
      </c>
      <c r="J2" s="170">
        <v>0.20000000000000007</v>
      </c>
      <c r="K2" s="171">
        <v>12.854234129373454</v>
      </c>
      <c r="L2" s="170">
        <v>0</v>
      </c>
      <c r="M2" s="171">
        <v>0</v>
      </c>
      <c r="N2" s="170">
        <v>0</v>
      </c>
      <c r="O2" s="172">
        <v>0</v>
      </c>
      <c r="P2" s="166"/>
    </row>
    <row r="3" spans="1:16" ht="14.1" customHeight="1">
      <c r="A3" s="66">
        <v>2</v>
      </c>
      <c r="B3" s="173" t="s">
        <v>10</v>
      </c>
      <c r="C3" s="52">
        <v>933.85420967838252</v>
      </c>
      <c r="D3" s="174">
        <v>0.79999999999999993</v>
      </c>
      <c r="E3" s="175">
        <v>747.08336774270595</v>
      </c>
      <c r="F3" s="174">
        <v>0</v>
      </c>
      <c r="G3" s="175">
        <v>0</v>
      </c>
      <c r="H3" s="174">
        <v>0</v>
      </c>
      <c r="I3" s="175">
        <v>0</v>
      </c>
      <c r="J3" s="174">
        <v>0.20000000000000007</v>
      </c>
      <c r="K3" s="175">
        <v>186.77084193567657</v>
      </c>
      <c r="L3" s="174">
        <v>0</v>
      </c>
      <c r="M3" s="175">
        <v>0</v>
      </c>
      <c r="N3" s="174">
        <v>0</v>
      </c>
      <c r="O3" s="176">
        <v>0</v>
      </c>
      <c r="P3" s="166"/>
    </row>
    <row r="4" spans="1:16" ht="14.1" customHeight="1">
      <c r="A4" s="66">
        <v>3</v>
      </c>
      <c r="B4" s="173" t="s">
        <v>11</v>
      </c>
      <c r="C4" s="52">
        <v>3372.3654783531747</v>
      </c>
      <c r="D4" s="174">
        <v>0.79999999999999993</v>
      </c>
      <c r="E4" s="175">
        <v>2697.8923826825394</v>
      </c>
      <c r="F4" s="174">
        <v>0</v>
      </c>
      <c r="G4" s="175">
        <v>0</v>
      </c>
      <c r="H4" s="174">
        <v>0</v>
      </c>
      <c r="I4" s="175">
        <v>0</v>
      </c>
      <c r="J4" s="174">
        <v>0.20000000000000007</v>
      </c>
      <c r="K4" s="175">
        <v>674.47309567063519</v>
      </c>
      <c r="L4" s="174">
        <v>0</v>
      </c>
      <c r="M4" s="175">
        <v>0</v>
      </c>
      <c r="N4" s="174">
        <v>0</v>
      </c>
      <c r="O4" s="176">
        <v>0</v>
      </c>
      <c r="P4" s="166"/>
    </row>
    <row r="5" spans="1:16" ht="14.1" customHeight="1">
      <c r="A5" s="66" t="s">
        <v>71</v>
      </c>
      <c r="B5" s="173" t="s">
        <v>12</v>
      </c>
      <c r="C5" s="52">
        <v>112.93116939099409</v>
      </c>
      <c r="D5" s="174">
        <v>0.79999999999999993</v>
      </c>
      <c r="E5" s="175">
        <v>90.34493551279526</v>
      </c>
      <c r="F5" s="174">
        <v>0</v>
      </c>
      <c r="G5" s="175">
        <v>0</v>
      </c>
      <c r="H5" s="174">
        <v>0</v>
      </c>
      <c r="I5" s="175">
        <v>0</v>
      </c>
      <c r="J5" s="174">
        <v>0.20000000000000007</v>
      </c>
      <c r="K5" s="175">
        <v>22.586233878198826</v>
      </c>
      <c r="L5" s="174">
        <v>0</v>
      </c>
      <c r="M5" s="175">
        <v>0</v>
      </c>
      <c r="N5" s="174">
        <v>0</v>
      </c>
      <c r="O5" s="176">
        <v>0</v>
      </c>
      <c r="P5" s="166"/>
    </row>
    <row r="6" spans="1:16" ht="14.1" customHeight="1">
      <c r="A6" s="66" t="s">
        <v>70</v>
      </c>
      <c r="B6" s="177" t="s">
        <v>166</v>
      </c>
      <c r="C6" s="52">
        <v>181.55780405705951</v>
      </c>
      <c r="D6" s="174">
        <v>0.79999999999999993</v>
      </c>
      <c r="E6" s="175">
        <v>145.24624324564761</v>
      </c>
      <c r="F6" s="174">
        <v>0</v>
      </c>
      <c r="G6" s="175">
        <v>0</v>
      </c>
      <c r="H6" s="174">
        <v>0</v>
      </c>
      <c r="I6" s="175">
        <v>0</v>
      </c>
      <c r="J6" s="174">
        <v>0.20000000000000007</v>
      </c>
      <c r="K6" s="175">
        <v>36.311560811411915</v>
      </c>
      <c r="L6" s="174">
        <v>0</v>
      </c>
      <c r="M6" s="175">
        <v>0</v>
      </c>
      <c r="N6" s="174">
        <v>0</v>
      </c>
      <c r="O6" s="176">
        <v>0</v>
      </c>
      <c r="P6" s="166"/>
    </row>
    <row r="7" spans="1:16" ht="14.1" customHeight="1">
      <c r="A7" s="66">
        <v>5</v>
      </c>
      <c r="B7" s="173" t="s">
        <v>13</v>
      </c>
      <c r="C7" s="52">
        <v>3031.7489218928204</v>
      </c>
      <c r="D7" s="174">
        <v>0.79999999999999993</v>
      </c>
      <c r="E7" s="175">
        <v>2425.3991375142559</v>
      </c>
      <c r="F7" s="174">
        <v>0</v>
      </c>
      <c r="G7" s="175">
        <v>0</v>
      </c>
      <c r="H7" s="174">
        <v>0</v>
      </c>
      <c r="I7" s="175">
        <v>0</v>
      </c>
      <c r="J7" s="174">
        <v>0.20000000000000007</v>
      </c>
      <c r="K7" s="175">
        <v>606.34978437856432</v>
      </c>
      <c r="L7" s="174">
        <v>0</v>
      </c>
      <c r="M7" s="175">
        <v>0</v>
      </c>
      <c r="N7" s="174">
        <v>0</v>
      </c>
      <c r="O7" s="176">
        <v>0</v>
      </c>
      <c r="P7" s="166"/>
    </row>
    <row r="8" spans="1:16" ht="14.1" customHeight="1">
      <c r="A8" s="66">
        <v>6</v>
      </c>
      <c r="B8" s="173" t="s">
        <v>14</v>
      </c>
      <c r="C8" s="52">
        <v>444.6869291410049</v>
      </c>
      <c r="D8" s="174">
        <v>1</v>
      </c>
      <c r="E8" s="175">
        <v>444.6869291410049</v>
      </c>
      <c r="F8" s="174">
        <v>0</v>
      </c>
      <c r="G8" s="175">
        <v>0</v>
      </c>
      <c r="H8" s="174">
        <v>0</v>
      </c>
      <c r="I8" s="175">
        <v>0</v>
      </c>
      <c r="J8" s="174">
        <v>0</v>
      </c>
      <c r="K8" s="175">
        <v>0</v>
      </c>
      <c r="L8" s="174">
        <v>0</v>
      </c>
      <c r="M8" s="175">
        <v>0</v>
      </c>
      <c r="N8" s="174">
        <v>0</v>
      </c>
      <c r="O8" s="176">
        <v>0</v>
      </c>
      <c r="P8" s="166"/>
    </row>
    <row r="9" spans="1:16" ht="14.1" customHeight="1">
      <c r="A9" s="66">
        <v>7</v>
      </c>
      <c r="B9" s="173" t="s">
        <v>15</v>
      </c>
      <c r="C9" s="52">
        <v>473.07638740548634</v>
      </c>
      <c r="D9" s="174">
        <v>1</v>
      </c>
      <c r="E9" s="175">
        <v>473.07638740548634</v>
      </c>
      <c r="F9" s="174">
        <v>0</v>
      </c>
      <c r="G9" s="175">
        <v>0</v>
      </c>
      <c r="H9" s="174">
        <v>0</v>
      </c>
      <c r="I9" s="175">
        <v>0</v>
      </c>
      <c r="J9" s="174">
        <v>0</v>
      </c>
      <c r="K9" s="175">
        <v>0</v>
      </c>
      <c r="L9" s="174">
        <v>0</v>
      </c>
      <c r="M9" s="175">
        <v>0</v>
      </c>
      <c r="N9" s="174">
        <v>0</v>
      </c>
      <c r="O9" s="176">
        <v>0</v>
      </c>
      <c r="P9" s="166"/>
    </row>
    <row r="10" spans="1:16" ht="14.1" customHeight="1">
      <c r="A10" s="66">
        <v>8</v>
      </c>
      <c r="B10" s="177" t="s">
        <v>74</v>
      </c>
      <c r="C10" s="52">
        <v>2638.8049994388334</v>
      </c>
      <c r="D10" s="174">
        <v>0.88</v>
      </c>
      <c r="E10" s="175">
        <v>2322.1483995061735</v>
      </c>
      <c r="F10" s="174">
        <v>0.05</v>
      </c>
      <c r="G10" s="175">
        <v>131.94024997194168</v>
      </c>
      <c r="H10" s="174">
        <v>2.9999999999999916E-2</v>
      </c>
      <c r="I10" s="175">
        <v>79.164149983164776</v>
      </c>
      <c r="J10" s="174">
        <v>4.0000000000000036E-2</v>
      </c>
      <c r="K10" s="175">
        <v>105.55219997755343</v>
      </c>
      <c r="L10" s="174">
        <v>0</v>
      </c>
      <c r="M10" s="175">
        <v>0</v>
      </c>
      <c r="N10" s="174">
        <v>0</v>
      </c>
      <c r="O10" s="176">
        <v>0</v>
      </c>
      <c r="P10" s="166"/>
    </row>
    <row r="11" spans="1:16" ht="14.1" customHeight="1">
      <c r="A11" s="66">
        <v>9</v>
      </c>
      <c r="B11" s="173" t="s">
        <v>75</v>
      </c>
      <c r="C11" s="52">
        <v>333.42780242602714</v>
      </c>
      <c r="D11" s="174">
        <v>0.3</v>
      </c>
      <c r="E11" s="175">
        <v>100.02834072780814</v>
      </c>
      <c r="F11" s="174">
        <v>0.1</v>
      </c>
      <c r="G11" s="175">
        <v>33.342780242602714</v>
      </c>
      <c r="H11" s="174">
        <v>0.4</v>
      </c>
      <c r="I11" s="175">
        <v>133.37112097041086</v>
      </c>
      <c r="J11" s="174">
        <v>0.2</v>
      </c>
      <c r="K11" s="175">
        <v>66.685560485205428</v>
      </c>
      <c r="L11" s="174">
        <v>0</v>
      </c>
      <c r="M11" s="175">
        <v>0</v>
      </c>
      <c r="N11" s="174">
        <v>0</v>
      </c>
      <c r="O11" s="176">
        <v>0</v>
      </c>
      <c r="P11" s="166"/>
    </row>
    <row r="12" spans="1:16" ht="14.1" customHeight="1">
      <c r="A12" s="66">
        <v>10</v>
      </c>
      <c r="B12" s="173" t="s">
        <v>16</v>
      </c>
      <c r="C12" s="52">
        <v>119.26995031274122</v>
      </c>
      <c r="D12" s="174">
        <v>0.87</v>
      </c>
      <c r="E12" s="175">
        <v>103.76485677208485</v>
      </c>
      <c r="F12" s="174">
        <v>0.05</v>
      </c>
      <c r="G12" s="175">
        <v>5.9634975156370613</v>
      </c>
      <c r="H12" s="174">
        <v>7.9999999999999918E-2</v>
      </c>
      <c r="I12" s="175">
        <v>9.5415960250192882</v>
      </c>
      <c r="J12" s="174">
        <v>0</v>
      </c>
      <c r="K12" s="175">
        <v>0</v>
      </c>
      <c r="L12" s="174">
        <v>0</v>
      </c>
      <c r="M12" s="175">
        <v>0</v>
      </c>
      <c r="N12" s="174">
        <v>0</v>
      </c>
      <c r="O12" s="176">
        <v>0</v>
      </c>
      <c r="P12" s="166"/>
    </row>
    <row r="13" spans="1:16" ht="14.1" customHeight="1">
      <c r="A13" s="66" t="s">
        <v>73</v>
      </c>
      <c r="B13" s="173" t="s">
        <v>76</v>
      </c>
      <c r="C13" s="52">
        <v>786.80636018930431</v>
      </c>
      <c r="D13" s="174">
        <v>0.7</v>
      </c>
      <c r="E13" s="175">
        <v>550.76445213251293</v>
      </c>
      <c r="F13" s="174">
        <v>0.05</v>
      </c>
      <c r="G13" s="175">
        <v>39.340318009465221</v>
      </c>
      <c r="H13" s="174">
        <v>0.1</v>
      </c>
      <c r="I13" s="175">
        <v>78.680636018930443</v>
      </c>
      <c r="J13" s="174">
        <v>0.15000000000000002</v>
      </c>
      <c r="K13" s="175">
        <v>118.02095402839566</v>
      </c>
      <c r="L13" s="174">
        <v>0</v>
      </c>
      <c r="M13" s="175">
        <v>0</v>
      </c>
      <c r="N13" s="174">
        <v>0</v>
      </c>
      <c r="O13" s="176">
        <v>0</v>
      </c>
      <c r="P13" s="166"/>
    </row>
    <row r="14" spans="1:16" ht="14.1" customHeight="1">
      <c r="A14" s="66" t="s">
        <v>72</v>
      </c>
      <c r="B14" s="173" t="s">
        <v>77</v>
      </c>
      <c r="C14" s="52">
        <v>2377.5320148038841</v>
      </c>
      <c r="D14" s="174">
        <v>0.97</v>
      </c>
      <c r="E14" s="175">
        <v>2306.2060543597677</v>
      </c>
      <c r="F14" s="174">
        <v>0</v>
      </c>
      <c r="G14" s="175">
        <v>0</v>
      </c>
      <c r="H14" s="174">
        <v>0</v>
      </c>
      <c r="I14" s="175">
        <v>0</v>
      </c>
      <c r="J14" s="174">
        <v>3.0000000000000027E-2</v>
      </c>
      <c r="K14" s="175">
        <v>71.325960444116589</v>
      </c>
      <c r="L14" s="174">
        <v>0</v>
      </c>
      <c r="M14" s="175">
        <v>0</v>
      </c>
      <c r="N14" s="174">
        <v>0</v>
      </c>
      <c r="O14" s="176">
        <v>0</v>
      </c>
      <c r="P14" s="166"/>
    </row>
    <row r="15" spans="1:16" ht="25.15" customHeight="1">
      <c r="A15" s="66" t="s">
        <v>90</v>
      </c>
      <c r="B15" s="173" t="s">
        <v>78</v>
      </c>
      <c r="C15" s="52">
        <v>2712.8566566473619</v>
      </c>
      <c r="D15" s="174">
        <v>0.51650690181659553</v>
      </c>
      <c r="E15" s="175">
        <v>1401.2091867974566</v>
      </c>
      <c r="F15" s="174">
        <v>4.6316174866793382E-2</v>
      </c>
      <c r="G15" s="175">
        <v>125.64914329782367</v>
      </c>
      <c r="H15" s="174">
        <v>8.3873149908079647E-2</v>
      </c>
      <c r="I15" s="175">
        <v>227.53583304211594</v>
      </c>
      <c r="J15" s="174">
        <v>0.35330377340853142</v>
      </c>
      <c r="K15" s="175">
        <v>958.46249350996561</v>
      </c>
      <c r="L15" s="174">
        <v>0</v>
      </c>
      <c r="M15" s="175">
        <v>0</v>
      </c>
      <c r="N15" s="174">
        <v>0</v>
      </c>
      <c r="O15" s="176">
        <v>0</v>
      </c>
      <c r="P15" s="166"/>
    </row>
    <row r="16" spans="1:16" ht="13.5" customHeight="1">
      <c r="A16" s="66" t="s">
        <v>91</v>
      </c>
      <c r="B16" s="173" t="s">
        <v>96</v>
      </c>
      <c r="C16" s="52">
        <v>676.27533675866584</v>
      </c>
      <c r="D16" s="174">
        <v>0.67536726920984225</v>
      </c>
      <c r="E16" s="175">
        <v>456.73422742066663</v>
      </c>
      <c r="F16" s="174">
        <v>0</v>
      </c>
      <c r="G16" s="175">
        <v>0</v>
      </c>
      <c r="H16" s="174">
        <v>0.10937972311226649</v>
      </c>
      <c r="I16" s="175">
        <v>73.970809082317643</v>
      </c>
      <c r="J16" s="174">
        <v>0.21525300767789129</v>
      </c>
      <c r="K16" s="175">
        <v>145.57030025568162</v>
      </c>
      <c r="L16" s="174">
        <v>0</v>
      </c>
      <c r="M16" s="175">
        <v>0</v>
      </c>
      <c r="N16" s="174">
        <v>0</v>
      </c>
      <c r="O16" s="176">
        <v>0</v>
      </c>
      <c r="P16" s="166"/>
    </row>
    <row r="17" spans="1:16" ht="25.15" customHeight="1">
      <c r="A17" s="66">
        <v>13</v>
      </c>
      <c r="B17" s="173" t="s">
        <v>79</v>
      </c>
      <c r="C17" s="52">
        <v>1266.261113626852</v>
      </c>
      <c r="D17" s="174">
        <v>0.31151778894472365</v>
      </c>
      <c r="E17" s="175">
        <v>394.46286234372042</v>
      </c>
      <c r="F17" s="174">
        <v>0</v>
      </c>
      <c r="G17" s="175">
        <v>0</v>
      </c>
      <c r="H17" s="174">
        <v>0.65192912897822453</v>
      </c>
      <c r="I17" s="175">
        <v>825.5125048657502</v>
      </c>
      <c r="J17" s="174">
        <v>3.6553082077051928E-2</v>
      </c>
      <c r="K17" s="175">
        <v>46.285746417381496</v>
      </c>
      <c r="L17" s="174">
        <v>0</v>
      </c>
      <c r="M17" s="175">
        <v>0</v>
      </c>
      <c r="N17" s="174">
        <v>0</v>
      </c>
      <c r="O17" s="176">
        <v>0</v>
      </c>
      <c r="P17" s="166"/>
    </row>
    <row r="18" spans="1:16" ht="25.15" customHeight="1">
      <c r="A18" s="66" t="s">
        <v>92</v>
      </c>
      <c r="B18" s="173" t="s">
        <v>17</v>
      </c>
      <c r="C18" s="52">
        <v>1387.1167938208032</v>
      </c>
      <c r="D18" s="174">
        <v>0.1976970588703135</v>
      </c>
      <c r="E18" s="175">
        <v>274.22891044799184</v>
      </c>
      <c r="F18" s="174">
        <v>1.1557732991871728E-2</v>
      </c>
      <c r="G18" s="175">
        <v>16.031925531522031</v>
      </c>
      <c r="H18" s="174">
        <v>0.10229675346366136</v>
      </c>
      <c r="I18" s="175">
        <v>141.89754468279111</v>
      </c>
      <c r="J18" s="174">
        <v>0.68844845467415339</v>
      </c>
      <c r="K18" s="175">
        <v>954.95841315849816</v>
      </c>
      <c r="L18" s="174">
        <v>0</v>
      </c>
      <c r="M18" s="175">
        <v>0</v>
      </c>
      <c r="N18" s="174">
        <v>0</v>
      </c>
      <c r="O18" s="176">
        <v>0</v>
      </c>
      <c r="P18" s="166"/>
    </row>
    <row r="19" spans="1:16" ht="13.5" customHeight="1">
      <c r="A19" s="66" t="s">
        <v>93</v>
      </c>
      <c r="B19" s="173" t="s">
        <v>97</v>
      </c>
      <c r="C19" s="52">
        <v>195.27157057964928</v>
      </c>
      <c r="D19" s="174">
        <v>0.42409681437978286</v>
      </c>
      <c r="E19" s="175">
        <v>82.81405102176619</v>
      </c>
      <c r="F19" s="174">
        <v>0</v>
      </c>
      <c r="G19" s="175">
        <v>0</v>
      </c>
      <c r="H19" s="174">
        <v>0.16017084890549921</v>
      </c>
      <c r="I19" s="175">
        <v>31.276813226852529</v>
      </c>
      <c r="J19" s="174">
        <v>0.41573233671471793</v>
      </c>
      <c r="K19" s="175">
        <v>81.180706331030564</v>
      </c>
      <c r="L19" s="174">
        <v>0</v>
      </c>
      <c r="M19" s="175">
        <v>0</v>
      </c>
      <c r="N19" s="174">
        <v>0</v>
      </c>
      <c r="O19" s="176">
        <v>0</v>
      </c>
      <c r="P19" s="166"/>
    </row>
    <row r="20" spans="1:16" ht="25.15" customHeight="1">
      <c r="A20" s="66">
        <v>15</v>
      </c>
      <c r="B20" s="173" t="s">
        <v>18</v>
      </c>
      <c r="C20" s="52">
        <v>564.84565660276712</v>
      </c>
      <c r="D20" s="174">
        <v>0.13708971687706825</v>
      </c>
      <c r="E20" s="175">
        <v>77.434531142915063</v>
      </c>
      <c r="F20" s="174">
        <v>0</v>
      </c>
      <c r="G20" s="175">
        <v>0</v>
      </c>
      <c r="H20" s="174">
        <v>0.82903021203578875</v>
      </c>
      <c r="I20" s="175">
        <v>468.27411446088632</v>
      </c>
      <c r="J20" s="174">
        <v>3.388007108714302E-2</v>
      </c>
      <c r="K20" s="175">
        <v>19.137010998965724</v>
      </c>
      <c r="L20" s="174">
        <v>0</v>
      </c>
      <c r="M20" s="175">
        <v>0</v>
      </c>
      <c r="N20" s="174">
        <v>0</v>
      </c>
      <c r="O20" s="176">
        <v>0</v>
      </c>
      <c r="P20" s="166"/>
    </row>
    <row r="21" spans="1:16" ht="25.15" customHeight="1">
      <c r="A21" s="66" t="s">
        <v>94</v>
      </c>
      <c r="B21" s="173" t="s">
        <v>19</v>
      </c>
      <c r="C21" s="52">
        <v>5279.8361760965636</v>
      </c>
      <c r="D21" s="174">
        <v>0.29913653518119721</v>
      </c>
      <c r="E21" s="175">
        <v>1579.3919000418673</v>
      </c>
      <c r="F21" s="174">
        <v>4.0049239533300605E-2</v>
      </c>
      <c r="G21" s="175">
        <v>211.4534237130772</v>
      </c>
      <c r="H21" s="174">
        <v>0.1550160042914509</v>
      </c>
      <c r="I21" s="175">
        <v>818.45910733194262</v>
      </c>
      <c r="J21" s="174">
        <v>0.50579822099405136</v>
      </c>
      <c r="K21" s="175">
        <v>2670.5317450096768</v>
      </c>
      <c r="L21" s="174">
        <v>0</v>
      </c>
      <c r="M21" s="175">
        <v>0</v>
      </c>
      <c r="N21" s="174">
        <v>0</v>
      </c>
      <c r="O21" s="176">
        <v>0</v>
      </c>
      <c r="P21" s="166"/>
    </row>
    <row r="22" spans="1:16" ht="13.5" customHeight="1">
      <c r="A22" s="66" t="s">
        <v>95</v>
      </c>
      <c r="B22" s="173" t="s">
        <v>98</v>
      </c>
      <c r="C22" s="52">
        <v>213.86146645596972</v>
      </c>
      <c r="D22" s="174">
        <v>0.31234374999999998</v>
      </c>
      <c r="E22" s="175">
        <v>66.798292413356791</v>
      </c>
      <c r="F22" s="174">
        <v>0</v>
      </c>
      <c r="G22" s="175">
        <v>0</v>
      </c>
      <c r="H22" s="174">
        <v>9.8945312499999993E-2</v>
      </c>
      <c r="I22" s="175">
        <v>21.160589630194188</v>
      </c>
      <c r="J22" s="174">
        <v>0.58871093750000003</v>
      </c>
      <c r="K22" s="175">
        <v>125.90258441241875</v>
      </c>
      <c r="L22" s="174">
        <v>0</v>
      </c>
      <c r="M22" s="175">
        <v>0</v>
      </c>
      <c r="N22" s="174">
        <v>0</v>
      </c>
      <c r="O22" s="176">
        <v>0</v>
      </c>
      <c r="P22" s="166"/>
    </row>
    <row r="23" spans="1:16" ht="25.15" customHeight="1">
      <c r="A23" s="66">
        <v>17</v>
      </c>
      <c r="B23" s="173" t="s">
        <v>20</v>
      </c>
      <c r="C23" s="52">
        <v>2469.8609624555424</v>
      </c>
      <c r="D23" s="174">
        <v>0.18147232107416547</v>
      </c>
      <c r="E23" s="175">
        <v>448.21140158727957</v>
      </c>
      <c r="F23" s="174">
        <v>0</v>
      </c>
      <c r="G23" s="175">
        <v>0</v>
      </c>
      <c r="H23" s="174">
        <v>0.6939346743840773</v>
      </c>
      <c r="I23" s="175">
        <v>1713.9221627555305</v>
      </c>
      <c r="J23" s="174">
        <v>0.12459300454175716</v>
      </c>
      <c r="K23" s="175">
        <v>307.72739811273209</v>
      </c>
      <c r="L23" s="174">
        <v>0</v>
      </c>
      <c r="M23" s="175">
        <v>0</v>
      </c>
      <c r="N23" s="174">
        <v>0</v>
      </c>
      <c r="O23" s="176">
        <v>0</v>
      </c>
      <c r="P23" s="166"/>
    </row>
    <row r="24" spans="1:16" ht="14.1" customHeight="1">
      <c r="A24" s="66">
        <v>18</v>
      </c>
      <c r="B24" s="173" t="s">
        <v>21</v>
      </c>
      <c r="C24" s="52">
        <v>3791.9941545787674</v>
      </c>
      <c r="D24" s="174">
        <v>2.3599416642425049E-2</v>
      </c>
      <c r="E24" s="175">
        <v>89.488849959544666</v>
      </c>
      <c r="F24" s="174">
        <v>0</v>
      </c>
      <c r="G24" s="175">
        <v>0</v>
      </c>
      <c r="H24" s="174">
        <v>0.25333597023342741</v>
      </c>
      <c r="I24" s="175">
        <v>960.64851826969732</v>
      </c>
      <c r="J24" s="174">
        <v>3.2081315538441506E-2</v>
      </c>
      <c r="K24" s="175">
        <v>121.65216099296717</v>
      </c>
      <c r="L24" s="174">
        <v>0.18446196524600345</v>
      </c>
      <c r="M24" s="175">
        <v>699.47869395495684</v>
      </c>
      <c r="N24" s="174">
        <v>0.50652133233970253</v>
      </c>
      <c r="O24" s="176">
        <v>1920.7259314016012</v>
      </c>
      <c r="P24" s="166"/>
    </row>
    <row r="25" spans="1:16" ht="14.1" customHeight="1">
      <c r="A25" s="66">
        <v>19</v>
      </c>
      <c r="B25" s="173" t="s">
        <v>22</v>
      </c>
      <c r="C25" s="52">
        <v>6269.9799599999997</v>
      </c>
      <c r="D25" s="174">
        <v>5.6218266054131778E-2</v>
      </c>
      <c r="E25" s="175">
        <v>352.48740154535449</v>
      </c>
      <c r="F25" s="174">
        <v>5.5980013026625851E-3</v>
      </c>
      <c r="G25" s="175">
        <v>35.099355983748303</v>
      </c>
      <c r="H25" s="174">
        <v>0.77793497709564052</v>
      </c>
      <c r="I25" s="175">
        <v>4877.6367165727252</v>
      </c>
      <c r="J25" s="174">
        <v>8.8220494575819833E-2</v>
      </c>
      <c r="K25" s="175">
        <v>553.14073305167904</v>
      </c>
      <c r="L25" s="174">
        <v>4.8711385467271509E-2</v>
      </c>
      <c r="M25" s="175">
        <v>305.41941070362759</v>
      </c>
      <c r="N25" s="174">
        <v>2.3316875504473804E-2</v>
      </c>
      <c r="O25" s="176">
        <v>146.19634214286563</v>
      </c>
      <c r="P25" s="166"/>
    </row>
    <row r="26" spans="1:16" ht="14.1" customHeight="1">
      <c r="A26" s="68">
        <v>20</v>
      </c>
      <c r="B26" s="178" t="s">
        <v>23</v>
      </c>
      <c r="C26" s="56">
        <v>3980.1984806879996</v>
      </c>
      <c r="D26" s="179">
        <v>0</v>
      </c>
      <c r="E26" s="180">
        <v>0</v>
      </c>
      <c r="F26" s="179">
        <v>0</v>
      </c>
      <c r="G26" s="180">
        <v>0</v>
      </c>
      <c r="H26" s="179">
        <v>0</v>
      </c>
      <c r="I26" s="180">
        <v>0</v>
      </c>
      <c r="J26" s="179">
        <v>0</v>
      </c>
      <c r="K26" s="180">
        <v>0</v>
      </c>
      <c r="L26" s="179">
        <v>0.3680500099151584</v>
      </c>
      <c r="M26" s="180">
        <v>1464.9120902815166</v>
      </c>
      <c r="N26" s="179">
        <v>0.63194999008484154</v>
      </c>
      <c r="O26" s="181">
        <v>2515.2863904064825</v>
      </c>
      <c r="P26" s="166"/>
    </row>
    <row r="27" spans="1:16" ht="3.2" customHeight="1">
      <c r="A27" s="182"/>
      <c r="B27" s="183"/>
      <c r="C27" s="199"/>
      <c r="D27" s="184"/>
      <c r="E27" s="185"/>
      <c r="F27" s="184"/>
      <c r="G27" s="185"/>
      <c r="H27" s="184"/>
      <c r="I27" s="185"/>
      <c r="J27" s="184"/>
      <c r="K27" s="185"/>
      <c r="L27" s="184"/>
      <c r="M27" s="185"/>
      <c r="N27" s="184"/>
      <c r="O27" s="185"/>
      <c r="P27" s="167"/>
    </row>
    <row r="28" spans="1:16" ht="15.95" customHeight="1">
      <c r="A28" s="62" t="s">
        <v>24</v>
      </c>
      <c r="B28" s="63" t="s">
        <v>25</v>
      </c>
      <c r="C28" s="64">
        <v>8141.4156831603032</v>
      </c>
      <c r="D28" s="186">
        <v>0.81092406889530999</v>
      </c>
      <c r="E28" s="65">
        <v>6602.0699323564431</v>
      </c>
      <c r="F28" s="186">
        <v>0</v>
      </c>
      <c r="G28" s="65">
        <v>0</v>
      </c>
      <c r="H28" s="186">
        <v>0</v>
      </c>
      <c r="I28" s="65">
        <v>0</v>
      </c>
      <c r="J28" s="186">
        <v>0.18907593110469004</v>
      </c>
      <c r="K28" s="65">
        <v>1539.3457508038605</v>
      </c>
      <c r="L28" s="186">
        <v>0</v>
      </c>
      <c r="M28" s="65">
        <v>0</v>
      </c>
      <c r="N28" s="186">
        <v>0</v>
      </c>
      <c r="O28" s="76">
        <v>0</v>
      </c>
      <c r="P28" s="45"/>
    </row>
    <row r="29" spans="1:16" ht="15.95" customHeight="1">
      <c r="A29" s="66" t="s">
        <v>26</v>
      </c>
      <c r="B29" s="67" t="s">
        <v>27</v>
      </c>
      <c r="C29" s="52">
        <v>6728.9175145762765</v>
      </c>
      <c r="D29" s="174">
        <v>0.87027199816590239</v>
      </c>
      <c r="E29" s="53">
        <v>5855.9884909038337</v>
      </c>
      <c r="F29" s="174">
        <v>3.1295798363328201E-2</v>
      </c>
      <c r="G29" s="53">
        <v>210.58684573964669</v>
      </c>
      <c r="H29" s="174">
        <v>4.4696268359066697E-2</v>
      </c>
      <c r="I29" s="53">
        <v>300.75750299752536</v>
      </c>
      <c r="J29" s="174">
        <v>5.3735935111702771E-2</v>
      </c>
      <c r="K29" s="53">
        <v>361.5846749352711</v>
      </c>
      <c r="L29" s="174">
        <v>0</v>
      </c>
      <c r="M29" s="53">
        <v>0</v>
      </c>
      <c r="N29" s="174">
        <v>0</v>
      </c>
      <c r="O29" s="187">
        <v>0</v>
      </c>
      <c r="P29" s="45"/>
    </row>
    <row r="30" spans="1:16" ht="15.95" customHeight="1">
      <c r="A30" s="66" t="s">
        <v>28</v>
      </c>
      <c r="B30" s="67" t="s">
        <v>29</v>
      </c>
      <c r="C30" s="52">
        <v>18558.179887622944</v>
      </c>
      <c r="D30" s="174">
        <v>0.26245969392855401</v>
      </c>
      <c r="E30" s="53">
        <v>4870.7742131765644</v>
      </c>
      <c r="F30" s="174">
        <v>1.9028508974521786E-2</v>
      </c>
      <c r="G30" s="53">
        <v>353.13449254242289</v>
      </c>
      <c r="H30" s="174">
        <v>0.28465388466631125</v>
      </c>
      <c r="I30" s="53">
        <v>5282.6579973480784</v>
      </c>
      <c r="J30" s="174">
        <v>0.2926692483901237</v>
      </c>
      <c r="K30" s="53">
        <v>5431.4085591993171</v>
      </c>
      <c r="L30" s="174">
        <v>3.7691125864205144E-2</v>
      </c>
      <c r="M30" s="53">
        <v>699.47869395495684</v>
      </c>
      <c r="N30" s="174">
        <v>0.10349753817628397</v>
      </c>
      <c r="O30" s="187">
        <v>1920.7259314016012</v>
      </c>
      <c r="P30" s="45"/>
    </row>
    <row r="31" spans="1:16" ht="15.95" customHeight="1">
      <c r="A31" s="68" t="s">
        <v>30</v>
      </c>
      <c r="B31" s="69" t="s">
        <v>31</v>
      </c>
      <c r="C31" s="56">
        <v>10250.178440688</v>
      </c>
      <c r="D31" s="179">
        <v>3.4388416122216818E-2</v>
      </c>
      <c r="E31" s="57">
        <v>352.48740154535449</v>
      </c>
      <c r="F31" s="179">
        <v>3.4242678004923013E-3</v>
      </c>
      <c r="G31" s="57">
        <v>35.099355983748303</v>
      </c>
      <c r="H31" s="179">
        <v>0.47585871258699125</v>
      </c>
      <c r="I31" s="57">
        <v>4877.6367165727252</v>
      </c>
      <c r="J31" s="179">
        <v>5.396401011478897E-2</v>
      </c>
      <c r="K31" s="57">
        <v>553.14073305167904</v>
      </c>
      <c r="L31" s="179">
        <v>0.17271226166735085</v>
      </c>
      <c r="M31" s="57">
        <v>1770.3315009851442</v>
      </c>
      <c r="N31" s="179">
        <v>0.25965233170815971</v>
      </c>
      <c r="O31" s="188">
        <v>2661.4827325493479</v>
      </c>
      <c r="P31" s="45"/>
    </row>
    <row r="32" spans="1:16" ht="3.2" customHeight="1">
      <c r="A32" s="182"/>
      <c r="B32" s="183"/>
      <c r="C32" s="199"/>
      <c r="D32" s="189"/>
      <c r="E32" s="185"/>
      <c r="F32" s="189"/>
      <c r="G32" s="185"/>
      <c r="H32" s="189"/>
      <c r="I32" s="185"/>
      <c r="J32" s="190"/>
      <c r="K32" s="185"/>
      <c r="L32" s="189"/>
      <c r="M32" s="185"/>
      <c r="N32" s="189"/>
      <c r="O32" s="185"/>
      <c r="P32" s="166"/>
    </row>
    <row r="33" spans="1:16" ht="15.95" customHeight="1">
      <c r="A33" s="191" t="s">
        <v>32</v>
      </c>
      <c r="B33" s="192" t="s">
        <v>33</v>
      </c>
      <c r="C33" s="200">
        <v>43678.691526047522</v>
      </c>
      <c r="D33" s="193">
        <v>0.40480425168959205</v>
      </c>
      <c r="E33" s="194">
        <v>17681.320037982194</v>
      </c>
      <c r="F33" s="193">
        <v>1.3709675664361759E-2</v>
      </c>
      <c r="G33" s="194">
        <v>598.82069426581791</v>
      </c>
      <c r="H33" s="193">
        <v>0.23950012812723437</v>
      </c>
      <c r="I33" s="194">
        <v>10461.052216918328</v>
      </c>
      <c r="J33" s="193">
        <v>0.18053378987526833</v>
      </c>
      <c r="K33" s="194">
        <v>7885.479717990127</v>
      </c>
      <c r="L33" s="193">
        <v>5.6544967549388356E-2</v>
      </c>
      <c r="M33" s="194">
        <v>2469.8101949401012</v>
      </c>
      <c r="N33" s="193">
        <v>0.10490718709415497</v>
      </c>
      <c r="O33" s="195">
        <v>4582.2086639509489</v>
      </c>
      <c r="P33" s="166"/>
    </row>
    <row r="34" spans="1:16" ht="3.2" customHeight="1">
      <c r="A34" s="182"/>
      <c r="B34" s="183"/>
      <c r="C34" s="199"/>
      <c r="D34" s="189"/>
      <c r="E34" s="185"/>
      <c r="F34" s="189"/>
      <c r="G34" s="185"/>
      <c r="H34" s="189"/>
      <c r="I34" s="185"/>
      <c r="J34" s="196"/>
      <c r="K34" s="185"/>
      <c r="L34" s="189"/>
      <c r="M34" s="185"/>
      <c r="N34" s="189"/>
      <c r="O34" s="185"/>
      <c r="P34" s="166"/>
    </row>
    <row r="35" spans="1:16" ht="15.95" customHeight="1">
      <c r="A35" s="62" t="s">
        <v>32</v>
      </c>
      <c r="B35" s="203" t="s">
        <v>88</v>
      </c>
      <c r="C35" s="202">
        <v>39698.493045359523</v>
      </c>
      <c r="D35" s="186">
        <v>0.44539020707359112</v>
      </c>
      <c r="E35" s="65">
        <v>17681.320037982194</v>
      </c>
      <c r="F35" s="186">
        <v>1.5084217266927614E-2</v>
      </c>
      <c r="G35" s="65">
        <v>598.82069426581791</v>
      </c>
      <c r="H35" s="186">
        <v>0.2635125772901637</v>
      </c>
      <c r="I35" s="65">
        <v>10461.052216918328</v>
      </c>
      <c r="J35" s="186">
        <v>0.19863423301685967</v>
      </c>
      <c r="K35" s="65">
        <v>7885.479717990127</v>
      </c>
      <c r="L35" s="186">
        <v>2.5313255682284649E-2</v>
      </c>
      <c r="M35" s="65">
        <v>1004.8981046585845</v>
      </c>
      <c r="N35" s="186">
        <v>5.2065509670173114E-2</v>
      </c>
      <c r="O35" s="76">
        <v>2066.9222735444664</v>
      </c>
      <c r="P35" s="45"/>
    </row>
    <row r="36" spans="1:16" ht="18" customHeight="1">
      <c r="B36" s="46"/>
      <c r="C36" s="46"/>
    </row>
    <row r="37" spans="1:16" ht="18" customHeight="1">
      <c r="B37" s="46"/>
      <c r="C37" s="46"/>
    </row>
  </sheetData>
  <mergeCells count="6">
    <mergeCell ref="D1:E1"/>
    <mergeCell ref="F1:G1"/>
    <mergeCell ref="H1:I1"/>
    <mergeCell ref="J1:K1"/>
    <mergeCell ref="L1:M1"/>
    <mergeCell ref="N1:O1"/>
  </mergeCells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75" orientation="landscape" horizontalDpi="4294967292" verticalDpi="4294967292" r:id="rId1"/>
  <headerFooter alignWithMargins="0">
    <oddHeader>&amp;L&amp;"Arial,Standard"Schweizerische Holzenergiestatistik 2015&amp;C&amp;"Arial,Fett"&amp;12Bruttoverbrauch Holz nach Verbrauchergruppen&amp;"Arial,Standard"
&amp;10in  TJ (effektive Jahreswerte, Aufteilung per 31.12.)&amp;R&amp;"Arial,Standard"Tabelle N</oddHeader>
    <oddFooter>&amp;R19.10.2016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pageSetUpPr fitToPage="1"/>
  </sheetPr>
  <dimension ref="A1:T37"/>
  <sheetViews>
    <sheetView zoomScale="90" zoomScaleNormal="90" workbookViewId="0"/>
  </sheetViews>
  <sheetFormatPr baseColWidth="10" defaultColWidth="11.42578125" defaultRowHeight="18" customHeight="1"/>
  <cols>
    <col min="1" max="1" width="5.28515625" style="107" customWidth="1"/>
    <col min="2" max="2" width="34.42578125" style="107" customWidth="1"/>
    <col min="3" max="3" width="13.140625" style="107" customWidth="1"/>
    <col min="4" max="4" width="8.85546875" style="107" customWidth="1"/>
    <col min="5" max="5" width="9.140625" style="107" customWidth="1"/>
    <col min="6" max="6" width="7.42578125" style="107" customWidth="1"/>
    <col min="7" max="7" width="6.5703125" style="107" customWidth="1"/>
    <col min="8" max="10" width="8.42578125" style="107" customWidth="1"/>
    <col min="11" max="11" width="9.28515625" style="107" customWidth="1"/>
    <col min="12" max="12" width="8.42578125" style="107" customWidth="1"/>
    <col min="13" max="13" width="7.5703125" style="107" customWidth="1"/>
    <col min="14" max="14" width="8.42578125" style="107" customWidth="1"/>
    <col min="15" max="15" width="7" style="107" customWidth="1"/>
    <col min="16" max="16" width="8.42578125" style="107" customWidth="1"/>
    <col min="17" max="17" width="6.28515625" style="107" customWidth="1"/>
    <col min="18" max="18" width="8.42578125" style="107" customWidth="1"/>
    <col min="19" max="19" width="5.5703125" style="206" customWidth="1"/>
    <col min="20" max="20" width="2.140625" style="46" customWidth="1"/>
    <col min="21" max="16384" width="11.42578125" style="46"/>
  </cols>
  <sheetData>
    <row r="1" spans="1:20" ht="18.75" customHeight="1">
      <c r="A1" s="1" t="s">
        <v>7</v>
      </c>
      <c r="B1" s="1" t="s">
        <v>8</v>
      </c>
      <c r="C1" s="198" t="s">
        <v>281</v>
      </c>
      <c r="D1" s="229" t="s">
        <v>101</v>
      </c>
      <c r="E1" s="229"/>
      <c r="F1" s="229" t="s">
        <v>102</v>
      </c>
      <c r="G1" s="229"/>
      <c r="H1" s="229" t="s">
        <v>40</v>
      </c>
      <c r="I1" s="229"/>
      <c r="J1" s="229" t="s">
        <v>282</v>
      </c>
      <c r="K1" s="229"/>
      <c r="L1" s="229" t="s">
        <v>283</v>
      </c>
      <c r="M1" s="229"/>
      <c r="N1" s="229" t="s">
        <v>41</v>
      </c>
      <c r="O1" s="229"/>
      <c r="P1" s="229" t="s">
        <v>100</v>
      </c>
      <c r="Q1" s="229"/>
      <c r="R1" s="229" t="s">
        <v>99</v>
      </c>
      <c r="S1" s="229"/>
      <c r="T1" s="165"/>
    </row>
    <row r="2" spans="1:20" ht="14.1" customHeight="1">
      <c r="A2" s="168">
        <v>1</v>
      </c>
      <c r="B2" s="169" t="s">
        <v>9</v>
      </c>
      <c r="C2" s="48">
        <v>64.271170646867247</v>
      </c>
      <c r="D2" s="170">
        <v>1</v>
      </c>
      <c r="E2" s="171">
        <v>64.271170646867247</v>
      </c>
      <c r="F2" s="170">
        <v>0</v>
      </c>
      <c r="G2" s="171">
        <v>0</v>
      </c>
      <c r="H2" s="170">
        <v>0</v>
      </c>
      <c r="I2" s="171">
        <v>0</v>
      </c>
      <c r="J2" s="170">
        <v>0</v>
      </c>
      <c r="K2" s="171">
        <v>0</v>
      </c>
      <c r="L2" s="170">
        <v>0</v>
      </c>
      <c r="M2" s="171">
        <v>0</v>
      </c>
      <c r="N2" s="170">
        <v>0</v>
      </c>
      <c r="O2" s="172">
        <v>0</v>
      </c>
      <c r="P2" s="170">
        <v>0</v>
      </c>
      <c r="Q2" s="171">
        <v>0</v>
      </c>
      <c r="R2" s="170">
        <v>0</v>
      </c>
      <c r="S2" s="172">
        <v>0</v>
      </c>
      <c r="T2" s="166"/>
    </row>
    <row r="3" spans="1:20" ht="14.1" customHeight="1">
      <c r="A3" s="66">
        <v>2</v>
      </c>
      <c r="B3" s="173" t="s">
        <v>10</v>
      </c>
      <c r="C3" s="52">
        <v>933.85420967838252</v>
      </c>
      <c r="D3" s="174">
        <v>0.6</v>
      </c>
      <c r="E3" s="175">
        <v>560.31252580702949</v>
      </c>
      <c r="F3" s="174">
        <v>0.40000000000000008</v>
      </c>
      <c r="G3" s="175">
        <v>373.54168387135309</v>
      </c>
      <c r="H3" s="174">
        <v>0.32</v>
      </c>
      <c r="I3" s="175">
        <v>298.83334709708242</v>
      </c>
      <c r="J3" s="174">
        <v>0</v>
      </c>
      <c r="K3" s="175">
        <v>0</v>
      </c>
      <c r="L3" s="174">
        <v>0</v>
      </c>
      <c r="M3" s="175">
        <v>0</v>
      </c>
      <c r="N3" s="174">
        <v>8.0000000000000057E-2</v>
      </c>
      <c r="O3" s="176">
        <v>74.708336774270649</v>
      </c>
      <c r="P3" s="174">
        <v>0</v>
      </c>
      <c r="Q3" s="175">
        <v>0</v>
      </c>
      <c r="R3" s="174">
        <v>0</v>
      </c>
      <c r="S3" s="176">
        <v>0</v>
      </c>
      <c r="T3" s="166"/>
    </row>
    <row r="4" spans="1:20" ht="14.1" customHeight="1">
      <c r="A4" s="66">
        <v>3</v>
      </c>
      <c r="B4" s="173" t="s">
        <v>11</v>
      </c>
      <c r="C4" s="52">
        <v>3372.3654783531747</v>
      </c>
      <c r="D4" s="174">
        <v>0.50000000000000011</v>
      </c>
      <c r="E4" s="175">
        <v>1686.1827391765876</v>
      </c>
      <c r="F4" s="174">
        <v>0.49999999999999994</v>
      </c>
      <c r="G4" s="175">
        <v>1686.1827391765871</v>
      </c>
      <c r="H4" s="174">
        <v>0.39999999999999997</v>
      </c>
      <c r="I4" s="175">
        <v>1348.9461913412697</v>
      </c>
      <c r="J4" s="174">
        <v>0</v>
      </c>
      <c r="K4" s="175">
        <v>0</v>
      </c>
      <c r="L4" s="174">
        <v>0</v>
      </c>
      <c r="M4" s="175">
        <v>0</v>
      </c>
      <c r="N4" s="174">
        <v>0.10000000000000002</v>
      </c>
      <c r="O4" s="176">
        <v>337.23654783531754</v>
      </c>
      <c r="P4" s="174">
        <v>0</v>
      </c>
      <c r="Q4" s="175">
        <v>0</v>
      </c>
      <c r="R4" s="174">
        <v>0</v>
      </c>
      <c r="S4" s="176">
        <v>0</v>
      </c>
      <c r="T4" s="166"/>
    </row>
    <row r="5" spans="1:20" ht="14.1" customHeight="1">
      <c r="A5" s="66" t="s">
        <v>71</v>
      </c>
      <c r="B5" s="173" t="s">
        <v>12</v>
      </c>
      <c r="C5" s="52">
        <v>112.93116939099409</v>
      </c>
      <c r="D5" s="174">
        <v>0.25777435671871551</v>
      </c>
      <c r="E5" s="175">
        <v>29.110759543255796</v>
      </c>
      <c r="F5" s="174">
        <v>0.74222564328128449</v>
      </c>
      <c r="G5" s="175">
        <v>83.82040984773829</v>
      </c>
      <c r="H5" s="174">
        <v>0.59378051462502757</v>
      </c>
      <c r="I5" s="175">
        <v>67.056327878190629</v>
      </c>
      <c r="J5" s="174">
        <v>0</v>
      </c>
      <c r="K5" s="175">
        <v>0</v>
      </c>
      <c r="L5" s="174">
        <v>0</v>
      </c>
      <c r="M5" s="175">
        <v>0</v>
      </c>
      <c r="N5" s="174">
        <v>0.14844512865625695</v>
      </c>
      <c r="O5" s="176">
        <v>16.764081969547664</v>
      </c>
      <c r="P5" s="174">
        <v>0</v>
      </c>
      <c r="Q5" s="175">
        <v>0</v>
      </c>
      <c r="R5" s="174">
        <v>0</v>
      </c>
      <c r="S5" s="176">
        <v>0</v>
      </c>
      <c r="T5" s="166"/>
    </row>
    <row r="6" spans="1:20" ht="14.1" customHeight="1">
      <c r="A6" s="66" t="s">
        <v>70</v>
      </c>
      <c r="B6" s="177" t="s">
        <v>166</v>
      </c>
      <c r="C6" s="52">
        <v>181.55780405705951</v>
      </c>
      <c r="D6" s="174">
        <v>0.20000000000000018</v>
      </c>
      <c r="E6" s="175">
        <v>36.311560811411937</v>
      </c>
      <c r="F6" s="174">
        <v>0.79999999999999982</v>
      </c>
      <c r="G6" s="175">
        <v>145.24624324564758</v>
      </c>
      <c r="H6" s="174">
        <v>0.63999999999999979</v>
      </c>
      <c r="I6" s="175">
        <v>116.19699459651805</v>
      </c>
      <c r="J6" s="174">
        <v>0</v>
      </c>
      <c r="K6" s="175">
        <v>0</v>
      </c>
      <c r="L6" s="174">
        <v>0</v>
      </c>
      <c r="M6" s="175">
        <v>0</v>
      </c>
      <c r="N6" s="174">
        <v>0.16</v>
      </c>
      <c r="O6" s="176">
        <v>29.049248649129524</v>
      </c>
      <c r="P6" s="174">
        <v>0</v>
      </c>
      <c r="Q6" s="175">
        <v>0</v>
      </c>
      <c r="R6" s="174">
        <v>0</v>
      </c>
      <c r="S6" s="176">
        <v>0</v>
      </c>
      <c r="T6" s="166"/>
    </row>
    <row r="7" spans="1:20" ht="14.1" customHeight="1">
      <c r="A7" s="66">
        <v>5</v>
      </c>
      <c r="B7" s="173" t="s">
        <v>13</v>
      </c>
      <c r="C7" s="52">
        <v>3031.7489218928204</v>
      </c>
      <c r="D7" s="174">
        <v>0.26128041344571418</v>
      </c>
      <c r="E7" s="175">
        <v>792.13661177575432</v>
      </c>
      <c r="F7" s="174">
        <v>0.73871958655428582</v>
      </c>
      <c r="G7" s="175">
        <v>2239.612310117066</v>
      </c>
      <c r="H7" s="174">
        <v>0.59097566924342859</v>
      </c>
      <c r="I7" s="175">
        <v>1791.6898480936527</v>
      </c>
      <c r="J7" s="174">
        <v>0</v>
      </c>
      <c r="K7" s="175">
        <v>0</v>
      </c>
      <c r="L7" s="174">
        <v>0</v>
      </c>
      <c r="M7" s="175">
        <v>0</v>
      </c>
      <c r="N7" s="174">
        <v>0.1477439173108572</v>
      </c>
      <c r="O7" s="176">
        <v>447.92246202341335</v>
      </c>
      <c r="P7" s="174">
        <v>0</v>
      </c>
      <c r="Q7" s="175">
        <v>0</v>
      </c>
      <c r="R7" s="174">
        <v>0</v>
      </c>
      <c r="S7" s="176">
        <v>0</v>
      </c>
      <c r="T7" s="166"/>
    </row>
    <row r="8" spans="1:20" ht="14.1" customHeight="1">
      <c r="A8" s="66">
        <v>6</v>
      </c>
      <c r="B8" s="173" t="s">
        <v>14</v>
      </c>
      <c r="C8" s="52">
        <v>444.6869291410049</v>
      </c>
      <c r="D8" s="174">
        <v>0.40385352883020775</v>
      </c>
      <c r="E8" s="175">
        <v>179.58838555826338</v>
      </c>
      <c r="F8" s="174">
        <v>0.59614647116979225</v>
      </c>
      <c r="G8" s="175">
        <v>265.09854358274151</v>
      </c>
      <c r="H8" s="174">
        <v>0.59614647116979225</v>
      </c>
      <c r="I8" s="175">
        <v>265.09854358274151</v>
      </c>
      <c r="J8" s="174">
        <v>0</v>
      </c>
      <c r="K8" s="175">
        <v>0</v>
      </c>
      <c r="L8" s="174">
        <v>0</v>
      </c>
      <c r="M8" s="175">
        <v>0</v>
      </c>
      <c r="N8" s="174">
        <v>0</v>
      </c>
      <c r="O8" s="176">
        <v>0</v>
      </c>
      <c r="P8" s="174">
        <v>0</v>
      </c>
      <c r="Q8" s="175">
        <v>0</v>
      </c>
      <c r="R8" s="174">
        <v>0</v>
      </c>
      <c r="S8" s="176">
        <v>0</v>
      </c>
      <c r="T8" s="166"/>
    </row>
    <row r="9" spans="1:20" ht="14.1" customHeight="1">
      <c r="A9" s="66">
        <v>7</v>
      </c>
      <c r="B9" s="173" t="s">
        <v>15</v>
      </c>
      <c r="C9" s="52">
        <v>473.07638740548634</v>
      </c>
      <c r="D9" s="174">
        <v>0.25395147313691496</v>
      </c>
      <c r="E9" s="175">
        <v>120.13844548791315</v>
      </c>
      <c r="F9" s="174">
        <v>0.74604852686308498</v>
      </c>
      <c r="G9" s="175">
        <v>352.9379419175732</v>
      </c>
      <c r="H9" s="174">
        <v>0.74604852686308498</v>
      </c>
      <c r="I9" s="175">
        <v>352.9379419175732</v>
      </c>
      <c r="J9" s="174">
        <v>0</v>
      </c>
      <c r="K9" s="175">
        <v>0</v>
      </c>
      <c r="L9" s="174">
        <v>0</v>
      </c>
      <c r="M9" s="175">
        <v>0</v>
      </c>
      <c r="N9" s="174">
        <v>0</v>
      </c>
      <c r="O9" s="176">
        <v>0</v>
      </c>
      <c r="P9" s="174">
        <v>0</v>
      </c>
      <c r="Q9" s="175">
        <v>0</v>
      </c>
      <c r="R9" s="174">
        <v>0</v>
      </c>
      <c r="S9" s="176">
        <v>0</v>
      </c>
      <c r="T9" s="166"/>
    </row>
    <row r="10" spans="1:20" ht="14.1" customHeight="1">
      <c r="A10" s="66">
        <v>8</v>
      </c>
      <c r="B10" s="177" t="s">
        <v>74</v>
      </c>
      <c r="C10" s="52">
        <v>2638.8049994388334</v>
      </c>
      <c r="D10" s="174">
        <v>0.30561442196765065</v>
      </c>
      <c r="E10" s="175">
        <v>806.45686458884575</v>
      </c>
      <c r="F10" s="174">
        <v>0.69438557803234935</v>
      </c>
      <c r="G10" s="175">
        <v>1832.3481348499877</v>
      </c>
      <c r="H10" s="174">
        <v>0.61105930866846747</v>
      </c>
      <c r="I10" s="175">
        <v>1612.4663586679892</v>
      </c>
      <c r="J10" s="174">
        <v>3.4719278901617467E-2</v>
      </c>
      <c r="K10" s="175">
        <v>91.617406742499384</v>
      </c>
      <c r="L10" s="174">
        <v>2.0831567340970424E-2</v>
      </c>
      <c r="M10" s="175">
        <v>54.970444045499477</v>
      </c>
      <c r="N10" s="174">
        <v>2.7775423121294E-2</v>
      </c>
      <c r="O10" s="176">
        <v>73.293925393999572</v>
      </c>
      <c r="P10" s="174">
        <v>0</v>
      </c>
      <c r="Q10" s="175">
        <v>0</v>
      </c>
      <c r="R10" s="174">
        <v>0</v>
      </c>
      <c r="S10" s="176">
        <v>0</v>
      </c>
      <c r="T10" s="166"/>
    </row>
    <row r="11" spans="1:20" ht="14.1" customHeight="1">
      <c r="A11" s="66">
        <v>9</v>
      </c>
      <c r="B11" s="173" t="s">
        <v>75</v>
      </c>
      <c r="C11" s="52">
        <v>333.42780242602714</v>
      </c>
      <c r="D11" s="174">
        <v>0.30564958626912658</v>
      </c>
      <c r="E11" s="175">
        <v>101.91206986213928</v>
      </c>
      <c r="F11" s="174">
        <v>0.69435041373087347</v>
      </c>
      <c r="G11" s="175">
        <v>231.51573256388787</v>
      </c>
      <c r="H11" s="174">
        <v>0.20830512411926203</v>
      </c>
      <c r="I11" s="175">
        <v>69.45471976916636</v>
      </c>
      <c r="J11" s="174">
        <v>6.9435041373087342E-2</v>
      </c>
      <c r="K11" s="175">
        <v>23.151573256388787</v>
      </c>
      <c r="L11" s="174">
        <v>0.27774016549234937</v>
      </c>
      <c r="M11" s="175">
        <v>92.606293025555146</v>
      </c>
      <c r="N11" s="174">
        <v>0.13887008274617468</v>
      </c>
      <c r="O11" s="176">
        <v>46.303146512777573</v>
      </c>
      <c r="P11" s="174">
        <v>0</v>
      </c>
      <c r="Q11" s="175">
        <v>0</v>
      </c>
      <c r="R11" s="174">
        <v>0</v>
      </c>
      <c r="S11" s="176">
        <v>0</v>
      </c>
      <c r="T11" s="166"/>
    </row>
    <row r="12" spans="1:20" ht="14.1" customHeight="1">
      <c r="A12" s="66">
        <v>10</v>
      </c>
      <c r="B12" s="173" t="s">
        <v>16</v>
      </c>
      <c r="C12" s="52">
        <v>119.26995031274122</v>
      </c>
      <c r="D12" s="174">
        <v>0.55665191740412967</v>
      </c>
      <c r="E12" s="175">
        <v>66.391846530282677</v>
      </c>
      <c r="F12" s="174">
        <v>0.44334808259587027</v>
      </c>
      <c r="G12" s="175">
        <v>52.878103782458538</v>
      </c>
      <c r="H12" s="174">
        <v>0.38571283185840716</v>
      </c>
      <c r="I12" s="175">
        <v>46.003950290738928</v>
      </c>
      <c r="J12" s="174">
        <v>2.2167404129793518E-2</v>
      </c>
      <c r="K12" s="175">
        <v>2.6439051891229273</v>
      </c>
      <c r="L12" s="174">
        <v>3.5467846607669586E-2</v>
      </c>
      <c r="M12" s="175">
        <v>4.2302483025966788</v>
      </c>
      <c r="N12" s="174">
        <v>0</v>
      </c>
      <c r="O12" s="176">
        <v>0</v>
      </c>
      <c r="P12" s="174">
        <v>0</v>
      </c>
      <c r="Q12" s="175">
        <v>0</v>
      </c>
      <c r="R12" s="174">
        <v>0</v>
      </c>
      <c r="S12" s="176">
        <v>0</v>
      </c>
      <c r="T12" s="166"/>
    </row>
    <row r="13" spans="1:20" ht="14.1" customHeight="1">
      <c r="A13" s="66" t="s">
        <v>73</v>
      </c>
      <c r="B13" s="173" t="s">
        <v>76</v>
      </c>
      <c r="C13" s="52">
        <v>786.80636018930431</v>
      </c>
      <c r="D13" s="174">
        <v>0.3000000000000001</v>
      </c>
      <c r="E13" s="175">
        <v>236.04190805679139</v>
      </c>
      <c r="F13" s="174">
        <v>0.69999999999999984</v>
      </c>
      <c r="G13" s="175">
        <v>550.76445213251293</v>
      </c>
      <c r="H13" s="174">
        <v>0.48999999999999988</v>
      </c>
      <c r="I13" s="175">
        <v>385.53511649275902</v>
      </c>
      <c r="J13" s="174">
        <v>3.4999999999999996E-2</v>
      </c>
      <c r="K13" s="175">
        <v>27.538222606625649</v>
      </c>
      <c r="L13" s="174">
        <v>6.9999999999999993E-2</v>
      </c>
      <c r="M13" s="175">
        <v>55.076445213251297</v>
      </c>
      <c r="N13" s="174">
        <v>0.10500000000000001</v>
      </c>
      <c r="O13" s="176">
        <v>82.614667819876956</v>
      </c>
      <c r="P13" s="174">
        <v>0</v>
      </c>
      <c r="Q13" s="175">
        <v>0</v>
      </c>
      <c r="R13" s="174">
        <v>0</v>
      </c>
      <c r="S13" s="176">
        <v>0</v>
      </c>
      <c r="T13" s="166"/>
    </row>
    <row r="14" spans="1:20" ht="14.1" customHeight="1">
      <c r="A14" s="66" t="s">
        <v>72</v>
      </c>
      <c r="B14" s="173" t="s">
        <v>77</v>
      </c>
      <c r="C14" s="52">
        <v>2377.5320148038841</v>
      </c>
      <c r="D14" s="174">
        <v>0.19999999999999998</v>
      </c>
      <c r="E14" s="175">
        <v>475.50640296077677</v>
      </c>
      <c r="F14" s="174">
        <v>0.8</v>
      </c>
      <c r="G14" s="175">
        <v>1902.0256118431073</v>
      </c>
      <c r="H14" s="174">
        <v>0.77600000000000002</v>
      </c>
      <c r="I14" s="175">
        <v>1844.9648434878141</v>
      </c>
      <c r="J14" s="174">
        <v>0</v>
      </c>
      <c r="K14" s="175">
        <v>0</v>
      </c>
      <c r="L14" s="174">
        <v>0</v>
      </c>
      <c r="M14" s="175">
        <v>0</v>
      </c>
      <c r="N14" s="174">
        <v>2.4000000000000021E-2</v>
      </c>
      <c r="O14" s="176">
        <v>57.06076835529327</v>
      </c>
      <c r="P14" s="174">
        <v>0</v>
      </c>
      <c r="Q14" s="175">
        <v>0</v>
      </c>
      <c r="R14" s="174">
        <v>0</v>
      </c>
      <c r="S14" s="176">
        <v>0</v>
      </c>
      <c r="T14" s="166"/>
    </row>
    <row r="15" spans="1:20" ht="25.15" customHeight="1">
      <c r="A15" s="66" t="s">
        <v>90</v>
      </c>
      <c r="B15" s="173" t="s">
        <v>78</v>
      </c>
      <c r="C15" s="52">
        <v>2712.8566566473619</v>
      </c>
      <c r="D15" s="174">
        <v>0.19423014734009217</v>
      </c>
      <c r="E15" s="175">
        <v>526.91854813316695</v>
      </c>
      <c r="F15" s="174">
        <v>0.80576985265990786</v>
      </c>
      <c r="G15" s="175">
        <v>2185.9381085141949</v>
      </c>
      <c r="H15" s="174">
        <v>0.41618569017458368</v>
      </c>
      <c r="I15" s="175">
        <v>1129.0521199914958</v>
      </c>
      <c r="J15" s="174">
        <v>3.7320177398186626E-2</v>
      </c>
      <c r="K15" s="175">
        <v>101.24429168193102</v>
      </c>
      <c r="L15" s="174">
        <v>6.7582455643555694E-2</v>
      </c>
      <c r="M15" s="175">
        <v>183.34151466519515</v>
      </c>
      <c r="N15" s="174">
        <v>0.28468152944358183</v>
      </c>
      <c r="O15" s="176">
        <v>772.3001821755729</v>
      </c>
      <c r="P15" s="174">
        <v>0</v>
      </c>
      <c r="Q15" s="175">
        <v>0</v>
      </c>
      <c r="R15" s="174">
        <v>0</v>
      </c>
      <c r="S15" s="176">
        <v>0</v>
      </c>
      <c r="T15" s="166"/>
    </row>
    <row r="16" spans="1:20" ht="13.5" customHeight="1">
      <c r="A16" s="66" t="s">
        <v>91</v>
      </c>
      <c r="B16" s="173" t="s">
        <v>96</v>
      </c>
      <c r="C16" s="52">
        <v>676.27533675866584</v>
      </c>
      <c r="D16" s="174">
        <v>0.15745514458389273</v>
      </c>
      <c r="E16" s="175">
        <v>106.48303092785648</v>
      </c>
      <c r="F16" s="174">
        <v>0.84254485541610724</v>
      </c>
      <c r="G16" s="175">
        <v>569.79230583080937</v>
      </c>
      <c r="H16" s="174">
        <v>0.56902721818917779</v>
      </c>
      <c r="I16" s="175">
        <v>384.81907360573302</v>
      </c>
      <c r="J16" s="174">
        <v>0</v>
      </c>
      <c r="K16" s="175">
        <v>0</v>
      </c>
      <c r="L16" s="174">
        <v>9.2157322995078408E-2</v>
      </c>
      <c r="M16" s="175">
        <v>62.323724643273792</v>
      </c>
      <c r="N16" s="174">
        <v>0.18136031423185114</v>
      </c>
      <c r="O16" s="176">
        <v>122.6495075818026</v>
      </c>
      <c r="P16" s="174">
        <v>0</v>
      </c>
      <c r="Q16" s="175">
        <v>0</v>
      </c>
      <c r="R16" s="174">
        <v>0</v>
      </c>
      <c r="S16" s="176">
        <v>0</v>
      </c>
      <c r="T16" s="166"/>
    </row>
    <row r="17" spans="1:20" ht="25.15" customHeight="1">
      <c r="A17" s="66">
        <v>13</v>
      </c>
      <c r="B17" s="173" t="s">
        <v>79</v>
      </c>
      <c r="C17" s="52">
        <v>1266.261113626852</v>
      </c>
      <c r="D17" s="174">
        <v>0.2934306747516206</v>
      </c>
      <c r="E17" s="175">
        <v>371.55985298326573</v>
      </c>
      <c r="F17" s="174">
        <v>0.70656932524837934</v>
      </c>
      <c r="G17" s="175">
        <v>894.70126064358624</v>
      </c>
      <c r="H17" s="174">
        <v>0.22010891393754045</v>
      </c>
      <c r="I17" s="175">
        <v>278.71535848174688</v>
      </c>
      <c r="J17" s="174">
        <v>0</v>
      </c>
      <c r="K17" s="175">
        <v>0</v>
      </c>
      <c r="L17" s="174">
        <v>0.46063312477190776</v>
      </c>
      <c r="M17" s="175">
        <v>583.28181354709261</v>
      </c>
      <c r="N17" s="174">
        <v>2.582728653893121E-2</v>
      </c>
      <c r="O17" s="176">
        <v>32.704088614746837</v>
      </c>
      <c r="P17" s="174">
        <v>0</v>
      </c>
      <c r="Q17" s="175">
        <v>0</v>
      </c>
      <c r="R17" s="174">
        <v>0</v>
      </c>
      <c r="S17" s="176">
        <v>0</v>
      </c>
      <c r="T17" s="166"/>
    </row>
    <row r="18" spans="1:20" ht="25.15" customHeight="1">
      <c r="A18" s="66" t="s">
        <v>92</v>
      </c>
      <c r="B18" s="173" t="s">
        <v>17</v>
      </c>
      <c r="C18" s="52">
        <v>1387.1167938208032</v>
      </c>
      <c r="D18" s="174">
        <v>0.1951934948975946</v>
      </c>
      <c r="E18" s="175">
        <v>270.75617481702875</v>
      </c>
      <c r="F18" s="174">
        <v>0.80480650510240537</v>
      </c>
      <c r="G18" s="175">
        <v>1116.3606190037744</v>
      </c>
      <c r="H18" s="174">
        <v>0.15910787901844151</v>
      </c>
      <c r="I18" s="175">
        <v>220.70121101568881</v>
      </c>
      <c r="J18" s="174">
        <v>9.3017386960950535E-3</v>
      </c>
      <c r="K18" s="175">
        <v>12.902597957086268</v>
      </c>
      <c r="L18" s="174">
        <v>8.2329092638411677E-2</v>
      </c>
      <c r="M18" s="175">
        <v>114.2000670187695</v>
      </c>
      <c r="N18" s="174">
        <v>0.55406779474945711</v>
      </c>
      <c r="O18" s="176">
        <v>768.55674301222984</v>
      </c>
      <c r="P18" s="174">
        <v>0</v>
      </c>
      <c r="Q18" s="175">
        <v>0</v>
      </c>
      <c r="R18" s="174">
        <v>0</v>
      </c>
      <c r="S18" s="176">
        <v>0</v>
      </c>
      <c r="T18" s="166"/>
    </row>
    <row r="19" spans="1:20" ht="13.5" customHeight="1">
      <c r="A19" s="66" t="s">
        <v>93</v>
      </c>
      <c r="B19" s="173" t="s">
        <v>97</v>
      </c>
      <c r="C19" s="52">
        <v>195.27157057964928</v>
      </c>
      <c r="D19" s="174">
        <v>0.1568877050567774</v>
      </c>
      <c r="E19" s="175">
        <v>30.635708571073707</v>
      </c>
      <c r="F19" s="174">
        <v>0.8431122949432226</v>
      </c>
      <c r="G19" s="175">
        <v>164.63586200857557</v>
      </c>
      <c r="H19" s="174">
        <v>0.35756123844984861</v>
      </c>
      <c r="I19" s="175">
        <v>69.821544610506422</v>
      </c>
      <c r="J19" s="174">
        <v>0</v>
      </c>
      <c r="K19" s="175">
        <v>0</v>
      </c>
      <c r="L19" s="174">
        <v>0.1350420120037196</v>
      </c>
      <c r="M19" s="175">
        <v>26.369865778202175</v>
      </c>
      <c r="N19" s="174">
        <v>0.35050904448965442</v>
      </c>
      <c r="O19" s="176">
        <v>68.444451619866982</v>
      </c>
      <c r="P19" s="174">
        <v>0</v>
      </c>
      <c r="Q19" s="175">
        <v>0</v>
      </c>
      <c r="R19" s="174">
        <v>0</v>
      </c>
      <c r="S19" s="176">
        <v>0</v>
      </c>
      <c r="T19" s="166"/>
    </row>
    <row r="20" spans="1:20" ht="25.15" customHeight="1">
      <c r="A20" s="66">
        <v>15</v>
      </c>
      <c r="B20" s="173" t="s">
        <v>18</v>
      </c>
      <c r="C20" s="52">
        <v>564.84565660276712</v>
      </c>
      <c r="D20" s="174">
        <v>0.28526487374865261</v>
      </c>
      <c r="E20" s="175">
        <v>161.13062491826315</v>
      </c>
      <c r="F20" s="174">
        <v>0.71473512625134739</v>
      </c>
      <c r="G20" s="175">
        <v>403.71503168450397</v>
      </c>
      <c r="H20" s="174">
        <v>9.7982836099892834E-2</v>
      </c>
      <c r="I20" s="175">
        <v>55.345179392645285</v>
      </c>
      <c r="J20" s="174">
        <v>0</v>
      </c>
      <c r="K20" s="175">
        <v>0</v>
      </c>
      <c r="L20" s="174">
        <v>0.59253701326558073</v>
      </c>
      <c r="M20" s="175">
        <v>334.69195831943949</v>
      </c>
      <c r="N20" s="174">
        <v>2.4215276885873792E-2</v>
      </c>
      <c r="O20" s="176">
        <v>13.677893972419191</v>
      </c>
      <c r="P20" s="174">
        <v>0</v>
      </c>
      <c r="Q20" s="175">
        <v>0</v>
      </c>
      <c r="R20" s="174">
        <v>0</v>
      </c>
      <c r="S20" s="176">
        <v>0</v>
      </c>
      <c r="T20" s="166"/>
    </row>
    <row r="21" spans="1:20" ht="25.15" customHeight="1">
      <c r="A21" s="66" t="s">
        <v>94</v>
      </c>
      <c r="B21" s="173" t="s">
        <v>19</v>
      </c>
      <c r="C21" s="52">
        <v>5279.8361760965636</v>
      </c>
      <c r="D21" s="174">
        <v>0.18290087450867601</v>
      </c>
      <c r="E21" s="175">
        <v>965.68665387060537</v>
      </c>
      <c r="F21" s="174">
        <v>0.81709912549132402</v>
      </c>
      <c r="G21" s="175">
        <v>4314.1495222259582</v>
      </c>
      <c r="H21" s="174">
        <v>0.24442420129906089</v>
      </c>
      <c r="I21" s="175">
        <v>1290.5197403322904</v>
      </c>
      <c r="J21" s="174">
        <v>3.2724198599252484E-2</v>
      </c>
      <c r="K21" s="175">
        <v>172.77840759810175</v>
      </c>
      <c r="L21" s="174">
        <v>0.12666344154370385</v>
      </c>
      <c r="M21" s="175">
        <v>668.76222085133998</v>
      </c>
      <c r="N21" s="174">
        <v>0.41328728404930676</v>
      </c>
      <c r="O21" s="176">
        <v>2182.0891534442262</v>
      </c>
      <c r="P21" s="174">
        <v>0</v>
      </c>
      <c r="Q21" s="175">
        <v>0</v>
      </c>
      <c r="R21" s="174">
        <v>0</v>
      </c>
      <c r="S21" s="176">
        <v>0</v>
      </c>
      <c r="T21" s="166"/>
    </row>
    <row r="22" spans="1:20" ht="13.5" customHeight="1">
      <c r="A22" s="66" t="s">
        <v>95</v>
      </c>
      <c r="B22" s="173" t="s">
        <v>98</v>
      </c>
      <c r="C22" s="52">
        <v>213.86146645596972</v>
      </c>
      <c r="D22" s="174">
        <v>0.15560270126960427</v>
      </c>
      <c r="E22" s="175">
        <v>33.277421878027752</v>
      </c>
      <c r="F22" s="174">
        <v>0.84439729873039571</v>
      </c>
      <c r="G22" s="175">
        <v>180.58404457794197</v>
      </c>
      <c r="H22" s="174">
        <v>0.263742218775322</v>
      </c>
      <c r="I22" s="175">
        <v>56.404297673641558</v>
      </c>
      <c r="J22" s="174">
        <v>0</v>
      </c>
      <c r="K22" s="175">
        <v>0</v>
      </c>
      <c r="L22" s="174">
        <v>8.3549154597034853E-2</v>
      </c>
      <c r="M22" s="175">
        <v>17.867944723278399</v>
      </c>
      <c r="N22" s="174">
        <v>0.49710592535803888</v>
      </c>
      <c r="O22" s="176">
        <v>106.31180218102202</v>
      </c>
      <c r="P22" s="174">
        <v>0</v>
      </c>
      <c r="Q22" s="175">
        <v>0</v>
      </c>
      <c r="R22" s="174">
        <v>0</v>
      </c>
      <c r="S22" s="176">
        <v>0</v>
      </c>
      <c r="T22" s="166"/>
    </row>
    <row r="23" spans="1:20" ht="25.15" customHeight="1">
      <c r="A23" s="66">
        <v>17</v>
      </c>
      <c r="B23" s="173" t="s">
        <v>20</v>
      </c>
      <c r="C23" s="52">
        <v>2469.8609624555424</v>
      </c>
      <c r="D23" s="174">
        <v>0.26990862540575933</v>
      </c>
      <c r="E23" s="175">
        <v>666.6367773197212</v>
      </c>
      <c r="F23" s="174">
        <v>0.73009137459424067</v>
      </c>
      <c r="G23" s="175">
        <v>1803.2241851358212</v>
      </c>
      <c r="H23" s="174">
        <v>0.13249137634384486</v>
      </c>
      <c r="I23" s="175">
        <v>327.23527829366816</v>
      </c>
      <c r="J23" s="174">
        <v>0</v>
      </c>
      <c r="K23" s="175">
        <v>0</v>
      </c>
      <c r="L23" s="174">
        <v>0.50663572029967785</v>
      </c>
      <c r="M23" s="175">
        <v>1251.3197877537193</v>
      </c>
      <c r="N23" s="174">
        <v>9.0964277950717945E-2</v>
      </c>
      <c r="O23" s="176">
        <v>224.66911908843372</v>
      </c>
      <c r="P23" s="174">
        <v>0</v>
      </c>
      <c r="Q23" s="175">
        <v>0</v>
      </c>
      <c r="R23" s="174">
        <v>0</v>
      </c>
      <c r="S23" s="176">
        <v>0</v>
      </c>
      <c r="T23" s="166"/>
    </row>
    <row r="24" spans="1:20" ht="14.1" customHeight="1">
      <c r="A24" s="66">
        <v>18</v>
      </c>
      <c r="B24" s="173" t="s">
        <v>21</v>
      </c>
      <c r="C24" s="52">
        <v>3791.9941545787674</v>
      </c>
      <c r="D24" s="174">
        <v>0.35310540900565557</v>
      </c>
      <c r="E24" s="175">
        <v>1338.9736468995907</v>
      </c>
      <c r="F24" s="174">
        <v>0.64689459099434443</v>
      </c>
      <c r="G24" s="175">
        <v>2453.0205076791767</v>
      </c>
      <c r="H24" s="174">
        <v>1.2450276824718009E-2</v>
      </c>
      <c r="I24" s="175">
        <v>47.211376942218187</v>
      </c>
      <c r="J24" s="174">
        <v>0</v>
      </c>
      <c r="K24" s="175">
        <v>0</v>
      </c>
      <c r="L24" s="174">
        <v>0.1336517341447547</v>
      </c>
      <c r="M24" s="175">
        <v>506.80659462622526</v>
      </c>
      <c r="N24" s="174">
        <v>1.6925047996172841E-2</v>
      </c>
      <c r="O24" s="176">
        <v>64.179683067452487</v>
      </c>
      <c r="P24" s="174">
        <v>0.11932744756182632</v>
      </c>
      <c r="Q24" s="175">
        <v>452.48898363524984</v>
      </c>
      <c r="R24" s="174">
        <v>0.36454008446687247</v>
      </c>
      <c r="S24" s="176">
        <v>1382.3338694080305</v>
      </c>
      <c r="T24" s="166"/>
    </row>
    <row r="25" spans="1:20" ht="14.1" customHeight="1">
      <c r="A25" s="66">
        <v>19</v>
      </c>
      <c r="B25" s="173" t="s">
        <v>22</v>
      </c>
      <c r="C25" s="52">
        <v>6269.9799599999997</v>
      </c>
      <c r="D25" s="174">
        <v>0.31793951745548032</v>
      </c>
      <c r="E25" s="175">
        <v>1993.4744029379317</v>
      </c>
      <c r="F25" s="174">
        <v>0.68206048254451968</v>
      </c>
      <c r="G25" s="175">
        <v>4276.505557062068</v>
      </c>
      <c r="H25" s="174">
        <v>3.8344257672697307E-2</v>
      </c>
      <c r="I25" s="175">
        <v>240.41772718888834</v>
      </c>
      <c r="J25" s="174">
        <v>3.818175469778892E-3</v>
      </c>
      <c r="K25" s="175">
        <v>23.939883679277237</v>
      </c>
      <c r="L25" s="174">
        <v>0.53059870586611235</v>
      </c>
      <c r="M25" s="175">
        <v>3326.8432525824587</v>
      </c>
      <c r="N25" s="174">
        <v>6.0171713100699846E-2</v>
      </c>
      <c r="O25" s="176">
        <v>377.27543530025747</v>
      </c>
      <c r="P25" s="174">
        <v>3.3224111077219315E-2</v>
      </c>
      <c r="Q25" s="175">
        <v>208.31451064297909</v>
      </c>
      <c r="R25" s="174">
        <v>1.5903519358011889E-2</v>
      </c>
      <c r="S25" s="176">
        <v>99.714747668206613</v>
      </c>
      <c r="T25" s="166"/>
    </row>
    <row r="26" spans="1:20" ht="14.1" customHeight="1">
      <c r="A26" s="68">
        <v>20</v>
      </c>
      <c r="B26" s="178" t="s">
        <v>23</v>
      </c>
      <c r="C26" s="56">
        <v>3980.1984806879996</v>
      </c>
      <c r="D26" s="179">
        <v>0.50614872405166977</v>
      </c>
      <c r="E26" s="180">
        <v>2014.5723824726256</v>
      </c>
      <c r="F26" s="179">
        <v>0.49385127594833023</v>
      </c>
      <c r="G26" s="180">
        <v>1965.626098215374</v>
      </c>
      <c r="H26" s="179">
        <v>0</v>
      </c>
      <c r="I26" s="180">
        <v>0</v>
      </c>
      <c r="J26" s="179">
        <v>0</v>
      </c>
      <c r="K26" s="180">
        <v>0</v>
      </c>
      <c r="L26" s="179">
        <v>0</v>
      </c>
      <c r="M26" s="180">
        <v>0</v>
      </c>
      <c r="N26" s="179">
        <v>0</v>
      </c>
      <c r="O26" s="181">
        <v>0</v>
      </c>
      <c r="P26" s="179">
        <v>0.18176196700939656</v>
      </c>
      <c r="Q26" s="180">
        <v>723.44870493766246</v>
      </c>
      <c r="R26" s="179">
        <v>0.31208930893893366</v>
      </c>
      <c r="S26" s="181">
        <v>1242.1773932777114</v>
      </c>
      <c r="T26" s="166"/>
    </row>
    <row r="27" spans="1:20" ht="3.2" customHeight="1">
      <c r="A27" s="182"/>
      <c r="B27" s="183"/>
      <c r="C27" s="199"/>
      <c r="D27" s="184"/>
      <c r="E27" s="185"/>
      <c r="F27" s="184"/>
      <c r="G27" s="185"/>
      <c r="H27" s="184"/>
      <c r="I27" s="185"/>
      <c r="J27" s="184"/>
      <c r="K27" s="185"/>
      <c r="L27" s="184"/>
      <c r="M27" s="185"/>
      <c r="N27" s="184"/>
      <c r="O27" s="185"/>
      <c r="P27" s="185"/>
      <c r="Q27" s="185"/>
      <c r="R27" s="184"/>
      <c r="S27" s="196"/>
      <c r="T27" s="167"/>
    </row>
    <row r="28" spans="1:20" ht="15.95" customHeight="1">
      <c r="A28" s="62" t="s">
        <v>24</v>
      </c>
      <c r="B28" s="63" t="s">
        <v>25</v>
      </c>
      <c r="C28" s="64">
        <v>8141.4156831603032</v>
      </c>
      <c r="D28" s="186">
        <v>0.41122009778274698</v>
      </c>
      <c r="E28" s="65">
        <v>3347.9137533191697</v>
      </c>
      <c r="F28" s="186">
        <v>0.58877990221725307</v>
      </c>
      <c r="G28" s="65">
        <v>4793.5019298411335</v>
      </c>
      <c r="H28" s="186">
        <v>0.4775362668965572</v>
      </c>
      <c r="I28" s="65">
        <v>3887.8212525894551</v>
      </c>
      <c r="J28" s="186">
        <v>0</v>
      </c>
      <c r="K28" s="65">
        <v>0</v>
      </c>
      <c r="L28" s="186">
        <v>0</v>
      </c>
      <c r="M28" s="65">
        <v>0</v>
      </c>
      <c r="N28" s="186">
        <v>0.11124363532069587</v>
      </c>
      <c r="O28" s="76">
        <v>905.68067725167873</v>
      </c>
      <c r="P28" s="186">
        <v>0</v>
      </c>
      <c r="Q28" s="65">
        <v>0</v>
      </c>
      <c r="R28" s="186">
        <v>0</v>
      </c>
      <c r="S28" s="76">
        <v>0</v>
      </c>
      <c r="T28" s="45"/>
    </row>
    <row r="29" spans="1:20" ht="15.95" customHeight="1">
      <c r="A29" s="66" t="s">
        <v>26</v>
      </c>
      <c r="B29" s="67" t="s">
        <v>27</v>
      </c>
      <c r="C29" s="52">
        <v>6728.9175145762765</v>
      </c>
      <c r="D29" s="174">
        <v>0.26846034797923984</v>
      </c>
      <c r="E29" s="53">
        <v>1806.4475374867491</v>
      </c>
      <c r="F29" s="174">
        <v>0.73153965202076021</v>
      </c>
      <c r="G29" s="53">
        <v>4922.4699770895277</v>
      </c>
      <c r="H29" s="174">
        <v>0.64072161997627486</v>
      </c>
      <c r="I29" s="53">
        <v>4311.3629306260409</v>
      </c>
      <c r="J29" s="174">
        <v>2.154151949115762E-2</v>
      </c>
      <c r="K29" s="53">
        <v>144.95110779463675</v>
      </c>
      <c r="L29" s="174">
        <v>3.0745425269183162E-2</v>
      </c>
      <c r="M29" s="53">
        <v>206.88343058690262</v>
      </c>
      <c r="N29" s="174">
        <v>3.8531087284144526E-2</v>
      </c>
      <c r="O29" s="187">
        <v>259.27250808194736</v>
      </c>
      <c r="P29" s="174">
        <v>0</v>
      </c>
      <c r="Q29" s="53">
        <v>0</v>
      </c>
      <c r="R29" s="174">
        <v>0</v>
      </c>
      <c r="S29" s="187">
        <v>0</v>
      </c>
      <c r="T29" s="45"/>
    </row>
    <row r="30" spans="1:20" ht="15.95" customHeight="1">
      <c r="A30" s="66" t="s">
        <v>28</v>
      </c>
      <c r="B30" s="67" t="s">
        <v>29</v>
      </c>
      <c r="C30" s="52">
        <v>18558.179887622944</v>
      </c>
      <c r="D30" s="174">
        <v>0.24097505614228701</v>
      </c>
      <c r="E30" s="53">
        <v>4472.0584403186003</v>
      </c>
      <c r="F30" s="174">
        <v>0.75902494385771291</v>
      </c>
      <c r="G30" s="53">
        <v>14086.121447304342</v>
      </c>
      <c r="H30" s="174">
        <v>0.20798511511971482</v>
      </c>
      <c r="I30" s="53">
        <v>3859.8251803396342</v>
      </c>
      <c r="J30" s="174">
        <v>1.5460853325841446E-2</v>
      </c>
      <c r="K30" s="53">
        <v>286.92529723711903</v>
      </c>
      <c r="L30" s="174">
        <v>0.2020114857506497</v>
      </c>
      <c r="M30" s="53">
        <v>3748.9654919265363</v>
      </c>
      <c r="N30" s="174">
        <v>0.2346988040385713</v>
      </c>
      <c r="O30" s="187">
        <v>4355.5826247577725</v>
      </c>
      <c r="P30" s="174">
        <v>2.4382185450041331E-2</v>
      </c>
      <c r="Q30" s="53">
        <v>452.48898363524984</v>
      </c>
      <c r="R30" s="174">
        <v>7.4486500172894335E-2</v>
      </c>
      <c r="S30" s="187">
        <v>1382.3338694080305</v>
      </c>
      <c r="T30" s="45"/>
    </row>
    <row r="31" spans="1:20" ht="15.95" customHeight="1">
      <c r="A31" s="68" t="s">
        <v>30</v>
      </c>
      <c r="B31" s="69" t="s">
        <v>31</v>
      </c>
      <c r="C31" s="56">
        <v>10250.178440688</v>
      </c>
      <c r="D31" s="179">
        <v>0.39102214742922409</v>
      </c>
      <c r="E31" s="57">
        <v>4008.0467854105573</v>
      </c>
      <c r="F31" s="179">
        <v>0.60897785257077597</v>
      </c>
      <c r="G31" s="57">
        <v>6242.1316552774424</v>
      </c>
      <c r="H31" s="179">
        <v>2.3454979694260945E-2</v>
      </c>
      <c r="I31" s="57">
        <v>240.41772718888834</v>
      </c>
      <c r="J31" s="179">
        <v>2.3355577483654398E-3</v>
      </c>
      <c r="K31" s="57">
        <v>23.939883679277237</v>
      </c>
      <c r="L31" s="179">
        <v>0.32456442313009709</v>
      </c>
      <c r="M31" s="57">
        <v>3326.8432525824587</v>
      </c>
      <c r="N31" s="179">
        <v>3.6806718778930297E-2</v>
      </c>
      <c r="O31" s="188">
        <v>377.27543530025747</v>
      </c>
      <c r="P31" s="179">
        <v>9.0902145847726434E-2</v>
      </c>
      <c r="Q31" s="57">
        <v>931.7632155806416</v>
      </c>
      <c r="R31" s="179">
        <v>0.13091402737139562</v>
      </c>
      <c r="S31" s="188">
        <v>1341.8921409459181</v>
      </c>
      <c r="T31" s="45"/>
    </row>
    <row r="32" spans="1:20" ht="3.2" customHeight="1">
      <c r="A32" s="182"/>
      <c r="B32" s="183"/>
      <c r="C32" s="199"/>
      <c r="D32" s="189"/>
      <c r="E32" s="185"/>
      <c r="F32" s="189"/>
      <c r="G32" s="185"/>
      <c r="H32" s="189"/>
      <c r="I32" s="185"/>
      <c r="J32" s="190"/>
      <c r="K32" s="185"/>
      <c r="L32" s="189"/>
      <c r="M32" s="185"/>
      <c r="N32" s="189"/>
      <c r="O32" s="185"/>
      <c r="P32" s="189"/>
      <c r="Q32" s="185"/>
      <c r="R32" s="189"/>
      <c r="S32" s="185"/>
      <c r="T32" s="166"/>
    </row>
    <row r="33" spans="1:20" ht="15.95" customHeight="1">
      <c r="A33" s="191" t="s">
        <v>32</v>
      </c>
      <c r="B33" s="192" t="s">
        <v>33</v>
      </c>
      <c r="C33" s="200">
        <v>43678.691526047522</v>
      </c>
      <c r="D33" s="193">
        <v>0.312153730804968</v>
      </c>
      <c r="E33" s="194">
        <v>13634.466516535076</v>
      </c>
      <c r="F33" s="193">
        <v>0.687846269195032</v>
      </c>
      <c r="G33" s="194">
        <v>30044.225009512447</v>
      </c>
      <c r="H33" s="193">
        <v>0.28158872578427241</v>
      </c>
      <c r="I33" s="194">
        <v>12299.427090744019</v>
      </c>
      <c r="J33" s="193">
        <v>1.0435667204893483E-2</v>
      </c>
      <c r="K33" s="194">
        <v>455.816288711033</v>
      </c>
      <c r="L33" s="193">
        <v>0.16673329535874279</v>
      </c>
      <c r="M33" s="194">
        <v>7282.6921750958973</v>
      </c>
      <c r="N33" s="193">
        <v>0.135027196084263</v>
      </c>
      <c r="O33" s="195">
        <v>5897.8112453916556</v>
      </c>
      <c r="P33" s="193">
        <v>3.1691704830269493E-2</v>
      </c>
      <c r="Q33" s="194">
        <v>1384.2521992158913</v>
      </c>
      <c r="R33" s="193">
        <v>6.2369679932590766E-2</v>
      </c>
      <c r="S33" s="195">
        <v>2724.2260103539484</v>
      </c>
      <c r="T33" s="166"/>
    </row>
    <row r="34" spans="1:20" ht="3.2" customHeight="1">
      <c r="A34" s="182"/>
      <c r="B34" s="183"/>
      <c r="C34" s="199"/>
      <c r="D34" s="189"/>
      <c r="E34" s="185"/>
      <c r="F34" s="189"/>
      <c r="G34" s="185"/>
      <c r="H34" s="189"/>
      <c r="I34" s="185"/>
      <c r="J34" s="196"/>
      <c r="K34" s="185"/>
      <c r="L34" s="189"/>
      <c r="M34" s="185"/>
      <c r="N34" s="189"/>
      <c r="O34" s="185"/>
      <c r="P34" s="189"/>
      <c r="Q34" s="185"/>
      <c r="R34" s="189"/>
      <c r="S34" s="185"/>
      <c r="T34" s="166"/>
    </row>
    <row r="35" spans="1:20" ht="15.95" customHeight="1">
      <c r="A35" s="62" t="s">
        <v>32</v>
      </c>
      <c r="B35" s="203" t="s">
        <v>88</v>
      </c>
      <c r="C35" s="202">
        <v>39698.493045359523</v>
      </c>
      <c r="D35" s="186">
        <v>0.29270365806544729</v>
      </c>
      <c r="E35" s="65">
        <v>11619.894134062451</v>
      </c>
      <c r="F35" s="186">
        <v>0.70729634193455282</v>
      </c>
      <c r="G35" s="65">
        <v>28078.598911297075</v>
      </c>
      <c r="H35" s="186">
        <v>0.30982100697602516</v>
      </c>
      <c r="I35" s="65">
        <v>12299.427090744019</v>
      </c>
      <c r="J35" s="186">
        <v>1.148195444573216E-2</v>
      </c>
      <c r="K35" s="65">
        <v>455.816288711033</v>
      </c>
      <c r="L35" s="186">
        <v>0.18345009133658269</v>
      </c>
      <c r="M35" s="65">
        <v>7282.6921750958973</v>
      </c>
      <c r="N35" s="186">
        <v>0.14856511653106863</v>
      </c>
      <c r="O35" s="76">
        <v>5897.8112453916556</v>
      </c>
      <c r="P35" s="186">
        <v>1.6645556130384959E-2</v>
      </c>
      <c r="Q35" s="65">
        <v>660.80349427822887</v>
      </c>
      <c r="R35" s="186">
        <v>3.7332616514759068E-2</v>
      </c>
      <c r="S35" s="76">
        <v>1482.048617076237</v>
      </c>
      <c r="T35" s="45"/>
    </row>
    <row r="36" spans="1:20" ht="18" customHeight="1">
      <c r="A36" s="114"/>
      <c r="B36" s="114"/>
      <c r="C36" s="20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205"/>
    </row>
    <row r="37" spans="1:20" ht="18" customHeight="1">
      <c r="P37" s="118"/>
    </row>
  </sheetData>
  <mergeCells count="8">
    <mergeCell ref="D1:E1"/>
    <mergeCell ref="F1:G1"/>
    <mergeCell ref="R1:S1"/>
    <mergeCell ref="H1:I1"/>
    <mergeCell ref="J1:K1"/>
    <mergeCell ref="L1:M1"/>
    <mergeCell ref="N1:O1"/>
    <mergeCell ref="P1:Q1"/>
  </mergeCells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61" orientation="landscape" horizontalDpi="4294967292" verticalDpi="4294967292" r:id="rId1"/>
  <headerFooter alignWithMargins="0">
    <oddHeader>&amp;L&amp;"Arial,Standard"Schweizerische Holzenergiestatistik 2015&amp;C&amp;"Arial,Fett"&amp;12Umwandlungsverluste und Nutzenergie nach Verbrauchergruppen&amp;"Arial,Standard"
&amp;10in  TJ (effektive Jahreswerte, Aufteilung per 31.12.)&amp;R&amp;"Arial,Standard"Tabelle O</oddHeader>
    <oddFooter>&amp;R 30.08.2016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X38"/>
  <sheetViews>
    <sheetView zoomScaleNormal="100" workbookViewId="0"/>
  </sheetViews>
  <sheetFormatPr baseColWidth="10" defaultColWidth="11.42578125" defaultRowHeight="12"/>
  <cols>
    <col min="1" max="1" width="20.28515625" style="120" customWidth="1"/>
    <col min="2" max="20" width="7.85546875" style="120" customWidth="1"/>
    <col min="21" max="21" width="8.5703125" style="120" bestFit="1" customWidth="1"/>
    <col min="22" max="23" width="7.85546875" style="120" customWidth="1"/>
    <col min="24" max="16384" width="11.42578125" style="120"/>
  </cols>
  <sheetData>
    <row r="1" spans="1:24" ht="14.1" customHeight="1">
      <c r="A1" s="122" t="s">
        <v>183</v>
      </c>
      <c r="B1" s="230" t="s">
        <v>184</v>
      </c>
      <c r="C1" s="230"/>
      <c r="D1" s="230" t="s">
        <v>185</v>
      </c>
      <c r="E1" s="230"/>
      <c r="F1" s="230" t="s">
        <v>186</v>
      </c>
      <c r="G1" s="230"/>
      <c r="H1" s="230" t="s">
        <v>187</v>
      </c>
      <c r="I1" s="230"/>
      <c r="J1" s="230" t="s">
        <v>188</v>
      </c>
      <c r="K1" s="230"/>
      <c r="L1" s="230" t="s">
        <v>189</v>
      </c>
      <c r="M1" s="230"/>
      <c r="N1" s="230" t="s">
        <v>190</v>
      </c>
      <c r="O1" s="230"/>
      <c r="P1" s="230" t="s">
        <v>191</v>
      </c>
      <c r="Q1" s="230"/>
      <c r="R1" s="230" t="s">
        <v>192</v>
      </c>
      <c r="S1" s="230"/>
      <c r="T1" s="230" t="s">
        <v>193</v>
      </c>
      <c r="U1" s="230"/>
      <c r="V1" s="131" t="s">
        <v>194</v>
      </c>
      <c r="W1" s="36"/>
    </row>
    <row r="2" spans="1:24" ht="14.1" customHeight="1">
      <c r="A2" s="122"/>
      <c r="B2" s="131" t="s">
        <v>195</v>
      </c>
      <c r="C2" s="131" t="s">
        <v>196</v>
      </c>
      <c r="D2" s="131" t="s">
        <v>195</v>
      </c>
      <c r="E2" s="131" t="s">
        <v>196</v>
      </c>
      <c r="F2" s="131" t="s">
        <v>195</v>
      </c>
      <c r="G2" s="131" t="s">
        <v>196</v>
      </c>
      <c r="H2" s="131" t="s">
        <v>195</v>
      </c>
      <c r="I2" s="131" t="s">
        <v>196</v>
      </c>
      <c r="J2" s="131" t="s">
        <v>195</v>
      </c>
      <c r="K2" s="131" t="s">
        <v>196</v>
      </c>
      <c r="L2" s="131" t="s">
        <v>195</v>
      </c>
      <c r="M2" s="131" t="s">
        <v>196</v>
      </c>
      <c r="N2" s="131" t="s">
        <v>195</v>
      </c>
      <c r="O2" s="131" t="s">
        <v>196</v>
      </c>
      <c r="P2" s="131" t="s">
        <v>195</v>
      </c>
      <c r="Q2" s="131" t="s">
        <v>196</v>
      </c>
      <c r="R2" s="131" t="s">
        <v>195</v>
      </c>
      <c r="S2" s="131" t="s">
        <v>196</v>
      </c>
      <c r="T2" s="131" t="s">
        <v>197</v>
      </c>
      <c r="U2" s="131" t="s">
        <v>196</v>
      </c>
      <c r="V2" s="131" t="s">
        <v>198</v>
      </c>
      <c r="W2" s="131" t="s">
        <v>199</v>
      </c>
    </row>
    <row r="3" spans="1:24" ht="14.1" customHeight="1">
      <c r="A3" s="123" t="s">
        <v>200</v>
      </c>
      <c r="B3" s="132">
        <v>209</v>
      </c>
      <c r="C3" s="133">
        <v>26074.000040000003</v>
      </c>
      <c r="D3" s="133">
        <v>110</v>
      </c>
      <c r="E3" s="133">
        <v>11123.6667</v>
      </c>
      <c r="F3" s="133">
        <v>151</v>
      </c>
      <c r="G3" s="133">
        <v>19609</v>
      </c>
      <c r="H3" s="133">
        <v>64</v>
      </c>
      <c r="I3" s="133">
        <v>23418.5</v>
      </c>
      <c r="J3" s="133">
        <v>5</v>
      </c>
      <c r="K3" s="133">
        <v>1488</v>
      </c>
      <c r="L3" s="133">
        <v>26</v>
      </c>
      <c r="M3" s="133">
        <v>10130</v>
      </c>
      <c r="N3" s="133">
        <v>66</v>
      </c>
      <c r="O3" s="133">
        <v>56162</v>
      </c>
      <c r="P3" s="216" t="s">
        <v>288</v>
      </c>
      <c r="Q3" s="216" t="s">
        <v>290</v>
      </c>
      <c r="R3" s="133">
        <v>30</v>
      </c>
      <c r="S3" s="133">
        <v>31890</v>
      </c>
      <c r="T3" s="133">
        <v>662</v>
      </c>
      <c r="U3" s="133">
        <v>180975.16674000002</v>
      </c>
      <c r="V3" s="134">
        <v>7.6083208826571658E-2</v>
      </c>
      <c r="W3" s="134">
        <v>8.3437646014462283E-2</v>
      </c>
      <c r="X3" s="121"/>
    </row>
    <row r="4" spans="1:24" ht="14.1" customHeight="1">
      <c r="A4" s="124" t="s">
        <v>201</v>
      </c>
      <c r="B4" s="135">
        <v>31</v>
      </c>
      <c r="C4" s="136">
        <v>3483</v>
      </c>
      <c r="D4" s="215" t="s">
        <v>288</v>
      </c>
      <c r="E4" s="215" t="s">
        <v>289</v>
      </c>
      <c r="F4" s="136">
        <v>32</v>
      </c>
      <c r="G4" s="136">
        <v>4180</v>
      </c>
      <c r="H4" s="136">
        <v>7</v>
      </c>
      <c r="I4" s="136">
        <v>2640</v>
      </c>
      <c r="J4" s="136">
        <v>0</v>
      </c>
      <c r="K4" s="136">
        <v>0</v>
      </c>
      <c r="L4" s="215" t="s">
        <v>288</v>
      </c>
      <c r="M4" s="215" t="s">
        <v>290</v>
      </c>
      <c r="N4" s="136">
        <v>14</v>
      </c>
      <c r="O4" s="136">
        <v>16950</v>
      </c>
      <c r="P4" s="136">
        <v>0</v>
      </c>
      <c r="Q4" s="136">
        <v>0</v>
      </c>
      <c r="R4" s="136">
        <v>4</v>
      </c>
      <c r="S4" s="136">
        <v>3000</v>
      </c>
      <c r="T4" s="136">
        <v>91</v>
      </c>
      <c r="U4" s="136">
        <v>31139</v>
      </c>
      <c r="V4" s="137">
        <v>1.0458567980691875E-2</v>
      </c>
      <c r="W4" s="137">
        <v>1.4356471697451304E-2</v>
      </c>
      <c r="X4" s="121"/>
    </row>
    <row r="5" spans="1:24" ht="14.1" customHeight="1">
      <c r="A5" s="124" t="s">
        <v>202</v>
      </c>
      <c r="B5" s="135">
        <v>8</v>
      </c>
      <c r="C5" s="136">
        <v>600</v>
      </c>
      <c r="D5" s="215" t="s">
        <v>288</v>
      </c>
      <c r="E5" s="215" t="s">
        <v>289</v>
      </c>
      <c r="F5" s="136">
        <v>7</v>
      </c>
      <c r="G5" s="136">
        <v>810</v>
      </c>
      <c r="H5" s="136">
        <v>0</v>
      </c>
      <c r="I5" s="136">
        <v>0</v>
      </c>
      <c r="J5" s="136">
        <v>0</v>
      </c>
      <c r="K5" s="136">
        <v>0</v>
      </c>
      <c r="L5" s="215" t="s">
        <v>288</v>
      </c>
      <c r="M5" s="215" t="s">
        <v>290</v>
      </c>
      <c r="N5" s="136">
        <v>0</v>
      </c>
      <c r="O5" s="136">
        <v>0</v>
      </c>
      <c r="P5" s="136">
        <v>0</v>
      </c>
      <c r="Q5" s="136">
        <v>0</v>
      </c>
      <c r="R5" s="215" t="s">
        <v>288</v>
      </c>
      <c r="S5" s="215" t="s">
        <v>291</v>
      </c>
      <c r="T5" s="136">
        <v>20</v>
      </c>
      <c r="U5" s="136">
        <v>4770</v>
      </c>
      <c r="V5" s="137">
        <v>2.2985863693828295E-3</v>
      </c>
      <c r="W5" s="137">
        <v>2.1991833391195197E-3</v>
      </c>
      <c r="X5" s="121"/>
    </row>
    <row r="6" spans="1:24" ht="14.1" customHeight="1">
      <c r="A6" s="124" t="s">
        <v>203</v>
      </c>
      <c r="B6" s="138">
        <v>164</v>
      </c>
      <c r="C6" s="136">
        <v>19680</v>
      </c>
      <c r="D6" s="139">
        <v>43</v>
      </c>
      <c r="E6" s="136">
        <v>4270.6667299999999</v>
      </c>
      <c r="F6" s="136">
        <v>62</v>
      </c>
      <c r="G6" s="136">
        <v>7756</v>
      </c>
      <c r="H6" s="136">
        <v>30</v>
      </c>
      <c r="I6" s="136">
        <v>11974</v>
      </c>
      <c r="J6" s="136">
        <v>5</v>
      </c>
      <c r="K6" s="136">
        <v>1792</v>
      </c>
      <c r="L6" s="136">
        <v>12</v>
      </c>
      <c r="M6" s="136">
        <v>4428</v>
      </c>
      <c r="N6" s="136">
        <v>40</v>
      </c>
      <c r="O6" s="136">
        <v>41801.5</v>
      </c>
      <c r="P6" s="136">
        <v>0</v>
      </c>
      <c r="Q6" s="136">
        <v>0</v>
      </c>
      <c r="R6" s="136">
        <v>9</v>
      </c>
      <c r="S6" s="136">
        <v>10194</v>
      </c>
      <c r="T6" s="136">
        <v>365</v>
      </c>
      <c r="U6" s="136">
        <v>101896.16673</v>
      </c>
      <c r="V6" s="137">
        <v>4.194920124123664E-2</v>
      </c>
      <c r="W6" s="137">
        <v>4.6978690187161574E-2</v>
      </c>
      <c r="X6" s="121"/>
    </row>
    <row r="7" spans="1:24" ht="14.1" customHeight="1">
      <c r="A7" s="124" t="s">
        <v>204</v>
      </c>
      <c r="B7" s="135">
        <v>7</v>
      </c>
      <c r="C7" s="136">
        <v>940</v>
      </c>
      <c r="D7" s="136">
        <v>4</v>
      </c>
      <c r="E7" s="136">
        <v>366</v>
      </c>
      <c r="F7" s="136">
        <v>4</v>
      </c>
      <c r="G7" s="136">
        <v>652</v>
      </c>
      <c r="H7" s="215" t="s">
        <v>288</v>
      </c>
      <c r="I7" s="215" t="s">
        <v>290</v>
      </c>
      <c r="J7" s="136">
        <v>0</v>
      </c>
      <c r="K7" s="136">
        <v>0</v>
      </c>
      <c r="L7" s="215" t="s">
        <v>288</v>
      </c>
      <c r="M7" s="215" t="s">
        <v>290</v>
      </c>
      <c r="N7" s="136">
        <v>4</v>
      </c>
      <c r="O7" s="136">
        <v>2550</v>
      </c>
      <c r="P7" s="136">
        <v>0</v>
      </c>
      <c r="Q7" s="136">
        <v>0</v>
      </c>
      <c r="R7" s="136">
        <v>0</v>
      </c>
      <c r="S7" s="136">
        <v>0</v>
      </c>
      <c r="T7" s="136">
        <v>23</v>
      </c>
      <c r="U7" s="136">
        <v>5823</v>
      </c>
      <c r="V7" s="137">
        <v>2.6433743247902541E-3</v>
      </c>
      <c r="W7" s="137">
        <v>2.6846634347364702E-3</v>
      </c>
      <c r="X7" s="121"/>
    </row>
    <row r="8" spans="1:24" ht="14.1" customHeight="1">
      <c r="A8" s="124" t="s">
        <v>205</v>
      </c>
      <c r="B8" s="135">
        <v>911</v>
      </c>
      <c r="C8" s="136">
        <v>78171.5</v>
      </c>
      <c r="D8" s="136">
        <v>155</v>
      </c>
      <c r="E8" s="136">
        <v>16115</v>
      </c>
      <c r="F8" s="136">
        <v>349</v>
      </c>
      <c r="G8" s="136">
        <v>40360</v>
      </c>
      <c r="H8" s="136">
        <v>82</v>
      </c>
      <c r="I8" s="136">
        <v>30343</v>
      </c>
      <c r="J8" s="136">
        <v>12</v>
      </c>
      <c r="K8" s="136">
        <v>4248</v>
      </c>
      <c r="L8" s="136">
        <v>37</v>
      </c>
      <c r="M8" s="136">
        <v>13702</v>
      </c>
      <c r="N8" s="136">
        <v>110</v>
      </c>
      <c r="O8" s="136">
        <v>114786</v>
      </c>
      <c r="P8" s="215" t="s">
        <v>288</v>
      </c>
      <c r="Q8" s="215" t="s">
        <v>290</v>
      </c>
      <c r="R8" s="136">
        <v>43</v>
      </c>
      <c r="S8" s="136">
        <v>43398</v>
      </c>
      <c r="T8" s="136">
        <v>1701</v>
      </c>
      <c r="U8" s="136">
        <v>342344.5</v>
      </c>
      <c r="V8" s="137">
        <v>0.19549477071600965</v>
      </c>
      <c r="W8" s="137">
        <v>0.15783612592016821</v>
      </c>
      <c r="X8" s="121"/>
    </row>
    <row r="9" spans="1:24" ht="14.1" customHeight="1">
      <c r="A9" s="124" t="s">
        <v>206</v>
      </c>
      <c r="B9" s="135">
        <v>111</v>
      </c>
      <c r="C9" s="136">
        <v>11586.5</v>
      </c>
      <c r="D9" s="136">
        <v>34</v>
      </c>
      <c r="E9" s="136">
        <v>3283</v>
      </c>
      <c r="F9" s="136">
        <v>64</v>
      </c>
      <c r="G9" s="136">
        <v>7519</v>
      </c>
      <c r="H9" s="136">
        <v>21</v>
      </c>
      <c r="I9" s="136">
        <v>7150</v>
      </c>
      <c r="J9" s="215" t="s">
        <v>288</v>
      </c>
      <c r="K9" s="136">
        <v>320</v>
      </c>
      <c r="L9" s="136">
        <v>10</v>
      </c>
      <c r="M9" s="136">
        <v>4080</v>
      </c>
      <c r="N9" s="136">
        <v>38</v>
      </c>
      <c r="O9" s="136">
        <v>38680</v>
      </c>
      <c r="P9" s="136">
        <v>0</v>
      </c>
      <c r="Q9" s="136">
        <v>0</v>
      </c>
      <c r="R9" s="136">
        <v>17</v>
      </c>
      <c r="S9" s="136">
        <v>31040</v>
      </c>
      <c r="T9" s="136">
        <v>296</v>
      </c>
      <c r="U9" s="136">
        <v>103658.5</v>
      </c>
      <c r="V9" s="137">
        <v>3.4019078266865878E-2</v>
      </c>
      <c r="W9" s="137">
        <v>4.7791204645308331E-2</v>
      </c>
      <c r="X9" s="121"/>
    </row>
    <row r="10" spans="1:24" ht="14.1" customHeight="1">
      <c r="A10" s="124" t="s">
        <v>207</v>
      </c>
      <c r="B10" s="138">
        <v>22</v>
      </c>
      <c r="C10" s="136">
        <v>2877</v>
      </c>
      <c r="D10" s="139">
        <v>17</v>
      </c>
      <c r="E10" s="136">
        <v>1995</v>
      </c>
      <c r="F10" s="136">
        <v>5</v>
      </c>
      <c r="G10" s="136">
        <v>948</v>
      </c>
      <c r="H10" s="136">
        <v>7</v>
      </c>
      <c r="I10" s="136">
        <v>2500</v>
      </c>
      <c r="J10" s="136">
        <v>0</v>
      </c>
      <c r="K10" s="136">
        <v>0</v>
      </c>
      <c r="L10" s="215" t="s">
        <v>288</v>
      </c>
      <c r="M10" s="215" t="s">
        <v>290</v>
      </c>
      <c r="N10" s="136">
        <v>11</v>
      </c>
      <c r="O10" s="136">
        <v>15481</v>
      </c>
      <c r="P10" s="136">
        <v>5</v>
      </c>
      <c r="Q10" s="136">
        <v>3160</v>
      </c>
      <c r="R10" s="215" t="s">
        <v>288</v>
      </c>
      <c r="S10" s="215" t="s">
        <v>291</v>
      </c>
      <c r="T10" s="136">
        <v>72</v>
      </c>
      <c r="U10" s="136">
        <v>29830</v>
      </c>
      <c r="V10" s="137">
        <v>8.2749109297781866E-3</v>
      </c>
      <c r="W10" s="137">
        <v>1.3752964152187689E-2</v>
      </c>
      <c r="X10" s="121"/>
    </row>
    <row r="11" spans="1:24" ht="14.1" customHeight="1">
      <c r="A11" s="124" t="s">
        <v>208</v>
      </c>
      <c r="B11" s="135">
        <v>11</v>
      </c>
      <c r="C11" s="136">
        <v>1085</v>
      </c>
      <c r="D11" s="215" t="s">
        <v>288</v>
      </c>
      <c r="E11" s="215" t="s">
        <v>289</v>
      </c>
      <c r="F11" s="136">
        <v>16</v>
      </c>
      <c r="G11" s="136">
        <v>1680</v>
      </c>
      <c r="H11" s="215" t="s">
        <v>288</v>
      </c>
      <c r="I11" s="215" t="s">
        <v>290</v>
      </c>
      <c r="J11" s="136">
        <v>0</v>
      </c>
      <c r="K11" s="136">
        <v>0</v>
      </c>
      <c r="L11" s="215" t="s">
        <v>288</v>
      </c>
      <c r="M11" s="215" t="s">
        <v>290</v>
      </c>
      <c r="N11" s="136">
        <v>7</v>
      </c>
      <c r="O11" s="136">
        <v>5880</v>
      </c>
      <c r="P11" s="136">
        <v>0</v>
      </c>
      <c r="Q11" s="136">
        <v>0</v>
      </c>
      <c r="R11" s="136">
        <v>0</v>
      </c>
      <c r="S11" s="136">
        <v>0</v>
      </c>
      <c r="T11" s="136">
        <v>40</v>
      </c>
      <c r="U11" s="136">
        <v>10420</v>
      </c>
      <c r="V11" s="137">
        <v>4.597172738765659E-3</v>
      </c>
      <c r="W11" s="137">
        <v>4.8040860363994537E-3</v>
      </c>
      <c r="X11" s="121"/>
    </row>
    <row r="12" spans="1:24" ht="14.1" customHeight="1">
      <c r="A12" s="124" t="s">
        <v>209</v>
      </c>
      <c r="B12" s="135">
        <v>112</v>
      </c>
      <c r="C12" s="136">
        <v>13624</v>
      </c>
      <c r="D12" s="136">
        <v>27</v>
      </c>
      <c r="E12" s="136">
        <v>2115.5</v>
      </c>
      <c r="F12" s="136">
        <v>120</v>
      </c>
      <c r="G12" s="136">
        <v>15999</v>
      </c>
      <c r="H12" s="136">
        <v>21</v>
      </c>
      <c r="I12" s="136">
        <v>7455</v>
      </c>
      <c r="J12" s="215" t="s">
        <v>288</v>
      </c>
      <c r="K12" s="136">
        <v>720</v>
      </c>
      <c r="L12" s="136">
        <v>13</v>
      </c>
      <c r="M12" s="136">
        <v>4999</v>
      </c>
      <c r="N12" s="136">
        <v>23</v>
      </c>
      <c r="O12" s="136">
        <v>22336</v>
      </c>
      <c r="P12" s="136">
        <v>0</v>
      </c>
      <c r="Q12" s="136">
        <v>0</v>
      </c>
      <c r="R12" s="136">
        <v>12</v>
      </c>
      <c r="S12" s="136">
        <v>9896</v>
      </c>
      <c r="T12" s="136">
        <v>330</v>
      </c>
      <c r="U12" s="136">
        <v>77144.5</v>
      </c>
      <c r="V12" s="137">
        <v>3.7926675094816689E-2</v>
      </c>
      <c r="W12" s="137">
        <v>3.5567064801825116E-2</v>
      </c>
      <c r="X12" s="121"/>
    </row>
    <row r="13" spans="1:24" ht="14.1" customHeight="1">
      <c r="A13" s="124" t="s">
        <v>210</v>
      </c>
      <c r="B13" s="135">
        <v>35</v>
      </c>
      <c r="C13" s="136">
        <v>3922</v>
      </c>
      <c r="D13" s="136">
        <v>5</v>
      </c>
      <c r="E13" s="136">
        <v>582</v>
      </c>
      <c r="F13" s="136">
        <v>6</v>
      </c>
      <c r="G13" s="136">
        <v>590</v>
      </c>
      <c r="H13" s="136">
        <v>4</v>
      </c>
      <c r="I13" s="136">
        <v>1030</v>
      </c>
      <c r="J13" s="136">
        <v>0</v>
      </c>
      <c r="K13" s="136">
        <v>0</v>
      </c>
      <c r="L13" s="215" t="s">
        <v>288</v>
      </c>
      <c r="M13" s="215" t="s">
        <v>290</v>
      </c>
      <c r="N13" s="136">
        <v>9</v>
      </c>
      <c r="O13" s="136">
        <v>6970</v>
      </c>
      <c r="P13" s="136">
        <v>0</v>
      </c>
      <c r="Q13" s="136">
        <v>0</v>
      </c>
      <c r="R13" s="136">
        <v>5</v>
      </c>
      <c r="S13" s="136">
        <v>5500</v>
      </c>
      <c r="T13" s="136">
        <v>65</v>
      </c>
      <c r="U13" s="136">
        <v>18960</v>
      </c>
      <c r="V13" s="137">
        <v>7.4704057004941959E-3</v>
      </c>
      <c r="W13" s="137">
        <v>8.7414079894562041E-3</v>
      </c>
      <c r="X13" s="121"/>
    </row>
    <row r="14" spans="1:24" ht="14.1" customHeight="1">
      <c r="A14" s="124" t="s">
        <v>211</v>
      </c>
      <c r="B14" s="135">
        <v>475</v>
      </c>
      <c r="C14" s="136">
        <v>38718</v>
      </c>
      <c r="D14" s="136">
        <v>83</v>
      </c>
      <c r="E14" s="136">
        <v>8491.0833300000013</v>
      </c>
      <c r="F14" s="136">
        <v>179</v>
      </c>
      <c r="G14" s="136">
        <v>22568.833340000001</v>
      </c>
      <c r="H14" s="136">
        <v>34</v>
      </c>
      <c r="I14" s="136">
        <v>12418.3333</v>
      </c>
      <c r="J14" s="136">
        <v>6</v>
      </c>
      <c r="K14" s="136">
        <v>2185</v>
      </c>
      <c r="L14" s="136">
        <v>26</v>
      </c>
      <c r="M14" s="136">
        <v>9170</v>
      </c>
      <c r="N14" s="136">
        <v>48</v>
      </c>
      <c r="O14" s="136">
        <v>47798</v>
      </c>
      <c r="P14" s="215" t="s">
        <v>288</v>
      </c>
      <c r="Q14" s="215" t="s">
        <v>290</v>
      </c>
      <c r="R14" s="136">
        <v>41</v>
      </c>
      <c r="S14" s="136">
        <v>40930</v>
      </c>
      <c r="T14" s="136">
        <v>895</v>
      </c>
      <c r="U14" s="136">
        <v>184019.24997</v>
      </c>
      <c r="V14" s="137">
        <v>0.10286174002988162</v>
      </c>
      <c r="W14" s="137">
        <v>8.4841104530669648E-2</v>
      </c>
      <c r="X14" s="121"/>
    </row>
    <row r="15" spans="1:24" ht="14.1" customHeight="1">
      <c r="A15" s="124" t="s">
        <v>212</v>
      </c>
      <c r="B15" s="135">
        <v>79</v>
      </c>
      <c r="C15" s="136">
        <v>7022.3</v>
      </c>
      <c r="D15" s="136">
        <v>16</v>
      </c>
      <c r="E15" s="136">
        <v>1468.4167</v>
      </c>
      <c r="F15" s="136">
        <v>16</v>
      </c>
      <c r="G15" s="136">
        <v>2449</v>
      </c>
      <c r="H15" s="136">
        <v>12</v>
      </c>
      <c r="I15" s="136">
        <v>4805</v>
      </c>
      <c r="J15" s="136">
        <v>0</v>
      </c>
      <c r="K15" s="136">
        <v>0</v>
      </c>
      <c r="L15" s="215" t="s">
        <v>288</v>
      </c>
      <c r="M15" s="215" t="s">
        <v>290</v>
      </c>
      <c r="N15" s="136">
        <v>13</v>
      </c>
      <c r="O15" s="136">
        <v>14100</v>
      </c>
      <c r="P15" s="215" t="s">
        <v>288</v>
      </c>
      <c r="Q15" s="215" t="s">
        <v>290</v>
      </c>
      <c r="R15" s="136">
        <v>4</v>
      </c>
      <c r="S15" s="136">
        <v>9100</v>
      </c>
      <c r="T15" s="136">
        <v>144</v>
      </c>
      <c r="U15" s="136">
        <v>41444.716700000004</v>
      </c>
      <c r="V15" s="137">
        <v>1.6549821859556373E-2</v>
      </c>
      <c r="W15" s="137">
        <v>1.9107868021209336E-2</v>
      </c>
      <c r="X15" s="121"/>
    </row>
    <row r="16" spans="1:24" ht="14.1" customHeight="1">
      <c r="A16" s="124" t="s">
        <v>213</v>
      </c>
      <c r="B16" s="135">
        <v>18</v>
      </c>
      <c r="C16" s="136">
        <v>2557</v>
      </c>
      <c r="D16" s="136">
        <v>6</v>
      </c>
      <c r="E16" s="136">
        <v>611</v>
      </c>
      <c r="F16" s="136">
        <v>19</v>
      </c>
      <c r="G16" s="136">
        <v>2340</v>
      </c>
      <c r="H16" s="136">
        <v>8</v>
      </c>
      <c r="I16" s="136">
        <v>3780</v>
      </c>
      <c r="J16" s="136">
        <v>0</v>
      </c>
      <c r="K16" s="136">
        <v>0</v>
      </c>
      <c r="L16" s="215" t="s">
        <v>288</v>
      </c>
      <c r="M16" s="215" t="s">
        <v>290</v>
      </c>
      <c r="N16" s="136">
        <v>5</v>
      </c>
      <c r="O16" s="136">
        <v>4250</v>
      </c>
      <c r="P16" s="136">
        <v>0</v>
      </c>
      <c r="Q16" s="136">
        <v>0</v>
      </c>
      <c r="R16" s="136">
        <v>6</v>
      </c>
      <c r="S16" s="136">
        <v>4400</v>
      </c>
      <c r="T16" s="136">
        <v>64</v>
      </c>
      <c r="U16" s="136">
        <v>18688</v>
      </c>
      <c r="V16" s="137">
        <v>7.3554763820250545E-3</v>
      </c>
      <c r="W16" s="137">
        <v>8.6160038242066219E-3</v>
      </c>
      <c r="X16" s="121"/>
    </row>
    <row r="17" spans="1:24" ht="14.1" customHeight="1">
      <c r="A17" s="124" t="s">
        <v>214</v>
      </c>
      <c r="B17" s="135">
        <v>25</v>
      </c>
      <c r="C17" s="136">
        <v>2650</v>
      </c>
      <c r="D17" s="136">
        <v>5</v>
      </c>
      <c r="E17" s="136">
        <v>590</v>
      </c>
      <c r="F17" s="136">
        <v>26</v>
      </c>
      <c r="G17" s="136">
        <v>3031</v>
      </c>
      <c r="H17" s="215" t="s">
        <v>288</v>
      </c>
      <c r="I17" s="215" t="s">
        <v>290</v>
      </c>
      <c r="J17" s="136">
        <v>0</v>
      </c>
      <c r="K17" s="136">
        <v>0</v>
      </c>
      <c r="L17" s="215" t="s">
        <v>288</v>
      </c>
      <c r="M17" s="215" t="s">
        <v>290</v>
      </c>
      <c r="N17" s="136">
        <v>18</v>
      </c>
      <c r="O17" s="136">
        <v>21120</v>
      </c>
      <c r="P17" s="136">
        <v>0</v>
      </c>
      <c r="Q17" s="136">
        <v>0</v>
      </c>
      <c r="R17" s="136">
        <v>7</v>
      </c>
      <c r="S17" s="136">
        <v>8750</v>
      </c>
      <c r="T17" s="136">
        <v>87</v>
      </c>
      <c r="U17" s="136">
        <v>39041</v>
      </c>
      <c r="V17" s="137">
        <v>9.9988507068153078E-3</v>
      </c>
      <c r="W17" s="137">
        <v>1.7999647115841753E-2</v>
      </c>
      <c r="X17" s="121"/>
    </row>
    <row r="18" spans="1:24" ht="14.1" customHeight="1">
      <c r="A18" s="124" t="s">
        <v>215</v>
      </c>
      <c r="B18" s="135">
        <v>65</v>
      </c>
      <c r="C18" s="136">
        <v>7343</v>
      </c>
      <c r="D18" s="136">
        <v>14</v>
      </c>
      <c r="E18" s="136">
        <v>1555</v>
      </c>
      <c r="F18" s="136">
        <v>25</v>
      </c>
      <c r="G18" s="136">
        <v>3716</v>
      </c>
      <c r="H18" s="136">
        <v>16</v>
      </c>
      <c r="I18" s="136">
        <v>5605</v>
      </c>
      <c r="J18" s="215" t="s">
        <v>288</v>
      </c>
      <c r="K18" s="136">
        <v>360</v>
      </c>
      <c r="L18" s="136">
        <v>4</v>
      </c>
      <c r="M18" s="136">
        <v>1260</v>
      </c>
      <c r="N18" s="136">
        <v>14</v>
      </c>
      <c r="O18" s="136">
        <v>12860</v>
      </c>
      <c r="P18" s="136">
        <v>0</v>
      </c>
      <c r="Q18" s="136">
        <v>0</v>
      </c>
      <c r="R18" s="136">
        <v>5</v>
      </c>
      <c r="S18" s="136">
        <v>5538</v>
      </c>
      <c r="T18" s="136">
        <v>144</v>
      </c>
      <c r="U18" s="136">
        <v>38237</v>
      </c>
      <c r="V18" s="137">
        <v>1.6549821859556373E-2</v>
      </c>
      <c r="W18" s="137">
        <v>1.7628967156795194E-2</v>
      </c>
      <c r="X18" s="121"/>
    </row>
    <row r="19" spans="1:24" ht="14.1" customHeight="1">
      <c r="A19" s="124" t="s">
        <v>216</v>
      </c>
      <c r="B19" s="135">
        <v>79</v>
      </c>
      <c r="C19" s="136">
        <v>9593</v>
      </c>
      <c r="D19" s="136">
        <v>16</v>
      </c>
      <c r="E19" s="136">
        <v>1780</v>
      </c>
      <c r="F19" s="136">
        <v>77</v>
      </c>
      <c r="G19" s="136">
        <v>9927</v>
      </c>
      <c r="H19" s="136">
        <v>13</v>
      </c>
      <c r="I19" s="136">
        <v>5191</v>
      </c>
      <c r="J19" s="136">
        <v>0</v>
      </c>
      <c r="K19" s="136">
        <v>0</v>
      </c>
      <c r="L19" s="136">
        <v>10</v>
      </c>
      <c r="M19" s="136">
        <v>4409</v>
      </c>
      <c r="N19" s="136">
        <v>10</v>
      </c>
      <c r="O19" s="136">
        <v>11830</v>
      </c>
      <c r="P19" s="215" t="s">
        <v>288</v>
      </c>
      <c r="Q19" s="215" t="s">
        <v>290</v>
      </c>
      <c r="R19" s="136">
        <v>20</v>
      </c>
      <c r="S19" s="136">
        <v>23835</v>
      </c>
      <c r="T19" s="136">
        <v>226</v>
      </c>
      <c r="U19" s="136">
        <v>67115</v>
      </c>
      <c r="V19" s="137">
        <v>2.5974025974025976E-2</v>
      </c>
      <c r="W19" s="137">
        <v>3.0943016730609344E-2</v>
      </c>
      <c r="X19" s="121"/>
    </row>
    <row r="20" spans="1:24" ht="14.1" customHeight="1">
      <c r="A20" s="124" t="s">
        <v>217</v>
      </c>
      <c r="B20" s="135">
        <v>140</v>
      </c>
      <c r="C20" s="136">
        <v>14159</v>
      </c>
      <c r="D20" s="136">
        <v>30</v>
      </c>
      <c r="E20" s="136">
        <v>3299</v>
      </c>
      <c r="F20" s="136">
        <v>66</v>
      </c>
      <c r="G20" s="136">
        <v>8158</v>
      </c>
      <c r="H20" s="136">
        <v>33</v>
      </c>
      <c r="I20" s="136">
        <v>20345</v>
      </c>
      <c r="J20" s="136">
        <v>11</v>
      </c>
      <c r="K20" s="136">
        <v>4270</v>
      </c>
      <c r="L20" s="136">
        <v>10</v>
      </c>
      <c r="M20" s="136">
        <v>3946</v>
      </c>
      <c r="N20" s="136">
        <v>22</v>
      </c>
      <c r="O20" s="136">
        <v>16720</v>
      </c>
      <c r="P20" s="215" t="s">
        <v>288</v>
      </c>
      <c r="Q20" s="215" t="s">
        <v>290</v>
      </c>
      <c r="R20" s="215" t="s">
        <v>288</v>
      </c>
      <c r="S20" s="215" t="s">
        <v>291</v>
      </c>
      <c r="T20" s="136">
        <v>317</v>
      </c>
      <c r="U20" s="136">
        <v>74325</v>
      </c>
      <c r="V20" s="137">
        <v>3.6432593954717846E-2</v>
      </c>
      <c r="W20" s="137">
        <v>3.4267149199173647E-2</v>
      </c>
      <c r="X20" s="121"/>
    </row>
    <row r="21" spans="1:24" ht="14.1" customHeight="1">
      <c r="A21" s="124" t="s">
        <v>218</v>
      </c>
      <c r="B21" s="135">
        <v>168</v>
      </c>
      <c r="C21" s="136">
        <v>19503</v>
      </c>
      <c r="D21" s="136">
        <v>21</v>
      </c>
      <c r="E21" s="136">
        <v>2495</v>
      </c>
      <c r="F21" s="136">
        <v>211</v>
      </c>
      <c r="G21" s="136">
        <v>29085</v>
      </c>
      <c r="H21" s="136">
        <v>28</v>
      </c>
      <c r="I21" s="136">
        <v>10295</v>
      </c>
      <c r="J21" s="215" t="s">
        <v>288</v>
      </c>
      <c r="K21" s="136">
        <v>600</v>
      </c>
      <c r="L21" s="136">
        <v>34</v>
      </c>
      <c r="M21" s="136">
        <v>12930</v>
      </c>
      <c r="N21" s="136">
        <v>30</v>
      </c>
      <c r="O21" s="136">
        <v>34960</v>
      </c>
      <c r="P21" s="215" t="s">
        <v>288</v>
      </c>
      <c r="Q21" s="215" t="s">
        <v>290</v>
      </c>
      <c r="R21" s="136">
        <v>28</v>
      </c>
      <c r="S21" s="136">
        <v>29738</v>
      </c>
      <c r="T21" s="136">
        <v>523</v>
      </c>
      <c r="U21" s="136">
        <v>140506</v>
      </c>
      <c r="V21" s="137">
        <v>6.0108033559360993E-2</v>
      </c>
      <c r="W21" s="137">
        <v>6.4779550156462737E-2</v>
      </c>
      <c r="X21" s="121"/>
    </row>
    <row r="22" spans="1:24" ht="14.1" customHeight="1">
      <c r="A22" s="124" t="s">
        <v>219</v>
      </c>
      <c r="B22" s="135">
        <v>248</v>
      </c>
      <c r="C22" s="136">
        <v>25861.666669999999</v>
      </c>
      <c r="D22" s="136">
        <v>20</v>
      </c>
      <c r="E22" s="136">
        <v>2369.5</v>
      </c>
      <c r="F22" s="136">
        <v>135</v>
      </c>
      <c r="G22" s="136">
        <v>17150.333340000001</v>
      </c>
      <c r="H22" s="136">
        <v>26</v>
      </c>
      <c r="I22" s="136">
        <v>9180</v>
      </c>
      <c r="J22" s="215" t="s">
        <v>288</v>
      </c>
      <c r="K22" s="136">
        <v>300</v>
      </c>
      <c r="L22" s="136">
        <v>21</v>
      </c>
      <c r="M22" s="136">
        <v>7860</v>
      </c>
      <c r="N22" s="136">
        <v>29</v>
      </c>
      <c r="O22" s="136">
        <v>25285</v>
      </c>
      <c r="P22" s="215" t="s">
        <v>288</v>
      </c>
      <c r="Q22" s="215" t="s">
        <v>290</v>
      </c>
      <c r="R22" s="136">
        <v>23</v>
      </c>
      <c r="S22" s="136">
        <v>25093</v>
      </c>
      <c r="T22" s="136">
        <v>505</v>
      </c>
      <c r="U22" s="136">
        <v>114349.50001</v>
      </c>
      <c r="V22" s="137">
        <v>5.8039305826916444E-2</v>
      </c>
      <c r="W22" s="137">
        <v>5.2720233806842633E-2</v>
      </c>
      <c r="X22" s="121"/>
    </row>
    <row r="23" spans="1:24" ht="14.1" customHeight="1">
      <c r="A23" s="124" t="s">
        <v>220</v>
      </c>
      <c r="B23" s="135">
        <v>33</v>
      </c>
      <c r="C23" s="136">
        <v>4501</v>
      </c>
      <c r="D23" s="136">
        <v>7</v>
      </c>
      <c r="E23" s="136">
        <v>528</v>
      </c>
      <c r="F23" s="136">
        <v>23</v>
      </c>
      <c r="G23" s="136">
        <v>3166</v>
      </c>
      <c r="H23" s="136">
        <v>6</v>
      </c>
      <c r="I23" s="136">
        <v>2010</v>
      </c>
      <c r="J23" s="136">
        <v>0</v>
      </c>
      <c r="K23" s="136">
        <v>0</v>
      </c>
      <c r="L23" s="136">
        <v>8</v>
      </c>
      <c r="M23" s="136">
        <v>3154</v>
      </c>
      <c r="N23" s="136">
        <v>22</v>
      </c>
      <c r="O23" s="136">
        <v>17810</v>
      </c>
      <c r="P23" s="136">
        <v>0</v>
      </c>
      <c r="Q23" s="136">
        <v>0</v>
      </c>
      <c r="R23" s="215" t="s">
        <v>288</v>
      </c>
      <c r="S23" s="215" t="s">
        <v>291</v>
      </c>
      <c r="T23" s="136">
        <v>101</v>
      </c>
      <c r="U23" s="136">
        <v>32899</v>
      </c>
      <c r="V23" s="137">
        <v>1.1607861165383289E-2</v>
      </c>
      <c r="W23" s="137">
        <v>1.5167910413772134E-2</v>
      </c>
      <c r="X23" s="121"/>
    </row>
    <row r="24" spans="1:24" ht="14.1" customHeight="1">
      <c r="A24" s="124" t="s">
        <v>221</v>
      </c>
      <c r="B24" s="135">
        <v>5</v>
      </c>
      <c r="C24" s="136">
        <v>684</v>
      </c>
      <c r="D24" s="136">
        <v>0</v>
      </c>
      <c r="E24" s="136">
        <v>0</v>
      </c>
      <c r="F24" s="136">
        <v>11</v>
      </c>
      <c r="G24" s="136">
        <v>1421</v>
      </c>
      <c r="H24" s="215" t="s">
        <v>288</v>
      </c>
      <c r="I24" s="215" t="s">
        <v>290</v>
      </c>
      <c r="J24" s="136">
        <v>0</v>
      </c>
      <c r="K24" s="136">
        <v>0</v>
      </c>
      <c r="L24" s="215" t="s">
        <v>288</v>
      </c>
      <c r="M24" s="215" t="s">
        <v>290</v>
      </c>
      <c r="N24" s="136">
        <v>6</v>
      </c>
      <c r="O24" s="136">
        <v>14950</v>
      </c>
      <c r="P24" s="136">
        <v>0</v>
      </c>
      <c r="Q24" s="136">
        <v>0</v>
      </c>
      <c r="R24" s="136">
        <v>0</v>
      </c>
      <c r="S24" s="136">
        <v>0</v>
      </c>
      <c r="T24" s="136">
        <v>25</v>
      </c>
      <c r="U24" s="136">
        <v>18150</v>
      </c>
      <c r="V24" s="137">
        <v>2.873232961728537E-3</v>
      </c>
      <c r="W24" s="137">
        <v>8.3679617620585501E-3</v>
      </c>
      <c r="X24" s="121"/>
    </row>
    <row r="25" spans="1:24" ht="14.1" customHeight="1">
      <c r="A25" s="124" t="s">
        <v>222</v>
      </c>
      <c r="B25" s="135">
        <v>72</v>
      </c>
      <c r="C25" s="136">
        <v>8578</v>
      </c>
      <c r="D25" s="136">
        <v>60</v>
      </c>
      <c r="E25" s="136">
        <v>8012</v>
      </c>
      <c r="F25" s="136">
        <v>112</v>
      </c>
      <c r="G25" s="136">
        <v>14472</v>
      </c>
      <c r="H25" s="136">
        <v>14</v>
      </c>
      <c r="I25" s="136">
        <v>4785</v>
      </c>
      <c r="J25" s="136">
        <v>7</v>
      </c>
      <c r="K25" s="136">
        <v>2100</v>
      </c>
      <c r="L25" s="136">
        <v>25</v>
      </c>
      <c r="M25" s="136">
        <v>9484</v>
      </c>
      <c r="N25" s="136">
        <v>17</v>
      </c>
      <c r="O25" s="136">
        <v>15340</v>
      </c>
      <c r="P25" s="215" t="s">
        <v>288</v>
      </c>
      <c r="Q25" s="215" t="s">
        <v>290</v>
      </c>
      <c r="R25" s="136">
        <v>10</v>
      </c>
      <c r="S25" s="136">
        <v>10983</v>
      </c>
      <c r="T25" s="136">
        <v>319</v>
      </c>
      <c r="U25" s="136">
        <v>83454</v>
      </c>
      <c r="V25" s="137">
        <v>3.6662452591656132E-2</v>
      </c>
      <c r="W25" s="137">
        <v>3.8476026495362768E-2</v>
      </c>
      <c r="X25" s="121"/>
    </row>
    <row r="26" spans="1:24" ht="14.1" customHeight="1">
      <c r="A26" s="124" t="s">
        <v>223</v>
      </c>
      <c r="B26" s="135">
        <v>155</v>
      </c>
      <c r="C26" s="136">
        <v>16723.5</v>
      </c>
      <c r="D26" s="136">
        <v>52</v>
      </c>
      <c r="E26" s="136">
        <v>5602.5</v>
      </c>
      <c r="F26" s="136">
        <v>82</v>
      </c>
      <c r="G26" s="136">
        <v>12368</v>
      </c>
      <c r="H26" s="136">
        <v>24</v>
      </c>
      <c r="I26" s="136">
        <v>8440</v>
      </c>
      <c r="J26" s="136">
        <v>4</v>
      </c>
      <c r="K26" s="136">
        <v>900</v>
      </c>
      <c r="L26" s="136">
        <v>11</v>
      </c>
      <c r="M26" s="136">
        <v>4156</v>
      </c>
      <c r="N26" s="136">
        <v>29</v>
      </c>
      <c r="O26" s="136">
        <v>35350</v>
      </c>
      <c r="P26" s="215" t="s">
        <v>288</v>
      </c>
      <c r="Q26" s="215" t="s">
        <v>290</v>
      </c>
      <c r="R26" s="136">
        <v>5</v>
      </c>
      <c r="S26" s="136">
        <v>4025</v>
      </c>
      <c r="T26" s="136">
        <v>364</v>
      </c>
      <c r="U26" s="136">
        <v>88715</v>
      </c>
      <c r="V26" s="137">
        <v>4.1834271922767501E-2</v>
      </c>
      <c r="W26" s="137">
        <v>4.0901582794546788E-2</v>
      </c>
      <c r="X26" s="121"/>
    </row>
    <row r="27" spans="1:24" ht="14.1" customHeight="1">
      <c r="A27" s="124" t="s">
        <v>224</v>
      </c>
      <c r="B27" s="135">
        <v>103</v>
      </c>
      <c r="C27" s="136">
        <v>10741</v>
      </c>
      <c r="D27" s="136">
        <v>16</v>
      </c>
      <c r="E27" s="136">
        <v>1315</v>
      </c>
      <c r="F27" s="136">
        <v>36</v>
      </c>
      <c r="G27" s="136">
        <v>4849</v>
      </c>
      <c r="H27" s="136">
        <v>11</v>
      </c>
      <c r="I27" s="136">
        <v>3280</v>
      </c>
      <c r="J27" s="215" t="s">
        <v>288</v>
      </c>
      <c r="K27" s="136">
        <v>300</v>
      </c>
      <c r="L27" s="136">
        <v>4</v>
      </c>
      <c r="M27" s="136">
        <v>1435</v>
      </c>
      <c r="N27" s="136">
        <v>13</v>
      </c>
      <c r="O27" s="136">
        <v>11790</v>
      </c>
      <c r="P27" s="136">
        <v>0</v>
      </c>
      <c r="Q27" s="136">
        <v>0</v>
      </c>
      <c r="R27" s="215" t="s">
        <v>288</v>
      </c>
      <c r="S27" s="136">
        <v>2090</v>
      </c>
      <c r="T27" s="136">
        <v>187</v>
      </c>
      <c r="U27" s="136">
        <v>35800</v>
      </c>
      <c r="V27" s="137">
        <v>2.1491782553729456E-2</v>
      </c>
      <c r="W27" s="137">
        <v>1.6505401161525955E-2</v>
      </c>
      <c r="X27" s="121"/>
    </row>
    <row r="28" spans="1:24" ht="14.1" customHeight="1">
      <c r="A28" s="125" t="s">
        <v>225</v>
      </c>
      <c r="B28" s="140">
        <v>500</v>
      </c>
      <c r="C28" s="141">
        <v>50915.166700000002</v>
      </c>
      <c r="D28" s="141">
        <v>163</v>
      </c>
      <c r="E28" s="141">
        <v>16878.333280000003</v>
      </c>
      <c r="F28" s="141">
        <v>186</v>
      </c>
      <c r="G28" s="141">
        <v>22486</v>
      </c>
      <c r="H28" s="141">
        <v>86</v>
      </c>
      <c r="I28" s="141">
        <v>30780</v>
      </c>
      <c r="J28" s="141">
        <v>21</v>
      </c>
      <c r="K28" s="141">
        <v>8529</v>
      </c>
      <c r="L28" s="141">
        <v>32</v>
      </c>
      <c r="M28" s="141">
        <v>11459</v>
      </c>
      <c r="N28" s="141">
        <v>102</v>
      </c>
      <c r="O28" s="141">
        <v>98623.666599999997</v>
      </c>
      <c r="P28" s="141">
        <v>11</v>
      </c>
      <c r="Q28" s="141">
        <v>4494.5</v>
      </c>
      <c r="R28" s="141">
        <v>34</v>
      </c>
      <c r="S28" s="141">
        <v>41117</v>
      </c>
      <c r="T28" s="141">
        <v>1135</v>
      </c>
      <c r="U28" s="141">
        <v>285282.66658000002</v>
      </c>
      <c r="V28" s="142">
        <v>0.13044477646247557</v>
      </c>
      <c r="W28" s="142">
        <v>0.13152806861264676</v>
      </c>
      <c r="X28" s="121"/>
    </row>
    <row r="29" spans="1:24" s="46" customFormat="1" ht="3.2" customHeight="1">
      <c r="A29" s="126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4"/>
      <c r="W29" s="24"/>
    </row>
    <row r="30" spans="1:24" ht="14.1" customHeight="1">
      <c r="A30" s="127" t="s">
        <v>226</v>
      </c>
      <c r="B30" s="143">
        <v>3786</v>
      </c>
      <c r="C30" s="144">
        <v>381592.63341000001</v>
      </c>
      <c r="D30" s="144">
        <v>908</v>
      </c>
      <c r="E30" s="144">
        <v>95216.666740000001</v>
      </c>
      <c r="F30" s="144">
        <v>2020</v>
      </c>
      <c r="G30" s="144">
        <v>257290.16668000002</v>
      </c>
      <c r="H30" s="144">
        <v>556</v>
      </c>
      <c r="I30" s="144">
        <v>211369.8333</v>
      </c>
      <c r="J30" s="144">
        <v>79</v>
      </c>
      <c r="K30" s="144">
        <v>28112</v>
      </c>
      <c r="L30" s="144">
        <v>303</v>
      </c>
      <c r="M30" s="144">
        <v>114202</v>
      </c>
      <c r="N30" s="144">
        <v>700</v>
      </c>
      <c r="O30" s="144">
        <v>704383.1666</v>
      </c>
      <c r="P30" s="144">
        <v>35</v>
      </c>
      <c r="Q30" s="144">
        <v>28935.5</v>
      </c>
      <c r="R30" s="144">
        <v>314</v>
      </c>
      <c r="S30" s="144">
        <v>347885</v>
      </c>
      <c r="T30" s="144">
        <v>8701</v>
      </c>
      <c r="U30" s="144">
        <v>2168986.96673</v>
      </c>
      <c r="V30" s="145">
        <v>1</v>
      </c>
      <c r="W30" s="145">
        <v>1</v>
      </c>
      <c r="X30" s="121"/>
    </row>
    <row r="31" spans="1:24" ht="11.25" customHeight="1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</row>
    <row r="32" spans="1:24" ht="11.25" customHeight="1">
      <c r="A32" s="17" t="s">
        <v>287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</row>
    <row r="33" spans="1:23" ht="11.25" customHeight="1">
      <c r="A33" s="17" t="s">
        <v>234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</row>
    <row r="34" spans="1:23" ht="11.25" customHeight="1">
      <c r="A34" s="17" t="s">
        <v>279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9"/>
      <c r="V34" s="128"/>
      <c r="W34" s="128"/>
    </row>
    <row r="35" spans="1:23" ht="11.25" customHeight="1"/>
    <row r="37" spans="1:23">
      <c r="T37" s="121"/>
      <c r="U37" s="121"/>
    </row>
    <row r="38" spans="1:23">
      <c r="T38" s="121"/>
      <c r="U38" s="121"/>
    </row>
  </sheetData>
  <mergeCells count="10">
    <mergeCell ref="L1:M1"/>
    <mergeCell ref="N1:O1"/>
    <mergeCell ref="P1:Q1"/>
    <mergeCell ref="R1:S1"/>
    <mergeCell ref="T1:U1"/>
    <mergeCell ref="B1:C1"/>
    <mergeCell ref="D1:E1"/>
    <mergeCell ref="F1:G1"/>
    <mergeCell ref="H1:I1"/>
    <mergeCell ref="J1:K1"/>
  </mergeCells>
  <phoneticPr fontId="14" type="noConversion"/>
  <conditionalFormatting sqref="T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verticalCentered="1"/>
  <pageMargins left="0.78740157480314965" right="0.78740157480314965" top="0.98425196850393704" bottom="0.98425196850393704" header="0.51181102362204722" footer="0.51181102362204722"/>
  <pageSetup paperSize="9" scale="68" orientation="landscape" verticalDpi="96" r:id="rId1"/>
  <headerFooter alignWithMargins="0">
    <oddHeader>&amp;L&amp;"Arial,Standard"Schweizerische Holzenergiestatistik 2015&amp;C&amp;"Arial,Fett"&amp;12Anzahl und Leistung 
automatischer Holzfeuerungen nach Kantonen&amp;R&amp;"Arial,Standard"Tabelle P</oddHeader>
    <oddFooter>&amp;R 27.09.2016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W38"/>
  <sheetViews>
    <sheetView zoomScaleNormal="100" zoomScalePageLayoutView="90" workbookViewId="0"/>
  </sheetViews>
  <sheetFormatPr baseColWidth="10" defaultColWidth="11.42578125" defaultRowHeight="12"/>
  <cols>
    <col min="1" max="1" width="20.28515625" style="120" customWidth="1"/>
    <col min="2" max="22" width="8.28515625" style="120" customWidth="1"/>
    <col min="23" max="16384" width="11.42578125" style="120"/>
  </cols>
  <sheetData>
    <row r="1" spans="1:23" ht="14.1" customHeight="1">
      <c r="A1" s="122" t="s">
        <v>183</v>
      </c>
      <c r="B1" s="230" t="s">
        <v>184</v>
      </c>
      <c r="C1" s="230"/>
      <c r="D1" s="230" t="s">
        <v>185</v>
      </c>
      <c r="E1" s="230"/>
      <c r="F1" s="230" t="s">
        <v>186</v>
      </c>
      <c r="G1" s="230"/>
      <c r="H1" s="230" t="s">
        <v>187</v>
      </c>
      <c r="I1" s="230"/>
      <c r="J1" s="230" t="s">
        <v>188</v>
      </c>
      <c r="K1" s="230"/>
      <c r="L1" s="230" t="s">
        <v>189</v>
      </c>
      <c r="M1" s="230"/>
      <c r="N1" s="230" t="s">
        <v>190</v>
      </c>
      <c r="O1" s="230"/>
      <c r="P1" s="230" t="s">
        <v>191</v>
      </c>
      <c r="Q1" s="230"/>
      <c r="R1" s="230" t="s">
        <v>192</v>
      </c>
      <c r="S1" s="230"/>
      <c r="T1" s="230" t="s">
        <v>193</v>
      </c>
      <c r="U1" s="230"/>
      <c r="V1" s="131" t="s">
        <v>227</v>
      </c>
    </row>
    <row r="2" spans="1:23" ht="14.1" customHeight="1">
      <c r="A2" s="122"/>
      <c r="B2" s="131" t="s">
        <v>228</v>
      </c>
      <c r="C2" s="131" t="s">
        <v>229</v>
      </c>
      <c r="D2" s="131" t="s">
        <v>228</v>
      </c>
      <c r="E2" s="131" t="s">
        <v>229</v>
      </c>
      <c r="F2" s="131" t="s">
        <v>228</v>
      </c>
      <c r="G2" s="131" t="s">
        <v>229</v>
      </c>
      <c r="H2" s="131" t="s">
        <v>228</v>
      </c>
      <c r="I2" s="131" t="s">
        <v>229</v>
      </c>
      <c r="J2" s="131" t="s">
        <v>228</v>
      </c>
      <c r="K2" s="131" t="s">
        <v>229</v>
      </c>
      <c r="L2" s="131" t="s">
        <v>228</v>
      </c>
      <c r="M2" s="131" t="s">
        <v>229</v>
      </c>
      <c r="N2" s="131" t="s">
        <v>228</v>
      </c>
      <c r="O2" s="131" t="s">
        <v>229</v>
      </c>
      <c r="P2" s="131" t="s">
        <v>228</v>
      </c>
      <c r="Q2" s="131" t="s">
        <v>229</v>
      </c>
      <c r="R2" s="131" t="s">
        <v>228</v>
      </c>
      <c r="S2" s="131" t="s">
        <v>229</v>
      </c>
      <c r="T2" s="131" t="s">
        <v>228</v>
      </c>
      <c r="U2" s="131" t="s">
        <v>229</v>
      </c>
      <c r="V2" s="131" t="s">
        <v>230</v>
      </c>
    </row>
    <row r="3" spans="1:23" ht="14.1" customHeight="1">
      <c r="A3" s="123" t="s">
        <v>200</v>
      </c>
      <c r="B3" s="132">
        <v>20924.385032099985</v>
      </c>
      <c r="C3" s="133">
        <v>57377.428209992489</v>
      </c>
      <c r="D3" s="133">
        <v>9220.7251466785692</v>
      </c>
      <c r="E3" s="133">
        <v>24474.657269343617</v>
      </c>
      <c r="F3" s="133">
        <v>11261.168571428572</v>
      </c>
      <c r="G3" s="133">
        <v>29467.302695999977</v>
      </c>
      <c r="H3" s="133">
        <v>17940.243750000001</v>
      </c>
      <c r="I3" s="133">
        <v>49133.394667499997</v>
      </c>
      <c r="J3" s="133">
        <v>1177.6457142857146</v>
      </c>
      <c r="K3" s="133">
        <v>3125.9427840000003</v>
      </c>
      <c r="L3" s="133">
        <v>5817.5142857142855</v>
      </c>
      <c r="M3" s="133">
        <v>15201.533520000003</v>
      </c>
      <c r="N3" s="133">
        <v>51968.150000000016</v>
      </c>
      <c r="O3" s="133">
        <v>136633.82663000003</v>
      </c>
      <c r="P3" s="133">
        <v>629.87142857142862</v>
      </c>
      <c r="Q3" s="133">
        <v>1671.9307200000001</v>
      </c>
      <c r="R3" s="133">
        <v>30323.935714285722</v>
      </c>
      <c r="S3" s="133">
        <v>63388.708260000007</v>
      </c>
      <c r="T3" s="133">
        <v>149263.63964306429</v>
      </c>
      <c r="U3" s="133">
        <v>380474.72475683613</v>
      </c>
      <c r="V3" s="134">
        <v>8.3672458390783966E-2</v>
      </c>
      <c r="W3" s="121"/>
    </row>
    <row r="4" spans="1:23" ht="14.1" customHeight="1">
      <c r="A4" s="124" t="s">
        <v>201</v>
      </c>
      <c r="B4" s="135">
        <v>2795.1074999999996</v>
      </c>
      <c r="C4" s="136">
        <v>7652.9561849999973</v>
      </c>
      <c r="D4" s="136">
        <v>79.577142857142874</v>
      </c>
      <c r="E4" s="136">
        <v>211.22956800000003</v>
      </c>
      <c r="F4" s="136">
        <v>2400.5142857142864</v>
      </c>
      <c r="G4" s="136">
        <v>6271.1035200000033</v>
      </c>
      <c r="H4" s="136">
        <v>2022.4285714285713</v>
      </c>
      <c r="I4" s="136">
        <v>5543.8811999999998</v>
      </c>
      <c r="J4" s="136">
        <v>0</v>
      </c>
      <c r="K4" s="136">
        <v>0</v>
      </c>
      <c r="L4" s="136">
        <v>453.68571428571437</v>
      </c>
      <c r="M4" s="136">
        <v>1185.2085600000003</v>
      </c>
      <c r="N4" s="136">
        <v>15801.642857142861</v>
      </c>
      <c r="O4" s="136">
        <v>35943.635399999999</v>
      </c>
      <c r="P4" s="136">
        <v>0</v>
      </c>
      <c r="Q4" s="136">
        <v>0</v>
      </c>
      <c r="R4" s="136">
        <v>2412.8571428571427</v>
      </c>
      <c r="S4" s="136">
        <v>6339.6052</v>
      </c>
      <c r="T4" s="136">
        <v>25965.813214285718</v>
      </c>
      <c r="U4" s="136">
        <v>63147.619632999995</v>
      </c>
      <c r="V4" s="137">
        <v>1.3887168404145904E-2</v>
      </c>
      <c r="W4" s="121"/>
    </row>
    <row r="5" spans="1:23" ht="14.1" customHeight="1">
      <c r="A5" s="124" t="s">
        <v>202</v>
      </c>
      <c r="B5" s="135">
        <v>481.50000000000006</v>
      </c>
      <c r="C5" s="136">
        <v>1319.8878</v>
      </c>
      <c r="D5" s="136">
        <v>49.735714285714295</v>
      </c>
      <c r="E5" s="136">
        <v>132.01848000000001</v>
      </c>
      <c r="F5" s="136">
        <v>465.17142857142869</v>
      </c>
      <c r="G5" s="136">
        <v>1217.3364000000001</v>
      </c>
      <c r="H5" s="136">
        <v>0</v>
      </c>
      <c r="I5" s="136">
        <v>0</v>
      </c>
      <c r="J5" s="136">
        <v>0</v>
      </c>
      <c r="K5" s="136">
        <v>0</v>
      </c>
      <c r="L5" s="136">
        <v>459.4285714285715</v>
      </c>
      <c r="M5" s="136">
        <v>1214.8440000000001</v>
      </c>
      <c r="N5" s="136">
        <v>0</v>
      </c>
      <c r="O5" s="136">
        <v>0</v>
      </c>
      <c r="P5" s="136">
        <v>0</v>
      </c>
      <c r="Q5" s="136">
        <v>0</v>
      </c>
      <c r="R5" s="136">
        <v>2010.7142857142858</v>
      </c>
      <c r="S5" s="136">
        <v>5252.79</v>
      </c>
      <c r="T5" s="136">
        <v>3466.55</v>
      </c>
      <c r="U5" s="136">
        <v>9136.8766800000012</v>
      </c>
      <c r="V5" s="137">
        <v>2.0093448633614875E-3</v>
      </c>
      <c r="W5" s="121"/>
    </row>
    <row r="6" spans="1:23" ht="14.1" customHeight="1">
      <c r="A6" s="124" t="s">
        <v>203</v>
      </c>
      <c r="B6" s="138">
        <v>15793.199999999993</v>
      </c>
      <c r="C6" s="136">
        <v>43260.145046999991</v>
      </c>
      <c r="D6" s="139">
        <v>3540.0776715464303</v>
      </c>
      <c r="E6" s="136">
        <v>9396.7821713528429</v>
      </c>
      <c r="F6" s="136">
        <v>4454.16</v>
      </c>
      <c r="G6" s="136">
        <v>11636.526768000005</v>
      </c>
      <c r="H6" s="136">
        <v>9172.9392857142884</v>
      </c>
      <c r="I6" s="136">
        <v>25144.861170000004</v>
      </c>
      <c r="J6" s="136">
        <v>1418.2400000000002</v>
      </c>
      <c r="K6" s="136">
        <v>3764.5762560000003</v>
      </c>
      <c r="L6" s="136">
        <v>2542.937142857143</v>
      </c>
      <c r="M6" s="136">
        <v>6643.1689920000008</v>
      </c>
      <c r="N6" s="136">
        <v>42442.275178571435</v>
      </c>
      <c r="O6" s="136">
        <v>103195.33247949996</v>
      </c>
      <c r="P6" s="136">
        <v>0</v>
      </c>
      <c r="Q6" s="136">
        <v>0</v>
      </c>
      <c r="R6" s="136">
        <v>8380.2457142857129</v>
      </c>
      <c r="S6" s="136">
        <v>21920.427903999996</v>
      </c>
      <c r="T6" s="136">
        <v>87744.074992975002</v>
      </c>
      <c r="U6" s="136">
        <v>224961.8207878528</v>
      </c>
      <c r="V6" s="137">
        <v>4.9472691258050275E-2</v>
      </c>
      <c r="W6" s="121"/>
    </row>
    <row r="7" spans="1:23" ht="14.1" customHeight="1">
      <c r="A7" s="124" t="s">
        <v>204</v>
      </c>
      <c r="B7" s="135">
        <v>754.35</v>
      </c>
      <c r="C7" s="136">
        <v>2067.8242199999995</v>
      </c>
      <c r="D7" s="136">
        <v>303.38785714285717</v>
      </c>
      <c r="E7" s="136">
        <v>805.31272799999999</v>
      </c>
      <c r="F7" s="136">
        <v>374.43428571428581</v>
      </c>
      <c r="G7" s="136">
        <v>978.17212800000016</v>
      </c>
      <c r="H7" s="136">
        <v>459.64285714285717</v>
      </c>
      <c r="I7" s="136">
        <v>1259.973</v>
      </c>
      <c r="J7" s="136">
        <v>0</v>
      </c>
      <c r="K7" s="136">
        <v>0</v>
      </c>
      <c r="L7" s="136">
        <v>410.61428571428576</v>
      </c>
      <c r="M7" s="136">
        <v>1072.6887600000002</v>
      </c>
      <c r="N7" s="136">
        <v>2046.375</v>
      </c>
      <c r="O7" s="136">
        <v>5609.5231499999991</v>
      </c>
      <c r="P7" s="136">
        <v>0</v>
      </c>
      <c r="Q7" s="136">
        <v>0</v>
      </c>
      <c r="R7" s="136">
        <v>0</v>
      </c>
      <c r="S7" s="136">
        <v>0</v>
      </c>
      <c r="T7" s="136">
        <v>4348.8042857142864</v>
      </c>
      <c r="U7" s="136">
        <v>11793.493985999998</v>
      </c>
      <c r="V7" s="137">
        <v>2.5935773669491713E-3</v>
      </c>
      <c r="W7" s="121"/>
    </row>
    <row r="8" spans="1:23" ht="14.1" customHeight="1">
      <c r="A8" s="124" t="s">
        <v>205</v>
      </c>
      <c r="B8" s="135">
        <v>62913.210892857373</v>
      </c>
      <c r="C8" s="136">
        <v>172285.58698150146</v>
      </c>
      <c r="D8" s="136">
        <v>13358.183928571421</v>
      </c>
      <c r="E8" s="136">
        <v>35459.820220000023</v>
      </c>
      <c r="F8" s="136">
        <v>23178.171428571372</v>
      </c>
      <c r="G8" s="136">
        <v>60597.182519999929</v>
      </c>
      <c r="H8" s="136">
        <v>23683.333928571421</v>
      </c>
      <c r="I8" s="136">
        <v>64863.805214999971</v>
      </c>
      <c r="J8" s="136">
        <v>3384.4171428571431</v>
      </c>
      <c r="K8" s="136">
        <v>8983.5968639999992</v>
      </c>
      <c r="L8" s="136">
        <v>7868.862857142859</v>
      </c>
      <c r="M8" s="136">
        <v>20650.074288</v>
      </c>
      <c r="N8" s="136">
        <v>104063.20785714287</v>
      </c>
      <c r="O8" s="136">
        <v>274168.75052799989</v>
      </c>
      <c r="P8" s="136">
        <v>1012.1217857142858</v>
      </c>
      <c r="Q8" s="136">
        <v>2686.5760680000003</v>
      </c>
      <c r="R8" s="136">
        <v>38955.748571428572</v>
      </c>
      <c r="S8" s="136">
        <v>93004.457928000018</v>
      </c>
      <c r="T8" s="136">
        <v>278417.25839285733</v>
      </c>
      <c r="U8" s="136">
        <v>732699.85061250138</v>
      </c>
      <c r="V8" s="137">
        <v>0.16113237956211077</v>
      </c>
      <c r="W8" s="121"/>
    </row>
    <row r="9" spans="1:23" ht="14.1" customHeight="1">
      <c r="A9" s="124" t="s">
        <v>206</v>
      </c>
      <c r="B9" s="135">
        <v>9298.1662499999911</v>
      </c>
      <c r="C9" s="136">
        <v>25476.763504499973</v>
      </c>
      <c r="D9" s="136">
        <v>2721.3725000000009</v>
      </c>
      <c r="E9" s="136">
        <v>7223.6111639999999</v>
      </c>
      <c r="F9" s="136">
        <v>4318.0542857142873</v>
      </c>
      <c r="G9" s="136">
        <v>11293.172136000001</v>
      </c>
      <c r="H9" s="136">
        <v>5477.4107142857147</v>
      </c>
      <c r="I9" s="136">
        <v>14970.276750000003</v>
      </c>
      <c r="J9" s="136">
        <v>253.25714285714292</v>
      </c>
      <c r="K9" s="136">
        <v>672.24576000000013</v>
      </c>
      <c r="L9" s="136">
        <v>2343.0857142857149</v>
      </c>
      <c r="M9" s="136">
        <v>6121.0771200000017</v>
      </c>
      <c r="N9" s="136">
        <v>34058.396428571432</v>
      </c>
      <c r="O9" s="136">
        <v>89616.297389999978</v>
      </c>
      <c r="P9" s="136">
        <v>0</v>
      </c>
      <c r="Q9" s="136">
        <v>0</v>
      </c>
      <c r="R9" s="136">
        <v>52336.385714285709</v>
      </c>
      <c r="S9" s="136">
        <v>89338.689639999997</v>
      </c>
      <c r="T9" s="136">
        <v>110806.12874999999</v>
      </c>
      <c r="U9" s="136">
        <v>244712.13346449996</v>
      </c>
      <c r="V9" s="137">
        <v>5.3816099921261455E-2</v>
      </c>
      <c r="W9" s="121"/>
    </row>
    <row r="10" spans="1:23" ht="14.1" customHeight="1">
      <c r="A10" s="124" t="s">
        <v>207</v>
      </c>
      <c r="B10" s="138">
        <v>2326.4474999999998</v>
      </c>
      <c r="C10" s="136">
        <v>6377.2578869999998</v>
      </c>
      <c r="D10" s="139">
        <v>1653.7124999999999</v>
      </c>
      <c r="E10" s="136">
        <v>4389.6144599999998</v>
      </c>
      <c r="F10" s="136">
        <v>544.42285714285731</v>
      </c>
      <c r="G10" s="136">
        <v>1422.2502720000002</v>
      </c>
      <c r="H10" s="136">
        <v>1915.1785714285716</v>
      </c>
      <c r="I10" s="136">
        <v>5249.8874999999989</v>
      </c>
      <c r="J10" s="136">
        <v>0</v>
      </c>
      <c r="K10" s="136">
        <v>0</v>
      </c>
      <c r="L10" s="136">
        <v>728.76857142857148</v>
      </c>
      <c r="M10" s="136">
        <v>1903.8350160000002</v>
      </c>
      <c r="N10" s="136">
        <v>12961.002500000001</v>
      </c>
      <c r="O10" s="136">
        <v>36840.430052999996</v>
      </c>
      <c r="P10" s="136">
        <v>2619.4142857142861</v>
      </c>
      <c r="Q10" s="136">
        <v>6952.9732800000002</v>
      </c>
      <c r="R10" s="136">
        <v>1286.8571428571429</v>
      </c>
      <c r="S10" s="136">
        <v>3361.7855999999997</v>
      </c>
      <c r="T10" s="136">
        <v>24035.803928571429</v>
      </c>
      <c r="U10" s="136">
        <v>66498.034067999994</v>
      </c>
      <c r="V10" s="137">
        <v>1.4623977958535055E-2</v>
      </c>
      <c r="W10" s="121"/>
    </row>
    <row r="11" spans="1:23" ht="14.1" customHeight="1">
      <c r="A11" s="124" t="s">
        <v>208</v>
      </c>
      <c r="B11" s="135">
        <v>870.71249999999998</v>
      </c>
      <c r="C11" s="136">
        <v>2380.5953849999996</v>
      </c>
      <c r="D11" s="136">
        <v>178.21964285714287</v>
      </c>
      <c r="E11" s="136">
        <v>473.06621999999999</v>
      </c>
      <c r="F11" s="136">
        <v>964.8000000000003</v>
      </c>
      <c r="G11" s="136">
        <v>2520.4435200000003</v>
      </c>
      <c r="H11" s="136">
        <v>574.55357142857144</v>
      </c>
      <c r="I11" s="136">
        <v>1574.9662499999999</v>
      </c>
      <c r="J11" s="136">
        <v>0</v>
      </c>
      <c r="K11" s="136">
        <v>0</v>
      </c>
      <c r="L11" s="136">
        <v>465.17142857142863</v>
      </c>
      <c r="M11" s="136">
        <v>1215.2138400000001</v>
      </c>
      <c r="N11" s="136">
        <v>4507.7</v>
      </c>
      <c r="O11" s="136">
        <v>12172.54724</v>
      </c>
      <c r="P11" s="136">
        <v>0</v>
      </c>
      <c r="Q11" s="136">
        <v>0</v>
      </c>
      <c r="R11" s="136">
        <v>0</v>
      </c>
      <c r="S11" s="136">
        <v>0</v>
      </c>
      <c r="T11" s="136">
        <v>7561.1571428571433</v>
      </c>
      <c r="U11" s="136">
        <v>20336.832455</v>
      </c>
      <c r="V11" s="137">
        <v>4.4723937141392424E-3</v>
      </c>
      <c r="W11" s="121"/>
    </row>
    <row r="12" spans="1:23" ht="14.1" customHeight="1">
      <c r="A12" s="124" t="s">
        <v>209</v>
      </c>
      <c r="B12" s="135">
        <v>10933.259999999986</v>
      </c>
      <c r="C12" s="136">
        <v>29936.452937999973</v>
      </c>
      <c r="D12" s="136">
        <v>1753.5983928571438</v>
      </c>
      <c r="E12" s="136">
        <v>4654.7515739999999</v>
      </c>
      <c r="F12" s="136">
        <v>9187.9971428571444</v>
      </c>
      <c r="G12" s="136">
        <v>24029.942351999991</v>
      </c>
      <c r="H12" s="136">
        <v>5695.5267857142871</v>
      </c>
      <c r="I12" s="136">
        <v>15577.056825000003</v>
      </c>
      <c r="J12" s="136">
        <v>565.82857142857154</v>
      </c>
      <c r="K12" s="136">
        <v>1501.9353600000002</v>
      </c>
      <c r="L12" s="136">
        <v>2870.8542857142857</v>
      </c>
      <c r="M12" s="136">
        <v>7499.8197360000013</v>
      </c>
      <c r="N12" s="136">
        <v>19549.479285714289</v>
      </c>
      <c r="O12" s="136">
        <v>51595.431618000002</v>
      </c>
      <c r="P12" s="136">
        <v>0</v>
      </c>
      <c r="Q12" s="136">
        <v>0</v>
      </c>
      <c r="R12" s="136">
        <v>9699.9792857142838</v>
      </c>
      <c r="S12" s="136">
        <v>24880.597366000002</v>
      </c>
      <c r="T12" s="136">
        <v>60256.523749999986</v>
      </c>
      <c r="U12" s="136">
        <v>159675.987769</v>
      </c>
      <c r="V12" s="137">
        <v>3.5115295637963208E-2</v>
      </c>
      <c r="W12" s="121"/>
    </row>
    <row r="13" spans="1:23" ht="14.1" customHeight="1">
      <c r="A13" s="124" t="s">
        <v>210</v>
      </c>
      <c r="B13" s="135">
        <v>3147.4050000000011</v>
      </c>
      <c r="C13" s="136">
        <v>8627.6665859999994</v>
      </c>
      <c r="D13" s="136">
        <v>482.43642857142862</v>
      </c>
      <c r="E13" s="136">
        <v>1280.579256</v>
      </c>
      <c r="F13" s="136">
        <v>338.82857142857148</v>
      </c>
      <c r="G13" s="136">
        <v>885.1557600000001</v>
      </c>
      <c r="H13" s="136">
        <v>789.05357142857156</v>
      </c>
      <c r="I13" s="136">
        <v>2162.9536499999999</v>
      </c>
      <c r="J13" s="136">
        <v>0</v>
      </c>
      <c r="K13" s="136">
        <v>0</v>
      </c>
      <c r="L13" s="136">
        <v>210.18857142857144</v>
      </c>
      <c r="M13" s="136">
        <v>549.09662400000002</v>
      </c>
      <c r="N13" s="136">
        <v>6941.1571428571424</v>
      </c>
      <c r="O13" s="136">
        <v>18468.61996</v>
      </c>
      <c r="P13" s="136">
        <v>0</v>
      </c>
      <c r="Q13" s="136">
        <v>0</v>
      </c>
      <c r="R13" s="136">
        <v>5177.6428571428578</v>
      </c>
      <c r="S13" s="136">
        <v>12995.884200000002</v>
      </c>
      <c r="T13" s="136">
        <v>17086.712142857144</v>
      </c>
      <c r="U13" s="136">
        <v>44969.956036000003</v>
      </c>
      <c r="V13" s="137">
        <v>9.8896103483940758E-3</v>
      </c>
      <c r="W13" s="121"/>
    </row>
    <row r="14" spans="1:23" ht="14.1" customHeight="1">
      <c r="A14" s="124" t="s">
        <v>211</v>
      </c>
      <c r="B14" s="135">
        <v>31071.194999999967</v>
      </c>
      <c r="C14" s="136">
        <v>85128.206184000301</v>
      </c>
      <c r="D14" s="136">
        <v>7038.5015746178569</v>
      </c>
      <c r="E14" s="136">
        <v>18686.71217966565</v>
      </c>
      <c r="F14" s="136">
        <v>13074.708575257135</v>
      </c>
      <c r="G14" s="136">
        <v>34187.805082001767</v>
      </c>
      <c r="H14" s="136">
        <v>9532.7589030357176</v>
      </c>
      <c r="I14" s="136">
        <v>26074.427805001487</v>
      </c>
      <c r="J14" s="136">
        <v>1729.2714285714287</v>
      </c>
      <c r="K14" s="136">
        <v>4590.1780800000006</v>
      </c>
      <c r="L14" s="136">
        <v>5266.2000000000007</v>
      </c>
      <c r="M14" s="136">
        <v>13787.008080000003</v>
      </c>
      <c r="N14" s="136">
        <v>42479.073571428577</v>
      </c>
      <c r="O14" s="136">
        <v>112455.627834</v>
      </c>
      <c r="P14" s="136">
        <v>1442.3357142857144</v>
      </c>
      <c r="Q14" s="136">
        <v>3828.5359199999998</v>
      </c>
      <c r="R14" s="136">
        <v>34301.664285714287</v>
      </c>
      <c r="S14" s="136">
        <v>84705.869780000008</v>
      </c>
      <c r="T14" s="136">
        <v>145935.70905291068</v>
      </c>
      <c r="U14" s="136">
        <v>383444.37094466924</v>
      </c>
      <c r="V14" s="137">
        <v>8.432553093652434E-2</v>
      </c>
      <c r="W14" s="121"/>
    </row>
    <row r="15" spans="1:23" ht="14.1" customHeight="1">
      <c r="A15" s="124" t="s">
        <v>212</v>
      </c>
      <c r="B15" s="135">
        <v>5635.3957500000024</v>
      </c>
      <c r="C15" s="136">
        <v>15440.983359899987</v>
      </c>
      <c r="D15" s="136">
        <v>1217.212557392857</v>
      </c>
      <c r="E15" s="136">
        <v>3230.9690123435998</v>
      </c>
      <c r="F15" s="136">
        <v>1406.4257142857145</v>
      </c>
      <c r="G15" s="136">
        <v>3674.1465360000002</v>
      </c>
      <c r="H15" s="136">
        <v>3680.9732142857147</v>
      </c>
      <c r="I15" s="136">
        <v>10090.283775000002</v>
      </c>
      <c r="J15" s="136">
        <v>0</v>
      </c>
      <c r="K15" s="136">
        <v>0</v>
      </c>
      <c r="L15" s="136">
        <v>402</v>
      </c>
      <c r="M15" s="136">
        <v>1050.1848</v>
      </c>
      <c r="N15" s="136">
        <v>11767.398214285713</v>
      </c>
      <c r="O15" s="136">
        <v>30396.444584999997</v>
      </c>
      <c r="P15" s="136">
        <v>1492.0714285714287</v>
      </c>
      <c r="Q15" s="136">
        <v>3960.5544</v>
      </c>
      <c r="R15" s="136">
        <v>7067.5892857142862</v>
      </c>
      <c r="S15" s="136">
        <v>18535.88465</v>
      </c>
      <c r="T15" s="136">
        <v>32669.066164535714</v>
      </c>
      <c r="U15" s="136">
        <v>86379.451118243596</v>
      </c>
      <c r="V15" s="137">
        <v>1.8996218563872246E-2</v>
      </c>
      <c r="W15" s="121"/>
    </row>
    <row r="16" spans="1:23" ht="14.1" customHeight="1">
      <c r="A16" s="124" t="s">
        <v>213</v>
      </c>
      <c r="B16" s="135">
        <v>2051.9924999999998</v>
      </c>
      <c r="C16" s="136">
        <v>5591.3291909999998</v>
      </c>
      <c r="D16" s="136">
        <v>506.47535714285726</v>
      </c>
      <c r="E16" s="136">
        <v>1344.3881880000001</v>
      </c>
      <c r="F16" s="136">
        <v>1343.8285714285714</v>
      </c>
      <c r="G16" s="136">
        <v>3510.6177599999996</v>
      </c>
      <c r="H16" s="136">
        <v>2642.9464285714289</v>
      </c>
      <c r="I16" s="136">
        <v>7244.8447499999993</v>
      </c>
      <c r="J16" s="136">
        <v>0</v>
      </c>
      <c r="K16" s="136">
        <v>0</v>
      </c>
      <c r="L16" s="136">
        <v>430.71428571428572</v>
      </c>
      <c r="M16" s="136">
        <v>1125.1980000000003</v>
      </c>
      <c r="N16" s="136">
        <v>3410.625</v>
      </c>
      <c r="O16" s="136">
        <v>9349.2052499999991</v>
      </c>
      <c r="P16" s="136">
        <v>0</v>
      </c>
      <c r="Q16" s="136">
        <v>0</v>
      </c>
      <c r="R16" s="136">
        <v>3538.8571428571427</v>
      </c>
      <c r="S16" s="136">
        <v>9244.9104000000007</v>
      </c>
      <c r="T16" s="136">
        <v>13925.439285714287</v>
      </c>
      <c r="U16" s="136">
        <v>37410.493539000003</v>
      </c>
      <c r="V16" s="137">
        <v>8.2271640146956374E-3</v>
      </c>
      <c r="W16" s="121"/>
    </row>
    <row r="17" spans="1:23" ht="14.1" customHeight="1">
      <c r="A17" s="124" t="s">
        <v>214</v>
      </c>
      <c r="B17" s="135">
        <v>2126.6250000000005</v>
      </c>
      <c r="C17" s="136">
        <v>5822.2691099999993</v>
      </c>
      <c r="D17" s="136">
        <v>489.06785714285724</v>
      </c>
      <c r="E17" s="136">
        <v>1298.18172</v>
      </c>
      <c r="F17" s="136">
        <v>1740.6600000000003</v>
      </c>
      <c r="G17" s="136">
        <v>4553.6035440000014</v>
      </c>
      <c r="H17" s="136">
        <v>1302.3214285714287</v>
      </c>
      <c r="I17" s="136">
        <v>3569.9234999999999</v>
      </c>
      <c r="J17" s="136">
        <v>0</v>
      </c>
      <c r="K17" s="136">
        <v>0</v>
      </c>
      <c r="L17" s="136">
        <v>631.71428571428578</v>
      </c>
      <c r="M17" s="136">
        <v>1650.2904000000003</v>
      </c>
      <c r="N17" s="136">
        <v>17784.228571428568</v>
      </c>
      <c r="O17" s="136">
        <v>48437.213580000011</v>
      </c>
      <c r="P17" s="136">
        <v>0</v>
      </c>
      <c r="Q17" s="136">
        <v>0</v>
      </c>
      <c r="R17" s="136">
        <v>5152.5</v>
      </c>
      <c r="S17" s="136">
        <v>13460.391</v>
      </c>
      <c r="T17" s="136">
        <v>29227.11714285714</v>
      </c>
      <c r="U17" s="136">
        <v>78791.872854000016</v>
      </c>
      <c r="V17" s="137">
        <v>1.7327589124669713E-2</v>
      </c>
      <c r="W17" s="121"/>
    </row>
    <row r="18" spans="1:23" ht="14.1" customHeight="1">
      <c r="A18" s="124" t="s">
        <v>215</v>
      </c>
      <c r="B18" s="135">
        <v>5892.7575000000006</v>
      </c>
      <c r="C18" s="136">
        <v>16148.058758999994</v>
      </c>
      <c r="D18" s="136">
        <v>1288.983928571429</v>
      </c>
      <c r="E18" s="136">
        <v>3421.4789400000004</v>
      </c>
      <c r="F18" s="136">
        <v>2134.0457142857144</v>
      </c>
      <c r="G18" s="136">
        <v>5574.9810240000006</v>
      </c>
      <c r="H18" s="136">
        <v>4293.8303571428569</v>
      </c>
      <c r="I18" s="136">
        <v>11542.448774999999</v>
      </c>
      <c r="J18" s="136">
        <v>284.91428571428577</v>
      </c>
      <c r="K18" s="136">
        <v>756.27648000000011</v>
      </c>
      <c r="L18" s="136">
        <v>723.6</v>
      </c>
      <c r="M18" s="136">
        <v>1890.3326400000001</v>
      </c>
      <c r="N18" s="136">
        <v>9234.6375000000007</v>
      </c>
      <c r="O18" s="136">
        <v>24125.090745000001</v>
      </c>
      <c r="P18" s="136">
        <v>0</v>
      </c>
      <c r="Q18" s="136">
        <v>0</v>
      </c>
      <c r="R18" s="136">
        <v>3343.2771428571427</v>
      </c>
      <c r="S18" s="136">
        <v>8733.9772080000002</v>
      </c>
      <c r="T18" s="136">
        <v>27196.04642857143</v>
      </c>
      <c r="U18" s="136">
        <v>72192.644570999997</v>
      </c>
      <c r="V18" s="137">
        <v>1.5876313604926577E-2</v>
      </c>
      <c r="W18" s="121"/>
    </row>
    <row r="19" spans="1:23" ht="14.1" customHeight="1">
      <c r="A19" s="124" t="s">
        <v>216</v>
      </c>
      <c r="B19" s="135">
        <v>7698.3824999999933</v>
      </c>
      <c r="C19" s="136">
        <v>21043.916732999976</v>
      </c>
      <c r="D19" s="136">
        <v>1399.5178571428576</v>
      </c>
      <c r="E19" s="136">
        <v>3714.8802000000001</v>
      </c>
      <c r="F19" s="136">
        <v>5700.9342857142874</v>
      </c>
      <c r="G19" s="136">
        <v>14904.215928000003</v>
      </c>
      <c r="H19" s="136">
        <v>3976.6767857142863</v>
      </c>
      <c r="I19" s="136">
        <v>10776.872535</v>
      </c>
      <c r="J19" s="136">
        <v>0</v>
      </c>
      <c r="K19" s="136">
        <v>0</v>
      </c>
      <c r="L19" s="136">
        <v>2532.0257142857145</v>
      </c>
      <c r="M19" s="136">
        <v>6651.1655760000012</v>
      </c>
      <c r="N19" s="136">
        <v>9600.8249999999989</v>
      </c>
      <c r="O19" s="136">
        <v>25943.738730000001</v>
      </c>
      <c r="P19" s="136">
        <v>455.91071428571439</v>
      </c>
      <c r="Q19" s="136">
        <v>1210.1694000000002</v>
      </c>
      <c r="R19" s="136">
        <v>19654.514285714289</v>
      </c>
      <c r="S19" s="136">
        <v>51012.060719999994</v>
      </c>
      <c r="T19" s="136">
        <v>51018.787142857145</v>
      </c>
      <c r="U19" s="136">
        <v>135257.01982199997</v>
      </c>
      <c r="V19" s="137">
        <v>2.9745175242194302E-2</v>
      </c>
      <c r="W19" s="121"/>
    </row>
    <row r="20" spans="1:23" ht="14.1" customHeight="1">
      <c r="A20" s="124" t="s">
        <v>217</v>
      </c>
      <c r="B20" s="135">
        <v>11476.368928571415</v>
      </c>
      <c r="C20" s="136">
        <v>31440.934156999974</v>
      </c>
      <c r="D20" s="136">
        <v>2734.6353571428576</v>
      </c>
      <c r="E20" s="136">
        <v>7258.8160919999991</v>
      </c>
      <c r="F20" s="136">
        <v>4685.0228571428579</v>
      </c>
      <c r="G20" s="136">
        <v>12243.221952000007</v>
      </c>
      <c r="H20" s="136">
        <v>9533.9375000000018</v>
      </c>
      <c r="I20" s="136">
        <v>26134.429474999997</v>
      </c>
      <c r="J20" s="136">
        <v>3480.9714285714285</v>
      </c>
      <c r="K20" s="136">
        <v>9239.8905599999998</v>
      </c>
      <c r="L20" s="136">
        <v>2266.1314285714288</v>
      </c>
      <c r="M20" s="136">
        <v>5920.7894640000022</v>
      </c>
      <c r="N20" s="136">
        <v>16556.264285714286</v>
      </c>
      <c r="O20" s="136">
        <v>45384.031660000001</v>
      </c>
      <c r="P20" s="136">
        <v>1566.6750000000002</v>
      </c>
      <c r="Q20" s="136">
        <v>4158.5821200000009</v>
      </c>
      <c r="R20" s="136">
        <v>1236.9914285714285</v>
      </c>
      <c r="S20" s="136">
        <v>3231.516408</v>
      </c>
      <c r="T20" s="136">
        <v>53536.998214285704</v>
      </c>
      <c r="U20" s="136">
        <v>145012.21188799999</v>
      </c>
      <c r="V20" s="137">
        <v>3.1890497517565307E-2</v>
      </c>
      <c r="W20" s="121"/>
    </row>
    <row r="21" spans="1:23" ht="14.1" customHeight="1">
      <c r="A21" s="124" t="s">
        <v>218</v>
      </c>
      <c r="B21" s="135">
        <v>15651.157499999987</v>
      </c>
      <c r="C21" s="136">
        <v>42778.257920999975</v>
      </c>
      <c r="D21" s="136">
        <v>2068.1767857142859</v>
      </c>
      <c r="E21" s="136">
        <v>5489.7684600000002</v>
      </c>
      <c r="F21" s="136">
        <v>16703.099999999969</v>
      </c>
      <c r="G21" s="136">
        <v>43693.220807999998</v>
      </c>
      <c r="H21" s="136">
        <v>8006.2767857142862</v>
      </c>
      <c r="I21" s="136">
        <v>21828.251774999997</v>
      </c>
      <c r="J21" s="136">
        <v>474.85714285714295</v>
      </c>
      <c r="K21" s="136">
        <v>1260.4608000000001</v>
      </c>
      <c r="L21" s="136">
        <v>7425.5142857142846</v>
      </c>
      <c r="M21" s="136">
        <v>19426.489200000004</v>
      </c>
      <c r="N21" s="136">
        <v>24963.399999999998</v>
      </c>
      <c r="O21" s="136">
        <v>66520.914280000012</v>
      </c>
      <c r="P21" s="136">
        <v>746.03571428571433</v>
      </c>
      <c r="Q21" s="136">
        <v>1980.2772</v>
      </c>
      <c r="R21" s="136">
        <v>26990.898571428574</v>
      </c>
      <c r="S21" s="136">
        <v>71688.391027999998</v>
      </c>
      <c r="T21" s="136">
        <v>103029.41678571425</v>
      </c>
      <c r="U21" s="136">
        <v>274666.031472</v>
      </c>
      <c r="V21" s="137">
        <v>6.0403439688117552E-2</v>
      </c>
      <c r="W21" s="121"/>
    </row>
    <row r="22" spans="1:23" ht="14.1" customHeight="1">
      <c r="A22" s="124" t="s">
        <v>219</v>
      </c>
      <c r="B22" s="135">
        <v>21028.273216960715</v>
      </c>
      <c r="C22" s="136">
        <v>57551.564222332679</v>
      </c>
      <c r="D22" s="136">
        <v>1964.1462500000002</v>
      </c>
      <c r="E22" s="136">
        <v>5213.629805999999</v>
      </c>
      <c r="F22" s="136">
        <v>9849.1914323999954</v>
      </c>
      <c r="G22" s="136">
        <v>25767.172498001775</v>
      </c>
      <c r="H22" s="136">
        <v>7121.4107142857147</v>
      </c>
      <c r="I22" s="136">
        <v>19474.986300000004</v>
      </c>
      <c r="J22" s="136">
        <v>237.42857142857147</v>
      </c>
      <c r="K22" s="136">
        <v>630.23040000000003</v>
      </c>
      <c r="L22" s="136">
        <v>4513.8857142857141</v>
      </c>
      <c r="M22" s="136">
        <v>11824.813920000001</v>
      </c>
      <c r="N22" s="136">
        <v>20214.533928571425</v>
      </c>
      <c r="O22" s="136">
        <v>55542.386914999995</v>
      </c>
      <c r="P22" s="136">
        <v>1036.1607142857144</v>
      </c>
      <c r="Q22" s="136">
        <v>2750.3850000000002</v>
      </c>
      <c r="R22" s="136">
        <v>18999.947857142859</v>
      </c>
      <c r="S22" s="136">
        <v>49193.565432000003</v>
      </c>
      <c r="T22" s="136">
        <v>84964.978399360713</v>
      </c>
      <c r="U22" s="136">
        <v>227948.73449333446</v>
      </c>
      <c r="V22" s="137">
        <v>5.0129561206240666E-2</v>
      </c>
      <c r="W22" s="121"/>
    </row>
    <row r="23" spans="1:23" ht="14.1" customHeight="1">
      <c r="A23" s="124" t="s">
        <v>220</v>
      </c>
      <c r="B23" s="135">
        <v>3612.0525000000007</v>
      </c>
      <c r="C23" s="136">
        <v>9901.3583129999988</v>
      </c>
      <c r="D23" s="136">
        <v>437.67428571428576</v>
      </c>
      <c r="E23" s="136">
        <v>1163.619424</v>
      </c>
      <c r="F23" s="136">
        <v>1818.1885714285718</v>
      </c>
      <c r="G23" s="136">
        <v>4749.8358240000025</v>
      </c>
      <c r="H23" s="136">
        <v>1539.8035714285716</v>
      </c>
      <c r="I23" s="136">
        <v>4220.9095500000003</v>
      </c>
      <c r="J23" s="136">
        <v>0</v>
      </c>
      <c r="K23" s="136">
        <v>0</v>
      </c>
      <c r="L23" s="136">
        <v>1811.2971428571432</v>
      </c>
      <c r="M23" s="136">
        <v>4734.6466560000008</v>
      </c>
      <c r="N23" s="136">
        <v>15570.739285714286</v>
      </c>
      <c r="O23" s="136">
        <v>40970.544930000004</v>
      </c>
      <c r="P23" s="136">
        <v>0</v>
      </c>
      <c r="Q23" s="136">
        <v>0</v>
      </c>
      <c r="R23" s="136">
        <v>1391.4142857142856</v>
      </c>
      <c r="S23" s="136">
        <v>3634.9306799999999</v>
      </c>
      <c r="T23" s="136">
        <v>26181.169642857145</v>
      </c>
      <c r="U23" s="136">
        <v>69375.845377000005</v>
      </c>
      <c r="V23" s="137">
        <v>1.5256854550173893E-2</v>
      </c>
      <c r="W23" s="121"/>
    </row>
    <row r="24" spans="1:23" ht="14.1" customHeight="1">
      <c r="A24" s="124" t="s">
        <v>221</v>
      </c>
      <c r="B24" s="135">
        <v>548.91000000000008</v>
      </c>
      <c r="C24" s="136">
        <v>1495.8863219999998</v>
      </c>
      <c r="D24" s="136">
        <v>0</v>
      </c>
      <c r="E24" s="136">
        <v>0</v>
      </c>
      <c r="F24" s="136">
        <v>816.06000000000017</v>
      </c>
      <c r="G24" s="136">
        <v>2131.8751440000005</v>
      </c>
      <c r="H24" s="136">
        <v>959.4160714285714</v>
      </c>
      <c r="I24" s="136">
        <v>2629.9513349999997</v>
      </c>
      <c r="J24" s="136">
        <v>0</v>
      </c>
      <c r="K24" s="136">
        <v>0</v>
      </c>
      <c r="L24" s="136">
        <v>172.28571428571431</v>
      </c>
      <c r="M24" s="136">
        <v>450.07920000000007</v>
      </c>
      <c r="N24" s="136">
        <v>17446.660714285717</v>
      </c>
      <c r="O24" s="136">
        <v>47626.79535</v>
      </c>
      <c r="P24" s="136">
        <v>0</v>
      </c>
      <c r="Q24" s="136">
        <v>0</v>
      </c>
      <c r="R24" s="136">
        <v>0</v>
      </c>
      <c r="S24" s="136">
        <v>0</v>
      </c>
      <c r="T24" s="136">
        <v>19943.332500000004</v>
      </c>
      <c r="U24" s="136">
        <v>54334.587351000002</v>
      </c>
      <c r="V24" s="137">
        <v>1.1949042087388432E-2</v>
      </c>
      <c r="W24" s="121"/>
    </row>
    <row r="25" spans="1:23" ht="14.1" customHeight="1">
      <c r="A25" s="124" t="s">
        <v>222</v>
      </c>
      <c r="B25" s="135">
        <v>6883.8449999999966</v>
      </c>
      <c r="C25" s="136">
        <v>18835.495475999986</v>
      </c>
      <c r="D25" s="136">
        <v>6641.3757142857166</v>
      </c>
      <c r="E25" s="136">
        <v>17628.867696000001</v>
      </c>
      <c r="F25" s="136">
        <v>8311.062857142857</v>
      </c>
      <c r="G25" s="136">
        <v>21720.117887999997</v>
      </c>
      <c r="H25" s="136">
        <v>3665.6517857142862</v>
      </c>
      <c r="I25" s="136">
        <v>10016.216924999999</v>
      </c>
      <c r="J25" s="136">
        <v>1662.0000000000002</v>
      </c>
      <c r="K25" s="136">
        <v>4411.6127999999999</v>
      </c>
      <c r="L25" s="136">
        <v>5446.5257142857145</v>
      </c>
      <c r="M25" s="136">
        <v>14255.132256000004</v>
      </c>
      <c r="N25" s="136">
        <v>14265.635714285714</v>
      </c>
      <c r="O25" s="136">
        <v>33164.158220000005</v>
      </c>
      <c r="P25" s="136">
        <v>8040.6071428571449</v>
      </c>
      <c r="Q25" s="136">
        <v>21342.9876</v>
      </c>
      <c r="R25" s="136">
        <v>8833.4699999999993</v>
      </c>
      <c r="S25" s="136">
        <v>23076.557027999999</v>
      </c>
      <c r="T25" s="136">
        <v>63750.173928571428</v>
      </c>
      <c r="U25" s="136">
        <v>164451.14588900001</v>
      </c>
      <c r="V25" s="137">
        <v>3.6165429045275532E-2</v>
      </c>
      <c r="W25" s="121"/>
    </row>
    <row r="26" spans="1:23" ht="14.1" customHeight="1">
      <c r="A26" s="124" t="s">
        <v>223</v>
      </c>
      <c r="B26" s="135">
        <v>13420.608749999985</v>
      </c>
      <c r="C26" s="136">
        <v>36732.869575499957</v>
      </c>
      <c r="D26" s="136">
        <v>4644.0723214285736</v>
      </c>
      <c r="E26" s="136">
        <v>12327.225570000008</v>
      </c>
      <c r="F26" s="136">
        <v>7102.7657142857142</v>
      </c>
      <c r="G26" s="136">
        <v>18563.401632000005</v>
      </c>
      <c r="H26" s="136">
        <v>6465.642857142856</v>
      </c>
      <c r="I26" s="136">
        <v>17723.620199999998</v>
      </c>
      <c r="J26" s="136">
        <v>712.28571428571433</v>
      </c>
      <c r="K26" s="136">
        <v>1890.6912000000002</v>
      </c>
      <c r="L26" s="136">
        <v>2386.7314285714292</v>
      </c>
      <c r="M26" s="136">
        <v>6257.2875839999997</v>
      </c>
      <c r="N26" s="136">
        <v>24620.303571428576</v>
      </c>
      <c r="O26" s="136">
        <v>67330.227650000001</v>
      </c>
      <c r="P26" s="136">
        <v>953.26785714285745</v>
      </c>
      <c r="Q26" s="136">
        <v>2530.3542000000002</v>
      </c>
      <c r="R26" s="136">
        <v>3237.25</v>
      </c>
      <c r="S26" s="136">
        <v>8529.5062999999991</v>
      </c>
      <c r="T26" s="136">
        <v>63542.928214285697</v>
      </c>
      <c r="U26" s="136">
        <v>171885.18391149997</v>
      </c>
      <c r="V26" s="137">
        <v>3.7800292537221482E-2</v>
      </c>
      <c r="W26" s="121"/>
    </row>
    <row r="27" spans="1:23" ht="14.1" customHeight="1">
      <c r="A27" s="124" t="s">
        <v>224</v>
      </c>
      <c r="B27" s="135">
        <v>8619.6524999999965</v>
      </c>
      <c r="C27" s="136">
        <v>23615.787992999976</v>
      </c>
      <c r="D27" s="136">
        <v>1090.0410714285717</v>
      </c>
      <c r="E27" s="136">
        <v>2893.4050199999992</v>
      </c>
      <c r="F27" s="136">
        <v>2784.7114285714288</v>
      </c>
      <c r="G27" s="136">
        <v>7274.7801360000021</v>
      </c>
      <c r="H27" s="136">
        <v>2512.7142857142858</v>
      </c>
      <c r="I27" s="136">
        <v>6847.9554000000007</v>
      </c>
      <c r="J27" s="136">
        <v>237.42857142857147</v>
      </c>
      <c r="K27" s="136">
        <v>630.23040000000003</v>
      </c>
      <c r="L27" s="136">
        <v>824.1</v>
      </c>
      <c r="M27" s="136">
        <v>2175.0692400000003</v>
      </c>
      <c r="N27" s="136">
        <v>11570.617857142855</v>
      </c>
      <c r="O27" s="136">
        <v>31717.377670000002</v>
      </c>
      <c r="P27" s="136">
        <v>0</v>
      </c>
      <c r="Q27" s="136">
        <v>0</v>
      </c>
      <c r="R27" s="136">
        <v>1680.9571428571428</v>
      </c>
      <c r="S27" s="136">
        <v>4391.3324400000001</v>
      </c>
      <c r="T27" s="136">
        <v>29320.222857142853</v>
      </c>
      <c r="U27" s="136">
        <v>79545.938298999972</v>
      </c>
      <c r="V27" s="137">
        <v>1.7493420139097837E-2</v>
      </c>
      <c r="W27" s="121"/>
    </row>
    <row r="28" spans="1:23" ht="14.1" customHeight="1">
      <c r="A28" s="125" t="s">
        <v>225</v>
      </c>
      <c r="B28" s="140">
        <v>40830.935562464343</v>
      </c>
      <c r="C28" s="141">
        <v>111789.31148882747</v>
      </c>
      <c r="D28" s="141">
        <v>13980.466979599993</v>
      </c>
      <c r="E28" s="141">
        <v>37109.751550650253</v>
      </c>
      <c r="F28" s="141">
        <v>12913.388571428553</v>
      </c>
      <c r="G28" s="141">
        <v>33812.959679999993</v>
      </c>
      <c r="H28" s="141">
        <v>23786.549999999996</v>
      </c>
      <c r="I28" s="141">
        <v>65203.690859999995</v>
      </c>
      <c r="J28" s="141">
        <v>7113.7907142857148</v>
      </c>
      <c r="K28" s="141">
        <v>18882.846072000008</v>
      </c>
      <c r="L28" s="141">
        <v>6580.7400000000007</v>
      </c>
      <c r="M28" s="141">
        <v>17222.691432000007</v>
      </c>
      <c r="N28" s="141">
        <v>87670.899589357141</v>
      </c>
      <c r="O28" s="141">
        <v>227766.4999143458</v>
      </c>
      <c r="P28" s="141">
        <v>4927.5658928571438</v>
      </c>
      <c r="Q28" s="141">
        <v>13079.730905999999</v>
      </c>
      <c r="R28" s="141">
        <v>36233.919285714284</v>
      </c>
      <c r="S28" s="141">
        <v>83221.552841999975</v>
      </c>
      <c r="T28" s="141">
        <v>234038.25659570715</v>
      </c>
      <c r="U28" s="141">
        <v>608089.03474582359</v>
      </c>
      <c r="V28" s="142">
        <v>0.13372847431634213</v>
      </c>
      <c r="W28" s="121"/>
    </row>
    <row r="29" spans="1:23" s="46" customFormat="1" ht="3.2" customHeight="1">
      <c r="A29" s="126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4"/>
    </row>
    <row r="30" spans="1:23" ht="14.1" customHeight="1">
      <c r="A30" s="127" t="s">
        <v>226</v>
      </c>
      <c r="B30" s="143">
        <v>306785.8968829537</v>
      </c>
      <c r="C30" s="144">
        <v>840078.79354955407</v>
      </c>
      <c r="D30" s="144">
        <v>78841.374822692844</v>
      </c>
      <c r="E30" s="144">
        <v>209283.13696935598</v>
      </c>
      <c r="F30" s="144">
        <v>147871.81715051417</v>
      </c>
      <c r="G30" s="144">
        <v>386680.54350800347</v>
      </c>
      <c r="H30" s="144">
        <v>156751.22229589283</v>
      </c>
      <c r="I30" s="144">
        <v>428859.86918750143</v>
      </c>
      <c r="J30" s="144">
        <v>22732.336428571427</v>
      </c>
      <c r="K30" s="144">
        <v>60340.71381600001</v>
      </c>
      <c r="L30" s="144">
        <v>65584.577142857146</v>
      </c>
      <c r="M30" s="144">
        <v>171677.73890400009</v>
      </c>
      <c r="N30" s="144">
        <v>621495.22905364307</v>
      </c>
      <c r="O30" s="144">
        <v>1630974.6517618459</v>
      </c>
      <c r="P30" s="144">
        <v>24922.037678571432</v>
      </c>
      <c r="Q30" s="144">
        <v>66153.056813999996</v>
      </c>
      <c r="R30" s="144">
        <v>322247.61714285705</v>
      </c>
      <c r="S30" s="144">
        <v>753143.3920140001</v>
      </c>
      <c r="T30" s="144">
        <v>1747232.1085985536</v>
      </c>
      <c r="U30" s="144">
        <v>4547191.8965242598</v>
      </c>
      <c r="V30" s="145">
        <v>1</v>
      </c>
      <c r="W30" s="121"/>
    </row>
    <row r="31" spans="1:23" ht="11.25" customHeight="1">
      <c r="A31" s="21"/>
      <c r="B31" s="22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23" ht="11.25" customHeight="1">
      <c r="A32" s="17" t="s">
        <v>287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2" ht="11.25" customHeight="1">
      <c r="A33" s="17" t="s">
        <v>231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ht="11.25" customHeight="1">
      <c r="A34" s="17" t="s">
        <v>280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2"/>
      <c r="V34" s="21"/>
    </row>
    <row r="35" spans="1:22" ht="11.25" customHeight="1"/>
    <row r="36" spans="1:22" ht="11.25" customHeight="1"/>
    <row r="37" spans="1:22">
      <c r="T37" s="121"/>
      <c r="U37" s="121"/>
    </row>
    <row r="38" spans="1:22">
      <c r="T38" s="121"/>
      <c r="U38" s="121"/>
    </row>
  </sheetData>
  <mergeCells count="10">
    <mergeCell ref="T1:U1"/>
    <mergeCell ref="J1:K1"/>
    <mergeCell ref="L1:M1"/>
    <mergeCell ref="N1:O1"/>
    <mergeCell ref="P1:Q1"/>
    <mergeCell ref="B1:C1"/>
    <mergeCell ref="D1:E1"/>
    <mergeCell ref="F1:G1"/>
    <mergeCell ref="H1:I1"/>
    <mergeCell ref="R1:S1"/>
  </mergeCells>
  <phoneticPr fontId="14" type="noConversion"/>
  <conditionalFormatting sqref="T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verticalCentered="1"/>
  <pageMargins left="0.78740157480314965" right="0.78740157480314965" top="0.98425196850393704" bottom="0.98425196850393704" header="0.51181102362204722" footer="0.51181102362204722"/>
  <pageSetup paperSize="9" scale="67" orientation="landscape" verticalDpi="96" r:id="rId1"/>
  <headerFooter alignWithMargins="0">
    <oddHeader>&amp;L&amp;"Arial,Standard"Schweizerische Holzenergiestatistik 2015&amp;C&amp;"Arial,Fett"&amp;12Holzumsatz / Endenergiebedarf 
automatischer Holzfeuerungen nach Kantonen&amp;R&amp;"Arial,Standard"Tabelle Q</oddHeader>
    <oddFooter>&amp;R27.09.2016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1">
    <pageSetUpPr fitToPage="1"/>
  </sheetPr>
  <dimension ref="A1:Q53"/>
  <sheetViews>
    <sheetView zoomScale="75" zoomScaleNormal="75" workbookViewId="0">
      <selection activeCell="A2" sqref="A2"/>
    </sheetView>
  </sheetViews>
  <sheetFormatPr baseColWidth="10" defaultColWidth="11.42578125" defaultRowHeight="12.75"/>
  <cols>
    <col min="1" max="1" width="4.7109375" style="6" customWidth="1"/>
    <col min="2" max="2" width="5.85546875" style="8" customWidth="1"/>
    <col min="3" max="3" width="39.7109375" style="6" customWidth="1"/>
    <col min="4" max="14" width="4.7109375" style="6" customWidth="1"/>
    <col min="15" max="15" width="26" style="6" customWidth="1"/>
    <col min="16" max="16" width="2.7109375" style="6" customWidth="1"/>
    <col min="17" max="16384" width="11.42578125" style="6"/>
  </cols>
  <sheetData>
    <row r="1" spans="1:17" ht="18">
      <c r="A1" s="11" t="s">
        <v>129</v>
      </c>
      <c r="B1" s="1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37">
        <v>42621</v>
      </c>
      <c r="P1"/>
      <c r="Q1"/>
    </row>
    <row r="2" spans="1:17">
      <c r="A2" s="13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/>
      <c r="Q2"/>
    </row>
    <row r="3" spans="1:17">
      <c r="A3" s="227" t="s">
        <v>156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/>
      <c r="Q3"/>
    </row>
    <row r="4" spans="1:17">
      <c r="A4" s="13"/>
      <c r="B4" s="12"/>
      <c r="C4" s="13"/>
      <c r="D4" s="14"/>
      <c r="E4" s="14"/>
      <c r="F4" s="14"/>
      <c r="G4" s="14"/>
      <c r="H4" s="14"/>
      <c r="I4" s="13"/>
      <c r="J4" s="13"/>
      <c r="K4" s="13"/>
      <c r="L4" s="13"/>
      <c r="M4" s="13"/>
      <c r="N4" s="13"/>
      <c r="O4" s="13"/>
      <c r="P4"/>
      <c r="Q4"/>
    </row>
    <row r="5" spans="1:17" ht="28.5" customHeight="1">
      <c r="A5" s="38">
        <v>1</v>
      </c>
      <c r="B5" s="222" t="str">
        <f>+"SFIH Markteinschätzung 1994 bis "&amp;YEAR(O1)-1&amp;", Absatzstatistik der Vereinigung Schweizerischer Fabrikanten und Importeure von Holzfeuerungsanlagen und Geräten, SFIH, Zürich, "&amp;YEAR(O1)</f>
        <v>SFIH Markteinschätzung 1994 bis 2015, Absatzstatistik der Vereinigung Schweizerischer Fabrikanten und Importeure von Holzfeuerungsanlagen und Geräten, SFIH, Zürich, 2016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/>
      <c r="Q5"/>
    </row>
    <row r="6" spans="1:17" ht="15" customHeight="1">
      <c r="A6" s="39" t="s">
        <v>182</v>
      </c>
      <c r="B6" s="222" t="str">
        <f>+"Gesamtabsatz Einzelraumfeuerungen "&amp;YEAR(O1)-1&amp;" auf Basis Absatzerhebung April "&amp;YEAR(O1)&amp;", Bewertung des Erfassungsgrades "&amp;YEAR(O1)-1&amp;" gutachtlich."</f>
        <v>Gesamtabsatz Einzelraumfeuerungen 2015 auf Basis Absatzerhebung April 2016, Bewertung des Erfassungsgrades 2015 gutachtlich.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/>
      <c r="Q6"/>
    </row>
    <row r="7" spans="1:17" ht="27" customHeight="1">
      <c r="A7" s="38">
        <v>2</v>
      </c>
      <c r="B7" s="224" t="str">
        <f>+"Erhebung individuell gesetzter Holz-Feuerstätten im Wohnbereich im Jahr "&amp;YEAR(O1)-1&amp;", feu suisse, Olten, "&amp;YEAR(O1)&amp;"; Bewertung des Erfassungsgrades "&amp;YEAR(O1)-1&amp;" gutachtlich."</f>
        <v>Erhebung individuell gesetzter Holz-Feuerstätten im Wohnbereich im Jahr 2015, feu suisse, Olten, 2016; Bewertung des Erfassungsgrades 2015 gutachtlich.</v>
      </c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/>
      <c r="Q7"/>
    </row>
    <row r="8" spans="1:17" ht="15" customHeight="1">
      <c r="A8" s="38">
        <v>3</v>
      </c>
      <c r="B8" s="222" t="s">
        <v>130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/>
      <c r="Q8"/>
    </row>
    <row r="9" spans="1:17" ht="15" customHeight="1">
      <c r="A9" s="38">
        <v>4</v>
      </c>
      <c r="B9" s="222" t="s">
        <v>131</v>
      </c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/>
      <c r="Q9"/>
    </row>
    <row r="10" spans="1:17" ht="15" customHeight="1">
      <c r="A10" s="38">
        <v>5</v>
      </c>
      <c r="B10" s="222" t="str">
        <f>+"Datenbank der automatischen Holzfeuerungen, Holzenergie Schweiz, Zürich, "&amp;YEAR(O1)</f>
        <v>Datenbank der automatischen Holzfeuerungen, Holzenergie Schweiz, Zürich, 2016</v>
      </c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/>
      <c r="Q10"/>
    </row>
    <row r="11" spans="1:17" ht="15" customHeight="1">
      <c r="A11" s="38">
        <v>6</v>
      </c>
      <c r="B11" s="222" t="str">
        <f>+"Schweizerische Statistik der Wärmekraftkopplungsanlagen, "&amp;YEAR(O1)-1&amp;", individuelle Erhebung "&amp;YEAR(O1)</f>
        <v>Schweizerische Statistik der Wärmekraftkopplungsanlagen, 2015, individuelle Erhebung 2016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/>
      <c r="Q11"/>
    </row>
    <row r="12" spans="1:17" ht="31.7" customHeight="1">
      <c r="A12" s="38">
        <v>7</v>
      </c>
      <c r="B12" s="222" t="str">
        <f>+"Spezielle energetische Holznutzungen: Anlagen für erneuerbare Abfälle, Statistik "&amp;YEAR(O1)-1&amp;", Teilstatistik der Holzenergiestatistik und Statistik der erneuerbaren Energien, Ingenieurbüro Abfall und Recycling, Maschwanden, April "&amp;YEAR(O1)</f>
        <v>Spezielle energetische Holznutzungen: Anlagen für erneuerbare Abfälle, Statistik 2015, Teilstatistik der Holzenergiestatistik und Statistik der erneuerbaren Energien, Ingenieurbüro Abfall und Recycling, Maschwanden, April 2016</v>
      </c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/>
      <c r="Q12"/>
    </row>
    <row r="13" spans="1:17" ht="43.7" customHeight="1">
      <c r="A13" s="38">
        <v>8</v>
      </c>
      <c r="B13" s="228" t="str">
        <f>+"Abfallstatistiken 2012, BAFU, Bern; Abfallwirtschaftsbericht 2008, BAFU, Bern; Aktualisierung auf Basis der Gesamtabfallmengen für das Jahr "&amp;YEAR(O1)-1&amp;", VBSA "&amp;YEAR(O1)&amp;". Erhebung der Kehrichtzusammensetzung 2012, BAFU, Bern. Abfallfraktionsanalyse von Industrie- und Gewerbeabfall (I+G-Abfall) in der KVA Thurgau, Bundesamt für Umwelt (BAFU) 2006"</f>
        <v>Abfallstatistiken 2012, BAFU, Bern; Abfallwirtschaftsbericht 2008, BAFU, Bern; Aktualisierung auf Basis der Gesamtabfallmengen für das Jahr 2015, VBSA 2016. Erhebung der Kehrichtzusammensetzung 2012, BAFU, Bern. Abfallfraktionsanalyse von Industrie- und Gewerbeabfall (I+G-Abfall) in der KVA Thurgau, Bundesamt für Umwelt (BAFU) 2006</v>
      </c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/>
      <c r="Q13"/>
    </row>
    <row r="14" spans="1:17" ht="30.2" customHeight="1">
      <c r="A14" s="38">
        <v>9</v>
      </c>
      <c r="B14" s="228" t="str">
        <f>+"Erhebung Verbrauchssplitt bei automatischen Holzfeuerungen, April 2006; Erhebung 2009 automatischen Holzfeuerungen &gt; 1 MW sowie Nachführung neuer Anlagen &gt;50 kW in Datenbank der aut. Holzfeuerungen Stand "&amp;YEAR(O1)&amp;"."</f>
        <v>Erhebung Verbrauchssplitt bei automatischen Holzfeuerungen, April 2006; Erhebung 2009 automatischen Holzfeuerungen &gt; 1 MW sowie Nachführung neuer Anlagen &gt;50 kW in Datenbank der aut. Holzfeuerungen Stand 2016.</v>
      </c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/>
      <c r="Q14"/>
    </row>
    <row r="15" spans="1:17" ht="26.25" customHeight="1">
      <c r="A15" s="38">
        <v>10</v>
      </c>
      <c r="B15" s="228" t="str">
        <f>+"Holzbedarf Haushalte (provisorischer Endenergiebedarf klimaneutral und klimakorrigiert) aus der Modellberechnung Prognos; 
Stand Februar "&amp;YEAR(O1)</f>
        <v>Holzbedarf Haushalte (provisorischer Endenergiebedarf klimaneutral und klimakorrigiert) aus der Modellberechnung Prognos; 
Stand Februar 2016</v>
      </c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/>
      <c r="Q15"/>
    </row>
    <row r="16" spans="1:17">
      <c r="A16" s="13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/>
      <c r="Q16"/>
    </row>
    <row r="17" spans="1:15">
      <c r="A17" s="40"/>
      <c r="B17" s="41" t="s">
        <v>7</v>
      </c>
      <c r="C17" s="40" t="s">
        <v>8</v>
      </c>
      <c r="D17" s="40" t="s">
        <v>132</v>
      </c>
      <c r="E17" s="40" t="s">
        <v>181</v>
      </c>
      <c r="F17" s="40" t="s">
        <v>133</v>
      </c>
      <c r="G17" s="40" t="s">
        <v>134</v>
      </c>
      <c r="H17" s="40" t="s">
        <v>135</v>
      </c>
      <c r="I17" s="40" t="s">
        <v>136</v>
      </c>
      <c r="J17" s="40" t="s">
        <v>137</v>
      </c>
      <c r="K17" s="40" t="s">
        <v>138</v>
      </c>
      <c r="L17" s="40" t="s">
        <v>139</v>
      </c>
      <c r="M17" s="40" t="s">
        <v>157</v>
      </c>
      <c r="N17" s="40" t="s">
        <v>160</v>
      </c>
      <c r="O17" s="13"/>
    </row>
    <row r="18" spans="1:15">
      <c r="A18" s="42" t="s">
        <v>24</v>
      </c>
      <c r="B18" s="41">
        <v>1</v>
      </c>
      <c r="C18" s="40" t="s">
        <v>140</v>
      </c>
      <c r="D18" s="40"/>
      <c r="E18" s="40" t="s">
        <v>113</v>
      </c>
      <c r="F18" s="40" t="s">
        <v>113</v>
      </c>
      <c r="G18" s="40"/>
      <c r="H18" s="40"/>
      <c r="I18" s="40"/>
      <c r="J18" s="40"/>
      <c r="K18" s="40"/>
      <c r="L18" s="40"/>
      <c r="M18" s="40"/>
      <c r="N18" s="40" t="s">
        <v>145</v>
      </c>
      <c r="O18" s="13"/>
    </row>
    <row r="19" spans="1:15">
      <c r="A19" s="43"/>
      <c r="B19" s="41">
        <v>2</v>
      </c>
      <c r="C19" s="40" t="s">
        <v>10</v>
      </c>
      <c r="D19" s="40"/>
      <c r="E19" s="40" t="s">
        <v>113</v>
      </c>
      <c r="F19" s="40" t="s">
        <v>113</v>
      </c>
      <c r="G19" s="40"/>
      <c r="H19" s="40"/>
      <c r="I19" s="40"/>
      <c r="J19" s="40"/>
      <c r="K19" s="40"/>
      <c r="L19" s="40"/>
      <c r="M19" s="40"/>
      <c r="N19" s="40" t="s">
        <v>145</v>
      </c>
      <c r="O19" s="13"/>
    </row>
    <row r="20" spans="1:15">
      <c r="A20" s="43"/>
      <c r="B20" s="41">
        <v>3</v>
      </c>
      <c r="C20" s="40" t="s">
        <v>141</v>
      </c>
      <c r="D20" s="40"/>
      <c r="E20" s="40" t="s">
        <v>113</v>
      </c>
      <c r="F20" s="40" t="s">
        <v>113</v>
      </c>
      <c r="G20" s="40"/>
      <c r="H20" s="40"/>
      <c r="I20" s="40"/>
      <c r="J20" s="40"/>
      <c r="K20" s="40"/>
      <c r="L20" s="40"/>
      <c r="M20" s="40"/>
      <c r="N20" s="40" t="s">
        <v>145</v>
      </c>
      <c r="O20" s="13"/>
    </row>
    <row r="21" spans="1:15">
      <c r="A21" s="43"/>
      <c r="B21" s="41" t="s">
        <v>71</v>
      </c>
      <c r="C21" s="40" t="s">
        <v>142</v>
      </c>
      <c r="D21" s="40"/>
      <c r="E21" s="40" t="s">
        <v>113</v>
      </c>
      <c r="F21" s="40"/>
      <c r="G21" s="40"/>
      <c r="H21" s="40"/>
      <c r="I21" s="40"/>
      <c r="J21" s="40"/>
      <c r="K21" s="40"/>
      <c r="L21" s="40"/>
      <c r="M21" s="40"/>
      <c r="N21" s="40" t="s">
        <v>145</v>
      </c>
      <c r="O21" s="13"/>
    </row>
    <row r="22" spans="1:15">
      <c r="A22" s="43"/>
      <c r="B22" s="41" t="s">
        <v>70</v>
      </c>
      <c r="C22" s="40" t="s">
        <v>143</v>
      </c>
      <c r="D22" s="40"/>
      <c r="E22" s="40" t="s">
        <v>113</v>
      </c>
      <c r="F22" s="40"/>
      <c r="G22" s="40"/>
      <c r="H22" s="40"/>
      <c r="I22" s="40"/>
      <c r="J22" s="40"/>
      <c r="K22" s="40"/>
      <c r="L22" s="40"/>
      <c r="M22" s="40"/>
      <c r="N22" s="40" t="s">
        <v>145</v>
      </c>
      <c r="O22" s="13"/>
    </row>
    <row r="23" spans="1:15">
      <c r="A23" s="43"/>
      <c r="B23" s="41">
        <v>5</v>
      </c>
      <c r="C23" s="40" t="s">
        <v>13</v>
      </c>
      <c r="D23" s="40"/>
      <c r="E23" s="40" t="s">
        <v>113</v>
      </c>
      <c r="F23" s="40" t="s">
        <v>113</v>
      </c>
      <c r="G23" s="40"/>
      <c r="H23" s="40"/>
      <c r="I23" s="40"/>
      <c r="J23" s="40"/>
      <c r="K23" s="40"/>
      <c r="L23" s="40"/>
      <c r="M23" s="40"/>
      <c r="N23" s="40" t="s">
        <v>145</v>
      </c>
      <c r="O23" s="13"/>
    </row>
    <row r="24" spans="1:15">
      <c r="A24" s="44"/>
      <c r="B24" s="41">
        <v>6</v>
      </c>
      <c r="C24" s="40" t="s">
        <v>14</v>
      </c>
      <c r="D24" s="40"/>
      <c r="E24" s="40" t="s">
        <v>113</v>
      </c>
      <c r="F24" s="40"/>
      <c r="G24" s="40"/>
      <c r="H24" s="40"/>
      <c r="I24" s="40"/>
      <c r="J24" s="40"/>
      <c r="K24" s="40"/>
      <c r="L24" s="40"/>
      <c r="M24" s="40"/>
      <c r="N24" s="40" t="s">
        <v>145</v>
      </c>
      <c r="O24" s="13"/>
    </row>
    <row r="25" spans="1:15">
      <c r="A25" s="42" t="s">
        <v>26</v>
      </c>
      <c r="B25" s="41">
        <v>7</v>
      </c>
      <c r="C25" s="40" t="s">
        <v>15</v>
      </c>
      <c r="D25" s="40"/>
      <c r="E25" s="40" t="s">
        <v>113</v>
      </c>
      <c r="F25" s="40"/>
      <c r="G25" s="40"/>
      <c r="H25" s="40"/>
      <c r="I25" s="40"/>
      <c r="J25" s="40"/>
      <c r="K25" s="40"/>
      <c r="L25" s="40"/>
      <c r="M25" s="40"/>
      <c r="N25" s="40" t="s">
        <v>145</v>
      </c>
      <c r="O25" s="13"/>
    </row>
    <row r="26" spans="1:15">
      <c r="A26" s="43"/>
      <c r="B26" s="41">
        <v>8</v>
      </c>
      <c r="C26" s="40" t="s">
        <v>74</v>
      </c>
      <c r="D26" s="40" t="s">
        <v>113</v>
      </c>
      <c r="E26" s="40"/>
      <c r="F26" s="40"/>
      <c r="G26" s="40"/>
      <c r="H26" s="40"/>
      <c r="I26" s="40"/>
      <c r="J26" s="40"/>
      <c r="K26" s="40"/>
      <c r="L26" s="40"/>
      <c r="M26" s="40"/>
      <c r="N26" s="40" t="s">
        <v>145</v>
      </c>
      <c r="O26" s="13"/>
    </row>
    <row r="27" spans="1:15">
      <c r="A27" s="43"/>
      <c r="B27" s="41">
        <v>9</v>
      </c>
      <c r="C27" s="40" t="s">
        <v>144</v>
      </c>
      <c r="D27" s="40" t="s">
        <v>113</v>
      </c>
      <c r="E27" s="40"/>
      <c r="F27" s="40"/>
      <c r="G27" s="40"/>
      <c r="H27" s="40" t="s">
        <v>145</v>
      </c>
      <c r="I27" s="40"/>
      <c r="J27" s="40"/>
      <c r="K27" s="40"/>
      <c r="L27" s="40"/>
      <c r="M27" s="40"/>
      <c r="N27" s="40" t="s">
        <v>145</v>
      </c>
      <c r="O27" s="13"/>
    </row>
    <row r="28" spans="1:15">
      <c r="A28" s="43"/>
      <c r="B28" s="41">
        <v>10</v>
      </c>
      <c r="C28" s="40" t="s">
        <v>146</v>
      </c>
      <c r="D28" s="40" t="s">
        <v>113</v>
      </c>
      <c r="E28" s="40"/>
      <c r="F28" s="40"/>
      <c r="G28" s="40"/>
      <c r="H28" s="40"/>
      <c r="I28" s="40"/>
      <c r="J28" s="40"/>
      <c r="K28" s="40"/>
      <c r="L28" s="40"/>
      <c r="M28" s="40"/>
      <c r="N28" s="40" t="s">
        <v>145</v>
      </c>
      <c r="O28" s="13"/>
    </row>
    <row r="29" spans="1:15">
      <c r="A29" s="43"/>
      <c r="B29" s="41" t="s">
        <v>73</v>
      </c>
      <c r="C29" s="40" t="s">
        <v>76</v>
      </c>
      <c r="D29" s="40" t="s">
        <v>113</v>
      </c>
      <c r="E29" s="40"/>
      <c r="F29" s="40"/>
      <c r="G29" s="40" t="s">
        <v>145</v>
      </c>
      <c r="H29" s="40"/>
      <c r="I29" s="40" t="s">
        <v>145</v>
      </c>
      <c r="J29" s="40"/>
      <c r="K29" s="40"/>
      <c r="L29" s="40"/>
      <c r="M29" s="40"/>
      <c r="N29" s="40" t="s">
        <v>145</v>
      </c>
      <c r="O29" s="13"/>
    </row>
    <row r="30" spans="1:15">
      <c r="A30" s="44"/>
      <c r="B30" s="41" t="s">
        <v>72</v>
      </c>
      <c r="C30" s="40" t="s">
        <v>77</v>
      </c>
      <c r="D30" s="40" t="s">
        <v>113</v>
      </c>
      <c r="E30" s="40"/>
      <c r="F30" s="40"/>
      <c r="G30" s="40" t="s">
        <v>145</v>
      </c>
      <c r="H30" s="40"/>
      <c r="I30" s="40"/>
      <c r="J30" s="40"/>
      <c r="K30" s="40"/>
      <c r="L30" s="40"/>
      <c r="M30" s="40"/>
      <c r="N30" s="40" t="s">
        <v>145</v>
      </c>
      <c r="O30" s="13"/>
    </row>
    <row r="31" spans="1:15">
      <c r="A31" s="42" t="s">
        <v>28</v>
      </c>
      <c r="B31" s="41" t="s">
        <v>90</v>
      </c>
      <c r="C31" s="40" t="s">
        <v>147</v>
      </c>
      <c r="D31" s="40" t="s">
        <v>145</v>
      </c>
      <c r="E31" s="40"/>
      <c r="F31" s="40"/>
      <c r="G31" s="40" t="s">
        <v>145</v>
      </c>
      <c r="H31" s="40" t="s">
        <v>145</v>
      </c>
      <c r="I31" s="40" t="s">
        <v>113</v>
      </c>
      <c r="J31" s="40"/>
      <c r="K31" s="40"/>
      <c r="L31" s="40"/>
      <c r="M31" s="40" t="s">
        <v>113</v>
      </c>
      <c r="N31" s="40" t="s">
        <v>145</v>
      </c>
      <c r="O31" s="13"/>
    </row>
    <row r="32" spans="1:15">
      <c r="A32" s="43"/>
      <c r="B32" s="41" t="s">
        <v>91</v>
      </c>
      <c r="C32" s="40" t="s">
        <v>164</v>
      </c>
      <c r="D32" s="40" t="s">
        <v>145</v>
      </c>
      <c r="E32" s="40"/>
      <c r="F32" s="40"/>
      <c r="G32" s="40" t="s">
        <v>145</v>
      </c>
      <c r="H32" s="40" t="s">
        <v>145</v>
      </c>
      <c r="I32" s="40" t="s">
        <v>113</v>
      </c>
      <c r="J32" s="40"/>
      <c r="K32" s="40"/>
      <c r="L32" s="40"/>
      <c r="M32" s="40" t="s">
        <v>113</v>
      </c>
      <c r="N32" s="40" t="s">
        <v>145</v>
      </c>
      <c r="O32" s="13"/>
    </row>
    <row r="33" spans="1:15">
      <c r="A33" s="43"/>
      <c r="B33" s="41">
        <v>13</v>
      </c>
      <c r="C33" s="40" t="s">
        <v>148</v>
      </c>
      <c r="D33" s="40" t="s">
        <v>145</v>
      </c>
      <c r="E33" s="40"/>
      <c r="F33" s="40"/>
      <c r="G33" s="40" t="s">
        <v>145</v>
      </c>
      <c r="H33" s="40" t="s">
        <v>145</v>
      </c>
      <c r="I33" s="40" t="s">
        <v>113</v>
      </c>
      <c r="J33" s="40"/>
      <c r="K33" s="40"/>
      <c r="L33" s="40"/>
      <c r="M33" s="40" t="s">
        <v>113</v>
      </c>
      <c r="N33" s="40" t="s">
        <v>145</v>
      </c>
      <c r="O33" s="13"/>
    </row>
    <row r="34" spans="1:15">
      <c r="A34" s="43"/>
      <c r="B34" s="41" t="s">
        <v>92</v>
      </c>
      <c r="C34" s="40" t="s">
        <v>149</v>
      </c>
      <c r="D34" s="40" t="s">
        <v>145</v>
      </c>
      <c r="E34" s="40"/>
      <c r="F34" s="40"/>
      <c r="G34" s="40" t="s">
        <v>145</v>
      </c>
      <c r="H34" s="40" t="s">
        <v>145</v>
      </c>
      <c r="I34" s="40" t="s">
        <v>113</v>
      </c>
      <c r="J34" s="40"/>
      <c r="K34" s="40"/>
      <c r="L34" s="40"/>
      <c r="M34" s="40" t="s">
        <v>113</v>
      </c>
      <c r="N34" s="40" t="s">
        <v>145</v>
      </c>
      <c r="O34" s="13"/>
    </row>
    <row r="35" spans="1:15">
      <c r="A35" s="43"/>
      <c r="B35" s="41" t="s">
        <v>93</v>
      </c>
      <c r="C35" s="40" t="s">
        <v>163</v>
      </c>
      <c r="D35" s="40" t="s">
        <v>145</v>
      </c>
      <c r="E35" s="40"/>
      <c r="F35" s="40"/>
      <c r="G35" s="40" t="s">
        <v>145</v>
      </c>
      <c r="H35" s="40" t="s">
        <v>145</v>
      </c>
      <c r="I35" s="40" t="s">
        <v>113</v>
      </c>
      <c r="J35" s="40"/>
      <c r="K35" s="40"/>
      <c r="L35" s="40"/>
      <c r="M35" s="40" t="s">
        <v>113</v>
      </c>
      <c r="N35" s="40" t="s">
        <v>145</v>
      </c>
      <c r="O35" s="13"/>
    </row>
    <row r="36" spans="1:15">
      <c r="A36" s="43"/>
      <c r="B36" s="41">
        <v>15</v>
      </c>
      <c r="C36" s="40" t="s">
        <v>150</v>
      </c>
      <c r="D36" s="40" t="s">
        <v>145</v>
      </c>
      <c r="E36" s="40"/>
      <c r="F36" s="40"/>
      <c r="G36" s="40" t="s">
        <v>145</v>
      </c>
      <c r="H36" s="40" t="s">
        <v>145</v>
      </c>
      <c r="I36" s="40" t="s">
        <v>113</v>
      </c>
      <c r="J36" s="40"/>
      <c r="K36" s="40"/>
      <c r="L36" s="40"/>
      <c r="M36" s="40" t="s">
        <v>113</v>
      </c>
      <c r="N36" s="40" t="s">
        <v>145</v>
      </c>
      <c r="O36" s="13"/>
    </row>
    <row r="37" spans="1:15">
      <c r="A37" s="43"/>
      <c r="B37" s="41" t="s">
        <v>94</v>
      </c>
      <c r="C37" s="40" t="s">
        <v>151</v>
      </c>
      <c r="D37" s="40" t="s">
        <v>145</v>
      </c>
      <c r="E37" s="40"/>
      <c r="F37" s="40"/>
      <c r="G37" s="40" t="s">
        <v>145</v>
      </c>
      <c r="H37" s="40" t="s">
        <v>145</v>
      </c>
      <c r="I37" s="40" t="s">
        <v>113</v>
      </c>
      <c r="J37" s="40"/>
      <c r="K37" s="40"/>
      <c r="L37" s="40"/>
      <c r="M37" s="40" t="s">
        <v>113</v>
      </c>
      <c r="N37" s="40" t="s">
        <v>145</v>
      </c>
      <c r="O37" s="13"/>
    </row>
    <row r="38" spans="1:15">
      <c r="A38" s="43"/>
      <c r="B38" s="41" t="s">
        <v>95</v>
      </c>
      <c r="C38" s="40" t="s">
        <v>162</v>
      </c>
      <c r="D38" s="40" t="s">
        <v>145</v>
      </c>
      <c r="E38" s="40"/>
      <c r="F38" s="40"/>
      <c r="G38" s="40" t="s">
        <v>145</v>
      </c>
      <c r="H38" s="40" t="s">
        <v>145</v>
      </c>
      <c r="I38" s="40" t="s">
        <v>113</v>
      </c>
      <c r="J38" s="40"/>
      <c r="K38" s="40"/>
      <c r="L38" s="40"/>
      <c r="M38" s="40" t="s">
        <v>113</v>
      </c>
      <c r="N38" s="40" t="s">
        <v>145</v>
      </c>
      <c r="O38" s="13"/>
    </row>
    <row r="39" spans="1:15">
      <c r="A39" s="43"/>
      <c r="B39" s="41">
        <v>17</v>
      </c>
      <c r="C39" s="40" t="s">
        <v>152</v>
      </c>
      <c r="D39" s="40" t="s">
        <v>145</v>
      </c>
      <c r="E39" s="40"/>
      <c r="F39" s="40"/>
      <c r="G39" s="40" t="s">
        <v>145</v>
      </c>
      <c r="H39" s="40" t="s">
        <v>145</v>
      </c>
      <c r="I39" s="40" t="s">
        <v>113</v>
      </c>
      <c r="J39" s="40"/>
      <c r="K39" s="40"/>
      <c r="L39" s="40"/>
      <c r="M39" s="40" t="s">
        <v>113</v>
      </c>
      <c r="N39" s="40" t="s">
        <v>145</v>
      </c>
      <c r="O39" s="13"/>
    </row>
    <row r="40" spans="1:15">
      <c r="A40" s="44"/>
      <c r="B40" s="41">
        <v>18</v>
      </c>
      <c r="C40" s="40" t="s">
        <v>153</v>
      </c>
      <c r="D40" s="40"/>
      <c r="E40" s="40"/>
      <c r="F40" s="40"/>
      <c r="G40" s="40"/>
      <c r="H40" s="40" t="s">
        <v>145</v>
      </c>
      <c r="I40" s="40" t="s">
        <v>145</v>
      </c>
      <c r="J40" s="40" t="s">
        <v>113</v>
      </c>
      <c r="K40" s="40"/>
      <c r="L40" s="40"/>
      <c r="M40" s="40" t="s">
        <v>113</v>
      </c>
      <c r="N40" s="40" t="s">
        <v>145</v>
      </c>
      <c r="O40" s="13"/>
    </row>
    <row r="41" spans="1:15" ht="15.95" customHeight="1">
      <c r="A41" s="42" t="s">
        <v>30</v>
      </c>
      <c r="B41" s="41">
        <v>19</v>
      </c>
      <c r="C41" s="40" t="s">
        <v>22</v>
      </c>
      <c r="D41" s="40"/>
      <c r="E41" s="40"/>
      <c r="F41" s="40"/>
      <c r="G41" s="40"/>
      <c r="H41" s="40"/>
      <c r="I41" s="40"/>
      <c r="J41" s="40"/>
      <c r="K41" s="40" t="s">
        <v>113</v>
      </c>
      <c r="L41" s="40"/>
      <c r="M41" s="40"/>
      <c r="N41" s="40"/>
      <c r="O41" s="13"/>
    </row>
    <row r="42" spans="1:15">
      <c r="A42" s="44"/>
      <c r="B42" s="41">
        <v>20</v>
      </c>
      <c r="C42" s="40" t="s">
        <v>23</v>
      </c>
      <c r="D42" s="40"/>
      <c r="E42" s="40"/>
      <c r="F42" s="40"/>
      <c r="G42" s="40"/>
      <c r="H42" s="40"/>
      <c r="I42" s="40"/>
      <c r="J42" s="40"/>
      <c r="K42" s="40"/>
      <c r="L42" s="40" t="s">
        <v>113</v>
      </c>
      <c r="M42" s="40"/>
      <c r="N42" s="40"/>
      <c r="O42" s="13"/>
    </row>
    <row r="43" spans="1:15">
      <c r="A43" s="227" t="s">
        <v>276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</row>
    <row r="44" spans="1:15">
      <c r="A44" s="223" t="s">
        <v>154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</row>
    <row r="45" spans="1:15">
      <c r="A45" s="223" t="s">
        <v>155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</row>
    <row r="46" spans="1:15">
      <c r="A46" s="15"/>
      <c r="B46" s="16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>
      <c r="A48" s="221" t="s">
        <v>80</v>
      </c>
      <c r="B48" s="221"/>
      <c r="C48" s="221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 ht="28.5" customHeight="1">
      <c r="A49" s="225" t="str">
        <f>+"Provisorische Daten Holzumsatz "&amp;YEAR(O1)&amp;" erstellt. Datenkontrolle noch in Arbeit."</f>
        <v>Provisorische Daten Holzumsatz 2016 erstellt. Datenkontrolle noch in Arbeit.</v>
      </c>
      <c r="B49" s="225"/>
      <c r="C49" s="225"/>
      <c r="D49" s="226" t="str">
        <f>+"Basler &amp; Hofmann AG, 05.04.2016, YVS"</f>
        <v>Basler &amp; Hofmann AG, 05.04.2016, YVS</v>
      </c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</row>
    <row r="50" spans="1:15" ht="21" customHeight="1">
      <c r="A50" s="225" t="s">
        <v>277</v>
      </c>
      <c r="B50" s="225"/>
      <c r="C50" s="225"/>
      <c r="D50" s="226" t="str">
        <f>+"Basler &amp; Hofmann AG, 19.05.2016, YVS"</f>
        <v>Basler &amp; Hofmann AG, 19.05.2016, YVS</v>
      </c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</row>
    <row r="51" spans="1:15" ht="20.45" customHeight="1">
      <c r="A51" s="225" t="s">
        <v>278</v>
      </c>
      <c r="B51" s="225"/>
      <c r="C51" s="225"/>
      <c r="D51" s="226" t="str">
        <f>+"Basler &amp; Hofmann AG, 23.05.2016, YVS"</f>
        <v>Basler &amp; Hofmann AG, 23.05.2016, YVS</v>
      </c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</row>
    <row r="52" spans="1:15" ht="20.45" customHeight="1">
      <c r="A52" s="225" t="s">
        <v>286</v>
      </c>
      <c r="B52" s="225"/>
      <c r="C52" s="225"/>
      <c r="D52" s="226" t="str">
        <f>+"Basler &amp; Hofmann AG, 26.09.2016, YVS"</f>
        <v>Basler &amp; Hofmann AG, 26.09.2016, YVS</v>
      </c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</row>
    <row r="53" spans="1:15" ht="19.5" customHeight="1">
      <c r="A53" s="225" t="s">
        <v>292</v>
      </c>
      <c r="B53" s="225"/>
      <c r="C53" s="225"/>
      <c r="D53" s="226" t="str">
        <f>+"Basler &amp; Hofmann AG, 19.10.2016, YVS"</f>
        <v>Basler &amp; Hofmann AG, 19.10.2016, YVS</v>
      </c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</row>
  </sheetData>
  <mergeCells count="26">
    <mergeCell ref="A53:C53"/>
    <mergeCell ref="D53:O53"/>
    <mergeCell ref="A3:O3"/>
    <mergeCell ref="A43:O43"/>
    <mergeCell ref="B10:O10"/>
    <mergeCell ref="B11:O11"/>
    <mergeCell ref="B14:O14"/>
    <mergeCell ref="B12:O12"/>
    <mergeCell ref="B13:O13"/>
    <mergeCell ref="B15:O15"/>
    <mergeCell ref="A52:C52"/>
    <mergeCell ref="D52:O52"/>
    <mergeCell ref="A51:C51"/>
    <mergeCell ref="D51:O51"/>
    <mergeCell ref="A49:C49"/>
    <mergeCell ref="D49:O49"/>
    <mergeCell ref="A50:C50"/>
    <mergeCell ref="D50:O50"/>
    <mergeCell ref="A48:C48"/>
    <mergeCell ref="B5:O5"/>
    <mergeCell ref="B9:O9"/>
    <mergeCell ref="A44:O44"/>
    <mergeCell ref="A45:O45"/>
    <mergeCell ref="B6:O6"/>
    <mergeCell ref="B7:O7"/>
    <mergeCell ref="B8:O8"/>
  </mergeCells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59" orientation="landscape" horizontalDpi="4294967292" verticalDpi="4294967292" r:id="rId1"/>
  <headerFooter alignWithMargins="0">
    <oddHeader xml:space="preserve">&amp;L&amp;"Arial,Standard"Schweizerische Holzenergiestatistik 2015&amp;C&amp;"Arial,Standard"&amp;12Informationen zu den Daten
&amp;R&amp;"Arial,Standard"Tabelle AA </oddHeader>
    <oddFooter>&amp;R&amp;"Arial,Standard"&amp;9 30.08.2016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pageSetUpPr fitToPage="1"/>
  </sheetPr>
  <dimension ref="A1:AA57"/>
  <sheetViews>
    <sheetView zoomScale="90" zoomScaleNormal="90" workbookViewId="0"/>
  </sheetViews>
  <sheetFormatPr baseColWidth="10" defaultColWidth="11.42578125" defaultRowHeight="12"/>
  <cols>
    <col min="1" max="1" width="31" style="46" customWidth="1"/>
    <col min="2" max="26" width="8.5703125" style="119" bestFit="1" customWidth="1"/>
    <col min="27" max="27" width="8.5703125" style="46" bestFit="1" customWidth="1"/>
    <col min="28" max="16384" width="11.42578125" style="46"/>
  </cols>
  <sheetData>
    <row r="1" spans="1:27" ht="15.75">
      <c r="A1" s="7" t="s">
        <v>250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</row>
    <row r="2" spans="1:27" ht="18.75" customHeight="1">
      <c r="A2" s="1" t="s">
        <v>237</v>
      </c>
      <c r="B2" s="47">
        <v>1990</v>
      </c>
      <c r="C2" s="10">
        <v>1991</v>
      </c>
      <c r="D2" s="10">
        <v>1992</v>
      </c>
      <c r="E2" s="10">
        <v>1993</v>
      </c>
      <c r="F2" s="10">
        <v>1994</v>
      </c>
      <c r="G2" s="10">
        <v>1995</v>
      </c>
      <c r="H2" s="10">
        <v>1996</v>
      </c>
      <c r="I2" s="10">
        <v>1997</v>
      </c>
      <c r="J2" s="10">
        <v>1998</v>
      </c>
      <c r="K2" s="10">
        <v>1999</v>
      </c>
      <c r="L2" s="10">
        <v>2000</v>
      </c>
      <c r="M2" s="10">
        <v>2001</v>
      </c>
      <c r="N2" s="10">
        <v>2002</v>
      </c>
      <c r="O2" s="10">
        <v>2003</v>
      </c>
      <c r="P2" s="10">
        <v>2004</v>
      </c>
      <c r="Q2" s="10">
        <v>2005</v>
      </c>
      <c r="R2" s="10">
        <v>2006</v>
      </c>
      <c r="S2" s="10">
        <v>2007</v>
      </c>
      <c r="T2" s="10">
        <v>2008</v>
      </c>
      <c r="U2" s="10">
        <v>2009</v>
      </c>
      <c r="V2" s="10">
        <v>2010</v>
      </c>
      <c r="W2" s="10">
        <v>2011</v>
      </c>
      <c r="X2" s="10">
        <v>2012</v>
      </c>
      <c r="Y2" s="10">
        <v>2013</v>
      </c>
      <c r="Z2" s="10">
        <v>2014</v>
      </c>
      <c r="AA2" s="10">
        <v>2015</v>
      </c>
    </row>
    <row r="3" spans="1:27" ht="14.1" customHeight="1">
      <c r="A3" s="94" t="s">
        <v>238</v>
      </c>
      <c r="B3" s="95">
        <v>2185403.8670520582</v>
      </c>
      <c r="C3" s="96">
        <v>2370888.8716070494</v>
      </c>
      <c r="D3" s="96">
        <v>2225474.5590942428</v>
      </c>
      <c r="E3" s="96">
        <v>2180910.1089252559</v>
      </c>
      <c r="F3" s="96">
        <v>1965412.0897091441</v>
      </c>
      <c r="G3" s="96">
        <v>2033362.8232935066</v>
      </c>
      <c r="H3" s="96">
        <v>2151321.795110554</v>
      </c>
      <c r="I3" s="96">
        <v>1861977.0054313377</v>
      </c>
      <c r="J3" s="96">
        <v>1880650.5709092459</v>
      </c>
      <c r="K3" s="96">
        <v>1843840.6308200541</v>
      </c>
      <c r="L3" s="96">
        <v>1679011.194549825</v>
      </c>
      <c r="M3" s="96">
        <v>1752643.1756889489</v>
      </c>
      <c r="N3" s="96">
        <v>1623467.8618809218</v>
      </c>
      <c r="O3" s="96">
        <v>1688173.5095783558</v>
      </c>
      <c r="P3" s="96">
        <v>1639396.0742771425</v>
      </c>
      <c r="Q3" s="96">
        <v>1657602.8384587837</v>
      </c>
      <c r="R3" s="96">
        <v>1578011.4561901065</v>
      </c>
      <c r="S3" s="96">
        <v>1380862.4186864391</v>
      </c>
      <c r="T3" s="96">
        <v>1453466.70561255</v>
      </c>
      <c r="U3" s="96">
        <v>1416804.6631378271</v>
      </c>
      <c r="V3" s="96">
        <v>1492977.9750851793</v>
      </c>
      <c r="W3" s="96">
        <v>1169342.6929203942</v>
      </c>
      <c r="X3" s="96">
        <v>1257410.102907561</v>
      </c>
      <c r="Y3" s="96">
        <v>1332389.9245677274</v>
      </c>
      <c r="Z3" s="96">
        <v>1025336.3249481227</v>
      </c>
      <c r="AA3" s="96">
        <v>1110674.3137675563</v>
      </c>
    </row>
    <row r="4" spans="1:27" ht="14.1" customHeight="1">
      <c r="A4" s="97" t="s">
        <v>239</v>
      </c>
      <c r="B4" s="98">
        <v>111180.54347350834</v>
      </c>
      <c r="C4" s="99">
        <v>146936.20855920832</v>
      </c>
      <c r="D4" s="99">
        <v>166216.92297287082</v>
      </c>
      <c r="E4" s="99">
        <v>183966.17520887623</v>
      </c>
      <c r="F4" s="99">
        <v>196583.33962709727</v>
      </c>
      <c r="G4" s="99">
        <v>256078.52056080327</v>
      </c>
      <c r="H4" s="99">
        <v>319707.18543427018</v>
      </c>
      <c r="I4" s="99">
        <v>321812.1409041002</v>
      </c>
      <c r="J4" s="99">
        <v>364674.51967009006</v>
      </c>
      <c r="K4" s="99">
        <v>392503.18919490511</v>
      </c>
      <c r="L4" s="99">
        <v>384421.27125519625</v>
      </c>
      <c r="M4" s="99">
        <v>439040.31054823147</v>
      </c>
      <c r="N4" s="99">
        <v>454748.43540205463</v>
      </c>
      <c r="O4" s="99">
        <v>512254.79280514154</v>
      </c>
      <c r="P4" s="99">
        <v>542088.20543988736</v>
      </c>
      <c r="Q4" s="99">
        <v>588789.16786788474</v>
      </c>
      <c r="R4" s="99">
        <v>636442.41079471062</v>
      </c>
      <c r="S4" s="99">
        <v>689249.32041446189</v>
      </c>
      <c r="T4" s="99">
        <v>872797.57054197602</v>
      </c>
      <c r="U4" s="99">
        <v>966614.17963070516</v>
      </c>
      <c r="V4" s="99">
        <v>1077313.520820241</v>
      </c>
      <c r="W4" s="99">
        <v>1100747.2203849475</v>
      </c>
      <c r="X4" s="99">
        <v>1312851.6608869687</v>
      </c>
      <c r="Y4" s="99">
        <v>1472133.8370203623</v>
      </c>
      <c r="Z4" s="99">
        <v>1333003.1749973409</v>
      </c>
      <c r="AA4" s="99">
        <v>1241341.5689462132</v>
      </c>
    </row>
    <row r="5" spans="1:27" ht="14.1" customHeight="1">
      <c r="A5" s="97" t="s">
        <v>240</v>
      </c>
      <c r="B5" s="98">
        <v>0</v>
      </c>
      <c r="C5" s="99">
        <v>0</v>
      </c>
      <c r="D5" s="99">
        <v>0</v>
      </c>
      <c r="E5" s="99">
        <v>0</v>
      </c>
      <c r="F5" s="99">
        <v>0</v>
      </c>
      <c r="G5" s="99">
        <v>0</v>
      </c>
      <c r="H5" s="99">
        <v>0</v>
      </c>
      <c r="I5" s="99">
        <v>0</v>
      </c>
      <c r="J5" s="99">
        <v>1252.6212276828851</v>
      </c>
      <c r="K5" s="99">
        <v>3036.2747158457587</v>
      </c>
      <c r="L5" s="99">
        <v>6900.6509479600581</v>
      </c>
      <c r="M5" s="99">
        <v>16879.018192043692</v>
      </c>
      <c r="N5" s="99">
        <v>27120.814123919521</v>
      </c>
      <c r="O5" s="99">
        <v>42563.547956277398</v>
      </c>
      <c r="P5" s="99">
        <v>61688.736375943961</v>
      </c>
      <c r="Q5" s="99">
        <v>105031.08241219088</v>
      </c>
      <c r="R5" s="99">
        <v>160818.5474104927</v>
      </c>
      <c r="S5" s="99">
        <v>176856.33876645926</v>
      </c>
      <c r="T5" s="99">
        <v>226373.09311236659</v>
      </c>
      <c r="U5" s="99">
        <v>259936.49096870638</v>
      </c>
      <c r="V5" s="99">
        <v>315994.39137210522</v>
      </c>
      <c r="W5" s="99">
        <v>284572.42095098412</v>
      </c>
      <c r="X5" s="99">
        <v>338651.8927221506</v>
      </c>
      <c r="Y5" s="99">
        <v>392846.19430785632</v>
      </c>
      <c r="Z5" s="99">
        <v>345431.00973666384</v>
      </c>
      <c r="AA5" s="99">
        <v>400106.46885446337</v>
      </c>
    </row>
    <row r="6" spans="1:27" ht="14.1" customHeight="1">
      <c r="A6" s="100" t="s">
        <v>241</v>
      </c>
      <c r="B6" s="98">
        <v>530825.53398514388</v>
      </c>
      <c r="C6" s="99">
        <v>601190.1753060132</v>
      </c>
      <c r="D6" s="99">
        <v>590892.40764487558</v>
      </c>
      <c r="E6" s="99">
        <v>623353.63551821886</v>
      </c>
      <c r="F6" s="99">
        <v>589419.78801665292</v>
      </c>
      <c r="G6" s="99">
        <v>631422.68779621692</v>
      </c>
      <c r="H6" s="99">
        <v>717168.41155379161</v>
      </c>
      <c r="I6" s="99">
        <v>620472.18154044624</v>
      </c>
      <c r="J6" s="99">
        <v>644431.58625754458</v>
      </c>
      <c r="K6" s="99">
        <v>628269.33196796721</v>
      </c>
      <c r="L6" s="99">
        <v>631343.1731667344</v>
      </c>
      <c r="M6" s="99">
        <v>668585.19887173572</v>
      </c>
      <c r="N6" s="99">
        <v>623398.24474707746</v>
      </c>
      <c r="O6" s="99">
        <v>663804.07202380104</v>
      </c>
      <c r="P6" s="99">
        <v>662333.1034449148</v>
      </c>
      <c r="Q6" s="99">
        <v>670593.80279457348</v>
      </c>
      <c r="R6" s="99">
        <v>665004.67256204702</v>
      </c>
      <c r="S6" s="99">
        <v>708281.98057348793</v>
      </c>
      <c r="T6" s="99">
        <v>801276.82526496588</v>
      </c>
      <c r="U6" s="99">
        <v>854834.19342868065</v>
      </c>
      <c r="V6" s="99">
        <v>875710.65565445134</v>
      </c>
      <c r="W6" s="99">
        <v>775857.22536451323</v>
      </c>
      <c r="X6" s="99">
        <v>815981.69911049888</v>
      </c>
      <c r="Y6" s="99">
        <v>860485.03126647091</v>
      </c>
      <c r="Z6" s="99">
        <v>733697.54647777427</v>
      </c>
      <c r="AA6" s="99">
        <v>862087.14323828078</v>
      </c>
    </row>
    <row r="7" spans="1:27" ht="14.1" customHeight="1">
      <c r="A7" s="97" t="s">
        <v>242</v>
      </c>
      <c r="B7" s="98">
        <v>78400.069876633948</v>
      </c>
      <c r="C7" s="99">
        <v>79802.619049880464</v>
      </c>
      <c r="D7" s="99">
        <v>106799.87042492488</v>
      </c>
      <c r="E7" s="99">
        <v>121084.34554781049</v>
      </c>
      <c r="F7" s="99">
        <v>135266.5468778284</v>
      </c>
      <c r="G7" s="99">
        <v>146336.85288065451</v>
      </c>
      <c r="H7" s="99">
        <v>193481.7009351335</v>
      </c>
      <c r="I7" s="99">
        <v>152032.38821734293</v>
      </c>
      <c r="J7" s="99">
        <v>126751.83459658244</v>
      </c>
      <c r="K7" s="99">
        <v>127011.12962586581</v>
      </c>
      <c r="L7" s="99">
        <v>116211.72869729147</v>
      </c>
      <c r="M7" s="99">
        <v>122985.70553187582</v>
      </c>
      <c r="N7" s="99">
        <v>160737.28169317674</v>
      </c>
      <c r="O7" s="99">
        <v>189657.98795559353</v>
      </c>
      <c r="P7" s="99">
        <v>194595.0145420738</v>
      </c>
      <c r="Q7" s="99">
        <v>202146.08211148009</v>
      </c>
      <c r="R7" s="99">
        <v>221412.12280470919</v>
      </c>
      <c r="S7" s="99">
        <v>247012.87083651058</v>
      </c>
      <c r="T7" s="99">
        <v>292210.70516313158</v>
      </c>
      <c r="U7" s="99">
        <v>335792.31531886855</v>
      </c>
      <c r="V7" s="99">
        <v>379359.63881764084</v>
      </c>
      <c r="W7" s="99">
        <v>397868.85746135586</v>
      </c>
      <c r="X7" s="99">
        <v>473051.76904683118</v>
      </c>
      <c r="Y7" s="99">
        <v>555034.94850163674</v>
      </c>
      <c r="Z7" s="99">
        <v>564342.43503936741</v>
      </c>
      <c r="AA7" s="99">
        <v>536127.88547807594</v>
      </c>
    </row>
    <row r="8" spans="1:27" ht="14.1" customHeight="1">
      <c r="A8" s="101" t="s">
        <v>243</v>
      </c>
      <c r="B8" s="102">
        <v>235504.70219435735</v>
      </c>
      <c r="C8" s="103">
        <v>237570.53291536041</v>
      </c>
      <c r="D8" s="103">
        <v>238603.44827586203</v>
      </c>
      <c r="E8" s="103">
        <v>238603.44827586209</v>
      </c>
      <c r="F8" s="103">
        <v>232405.9561128527</v>
      </c>
      <c r="G8" s="103">
        <v>235539.18495297804</v>
      </c>
      <c r="H8" s="103">
        <v>238332.28840125387</v>
      </c>
      <c r="I8" s="103">
        <v>244636.36363636362</v>
      </c>
      <c r="J8" s="103">
        <v>254137.93103448272</v>
      </c>
      <c r="K8" s="103">
        <v>272802.50783699052</v>
      </c>
      <c r="L8" s="103">
        <v>296238.2445141066</v>
      </c>
      <c r="M8" s="103">
        <v>309849.52978056425</v>
      </c>
      <c r="N8" s="103">
        <v>320815.04702194349</v>
      </c>
      <c r="O8" s="103">
        <v>319620.68965517252</v>
      </c>
      <c r="P8" s="103">
        <v>337131.66144200624</v>
      </c>
      <c r="Q8" s="103">
        <v>349253.36990595609</v>
      </c>
      <c r="R8" s="103">
        <v>386112.38244514103</v>
      </c>
      <c r="S8" s="103">
        <v>376346.94514106587</v>
      </c>
      <c r="T8" s="103">
        <v>379259.14890282124</v>
      </c>
      <c r="U8" s="103">
        <v>376706.58150470228</v>
      </c>
      <c r="V8" s="103">
        <v>386765.33228840132</v>
      </c>
      <c r="W8" s="103">
        <v>383338.04388714745</v>
      </c>
      <c r="X8" s="103">
        <v>394610.45924764895</v>
      </c>
      <c r="Y8" s="103">
        <v>410359.97962382447</v>
      </c>
      <c r="Z8" s="103">
        <v>412783.63166144211</v>
      </c>
      <c r="AA8" s="103">
        <v>420614.59090909094</v>
      </c>
    </row>
    <row r="9" spans="1:27" ht="3.2" customHeight="1">
      <c r="A9" s="1"/>
      <c r="B9" s="7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</row>
    <row r="10" spans="1:27" ht="15.95" customHeight="1">
      <c r="A10" s="105" t="s">
        <v>244</v>
      </c>
      <c r="B10" s="106">
        <v>3141314.7165817018</v>
      </c>
      <c r="C10" s="106">
        <v>3436388.4074375122</v>
      </c>
      <c r="D10" s="106">
        <v>3327987.2084127758</v>
      </c>
      <c r="E10" s="106">
        <v>3347917.7134760241</v>
      </c>
      <c r="F10" s="106">
        <v>3119087.7203435753</v>
      </c>
      <c r="G10" s="106">
        <v>3302740.0694841594</v>
      </c>
      <c r="H10" s="106">
        <v>3620011.3814350036</v>
      </c>
      <c r="I10" s="106">
        <v>3200930.079729591</v>
      </c>
      <c r="J10" s="106">
        <v>3271899.0636956282</v>
      </c>
      <c r="K10" s="106">
        <v>3267463.0641616285</v>
      </c>
      <c r="L10" s="106">
        <v>3114126.2631311142</v>
      </c>
      <c r="M10" s="106">
        <v>3309982.9386133994</v>
      </c>
      <c r="N10" s="106">
        <v>3210287.6848690938</v>
      </c>
      <c r="O10" s="106">
        <v>3416074.5999743422</v>
      </c>
      <c r="P10" s="106">
        <v>3437232.795521969</v>
      </c>
      <c r="Q10" s="106">
        <v>3573416.3435508688</v>
      </c>
      <c r="R10" s="106">
        <v>3647801.5922072073</v>
      </c>
      <c r="S10" s="106">
        <v>3578609.8744184249</v>
      </c>
      <c r="T10" s="106">
        <v>4025384.0485978117</v>
      </c>
      <c r="U10" s="106">
        <v>4210688.4239894906</v>
      </c>
      <c r="V10" s="106">
        <v>4528121.5140380189</v>
      </c>
      <c r="W10" s="106">
        <v>4111726.4609693429</v>
      </c>
      <c r="X10" s="106">
        <v>4592557.5839216588</v>
      </c>
      <c r="Y10" s="106">
        <v>5023249.9152878784</v>
      </c>
      <c r="Z10" s="106">
        <v>4414594.1228607111</v>
      </c>
      <c r="AA10" s="106">
        <v>4570951.9711936805</v>
      </c>
    </row>
    <row r="11" spans="1:27" ht="3.2" customHeight="1">
      <c r="A11" s="9"/>
      <c r="B11" s="7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</row>
    <row r="12" spans="1:27" ht="15.95" customHeight="1">
      <c r="A12" s="94" t="s">
        <v>245</v>
      </c>
      <c r="B12" s="95">
        <v>2905810.0143873445</v>
      </c>
      <c r="C12" s="96">
        <v>3198817.8745221519</v>
      </c>
      <c r="D12" s="96">
        <v>3089383.760136914</v>
      </c>
      <c r="E12" s="96">
        <v>3109314.2652001618</v>
      </c>
      <c r="F12" s="96">
        <v>2886681.7642307226</v>
      </c>
      <c r="G12" s="96">
        <v>3067200.8845311813</v>
      </c>
      <c r="H12" s="96">
        <v>3381679.0930337496</v>
      </c>
      <c r="I12" s="96">
        <v>2956293.7160932273</v>
      </c>
      <c r="J12" s="96">
        <v>3017761.1326611456</v>
      </c>
      <c r="K12" s="96">
        <v>2994660.556324638</v>
      </c>
      <c r="L12" s="96">
        <v>2817888.0186170074</v>
      </c>
      <c r="M12" s="96">
        <v>3000133.408832835</v>
      </c>
      <c r="N12" s="96">
        <v>2889472.6378471502</v>
      </c>
      <c r="O12" s="96">
        <v>3096453.9103191695</v>
      </c>
      <c r="P12" s="96">
        <v>3100101.1340799625</v>
      </c>
      <c r="Q12" s="96">
        <v>3224162.9736449127</v>
      </c>
      <c r="R12" s="96">
        <v>3261689.2097620661</v>
      </c>
      <c r="S12" s="96">
        <v>3202262.929277359</v>
      </c>
      <c r="T12" s="96">
        <v>3646124.8996949904</v>
      </c>
      <c r="U12" s="96">
        <v>3833981.842484788</v>
      </c>
      <c r="V12" s="96">
        <v>4141356.1817496177</v>
      </c>
      <c r="W12" s="96">
        <v>3728388.4170821952</v>
      </c>
      <c r="X12" s="96">
        <v>4197947.1246740101</v>
      </c>
      <c r="Y12" s="96">
        <v>4612889.935664054</v>
      </c>
      <c r="Z12" s="96">
        <v>4001810.491199269</v>
      </c>
      <c r="AA12" s="96">
        <v>4150337.3802845897</v>
      </c>
    </row>
    <row r="13" spans="1:27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ht="15.75">
      <c r="A15" s="7" t="s">
        <v>246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8.75" customHeight="1">
      <c r="A16" s="1" t="s">
        <v>237</v>
      </c>
      <c r="B16" s="130">
        <v>1990</v>
      </c>
      <c r="C16" s="130">
        <v>1991</v>
      </c>
      <c r="D16" s="130">
        <v>1992</v>
      </c>
      <c r="E16" s="130">
        <v>1993</v>
      </c>
      <c r="F16" s="130">
        <v>1994</v>
      </c>
      <c r="G16" s="130">
        <v>1995</v>
      </c>
      <c r="H16" s="130">
        <v>1996</v>
      </c>
      <c r="I16" s="130">
        <v>1997</v>
      </c>
      <c r="J16" s="130">
        <v>1998</v>
      </c>
      <c r="K16" s="130">
        <v>1999</v>
      </c>
      <c r="L16" s="130">
        <v>2000</v>
      </c>
      <c r="M16" s="130">
        <v>2001</v>
      </c>
      <c r="N16" s="130">
        <v>2002</v>
      </c>
      <c r="O16" s="130">
        <v>2003</v>
      </c>
      <c r="P16" s="130">
        <v>2004</v>
      </c>
      <c r="Q16" s="130">
        <v>2005</v>
      </c>
      <c r="R16" s="130">
        <v>2006</v>
      </c>
      <c r="S16" s="130">
        <v>2007</v>
      </c>
      <c r="T16" s="130">
        <v>2008</v>
      </c>
      <c r="U16" s="130">
        <v>2009</v>
      </c>
      <c r="V16" s="130">
        <v>2010</v>
      </c>
      <c r="W16" s="130">
        <v>2011</v>
      </c>
      <c r="X16" s="130">
        <v>2012</v>
      </c>
      <c r="Y16" s="130">
        <v>2013</v>
      </c>
      <c r="Z16" s="130">
        <v>2014</v>
      </c>
      <c r="AA16" s="130">
        <v>2015</v>
      </c>
    </row>
    <row r="17" spans="1:27" ht="14.1" customHeight="1">
      <c r="A17" s="94" t="s">
        <v>238</v>
      </c>
      <c r="B17" s="95">
        <v>22058.252969142875</v>
      </c>
      <c r="C17" s="96">
        <v>23941.684926964226</v>
      </c>
      <c r="D17" s="96">
        <v>22483.727935649717</v>
      </c>
      <c r="E17" s="96">
        <v>22042.503387114906</v>
      </c>
      <c r="F17" s="96">
        <v>19873.541570652571</v>
      </c>
      <c r="G17" s="96">
        <v>20571.202753614649</v>
      </c>
      <c r="H17" s="96">
        <v>21773.923741729821</v>
      </c>
      <c r="I17" s="96">
        <v>18855.378671644055</v>
      </c>
      <c r="J17" s="96">
        <v>19044.955300289206</v>
      </c>
      <c r="K17" s="96">
        <v>18667.566417803864</v>
      </c>
      <c r="L17" s="96">
        <v>16989.115372845139</v>
      </c>
      <c r="M17" s="96">
        <v>17736.737420907826</v>
      </c>
      <c r="N17" s="96">
        <v>16431.733181242562</v>
      </c>
      <c r="O17" s="96">
        <v>17093.502966324409</v>
      </c>
      <c r="P17" s="96">
        <v>16602.445548202501</v>
      </c>
      <c r="Q17" s="96">
        <v>16790.839103398215</v>
      </c>
      <c r="R17" s="96">
        <v>15995.06833817629</v>
      </c>
      <c r="S17" s="96">
        <v>14006.388036898763</v>
      </c>
      <c r="T17" s="96">
        <v>14752.161318574623</v>
      </c>
      <c r="U17" s="96">
        <v>14390.374842913829</v>
      </c>
      <c r="V17" s="96">
        <v>15175.905089070879</v>
      </c>
      <c r="W17" s="96">
        <v>11894.008139821421</v>
      </c>
      <c r="X17" s="96">
        <v>12796.584237341838</v>
      </c>
      <c r="Y17" s="96">
        <v>13567.30682678495</v>
      </c>
      <c r="Z17" s="96">
        <v>10445.88427944992</v>
      </c>
      <c r="AA17" s="96">
        <v>11316.248925394701</v>
      </c>
    </row>
    <row r="18" spans="1:27" ht="14.1" customHeight="1">
      <c r="A18" s="97" t="s">
        <v>239</v>
      </c>
      <c r="B18" s="98">
        <v>1093.5532808501482</v>
      </c>
      <c r="C18" s="99">
        <v>1446.1728526712964</v>
      </c>
      <c r="D18" s="99">
        <v>1626.9737172503346</v>
      </c>
      <c r="E18" s="99">
        <v>1802.7255146861464</v>
      </c>
      <c r="F18" s="99">
        <v>1923.6555741396764</v>
      </c>
      <c r="G18" s="99">
        <v>2479.8102665196197</v>
      </c>
      <c r="H18" s="99">
        <v>3090.3589858853074</v>
      </c>
      <c r="I18" s="99">
        <v>3111.3376325217391</v>
      </c>
      <c r="J18" s="99">
        <v>3532.0838126644148</v>
      </c>
      <c r="K18" s="99">
        <v>3807.1024598474714</v>
      </c>
      <c r="L18" s="99">
        <v>3731.7817263593993</v>
      </c>
      <c r="M18" s="99">
        <v>4263.5985680047615</v>
      </c>
      <c r="N18" s="99">
        <v>4414.6300000029059</v>
      </c>
      <c r="O18" s="99">
        <v>4954.880289612488</v>
      </c>
      <c r="P18" s="99">
        <v>5208.7002986185535</v>
      </c>
      <c r="Q18" s="99">
        <v>5664.9377874422053</v>
      </c>
      <c r="R18" s="99">
        <v>6127.654110475687</v>
      </c>
      <c r="S18" s="99">
        <v>6560.1419756337236</v>
      </c>
      <c r="T18" s="99">
        <v>8240.3163523001331</v>
      </c>
      <c r="U18" s="99">
        <v>9115.0272755174337</v>
      </c>
      <c r="V18" s="99">
        <v>10200.252132405851</v>
      </c>
      <c r="W18" s="99">
        <v>10252.547755749394</v>
      </c>
      <c r="X18" s="99">
        <v>12279.651519134866</v>
      </c>
      <c r="Y18" s="99">
        <v>13821.94222325082</v>
      </c>
      <c r="Z18" s="99">
        <v>12476.092157349218</v>
      </c>
      <c r="AA18" s="99">
        <v>11783.653462354834</v>
      </c>
    </row>
    <row r="19" spans="1:27" ht="14.1" customHeight="1">
      <c r="A19" s="97" t="s">
        <v>240</v>
      </c>
      <c r="B19" s="98">
        <v>0</v>
      </c>
      <c r="C19" s="99">
        <v>0</v>
      </c>
      <c r="D19" s="99"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11.775040379011976</v>
      </c>
      <c r="K19" s="99">
        <v>28.541953936859201</v>
      </c>
      <c r="L19" s="99">
        <v>64.901426834347134</v>
      </c>
      <c r="M19" s="99">
        <v>158.80054588180451</v>
      </c>
      <c r="N19" s="99">
        <v>255.1390620505282</v>
      </c>
      <c r="O19" s="99">
        <v>400.46826870014718</v>
      </c>
      <c r="P19" s="99">
        <v>580.68673551456675</v>
      </c>
      <c r="Q19" s="99">
        <v>989.11787615770231</v>
      </c>
      <c r="R19" s="99">
        <v>1515.4000887836353</v>
      </c>
      <c r="S19" s="99">
        <v>1667.6571194921628</v>
      </c>
      <c r="T19" s="99">
        <v>2135.2407981629017</v>
      </c>
      <c r="U19" s="99">
        <v>2451.9342140739436</v>
      </c>
      <c r="V19" s="99">
        <v>2980.7609214595327</v>
      </c>
      <c r="W19" s="99">
        <v>2685.7264843227458</v>
      </c>
      <c r="X19" s="99">
        <v>3196.2341269877411</v>
      </c>
      <c r="Y19" s="99">
        <v>3707.7529001125731</v>
      </c>
      <c r="Z19" s="99">
        <v>3261.5548303805813</v>
      </c>
      <c r="AA19" s="99">
        <v>3778.8146556681027</v>
      </c>
    </row>
    <row r="20" spans="1:27" ht="14.1" customHeight="1">
      <c r="A20" s="100" t="s">
        <v>241</v>
      </c>
      <c r="B20" s="98">
        <v>4430.2158659403904</v>
      </c>
      <c r="C20" s="99">
        <v>5091.8002913796317</v>
      </c>
      <c r="D20" s="99">
        <v>5113.7237744422837</v>
      </c>
      <c r="E20" s="99">
        <v>5299.5388214467403</v>
      </c>
      <c r="F20" s="99">
        <v>5175.012886439612</v>
      </c>
      <c r="G20" s="99">
        <v>5695.974576240691</v>
      </c>
      <c r="H20" s="99">
        <v>6448.1725250468462</v>
      </c>
      <c r="I20" s="99">
        <v>5738.2505604002317</v>
      </c>
      <c r="J20" s="99">
        <v>5843.607215223974</v>
      </c>
      <c r="K20" s="99">
        <v>5713.4310800983603</v>
      </c>
      <c r="L20" s="99">
        <v>5836.4494650152847</v>
      </c>
      <c r="M20" s="99">
        <v>6188.5996765418458</v>
      </c>
      <c r="N20" s="99">
        <v>5781.0956030186917</v>
      </c>
      <c r="O20" s="99">
        <v>6185.4868591118166</v>
      </c>
      <c r="P20" s="99">
        <v>6091.8933209522829</v>
      </c>
      <c r="Q20" s="99">
        <v>6185.9710315946904</v>
      </c>
      <c r="R20" s="99">
        <v>6286.1459654554201</v>
      </c>
      <c r="S20" s="99">
        <v>6666.1223449524823</v>
      </c>
      <c r="T20" s="99">
        <v>7496.7092043997127</v>
      </c>
      <c r="U20" s="99">
        <v>7915.9088713562378</v>
      </c>
      <c r="V20" s="99">
        <v>8136.2399262511408</v>
      </c>
      <c r="W20" s="99">
        <v>7364.4705279007758</v>
      </c>
      <c r="X20" s="99">
        <v>7664.162892130742</v>
      </c>
      <c r="Y20" s="99">
        <v>8086.9807907416343</v>
      </c>
      <c r="Z20" s="99">
        <v>6978.935145215466</v>
      </c>
      <c r="AA20" s="99">
        <v>8063.981954570706</v>
      </c>
    </row>
    <row r="21" spans="1:27" ht="14.1" customHeight="1">
      <c r="A21" s="97" t="s">
        <v>242</v>
      </c>
      <c r="B21" s="98">
        <v>744.01454920885396</v>
      </c>
      <c r="C21" s="99">
        <v>754.52012326416957</v>
      </c>
      <c r="D21" s="99">
        <v>1011.7632929504955</v>
      </c>
      <c r="E21" s="99">
        <v>1151.991137742616</v>
      </c>
      <c r="F21" s="99">
        <v>1283.6416400783141</v>
      </c>
      <c r="G21" s="99">
        <v>1375.658008217627</v>
      </c>
      <c r="H21" s="99">
        <v>1806.0579626487943</v>
      </c>
      <c r="I21" s="99">
        <v>1418.2402815855089</v>
      </c>
      <c r="J21" s="99">
        <v>1185.5667811724502</v>
      </c>
      <c r="K21" s="99">
        <v>1188.2558912885227</v>
      </c>
      <c r="L21" s="99">
        <v>1089.0049310780273</v>
      </c>
      <c r="M21" s="99">
        <v>1150.3345769669211</v>
      </c>
      <c r="N21" s="99">
        <v>1514.6138389218718</v>
      </c>
      <c r="O21" s="99">
        <v>1780.0946408012928</v>
      </c>
      <c r="P21" s="99">
        <v>1815.2117666369595</v>
      </c>
      <c r="Q21" s="99">
        <v>1890.174871811631</v>
      </c>
      <c r="R21" s="99">
        <v>2069.4429269558736</v>
      </c>
      <c r="S21" s="99">
        <v>2309.9692413436783</v>
      </c>
      <c r="T21" s="99">
        <v>2714.5568031068983</v>
      </c>
      <c r="U21" s="99">
        <v>3048.919461259909</v>
      </c>
      <c r="V21" s="99">
        <v>3398.3742285823782</v>
      </c>
      <c r="W21" s="99">
        <v>3529.5217108285142</v>
      </c>
      <c r="X21" s="99">
        <v>4207.5945440972646</v>
      </c>
      <c r="Y21" s="99">
        <v>4952.4895278869953</v>
      </c>
      <c r="Z21" s="99">
        <v>5011.3286638704394</v>
      </c>
      <c r="AA21" s="99">
        <v>4755.7940473711787</v>
      </c>
    </row>
    <row r="22" spans="1:27" ht="14.1" customHeight="1">
      <c r="A22" s="101" t="s">
        <v>243</v>
      </c>
      <c r="B22" s="102">
        <v>2228.5376639999986</v>
      </c>
      <c r="C22" s="103">
        <v>2248.0862399999987</v>
      </c>
      <c r="D22" s="103">
        <v>2257.8605279999992</v>
      </c>
      <c r="E22" s="103">
        <v>2257.8605279999992</v>
      </c>
      <c r="F22" s="103">
        <v>2199.2147999999997</v>
      </c>
      <c r="G22" s="103">
        <v>2228.8639679999992</v>
      </c>
      <c r="H22" s="103">
        <v>2255.2945919999988</v>
      </c>
      <c r="I22" s="103">
        <v>2314.948895999999</v>
      </c>
      <c r="J22" s="103">
        <v>2404.8604799999994</v>
      </c>
      <c r="K22" s="103">
        <v>2581.4799359999997</v>
      </c>
      <c r="L22" s="103">
        <v>2803.2479999999996</v>
      </c>
      <c r="M22" s="103">
        <v>2932.0490879999988</v>
      </c>
      <c r="N22" s="103">
        <v>3035.8137599999986</v>
      </c>
      <c r="O22" s="103">
        <v>3024.5117759999998</v>
      </c>
      <c r="P22" s="103">
        <v>3190.2148799999986</v>
      </c>
      <c r="Q22" s="103">
        <v>3304.9203767999984</v>
      </c>
      <c r="R22" s="103">
        <v>3653.7104303999981</v>
      </c>
      <c r="S22" s="103">
        <v>3561.3018940319994</v>
      </c>
      <c r="T22" s="103">
        <v>3588.8595423839993</v>
      </c>
      <c r="U22" s="103">
        <v>3564.7050667680001</v>
      </c>
      <c r="V22" s="103">
        <v>3659.8891746239979</v>
      </c>
      <c r="W22" s="103">
        <v>3627.4573751039998</v>
      </c>
      <c r="X22" s="103">
        <v>3734.1261675359992</v>
      </c>
      <c r="Y22" s="103">
        <v>3883.1609809439979</v>
      </c>
      <c r="Z22" s="103">
        <v>3906.095554223999</v>
      </c>
      <c r="AA22" s="103">
        <v>3980.1984806879991</v>
      </c>
    </row>
    <row r="23" spans="1:27" ht="3.2" customHeight="1">
      <c r="A23" s="1"/>
      <c r="B23" s="7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</row>
    <row r="24" spans="1:27" ht="15.95" customHeight="1">
      <c r="A24" s="105" t="s">
        <v>244</v>
      </c>
      <c r="B24" s="106">
        <v>30554.574329142266</v>
      </c>
      <c r="C24" s="106">
        <v>33482.264434279321</v>
      </c>
      <c r="D24" s="106">
        <v>32494.049248292831</v>
      </c>
      <c r="E24" s="106">
        <v>32554.61938899041</v>
      </c>
      <c r="F24" s="106">
        <v>30455.066471310172</v>
      </c>
      <c r="G24" s="106">
        <v>32351.509572592582</v>
      </c>
      <c r="H24" s="106">
        <v>35373.807807310768</v>
      </c>
      <c r="I24" s="106">
        <v>31438.156042151535</v>
      </c>
      <c r="J24" s="106">
        <v>32022.848629729055</v>
      </c>
      <c r="K24" s="106">
        <v>31986.377738975079</v>
      </c>
      <c r="L24" s="106">
        <v>30514.500922132196</v>
      </c>
      <c r="M24" s="106">
        <v>32430.119876303157</v>
      </c>
      <c r="N24" s="106">
        <v>31433.025445236559</v>
      </c>
      <c r="O24" s="106">
        <v>33438.944800550154</v>
      </c>
      <c r="P24" s="106">
        <v>33489.15254992486</v>
      </c>
      <c r="Q24" s="106">
        <v>34825.961047204444</v>
      </c>
      <c r="R24" s="106">
        <v>35647.421860246905</v>
      </c>
      <c r="S24" s="106">
        <v>34771.580612352809</v>
      </c>
      <c r="T24" s="106">
        <v>38927.84401892827</v>
      </c>
      <c r="U24" s="106">
        <v>40486.869731889354</v>
      </c>
      <c r="V24" s="106">
        <v>43551.421472393777</v>
      </c>
      <c r="W24" s="106">
        <v>39353.731993726848</v>
      </c>
      <c r="X24" s="106">
        <v>43878.353487228451</v>
      </c>
      <c r="Y24" s="106">
        <v>48019.633249720973</v>
      </c>
      <c r="Z24" s="106">
        <v>42079.890630489615</v>
      </c>
      <c r="AA24" s="106">
        <v>43678.691526047522</v>
      </c>
    </row>
    <row r="25" spans="1:27" ht="3.2" customHeight="1">
      <c r="A25" s="9"/>
      <c r="B25" s="7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</row>
    <row r="26" spans="1:27" ht="15.95" customHeight="1">
      <c r="A26" s="94" t="s">
        <v>245</v>
      </c>
      <c r="B26" s="95">
        <v>28326.036665142266</v>
      </c>
      <c r="C26" s="96">
        <v>31234.178194279324</v>
      </c>
      <c r="D26" s="96">
        <v>30236.18872029283</v>
      </c>
      <c r="E26" s="96">
        <v>30296.758860990412</v>
      </c>
      <c r="F26" s="96">
        <v>28255.851671310171</v>
      </c>
      <c r="G26" s="96">
        <v>30122.645604592584</v>
      </c>
      <c r="H26" s="96">
        <v>33118.51321531077</v>
      </c>
      <c r="I26" s="96">
        <v>29123.207146151537</v>
      </c>
      <c r="J26" s="96">
        <v>29617.988149729055</v>
      </c>
      <c r="K26" s="96">
        <v>29404.89780297508</v>
      </c>
      <c r="L26" s="96">
        <v>27711.252922132197</v>
      </c>
      <c r="M26" s="96">
        <v>29498.070788303157</v>
      </c>
      <c r="N26" s="96">
        <v>28397.211685236562</v>
      </c>
      <c r="O26" s="96">
        <v>30414.433024550155</v>
      </c>
      <c r="P26" s="96">
        <v>30298.937669924864</v>
      </c>
      <c r="Q26" s="96">
        <v>31521.040670404447</v>
      </c>
      <c r="R26" s="96">
        <v>31993.711429846906</v>
      </c>
      <c r="S26" s="96">
        <v>31210.278718320813</v>
      </c>
      <c r="T26" s="96">
        <v>35338.984476544269</v>
      </c>
      <c r="U26" s="96">
        <v>36922.164665121352</v>
      </c>
      <c r="V26" s="96">
        <v>39891.53229776978</v>
      </c>
      <c r="W26" s="96">
        <v>35726.274618622847</v>
      </c>
      <c r="X26" s="96">
        <v>40144.227319692451</v>
      </c>
      <c r="Y26" s="96">
        <v>44136.472268776975</v>
      </c>
      <c r="Z26" s="96">
        <v>38173.795076265618</v>
      </c>
      <c r="AA26" s="96">
        <v>39698.493045359523</v>
      </c>
    </row>
    <row r="27" spans="1:27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  <row r="29" spans="1:27" ht="15.75">
      <c r="A29" s="7" t="s">
        <v>251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8.75" customHeight="1">
      <c r="A30" s="1" t="s">
        <v>237</v>
      </c>
      <c r="B30" s="130">
        <v>1990</v>
      </c>
      <c r="C30" s="130">
        <v>1991</v>
      </c>
      <c r="D30" s="130">
        <v>1992</v>
      </c>
      <c r="E30" s="130">
        <v>1993</v>
      </c>
      <c r="F30" s="130">
        <v>1994</v>
      </c>
      <c r="G30" s="130">
        <v>1995</v>
      </c>
      <c r="H30" s="130">
        <v>1996</v>
      </c>
      <c r="I30" s="130">
        <v>1997</v>
      </c>
      <c r="J30" s="130">
        <v>1998</v>
      </c>
      <c r="K30" s="130">
        <v>1999</v>
      </c>
      <c r="L30" s="130">
        <v>2000</v>
      </c>
      <c r="M30" s="130">
        <v>2001</v>
      </c>
      <c r="N30" s="130">
        <v>2002</v>
      </c>
      <c r="O30" s="130">
        <v>2003</v>
      </c>
      <c r="P30" s="130">
        <v>2004</v>
      </c>
      <c r="Q30" s="130">
        <v>2005</v>
      </c>
      <c r="R30" s="130">
        <v>2006</v>
      </c>
      <c r="S30" s="130">
        <v>2007</v>
      </c>
      <c r="T30" s="130">
        <v>2008</v>
      </c>
      <c r="U30" s="130">
        <v>2009</v>
      </c>
      <c r="V30" s="130">
        <v>2010</v>
      </c>
      <c r="W30" s="130">
        <v>2011</v>
      </c>
      <c r="X30" s="130">
        <v>2012</v>
      </c>
      <c r="Y30" s="130">
        <v>2013</v>
      </c>
      <c r="Z30" s="130">
        <v>2014</v>
      </c>
      <c r="AA30" s="130">
        <v>2015</v>
      </c>
    </row>
    <row r="31" spans="1:27" ht="14.1" customHeight="1">
      <c r="A31" s="94" t="s">
        <v>238</v>
      </c>
      <c r="B31" s="95">
        <v>2278831.9286565003</v>
      </c>
      <c r="C31" s="96">
        <v>2254678.7381039988</v>
      </c>
      <c r="D31" s="96">
        <v>2212616.4012567997</v>
      </c>
      <c r="E31" s="96">
        <v>2161364.3835760001</v>
      </c>
      <c r="F31" s="96">
        <v>2110883.2278840006</v>
      </c>
      <c r="G31" s="96">
        <v>2037099.7158895999</v>
      </c>
      <c r="H31" s="96">
        <v>1997066.5151755996</v>
      </c>
      <c r="I31" s="96">
        <v>1948072.6879709999</v>
      </c>
      <c r="J31" s="96">
        <v>1903139.1438699993</v>
      </c>
      <c r="K31" s="96">
        <v>1861129.851024</v>
      </c>
      <c r="L31" s="96">
        <v>1823013.3367331999</v>
      </c>
      <c r="M31" s="96">
        <v>1790029.633714</v>
      </c>
      <c r="N31" s="96">
        <v>1755015.8468340002</v>
      </c>
      <c r="O31" s="96">
        <v>1715880.8655000003</v>
      </c>
      <c r="P31" s="96">
        <v>1679321.0161277996</v>
      </c>
      <c r="Q31" s="96">
        <v>1646807.8807382002</v>
      </c>
      <c r="R31" s="96">
        <v>1604585.6546579995</v>
      </c>
      <c r="S31" s="96">
        <v>1552652.6464201999</v>
      </c>
      <c r="T31" s="96">
        <v>1514043.3811565996</v>
      </c>
      <c r="U31" s="96">
        <v>1493595.1389665001</v>
      </c>
      <c r="V31" s="96">
        <v>1428397.4375609998</v>
      </c>
      <c r="W31" s="96">
        <v>1364351.3111990471</v>
      </c>
      <c r="X31" s="96">
        <v>1323808.8744938474</v>
      </c>
      <c r="Y31" s="96">
        <v>1291941.6247796707</v>
      </c>
      <c r="Z31" s="96">
        <v>1250055.8657310121</v>
      </c>
      <c r="AA31" s="96">
        <v>1241587.9237913731</v>
      </c>
    </row>
    <row r="32" spans="1:27" ht="14.1" customHeight="1">
      <c r="A32" s="97" t="s">
        <v>239</v>
      </c>
      <c r="B32" s="98">
        <v>115700.84022048561</v>
      </c>
      <c r="C32" s="99">
        <v>139478.90876608228</v>
      </c>
      <c r="D32" s="99">
        <v>164806.92679626387</v>
      </c>
      <c r="E32" s="99">
        <v>182453.41142165824</v>
      </c>
      <c r="F32" s="99">
        <v>211698.79713715881</v>
      </c>
      <c r="G32" s="99">
        <v>256981.06794803933</v>
      </c>
      <c r="H32" s="99">
        <v>296953.65054410137</v>
      </c>
      <c r="I32" s="99">
        <v>337037.17415877734</v>
      </c>
      <c r="J32" s="99">
        <v>368910.84873187676</v>
      </c>
      <c r="K32" s="99">
        <v>394721.48717076692</v>
      </c>
      <c r="L32" s="99">
        <v>417955.16455144651</v>
      </c>
      <c r="M32" s="99">
        <v>447179.98266535561</v>
      </c>
      <c r="N32" s="99">
        <v>491495.68174239848</v>
      </c>
      <c r="O32" s="99">
        <v>518023.33887801267</v>
      </c>
      <c r="P32" s="99">
        <v>554803.40673134464</v>
      </c>
      <c r="Q32" s="99">
        <v>585625.09916156298</v>
      </c>
      <c r="R32" s="99">
        <v>649527.91330827901</v>
      </c>
      <c r="S32" s="99">
        <v>763995.71449592488</v>
      </c>
      <c r="T32" s="99">
        <v>900206.08159518056</v>
      </c>
      <c r="U32" s="99">
        <v>1004883.3153510822</v>
      </c>
      <c r="V32" s="99">
        <v>1040451.4597783514</v>
      </c>
      <c r="W32" s="99">
        <v>1222478.0668795067</v>
      </c>
      <c r="X32" s="99">
        <v>1355510.2105229602</v>
      </c>
      <c r="Y32" s="99">
        <v>1440096.3398170436</v>
      </c>
      <c r="Z32" s="99">
        <v>1522294.5719224215</v>
      </c>
      <c r="AA32" s="99">
        <v>1355097.8992013345</v>
      </c>
    </row>
    <row r="33" spans="1:27" ht="14.1" customHeight="1">
      <c r="A33" s="97" t="s">
        <v>240</v>
      </c>
      <c r="B33" s="98">
        <v>0</v>
      </c>
      <c r="C33" s="99">
        <v>0</v>
      </c>
      <c r="D33" s="99">
        <v>0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1268.098</v>
      </c>
      <c r="K33" s="99">
        <v>3068.2080000000005</v>
      </c>
      <c r="L33" s="99">
        <v>7494.2163514285712</v>
      </c>
      <c r="M33" s="99">
        <v>17242.922518285715</v>
      </c>
      <c r="N33" s="99">
        <v>29310.906199428573</v>
      </c>
      <c r="O33" s="99">
        <v>43281.204266857138</v>
      </c>
      <c r="P33" s="99">
        <v>63194.79109428572</v>
      </c>
      <c r="Q33" s="99">
        <v>104353.15580122227</v>
      </c>
      <c r="R33" s="99">
        <v>163577.62260462713</v>
      </c>
      <c r="S33" s="99">
        <v>198912.99593322389</v>
      </c>
      <c r="T33" s="99">
        <v>235758.97264502611</v>
      </c>
      <c r="U33" s="99">
        <v>273827.94975882227</v>
      </c>
      <c r="V33" s="99">
        <v>302445.5712944768</v>
      </c>
      <c r="W33" s="99">
        <v>331412.65827252826</v>
      </c>
      <c r="X33" s="99">
        <v>356332.90835744259</v>
      </c>
      <c r="Y33" s="99">
        <v>381036.77716257732</v>
      </c>
      <c r="Z33" s="99">
        <v>420423.21339854872</v>
      </c>
      <c r="AA33" s="99">
        <v>446874.16033335164</v>
      </c>
    </row>
    <row r="34" spans="1:27" ht="14.1" customHeight="1">
      <c r="A34" s="100" t="s">
        <v>241</v>
      </c>
      <c r="B34" s="98">
        <v>545979.48681976763</v>
      </c>
      <c r="C34" s="99">
        <v>578054.10016081203</v>
      </c>
      <c r="D34" s="99">
        <v>585081.68150720687</v>
      </c>
      <c r="E34" s="99">
        <v>619281.22279032471</v>
      </c>
      <c r="F34" s="99">
        <v>626864.92898511747</v>
      </c>
      <c r="G34" s="99">
        <v>636536.15867683827</v>
      </c>
      <c r="H34" s="99">
        <v>679723.1974565197</v>
      </c>
      <c r="I34" s="99">
        <v>643279.5797805473</v>
      </c>
      <c r="J34" s="99">
        <v>648707.15231565945</v>
      </c>
      <c r="K34" s="99">
        <v>625752.50284555089</v>
      </c>
      <c r="L34" s="99">
        <v>668406.20975976344</v>
      </c>
      <c r="M34" s="99">
        <v>677901.19522936246</v>
      </c>
      <c r="N34" s="99">
        <v>666311.45608124172</v>
      </c>
      <c r="O34" s="99">
        <v>665838.81265422655</v>
      </c>
      <c r="P34" s="99">
        <v>672839.3470594082</v>
      </c>
      <c r="Q34" s="99">
        <v>664550.4397527104</v>
      </c>
      <c r="R34" s="99">
        <v>672925.06884303258</v>
      </c>
      <c r="S34" s="99">
        <v>761430.53958216868</v>
      </c>
      <c r="T34" s="99">
        <v>819264.7206000021</v>
      </c>
      <c r="U34" s="99">
        <v>873327.67848555429</v>
      </c>
      <c r="V34" s="99">
        <v>852654.96524307085</v>
      </c>
      <c r="W34" s="99">
        <v>845069.67214680905</v>
      </c>
      <c r="X34" s="99">
        <v>839704.03868195484</v>
      </c>
      <c r="Y34" s="99">
        <v>842683.84787508962</v>
      </c>
      <c r="Z34" s="99">
        <v>826593.84612367582</v>
      </c>
      <c r="AA34" s="99">
        <v>915769.20464493602</v>
      </c>
    </row>
    <row r="35" spans="1:27" ht="14.1" customHeight="1">
      <c r="A35" s="97" t="s">
        <v>242</v>
      </c>
      <c r="B35" s="98">
        <v>78483.339091937494</v>
      </c>
      <c r="C35" s="99">
        <v>79677.624844344304</v>
      </c>
      <c r="D35" s="99">
        <v>106769.35744487266</v>
      </c>
      <c r="E35" s="99">
        <v>121062.251228208</v>
      </c>
      <c r="F35" s="99">
        <v>135513.49107362883</v>
      </c>
      <c r="G35" s="99">
        <v>146376.90485599908</v>
      </c>
      <c r="H35" s="99">
        <v>193164.94863701754</v>
      </c>
      <c r="I35" s="99">
        <v>152222.12778134216</v>
      </c>
      <c r="J35" s="99">
        <v>126790.73526293965</v>
      </c>
      <c r="K35" s="99">
        <v>126997.77022825301</v>
      </c>
      <c r="L35" s="99">
        <v>116562.85993082721</v>
      </c>
      <c r="M35" s="99">
        <v>123075.74340413787</v>
      </c>
      <c r="N35" s="99">
        <v>161158.12186178728</v>
      </c>
      <c r="O35" s="99">
        <v>189687.38946633134</v>
      </c>
      <c r="P35" s="99">
        <v>194717.11717882735</v>
      </c>
      <c r="Q35" s="99">
        <v>202092.91866093199</v>
      </c>
      <c r="R35" s="99">
        <v>221517.61719283764</v>
      </c>
      <c r="S35" s="99">
        <v>247621.59695221003</v>
      </c>
      <c r="T35" s="99">
        <v>292414.18247349164</v>
      </c>
      <c r="U35" s="99">
        <v>336031.11009502324</v>
      </c>
      <c r="V35" s="99">
        <v>379093.77836426027</v>
      </c>
      <c r="W35" s="99">
        <v>398661.52814793075</v>
      </c>
      <c r="X35" s="99">
        <v>473330.0550244301</v>
      </c>
      <c r="Y35" s="99">
        <v>554823.7451177719</v>
      </c>
      <c r="Z35" s="99">
        <v>565296.68527989951</v>
      </c>
      <c r="AA35" s="99">
        <v>536690.19836035999</v>
      </c>
    </row>
    <row r="36" spans="1:27" ht="13.5" customHeight="1">
      <c r="A36" s="101" t="s">
        <v>243</v>
      </c>
      <c r="B36" s="102">
        <v>235504.70219435732</v>
      </c>
      <c r="C36" s="103">
        <v>237570.53291536044</v>
      </c>
      <c r="D36" s="103">
        <v>238603.44827586203</v>
      </c>
      <c r="E36" s="103">
        <v>238603.44827586203</v>
      </c>
      <c r="F36" s="103">
        <v>232405.95611285267</v>
      </c>
      <c r="G36" s="103">
        <v>235539.18495297802</v>
      </c>
      <c r="H36" s="103">
        <v>238332.2884012539</v>
      </c>
      <c r="I36" s="103">
        <v>244636.36363636362</v>
      </c>
      <c r="J36" s="103">
        <v>254137.93103448272</v>
      </c>
      <c r="K36" s="103">
        <v>272802.50783699052</v>
      </c>
      <c r="L36" s="103">
        <v>296238.2445141066</v>
      </c>
      <c r="M36" s="103">
        <v>309849.52978056425</v>
      </c>
      <c r="N36" s="103">
        <v>320815.04702194349</v>
      </c>
      <c r="O36" s="103">
        <v>319620.68965517246</v>
      </c>
      <c r="P36" s="103">
        <v>337131.66144200618</v>
      </c>
      <c r="Q36" s="103">
        <v>349253.36990595609</v>
      </c>
      <c r="R36" s="103">
        <v>386112.38244514097</v>
      </c>
      <c r="S36" s="103">
        <v>376346.94514106587</v>
      </c>
      <c r="T36" s="103">
        <v>379259.14890282135</v>
      </c>
      <c r="U36" s="103">
        <v>376706.58150470228</v>
      </c>
      <c r="V36" s="103">
        <v>386765.33228840126</v>
      </c>
      <c r="W36" s="103">
        <v>383338.04388714745</v>
      </c>
      <c r="X36" s="103">
        <v>394610.45924764889</v>
      </c>
      <c r="Y36" s="103">
        <v>410359.97962382447</v>
      </c>
      <c r="Z36" s="103">
        <v>412783.63166144211</v>
      </c>
      <c r="AA36" s="103">
        <v>420614.59090909106</v>
      </c>
    </row>
    <row r="37" spans="1:27" ht="3.2" customHeight="1">
      <c r="A37" s="1"/>
      <c r="B37" s="7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</row>
    <row r="38" spans="1:27" ht="15.95" customHeight="1">
      <c r="A38" s="105" t="s">
        <v>244</v>
      </c>
      <c r="B38" s="106">
        <v>3254500.2969830488</v>
      </c>
      <c r="C38" s="106">
        <v>3289459.904790598</v>
      </c>
      <c r="D38" s="106">
        <v>3307877.8152810056</v>
      </c>
      <c r="E38" s="106">
        <v>3322764.7172920536</v>
      </c>
      <c r="F38" s="106">
        <v>3317366.4011927587</v>
      </c>
      <c r="G38" s="106">
        <v>3312533.0323234545</v>
      </c>
      <c r="H38" s="106">
        <v>3405240.6002144921</v>
      </c>
      <c r="I38" s="106">
        <v>3325247.9333280306</v>
      </c>
      <c r="J38" s="106">
        <v>3302953.9092149581</v>
      </c>
      <c r="K38" s="106">
        <v>3284472.3271055617</v>
      </c>
      <c r="L38" s="106">
        <v>3329670.0318407724</v>
      </c>
      <c r="M38" s="106">
        <v>3365279.007311706</v>
      </c>
      <c r="N38" s="106">
        <v>3424107.0597407999</v>
      </c>
      <c r="O38" s="106">
        <v>3452332.3004206009</v>
      </c>
      <c r="P38" s="106">
        <v>3502007.339633672</v>
      </c>
      <c r="Q38" s="106">
        <v>3552682.8640205842</v>
      </c>
      <c r="R38" s="106">
        <v>3698246.2590519171</v>
      </c>
      <c r="S38" s="106">
        <v>3900960.4385247934</v>
      </c>
      <c r="T38" s="106">
        <v>4140946.4873731211</v>
      </c>
      <c r="U38" s="106">
        <v>4358371.7741616843</v>
      </c>
      <c r="V38" s="106">
        <v>4389808.54452956</v>
      </c>
      <c r="W38" s="106">
        <v>4545311.2805329692</v>
      </c>
      <c r="X38" s="106">
        <v>4743296.5463282838</v>
      </c>
      <c r="Y38" s="106">
        <v>4920942.314375978</v>
      </c>
      <c r="Z38" s="106">
        <v>4997447.8141169995</v>
      </c>
      <c r="AA38" s="106">
        <v>4916633.977240446</v>
      </c>
    </row>
    <row r="39" spans="1:27" ht="3.2" customHeight="1">
      <c r="A39" s="9"/>
      <c r="B39" s="7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</row>
    <row r="40" spans="1:27" ht="15.95" customHeight="1">
      <c r="A40" s="94" t="s">
        <v>245</v>
      </c>
      <c r="B40" s="95">
        <v>3018995.5947886915</v>
      </c>
      <c r="C40" s="96">
        <v>3051889.3718752377</v>
      </c>
      <c r="D40" s="96">
        <v>3069274.3670051433</v>
      </c>
      <c r="E40" s="96">
        <v>3084161.2690161914</v>
      </c>
      <c r="F40" s="96">
        <v>3084960.4450799059</v>
      </c>
      <c r="G40" s="96">
        <v>3076993.8473704765</v>
      </c>
      <c r="H40" s="96">
        <v>3166908.3118132381</v>
      </c>
      <c r="I40" s="96">
        <v>3080611.5696916669</v>
      </c>
      <c r="J40" s="96">
        <v>3048815.9781804755</v>
      </c>
      <c r="K40" s="96">
        <v>3011669.8192685712</v>
      </c>
      <c r="L40" s="96">
        <v>3033431.7873266656</v>
      </c>
      <c r="M40" s="96">
        <v>3055429.4775311416</v>
      </c>
      <c r="N40" s="96">
        <v>3103292.0127188563</v>
      </c>
      <c r="O40" s="96">
        <v>3132711.6107654283</v>
      </c>
      <c r="P40" s="96">
        <v>3164875.678191666</v>
      </c>
      <c r="Q40" s="96">
        <v>3203429.4941146281</v>
      </c>
      <c r="R40" s="96">
        <v>3312133.8766067764</v>
      </c>
      <c r="S40" s="96">
        <v>3524613.4933837275</v>
      </c>
      <c r="T40" s="96">
        <v>3761687.3384702997</v>
      </c>
      <c r="U40" s="96">
        <v>3981665.1926569818</v>
      </c>
      <c r="V40" s="96">
        <v>4003043.2122411588</v>
      </c>
      <c r="W40" s="96">
        <v>4161973.2366458219</v>
      </c>
      <c r="X40" s="96">
        <v>4348686.0870806351</v>
      </c>
      <c r="Y40" s="96">
        <v>4510582.3347521536</v>
      </c>
      <c r="Z40" s="96">
        <v>4584664.1824555574</v>
      </c>
      <c r="AA40" s="96">
        <v>4496019.3863313552</v>
      </c>
    </row>
    <row r="41" spans="1:27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</row>
    <row r="43" spans="1:27" ht="15.75">
      <c r="A43" s="7" t="s">
        <v>247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5.95" customHeight="1">
      <c r="A44" s="1" t="s">
        <v>237</v>
      </c>
      <c r="B44" s="130">
        <v>1990</v>
      </c>
      <c r="C44" s="130">
        <v>1991</v>
      </c>
      <c r="D44" s="130">
        <v>1992</v>
      </c>
      <c r="E44" s="130">
        <v>1993</v>
      </c>
      <c r="F44" s="130">
        <v>1994</v>
      </c>
      <c r="G44" s="130">
        <v>1995</v>
      </c>
      <c r="H44" s="130">
        <v>1996</v>
      </c>
      <c r="I44" s="130">
        <v>1997</v>
      </c>
      <c r="J44" s="130">
        <v>1998</v>
      </c>
      <c r="K44" s="130">
        <v>1999</v>
      </c>
      <c r="L44" s="130">
        <v>2000</v>
      </c>
      <c r="M44" s="130">
        <v>2001</v>
      </c>
      <c r="N44" s="130">
        <v>2002</v>
      </c>
      <c r="O44" s="130">
        <v>2003</v>
      </c>
      <c r="P44" s="130">
        <v>2004</v>
      </c>
      <c r="Q44" s="130">
        <v>2005</v>
      </c>
      <c r="R44" s="130">
        <v>2006</v>
      </c>
      <c r="S44" s="130">
        <v>2007</v>
      </c>
      <c r="T44" s="130">
        <v>2008</v>
      </c>
      <c r="U44" s="130">
        <v>2009</v>
      </c>
      <c r="V44" s="130">
        <v>2010</v>
      </c>
      <c r="W44" s="130">
        <v>2011</v>
      </c>
      <c r="X44" s="130">
        <v>2012</v>
      </c>
      <c r="Y44" s="130">
        <v>2013</v>
      </c>
      <c r="Z44" s="130">
        <v>2014</v>
      </c>
      <c r="AA44" s="130">
        <v>2015</v>
      </c>
    </row>
    <row r="45" spans="1:27" ht="14.1" customHeight="1">
      <c r="A45" s="94" t="s">
        <v>238</v>
      </c>
      <c r="B45" s="95">
        <v>23001.151248798695</v>
      </c>
      <c r="C45" s="96">
        <v>22768.16980083584</v>
      </c>
      <c r="D45" s="96">
        <v>22353.701275665819</v>
      </c>
      <c r="E45" s="96">
        <v>21844.983980480818</v>
      </c>
      <c r="F45" s="96">
        <v>21344.539050448086</v>
      </c>
      <c r="G45" s="96">
        <v>20609.116548289403</v>
      </c>
      <c r="H45" s="96">
        <v>20212.794642580018</v>
      </c>
      <c r="I45" s="96">
        <v>19727.223827219397</v>
      </c>
      <c r="J45" s="96">
        <v>19272.679110795209</v>
      </c>
      <c r="K45" s="96">
        <v>18842.539184643414</v>
      </c>
      <c r="L45" s="96">
        <v>18446.322988797321</v>
      </c>
      <c r="M45" s="96">
        <v>18115.055134819293</v>
      </c>
      <c r="N45" s="96">
        <v>17763.272527207082</v>
      </c>
      <c r="O45" s="96">
        <v>17373.980563968176</v>
      </c>
      <c r="P45" s="96">
        <v>17006.79494673419</v>
      </c>
      <c r="Q45" s="96">
        <v>16681.522208200622</v>
      </c>
      <c r="R45" s="96">
        <v>16264.563423213003</v>
      </c>
      <c r="S45" s="96">
        <v>15748.996017147738</v>
      </c>
      <c r="T45" s="96">
        <v>15366.946318775173</v>
      </c>
      <c r="U45" s="96">
        <v>15170.323329577044</v>
      </c>
      <c r="V45" s="96">
        <v>14519.432861626157</v>
      </c>
      <c r="W45" s="96">
        <v>13877.584007040701</v>
      </c>
      <c r="X45" s="96">
        <v>13472.258562411011</v>
      </c>
      <c r="Y45" s="96">
        <v>13155.378210705063</v>
      </c>
      <c r="Z45" s="96">
        <v>12735.295133192873</v>
      </c>
      <c r="AA45" s="96">
        <v>12650.022330727516</v>
      </c>
    </row>
    <row r="46" spans="1:27" ht="14.1" customHeight="1">
      <c r="A46" s="97" t="s">
        <v>239</v>
      </c>
      <c r="B46" s="98">
        <v>1138.0037471369135</v>
      </c>
      <c r="C46" s="99">
        <v>1372.8165864427781</v>
      </c>
      <c r="D46" s="99">
        <v>1613.1851058475681</v>
      </c>
      <c r="E46" s="99">
        <v>1787.8954981030213</v>
      </c>
      <c r="F46" s="99">
        <v>2071.5084362752559</v>
      </c>
      <c r="G46" s="99">
        <v>2488.5703276897266</v>
      </c>
      <c r="H46" s="99">
        <v>2870.6540519698706</v>
      </c>
      <c r="I46" s="99">
        <v>3258.1400936468513</v>
      </c>
      <c r="J46" s="99">
        <v>3572.9347442230692</v>
      </c>
      <c r="K46" s="99">
        <v>3828.5153310199735</v>
      </c>
      <c r="L46" s="99">
        <v>4056.1449117825009</v>
      </c>
      <c r="M46" s="99">
        <v>4342.505057156578</v>
      </c>
      <c r="N46" s="99">
        <v>4770.6170878958528</v>
      </c>
      <c r="O46" s="99">
        <v>5010.6502803753583</v>
      </c>
      <c r="P46" s="99">
        <v>5330.5767099169025</v>
      </c>
      <c r="Q46" s="99">
        <v>5634.4177270163373</v>
      </c>
      <c r="R46" s="99">
        <v>6253.2688180977993</v>
      </c>
      <c r="S46" s="99">
        <v>7278.3209704621968</v>
      </c>
      <c r="T46" s="99">
        <v>8502.9885577575496</v>
      </c>
      <c r="U46" s="99">
        <v>9481.8413336587146</v>
      </c>
      <c r="V46" s="99">
        <v>9846.2735671999089</v>
      </c>
      <c r="W46" s="99">
        <v>11424.016907138079</v>
      </c>
      <c r="X46" s="99">
        <v>12690.954425967942</v>
      </c>
      <c r="Y46" s="99">
        <v>13513.106406252997</v>
      </c>
      <c r="Z46" s="99">
        <v>14304.45374688447</v>
      </c>
      <c r="AA46" s="99">
        <v>12883.881943531494</v>
      </c>
    </row>
    <row r="47" spans="1:27" ht="14.1" customHeight="1">
      <c r="A47" s="97" t="s">
        <v>240</v>
      </c>
      <c r="B47" s="98">
        <v>0</v>
      </c>
      <c r="C47" s="99">
        <v>0</v>
      </c>
      <c r="D47" s="99">
        <v>0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11.920526991360001</v>
      </c>
      <c r="K47" s="99">
        <v>28.842137026560003</v>
      </c>
      <c r="L47" s="99">
        <v>70.483999129689607</v>
      </c>
      <c r="M47" s="99">
        <v>162.22396338217732</v>
      </c>
      <c r="N47" s="99">
        <v>275.74293157284103</v>
      </c>
      <c r="O47" s="99">
        <v>407.21890333747979</v>
      </c>
      <c r="P47" s="99">
        <v>594.86376454652157</v>
      </c>
      <c r="Q47" s="99">
        <v>982.7347814328291</v>
      </c>
      <c r="R47" s="99">
        <v>1541.415764680841</v>
      </c>
      <c r="S47" s="99">
        <v>1875.6498589190583</v>
      </c>
      <c r="T47" s="99">
        <v>2223.7562632122017</v>
      </c>
      <c r="U47" s="99">
        <v>2582.9599413325741</v>
      </c>
      <c r="V47" s="99">
        <v>2852.9614998935886</v>
      </c>
      <c r="W47" s="99">
        <v>3127.7626530231059</v>
      </c>
      <c r="X47" s="99">
        <v>3363.0737114170406</v>
      </c>
      <c r="Y47" s="99">
        <v>3596.279210480468</v>
      </c>
      <c r="Z47" s="99">
        <v>3969.6016485401378</v>
      </c>
      <c r="AA47" s="99">
        <v>4220.4641905406688</v>
      </c>
    </row>
    <row r="48" spans="1:27" ht="14.1" customHeight="1">
      <c r="A48" s="100" t="s">
        <v>241</v>
      </c>
      <c r="B48" s="98">
        <v>4571.1481523904922</v>
      </c>
      <c r="C48" s="99">
        <v>4876.5285460651785</v>
      </c>
      <c r="D48" s="99">
        <v>5059.7633250417384</v>
      </c>
      <c r="E48" s="99">
        <v>5261.7328005467125</v>
      </c>
      <c r="F48" s="99">
        <v>5521.302497119058</v>
      </c>
      <c r="G48" s="99">
        <v>5743.1126970779515</v>
      </c>
      <c r="H48" s="99">
        <v>6101.6519440364964</v>
      </c>
      <c r="I48" s="99">
        <v>5949.29148888486</v>
      </c>
      <c r="J48" s="99">
        <v>5882.9029404869725</v>
      </c>
      <c r="K48" s="99">
        <v>5691.0031999948205</v>
      </c>
      <c r="L48" s="99">
        <v>6172.8581321887013</v>
      </c>
      <c r="M48" s="99">
        <v>6272.8216899710815</v>
      </c>
      <c r="N48" s="99">
        <v>6167.9683076576548</v>
      </c>
      <c r="O48" s="99">
        <v>6204.3947261013072</v>
      </c>
      <c r="P48" s="99">
        <v>6186.762340835211</v>
      </c>
      <c r="Q48" s="99">
        <v>6131.7820261454626</v>
      </c>
      <c r="R48" s="99">
        <v>6357.572796900271</v>
      </c>
      <c r="S48" s="99">
        <v>7140.5024967763911</v>
      </c>
      <c r="T48" s="99">
        <v>7657.3252920248251</v>
      </c>
      <c r="U48" s="99">
        <v>8081.6968296256327</v>
      </c>
      <c r="V48" s="99">
        <v>7931.3891498717912</v>
      </c>
      <c r="W48" s="99">
        <v>7980.4858819568326</v>
      </c>
      <c r="X48" s="99">
        <v>7875.3815513177578</v>
      </c>
      <c r="Y48" s="99">
        <v>7928.7403804167207</v>
      </c>
      <c r="Z48" s="99">
        <v>7800.757163708904</v>
      </c>
      <c r="AA48" s="99">
        <v>8538.5356929640075</v>
      </c>
    </row>
    <row r="49" spans="1:27" ht="14.1" customHeight="1">
      <c r="A49" s="97" t="s">
        <v>242</v>
      </c>
      <c r="B49" s="98">
        <v>744.8027023240079</v>
      </c>
      <c r="C49" s="99">
        <v>753.33703810946508</v>
      </c>
      <c r="D49" s="99">
        <v>1011.4744839327436</v>
      </c>
      <c r="E49" s="99">
        <v>1151.7820123562601</v>
      </c>
      <c r="F49" s="99">
        <v>1285.9789965248688</v>
      </c>
      <c r="G49" s="99">
        <v>1376.0371049705004</v>
      </c>
      <c r="H49" s="99">
        <v>1803.059864136851</v>
      </c>
      <c r="I49" s="99">
        <v>1420.0361893275092</v>
      </c>
      <c r="J49" s="99">
        <v>1185.9349806476012</v>
      </c>
      <c r="K49" s="99">
        <v>1188.1294429869899</v>
      </c>
      <c r="L49" s="99">
        <v>1092.3284303391911</v>
      </c>
      <c r="M49" s="99">
        <v>1151.1867962324261</v>
      </c>
      <c r="N49" s="99">
        <v>1518.5971416185907</v>
      </c>
      <c r="O49" s="99">
        <v>1780.3729296286074</v>
      </c>
      <c r="P49" s="99">
        <v>1816.3674827461482</v>
      </c>
      <c r="Q49" s="99">
        <v>1889.6716733725791</v>
      </c>
      <c r="R49" s="99">
        <v>2070.4414439988359</v>
      </c>
      <c r="S49" s="99">
        <v>2315.7309070759075</v>
      </c>
      <c r="T49" s="99">
        <v>2716.4827402667333</v>
      </c>
      <c r="U49" s="99">
        <v>3051.1796824715861</v>
      </c>
      <c r="V49" s="99">
        <v>3395.8578274878764</v>
      </c>
      <c r="W49" s="99">
        <v>3537.0244339974283</v>
      </c>
      <c r="X49" s="99">
        <v>4210.2285542695563</v>
      </c>
      <c r="Y49" s="99">
        <v>4950.4904625143099</v>
      </c>
      <c r="Z49" s="99">
        <v>5020.3607569071037</v>
      </c>
      <c r="AA49" s="99">
        <v>4761.1164062795433</v>
      </c>
    </row>
    <row r="50" spans="1:27" ht="14.1" customHeight="1">
      <c r="A50" s="101" t="s">
        <v>243</v>
      </c>
      <c r="B50" s="102">
        <v>2228.5376639999986</v>
      </c>
      <c r="C50" s="103">
        <v>2248.0862399999987</v>
      </c>
      <c r="D50" s="103">
        <v>2257.8605279999992</v>
      </c>
      <c r="E50" s="103">
        <v>2257.8605279999992</v>
      </c>
      <c r="F50" s="103">
        <v>2199.2147999999997</v>
      </c>
      <c r="G50" s="103">
        <v>2228.8639679999992</v>
      </c>
      <c r="H50" s="103">
        <v>2255.2945919999988</v>
      </c>
      <c r="I50" s="103">
        <v>2314.948895999999</v>
      </c>
      <c r="J50" s="103">
        <v>2404.8604799999994</v>
      </c>
      <c r="K50" s="103">
        <v>2581.4799359999993</v>
      </c>
      <c r="L50" s="103">
        <v>2803.2479999999996</v>
      </c>
      <c r="M50" s="103">
        <v>2932.0490879999998</v>
      </c>
      <c r="N50" s="103">
        <v>3035.8137599999986</v>
      </c>
      <c r="O50" s="103">
        <v>3024.5117759999994</v>
      </c>
      <c r="P50" s="103">
        <v>3190.2148799999986</v>
      </c>
      <c r="Q50" s="103">
        <v>3304.9203767999988</v>
      </c>
      <c r="R50" s="103">
        <v>3653.7104303999986</v>
      </c>
      <c r="S50" s="103">
        <v>3561.3018940319998</v>
      </c>
      <c r="T50" s="103">
        <v>3588.8595423839988</v>
      </c>
      <c r="U50" s="103">
        <v>3564.7050667679991</v>
      </c>
      <c r="V50" s="103">
        <v>3659.8891746239988</v>
      </c>
      <c r="W50" s="103">
        <v>3627.4573751039993</v>
      </c>
      <c r="X50" s="103">
        <v>3734.1261675359992</v>
      </c>
      <c r="Y50" s="103">
        <v>3883.1609809439979</v>
      </c>
      <c r="Z50" s="103">
        <v>3906.0955542239999</v>
      </c>
      <c r="AA50" s="103">
        <v>3980.1984806879991</v>
      </c>
    </row>
    <row r="51" spans="1:27" ht="3.2" customHeight="1">
      <c r="A51" s="1"/>
      <c r="B51" s="7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</row>
    <row r="52" spans="1:27" ht="15.95" customHeight="1">
      <c r="A52" s="105" t="s">
        <v>244</v>
      </c>
      <c r="B52" s="106">
        <v>31683.643514650106</v>
      </c>
      <c r="C52" s="106">
        <v>32018.938211453264</v>
      </c>
      <c r="D52" s="106">
        <v>32295.984718487867</v>
      </c>
      <c r="E52" s="106">
        <v>32304.254819486814</v>
      </c>
      <c r="F52" s="106">
        <v>32422.543780367268</v>
      </c>
      <c r="G52" s="106">
        <v>32445.700646027577</v>
      </c>
      <c r="H52" s="106">
        <v>33243.455094723242</v>
      </c>
      <c r="I52" s="106">
        <v>32669.640495078616</v>
      </c>
      <c r="J52" s="106">
        <v>32331.232783144209</v>
      </c>
      <c r="K52" s="106">
        <v>32160.50923167176</v>
      </c>
      <c r="L52" s="106">
        <v>32641.386462237402</v>
      </c>
      <c r="M52" s="106">
        <v>32975.841729561551</v>
      </c>
      <c r="N52" s="106">
        <v>33532.011755952015</v>
      </c>
      <c r="O52" s="106">
        <v>33801.129179410927</v>
      </c>
      <c r="P52" s="106">
        <v>34125.580124778971</v>
      </c>
      <c r="Q52" s="106">
        <v>34625.048792967827</v>
      </c>
      <c r="R52" s="106">
        <v>36140.972677290752</v>
      </c>
      <c r="S52" s="106">
        <v>37920.502144413287</v>
      </c>
      <c r="T52" s="106">
        <v>40056.358714420487</v>
      </c>
      <c r="U52" s="106">
        <v>41932.706183433555</v>
      </c>
      <c r="V52" s="106">
        <v>42205.804080703318</v>
      </c>
      <c r="W52" s="106">
        <v>43574.33125826015</v>
      </c>
      <c r="X52" s="106">
        <v>45346.022972919302</v>
      </c>
      <c r="Y52" s="106">
        <v>47027.155651313558</v>
      </c>
      <c r="Z52" s="106">
        <v>47736.564003457483</v>
      </c>
      <c r="AA52" s="106">
        <v>47034.219044731224</v>
      </c>
    </row>
    <row r="53" spans="1:27" ht="3.2" customHeight="1">
      <c r="A53" s="9"/>
      <c r="B53" s="7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</row>
    <row r="54" spans="1:27" ht="15.95" customHeight="1">
      <c r="A54" s="94" t="s">
        <v>245</v>
      </c>
      <c r="B54" s="95">
        <v>29455.105850650107</v>
      </c>
      <c r="C54" s="96">
        <v>29770.851971453263</v>
      </c>
      <c r="D54" s="96">
        <v>30038.12419048787</v>
      </c>
      <c r="E54" s="96">
        <v>30046.394291486813</v>
      </c>
      <c r="F54" s="96">
        <v>30223.328980367267</v>
      </c>
      <c r="G54" s="96">
        <v>30216.836678027579</v>
      </c>
      <c r="H54" s="96">
        <v>30988.16050272324</v>
      </c>
      <c r="I54" s="96">
        <v>30354.691599078618</v>
      </c>
      <c r="J54" s="96">
        <v>29926.37230314421</v>
      </c>
      <c r="K54" s="96">
        <v>29579.02929567176</v>
      </c>
      <c r="L54" s="96">
        <v>29838.138462237403</v>
      </c>
      <c r="M54" s="96">
        <v>30043.792641561555</v>
      </c>
      <c r="N54" s="96">
        <v>30496.197995952018</v>
      </c>
      <c r="O54" s="96">
        <v>30776.617403410932</v>
      </c>
      <c r="P54" s="96">
        <v>30935.365244778972</v>
      </c>
      <c r="Q54" s="96">
        <v>31320.12841616783</v>
      </c>
      <c r="R54" s="96">
        <v>32487.262246890754</v>
      </c>
      <c r="S54" s="96">
        <v>34359.200250381291</v>
      </c>
      <c r="T54" s="96">
        <v>36467.499172036485</v>
      </c>
      <c r="U54" s="96">
        <v>38368.001116665553</v>
      </c>
      <c r="V54" s="96">
        <v>38545.914906079321</v>
      </c>
      <c r="W54" s="96">
        <v>39946.87388315615</v>
      </c>
      <c r="X54" s="96">
        <v>41611.896805383301</v>
      </c>
      <c r="Y54" s="96">
        <v>43143.99467036956</v>
      </c>
      <c r="Z54" s="96">
        <v>43830.468449233485</v>
      </c>
      <c r="AA54" s="96">
        <v>43054.020564043225</v>
      </c>
    </row>
    <row r="55" spans="1:27" ht="16.149999999999999" customHeight="1">
      <c r="A55" s="1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6.149999999999999" customHeight="1">
      <c r="A56" s="128" t="s">
        <v>248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ht="12.75">
      <c r="A57" s="128" t="s">
        <v>249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</sheetData>
  <phoneticPr fontId="14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3" orientation="landscape" horizontalDpi="4294967292" verticalDpi="4294967292" r:id="rId1"/>
  <headerFooter alignWithMargins="0">
    <oddHeader>&amp;L&amp;"Arial,Standard"Schweizerische Holzenergiestatistik 2015&amp;C&amp;"Arial,Fett"&amp;12Brennstoffumsatz je Sortiment&amp;"Arial,Standard"
(&amp;"Arial,Fett"&amp;10in m&amp;X3&amp;X (Festmeter) und TJ; Jahreswerte, effektiv und witterungsbereinigt)&amp;R&amp;"Arial,Standard"Tabelle R</oddHeader>
    <oddFooter>&amp;R 30.08.2016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1">
    <pageSetUpPr fitToPage="1"/>
  </sheetPr>
  <dimension ref="A1:F34"/>
  <sheetViews>
    <sheetView zoomScale="90" zoomScaleNormal="90" zoomScalePageLayoutView="80" workbookViewId="0"/>
  </sheetViews>
  <sheetFormatPr baseColWidth="10" defaultColWidth="10.7109375" defaultRowHeight="12.75"/>
  <cols>
    <col min="1" max="1" width="10.7109375" style="207" customWidth="1"/>
    <col min="2" max="6" width="12.7109375" style="207" customWidth="1"/>
    <col min="7" max="16384" width="10.7109375" style="207"/>
  </cols>
  <sheetData>
    <row r="1" spans="1:6" ht="24">
      <c r="A1" s="155" t="s">
        <v>159</v>
      </c>
      <c r="B1" s="208" t="s">
        <v>284</v>
      </c>
      <c r="C1" s="209" t="s">
        <v>60</v>
      </c>
      <c r="D1" s="209" t="s">
        <v>112</v>
      </c>
      <c r="E1" s="209" t="s">
        <v>158</v>
      </c>
      <c r="F1" s="214" t="s">
        <v>111</v>
      </c>
    </row>
    <row r="2" spans="1:6">
      <c r="A2" s="152">
        <v>1990</v>
      </c>
      <c r="B2" s="210">
        <v>3203</v>
      </c>
      <c r="C2" s="211">
        <v>0.95857835066095853</v>
      </c>
      <c r="D2" s="211">
        <v>0.955827938005538</v>
      </c>
      <c r="E2" s="211">
        <v>0.97268566498126385</v>
      </c>
      <c r="F2" s="211">
        <v>0.955827938005538</v>
      </c>
    </row>
    <row r="3" spans="1:6">
      <c r="A3" s="153">
        <v>1991</v>
      </c>
      <c r="B3" s="212">
        <v>3715</v>
      </c>
      <c r="C3" s="213">
        <v>1.051082560076136</v>
      </c>
      <c r="D3" s="213">
        <v>1.059454515635138</v>
      </c>
      <c r="E3" s="213">
        <v>1.0439406565844302</v>
      </c>
      <c r="F3" s="213">
        <v>1.059454515635138</v>
      </c>
    </row>
    <row r="4" spans="1:6">
      <c r="A4" s="153">
        <v>1992</v>
      </c>
      <c r="B4" s="212">
        <v>3420</v>
      </c>
      <c r="C4" s="213">
        <v>1.0048894455416928</v>
      </c>
      <c r="D4" s="213">
        <v>1.0082103010699908</v>
      </c>
      <c r="E4" s="213">
        <v>1.0165401959757778</v>
      </c>
      <c r="F4" s="213">
        <v>1.0082103010699908</v>
      </c>
    </row>
    <row r="5" spans="1:6">
      <c r="A5" s="154">
        <v>1993</v>
      </c>
      <c r="B5" s="212">
        <v>3421</v>
      </c>
      <c r="C5" s="213">
        <v>1.0092923167212795</v>
      </c>
      <c r="D5" s="213">
        <v>1.0081055172330244</v>
      </c>
      <c r="E5" s="213">
        <v>1.0067484734984029</v>
      </c>
      <c r="F5" s="213">
        <v>1.0081055172330244</v>
      </c>
    </row>
    <row r="6" spans="1:6">
      <c r="A6" s="153">
        <v>1994</v>
      </c>
      <c r="B6" s="212">
        <v>3080</v>
      </c>
      <c r="C6" s="213">
        <v>0.93161479566471117</v>
      </c>
      <c r="D6" s="213">
        <v>0.92497361687352098</v>
      </c>
      <c r="E6" s="213">
        <v>0.93400620992610528</v>
      </c>
      <c r="F6" s="213">
        <v>0.92497361687352098</v>
      </c>
    </row>
    <row r="7" spans="1:6">
      <c r="A7" s="153">
        <v>1995</v>
      </c>
      <c r="B7" s="212">
        <v>3396.8957000000009</v>
      </c>
      <c r="C7" s="213">
        <v>0.9990648536622353</v>
      </c>
      <c r="D7" s="213">
        <v>0.99764392705303451</v>
      </c>
      <c r="E7" s="213">
        <v>0.98478127769982438</v>
      </c>
      <c r="F7" s="213">
        <v>0.99764392705303451</v>
      </c>
    </row>
    <row r="8" spans="1:6">
      <c r="A8" s="153">
        <v>1996</v>
      </c>
      <c r="B8" s="212">
        <v>3752.5528000000004</v>
      </c>
      <c r="C8" s="213">
        <v>1.0782626510960871</v>
      </c>
      <c r="D8" s="213">
        <v>1.0829433998300524</v>
      </c>
      <c r="E8" s="213">
        <v>1.0505948801105585</v>
      </c>
      <c r="F8" s="213">
        <v>1.0829433998300524</v>
      </c>
    </row>
    <row r="9" spans="1:6">
      <c r="A9" s="154">
        <v>1997</v>
      </c>
      <c r="B9" s="212">
        <v>3281</v>
      </c>
      <c r="C9" s="213">
        <v>0.95578832458283536</v>
      </c>
      <c r="D9" s="213">
        <v>0.94915664827911972</v>
      </c>
      <c r="E9" s="213">
        <v>0.96826588897161381</v>
      </c>
      <c r="F9" s="213">
        <v>0.94915664827911972</v>
      </c>
    </row>
    <row r="10" spans="1:6">
      <c r="A10" s="153">
        <v>1998</v>
      </c>
      <c r="B10" s="212">
        <v>3400</v>
      </c>
      <c r="C10" s="213">
        <v>0.98791023547384516</v>
      </c>
      <c r="D10" s="213">
        <v>0.98634429702301629</v>
      </c>
      <c r="E10" s="213">
        <v>0.99666171061601183</v>
      </c>
      <c r="F10" s="213">
        <v>0.98634429702301629</v>
      </c>
    </row>
    <row r="11" spans="1:6">
      <c r="A11" s="153">
        <v>1999</v>
      </c>
      <c r="B11" s="212">
        <v>3312.8055000000004</v>
      </c>
      <c r="C11" s="213">
        <v>0.98937360178970934</v>
      </c>
      <c r="D11" s="213">
        <v>0.99271201427672762</v>
      </c>
      <c r="E11" s="213">
        <v>1.0144603946672159</v>
      </c>
      <c r="F11" s="213">
        <v>0.99271201427672762</v>
      </c>
    </row>
    <row r="12" spans="1:6">
      <c r="A12" s="153">
        <v>2000</v>
      </c>
      <c r="B12" s="212">
        <v>3080.8737000000001</v>
      </c>
      <c r="C12" s="213">
        <v>0.92162848497946848</v>
      </c>
      <c r="D12" s="213">
        <v>0.90838393739060552</v>
      </c>
      <c r="E12" s="213">
        <v>0.94480759978701134</v>
      </c>
      <c r="F12" s="213">
        <v>0.90838393739060552</v>
      </c>
    </row>
    <row r="13" spans="1:6">
      <c r="A13" s="154">
        <v>2001</v>
      </c>
      <c r="B13" s="212">
        <v>3256</v>
      </c>
      <c r="C13" s="213">
        <v>0.97862418459216127</v>
      </c>
      <c r="D13" s="213">
        <v>0.98161001089196409</v>
      </c>
      <c r="E13" s="213">
        <v>0.98645140650486218</v>
      </c>
      <c r="F13" s="213">
        <v>0.98161001089196409</v>
      </c>
    </row>
    <row r="14" spans="1:6">
      <c r="A14" s="153">
        <v>2002</v>
      </c>
      <c r="B14" s="212">
        <v>3134.5362999999998</v>
      </c>
      <c r="C14" s="213">
        <v>0.9259670002704895</v>
      </c>
      <c r="D14" s="213">
        <v>0.91623763182081663</v>
      </c>
      <c r="E14" s="213">
        <v>0.92671512105947951</v>
      </c>
      <c r="F14" s="213">
        <v>0.91623763182081663</v>
      </c>
    </row>
    <row r="15" spans="1:6">
      <c r="A15" s="153">
        <v>2003</v>
      </c>
      <c r="B15" s="212">
        <v>3357.0309999999995</v>
      </c>
      <c r="C15" s="213">
        <v>0.98283553669550061</v>
      </c>
      <c r="D15" s="213">
        <v>0.98873953419544713</v>
      </c>
      <c r="E15" s="213">
        <v>1.0034307115706089</v>
      </c>
      <c r="F15" s="213">
        <v>0.98873953419544713</v>
      </c>
    </row>
    <row r="16" spans="1:6">
      <c r="A16" s="153">
        <v>2004</v>
      </c>
      <c r="B16" s="212">
        <v>3339.3818000000001</v>
      </c>
      <c r="C16" s="213">
        <v>0.97638075428321203</v>
      </c>
      <c r="D16" s="213">
        <v>0.97317742511484517</v>
      </c>
      <c r="E16" s="213">
        <v>0.9848430281410816</v>
      </c>
      <c r="F16" s="213">
        <v>0.97317742511484517</v>
      </c>
    </row>
    <row r="17" spans="1:6">
      <c r="A17" s="154">
        <v>2005</v>
      </c>
      <c r="B17" s="212">
        <v>3517.5875999999998</v>
      </c>
      <c r="C17" s="213">
        <v>1.006862150691727</v>
      </c>
      <c r="D17" s="213">
        <v>1.0027473574673897</v>
      </c>
      <c r="E17" s="213">
        <v>1.0140110229180439</v>
      </c>
      <c r="F17" s="213">
        <v>1.0027473574673897</v>
      </c>
    </row>
    <row r="18" spans="1:6">
      <c r="A18" s="153" t="s">
        <v>161</v>
      </c>
      <c r="B18" s="212">
        <v>3246</v>
      </c>
      <c r="C18" s="213">
        <v>0.98477019309219482</v>
      </c>
      <c r="D18" s="213">
        <v>0.97174453098641222</v>
      </c>
      <c r="E18" s="213">
        <v>0.98889782317127284</v>
      </c>
      <c r="F18" s="213">
        <v>0.97174453098641222</v>
      </c>
    </row>
    <row r="19" spans="1:6">
      <c r="A19" s="153" t="s">
        <v>165</v>
      </c>
      <c r="B19" s="212">
        <v>3101.2293</v>
      </c>
      <c r="C19" s="213">
        <v>0.89020397208803026</v>
      </c>
      <c r="D19" s="213">
        <v>0.87812843764344395</v>
      </c>
      <c r="E19" s="213">
        <v>0.92105069835001618</v>
      </c>
      <c r="F19" s="213">
        <v>0.87812843764344395</v>
      </c>
    </row>
    <row r="20" spans="1:6">
      <c r="A20" s="153" t="s">
        <v>169</v>
      </c>
      <c r="B20" s="212">
        <v>3347.26</v>
      </c>
      <c r="C20" s="213">
        <v>0.95945516217935145</v>
      </c>
      <c r="D20" s="213">
        <v>0.96192955586866491</v>
      </c>
      <c r="E20" s="213">
        <v>0.97386017323763618</v>
      </c>
      <c r="F20" s="213">
        <v>0.96192955586866491</v>
      </c>
    </row>
    <row r="21" spans="1:6">
      <c r="A21" s="154" t="s">
        <v>170</v>
      </c>
      <c r="B21" s="212">
        <v>3181.8</v>
      </c>
      <c r="C21" s="213">
        <v>0.94838202939764782</v>
      </c>
      <c r="D21" s="213">
        <v>0.94575248967027492</v>
      </c>
      <c r="E21" s="213">
        <v>0.97993576502707036</v>
      </c>
      <c r="F21" s="213">
        <v>0.94575248967027492</v>
      </c>
    </row>
    <row r="22" spans="1:6">
      <c r="A22" s="153" t="s">
        <v>179</v>
      </c>
      <c r="B22" s="212">
        <v>3585.6</v>
      </c>
      <c r="C22" s="213">
        <v>1.0449854516145187</v>
      </c>
      <c r="D22" s="213">
        <v>1.04806183768827</v>
      </c>
      <c r="E22" s="213">
        <v>1.0343200879144476</v>
      </c>
      <c r="F22" s="213">
        <v>1.04806183768827</v>
      </c>
    </row>
    <row r="23" spans="1:6">
      <c r="A23" s="153" t="s">
        <v>180</v>
      </c>
      <c r="B23" s="212">
        <v>2938</v>
      </c>
      <c r="C23" s="213">
        <v>0.85737735028296658</v>
      </c>
      <c r="D23" s="213">
        <v>0.84928447252290917</v>
      </c>
      <c r="E23" s="213">
        <v>0.90542449694393312</v>
      </c>
      <c r="F23" s="213">
        <v>0.84928447252290917</v>
      </c>
    </row>
    <row r="24" spans="1:6">
      <c r="A24" s="153" t="s">
        <v>232</v>
      </c>
      <c r="B24" s="212">
        <v>3281</v>
      </c>
      <c r="C24" s="213">
        <v>0.94899999999999995</v>
      </c>
      <c r="D24" s="213">
        <v>0.95269999999999999</v>
      </c>
      <c r="E24" s="213">
        <v>0.96789999999999998</v>
      </c>
      <c r="F24" s="213">
        <v>0.95269999999999999</v>
      </c>
    </row>
    <row r="25" spans="1:6">
      <c r="A25" s="154" t="s">
        <v>233</v>
      </c>
      <c r="B25" s="212">
        <v>3471</v>
      </c>
      <c r="C25" s="213">
        <v>1.030406626985406</v>
      </c>
      <c r="D25" s="213">
        <v>1.0366954278534997</v>
      </c>
      <c r="E25" s="213">
        <v>1.0270066963925681</v>
      </c>
      <c r="F25" s="213">
        <v>1.0366954278534997</v>
      </c>
    </row>
    <row r="26" spans="1:6">
      <c r="A26" s="153" t="s">
        <v>252</v>
      </c>
      <c r="B26" s="212">
        <v>2782</v>
      </c>
      <c r="C26" s="213">
        <v>0.8206</v>
      </c>
      <c r="D26" s="213">
        <v>0.81479999999999997</v>
      </c>
      <c r="E26" s="213">
        <v>0.85419999999999996</v>
      </c>
      <c r="F26" s="213">
        <v>0.81479999999999997</v>
      </c>
    </row>
    <row r="27" spans="1:6">
      <c r="A27" s="153" t="s">
        <v>285</v>
      </c>
      <c r="B27" s="212">
        <v>3075</v>
      </c>
      <c r="C27" s="213">
        <v>0.89370000000000005</v>
      </c>
      <c r="D27" s="213">
        <v>0.89690000000000003</v>
      </c>
      <c r="E27" s="213">
        <v>0.91800000000000004</v>
      </c>
      <c r="F27" s="213">
        <v>0.89690000000000003</v>
      </c>
    </row>
    <row r="29" spans="1:6" ht="43.7" customHeight="1">
      <c r="A29" s="232" t="s">
        <v>253</v>
      </c>
      <c r="B29" s="233"/>
      <c r="C29" s="233"/>
      <c r="D29" s="233"/>
      <c r="E29" s="233"/>
    </row>
    <row r="30" spans="1:6" ht="15.95" customHeight="1">
      <c r="A30" s="232" t="s">
        <v>254</v>
      </c>
      <c r="B30" s="233"/>
      <c r="C30" s="233"/>
      <c r="D30" s="233"/>
      <c r="E30" s="233"/>
    </row>
    <row r="31" spans="1:6" ht="42.95" customHeight="1">
      <c r="A31" s="234" t="s">
        <v>173</v>
      </c>
      <c r="B31" s="233"/>
      <c r="C31" s="233"/>
      <c r="D31" s="233"/>
      <c r="E31" s="233"/>
    </row>
    <row r="32" spans="1:6" ht="28.5" customHeight="1">
      <c r="A32" s="234" t="s">
        <v>174</v>
      </c>
      <c r="B32" s="233"/>
      <c r="C32" s="233"/>
      <c r="D32" s="233"/>
      <c r="E32" s="233"/>
    </row>
    <row r="33" spans="1:5" ht="30.2" customHeight="1">
      <c r="A33" s="234" t="s">
        <v>172</v>
      </c>
      <c r="B33" s="235"/>
      <c r="C33" s="235"/>
      <c r="D33" s="235"/>
      <c r="E33" s="235"/>
    </row>
    <row r="34" spans="1:5">
      <c r="A34" s="231"/>
      <c r="B34" s="231"/>
      <c r="C34" s="231"/>
      <c r="D34" s="231"/>
      <c r="E34" s="231"/>
    </row>
  </sheetData>
  <mergeCells count="6">
    <mergeCell ref="A34:E34"/>
    <mergeCell ref="A29:E29"/>
    <mergeCell ref="A33:E33"/>
    <mergeCell ref="A32:E32"/>
    <mergeCell ref="A30:E30"/>
    <mergeCell ref="A31:E31"/>
  </mergeCells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92" orientation="landscape" horizontalDpi="4294967292" verticalDpi="4294967292" r:id="rId1"/>
  <headerFooter alignWithMargins="0">
    <oddHeader>&amp;L&amp;"Arial,Standard"Schweizerische Holzenergiestatistik 2015&amp;C&amp;"Arial,Standard"&amp;12Klimafaktoren&amp;R&amp;"Arial,Standard"Tabelle AB</oddHeader>
    <oddFooter>&amp;R&amp;"Arial,Standard"&amp;9 30.08.2016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G33"/>
  <sheetViews>
    <sheetView zoomScale="90" zoomScaleNormal="90" workbookViewId="0"/>
  </sheetViews>
  <sheetFormatPr baseColWidth="10" defaultColWidth="10.7109375" defaultRowHeight="12.75"/>
  <cols>
    <col min="1" max="1" width="10.7109375" style="159" customWidth="1"/>
    <col min="2" max="2" width="38" style="159" customWidth="1"/>
    <col min="3" max="3" width="9.7109375" style="159" customWidth="1"/>
    <col min="4" max="4" width="15.5703125" style="159" customWidth="1"/>
    <col min="5" max="5" width="11.85546875" style="159" customWidth="1"/>
    <col min="6" max="6" width="14.7109375" style="159" customWidth="1"/>
    <col min="7" max="7" width="7.5703125" style="159" customWidth="1"/>
    <col min="8" max="16384" width="10.7109375" style="159"/>
  </cols>
  <sheetData>
    <row r="1" spans="1:7" s="157" customFormat="1" ht="24">
      <c r="A1" s="155" t="s">
        <v>235</v>
      </c>
      <c r="B1" s="146" t="s">
        <v>37</v>
      </c>
      <c r="C1" s="147" t="s">
        <v>60</v>
      </c>
      <c r="D1" s="147" t="s">
        <v>112</v>
      </c>
      <c r="E1" s="147" t="s">
        <v>43</v>
      </c>
      <c r="F1" s="147" t="s">
        <v>111</v>
      </c>
      <c r="G1" s="156"/>
    </row>
    <row r="2" spans="1:7">
      <c r="A2" s="152" t="s">
        <v>63</v>
      </c>
      <c r="B2" s="148" t="s">
        <v>44</v>
      </c>
      <c r="C2" s="149"/>
      <c r="D2" s="149" t="s">
        <v>113</v>
      </c>
      <c r="E2" s="149"/>
      <c r="F2" s="149"/>
      <c r="G2" s="158"/>
    </row>
    <row r="3" spans="1:7">
      <c r="A3" s="153" t="s">
        <v>61</v>
      </c>
      <c r="B3" s="150" t="s">
        <v>45</v>
      </c>
      <c r="C3" s="151"/>
      <c r="D3" s="151" t="s">
        <v>113</v>
      </c>
      <c r="E3" s="151"/>
      <c r="F3" s="151"/>
      <c r="G3" s="158"/>
    </row>
    <row r="4" spans="1:7">
      <c r="A4" s="153" t="s">
        <v>64</v>
      </c>
      <c r="B4" s="150" t="s">
        <v>46</v>
      </c>
      <c r="C4" s="151"/>
      <c r="D4" s="151"/>
      <c r="E4" s="151" t="s">
        <v>113</v>
      </c>
      <c r="F4" s="151"/>
      <c r="G4" s="158"/>
    </row>
    <row r="5" spans="1:7">
      <c r="A5" s="154" t="s">
        <v>65</v>
      </c>
      <c r="B5" s="150" t="s">
        <v>47</v>
      </c>
      <c r="C5" s="151"/>
      <c r="D5" s="151"/>
      <c r="E5" s="151" t="s">
        <v>113</v>
      </c>
      <c r="F5" s="151"/>
      <c r="G5" s="158"/>
    </row>
    <row r="6" spans="1:7">
      <c r="A6" s="153" t="s">
        <v>66</v>
      </c>
      <c r="B6" s="150" t="s">
        <v>167</v>
      </c>
      <c r="C6" s="151"/>
      <c r="D6" s="151"/>
      <c r="E6" s="151" t="s">
        <v>113</v>
      </c>
      <c r="F6" s="151"/>
      <c r="G6" s="158"/>
    </row>
    <row r="7" spans="1:7">
      <c r="A7" s="153" t="s">
        <v>67</v>
      </c>
      <c r="B7" s="150" t="s">
        <v>48</v>
      </c>
      <c r="C7" s="151"/>
      <c r="D7" s="151"/>
      <c r="E7" s="151" t="s">
        <v>113</v>
      </c>
      <c r="F7" s="151"/>
      <c r="G7" s="158"/>
    </row>
    <row r="8" spans="1:7">
      <c r="A8" s="153" t="s">
        <v>68</v>
      </c>
      <c r="B8" s="150" t="s">
        <v>49</v>
      </c>
      <c r="C8" s="151"/>
      <c r="D8" s="151"/>
      <c r="E8" s="151" t="s">
        <v>113</v>
      </c>
      <c r="F8" s="151"/>
      <c r="G8" s="158"/>
    </row>
    <row r="9" spans="1:7">
      <c r="A9" s="154" t="s">
        <v>69</v>
      </c>
      <c r="B9" s="150" t="s">
        <v>50</v>
      </c>
      <c r="C9" s="151"/>
      <c r="D9" s="151"/>
      <c r="E9" s="151" t="s">
        <v>113</v>
      </c>
      <c r="F9" s="151"/>
      <c r="G9" s="158"/>
    </row>
    <row r="10" spans="1:7">
      <c r="A10" s="153" t="s">
        <v>82</v>
      </c>
      <c r="B10" s="150" t="s">
        <v>168</v>
      </c>
      <c r="C10" s="151"/>
      <c r="D10" s="151"/>
      <c r="E10" s="151" t="s">
        <v>113</v>
      </c>
      <c r="F10" s="151"/>
      <c r="G10" s="158"/>
    </row>
    <row r="11" spans="1:7">
      <c r="A11" s="153" t="s">
        <v>83</v>
      </c>
      <c r="B11" s="150" t="s">
        <v>85</v>
      </c>
      <c r="C11" s="151"/>
      <c r="D11" s="151"/>
      <c r="E11" s="151" t="s">
        <v>113</v>
      </c>
      <c r="F11" s="151"/>
      <c r="G11" s="158"/>
    </row>
    <row r="12" spans="1:7">
      <c r="A12" s="153" t="s">
        <v>81</v>
      </c>
      <c r="B12" s="150" t="s">
        <v>86</v>
      </c>
      <c r="C12" s="151"/>
      <c r="D12" s="151"/>
      <c r="E12" s="151" t="s">
        <v>113</v>
      </c>
      <c r="F12" s="151"/>
      <c r="G12" s="158"/>
    </row>
    <row r="13" spans="1:7">
      <c r="A13" s="154" t="s">
        <v>84</v>
      </c>
      <c r="B13" s="150" t="s">
        <v>87</v>
      </c>
      <c r="C13" s="151"/>
      <c r="D13" s="151"/>
      <c r="E13" s="151" t="s">
        <v>113</v>
      </c>
      <c r="F13" s="151"/>
      <c r="G13" s="158"/>
    </row>
    <row r="14" spans="1:7">
      <c r="A14" s="153" t="s">
        <v>0</v>
      </c>
      <c r="B14" s="150" t="s">
        <v>51</v>
      </c>
      <c r="C14" s="151"/>
      <c r="D14" s="151"/>
      <c r="E14" s="151" t="s">
        <v>113</v>
      </c>
      <c r="F14" s="151"/>
      <c r="G14" s="158"/>
    </row>
    <row r="15" spans="1:7">
      <c r="A15" s="153" t="s">
        <v>1</v>
      </c>
      <c r="B15" s="150" t="s">
        <v>52</v>
      </c>
      <c r="C15" s="151"/>
      <c r="D15" s="151"/>
      <c r="E15" s="151" t="s">
        <v>113</v>
      </c>
      <c r="F15" s="151"/>
      <c r="G15" s="158"/>
    </row>
    <row r="16" spans="1:7">
      <c r="A16" s="153" t="s">
        <v>2</v>
      </c>
      <c r="B16" s="150" t="s">
        <v>53</v>
      </c>
      <c r="C16" s="151"/>
      <c r="D16" s="151"/>
      <c r="E16" s="151" t="s">
        <v>113</v>
      </c>
      <c r="F16" s="151"/>
      <c r="G16" s="158"/>
    </row>
    <row r="17" spans="1:7">
      <c r="A17" s="154" t="s">
        <v>39</v>
      </c>
      <c r="B17" s="150" t="s">
        <v>54</v>
      </c>
      <c r="C17" s="151"/>
      <c r="D17" s="151"/>
      <c r="E17" s="151"/>
      <c r="F17" s="151" t="s">
        <v>113</v>
      </c>
      <c r="G17" s="158"/>
    </row>
    <row r="18" spans="1:7">
      <c r="A18" s="153" t="s">
        <v>122</v>
      </c>
      <c r="B18" s="150" t="s">
        <v>123</v>
      </c>
      <c r="C18" s="151"/>
      <c r="D18" s="151"/>
      <c r="E18" s="151"/>
      <c r="F18" s="151" t="s">
        <v>113</v>
      </c>
      <c r="G18" s="158"/>
    </row>
    <row r="19" spans="1:7">
      <c r="A19" s="153" t="s">
        <v>121</v>
      </c>
      <c r="B19" s="150" t="s">
        <v>120</v>
      </c>
      <c r="C19" s="151"/>
      <c r="D19" s="151"/>
      <c r="E19" s="151"/>
      <c r="F19" s="151" t="s">
        <v>114</v>
      </c>
      <c r="G19" s="158"/>
    </row>
    <row r="20" spans="1:7">
      <c r="A20" s="153" t="s">
        <v>3</v>
      </c>
      <c r="B20" s="150" t="s">
        <v>55</v>
      </c>
      <c r="C20" s="151"/>
      <c r="D20" s="151"/>
      <c r="E20" s="151"/>
      <c r="F20" s="151" t="s">
        <v>113</v>
      </c>
      <c r="G20" s="158"/>
    </row>
    <row r="21" spans="1:7">
      <c r="A21" s="153" t="s">
        <v>62</v>
      </c>
      <c r="B21" s="150" t="s">
        <v>56</v>
      </c>
      <c r="C21" s="151"/>
      <c r="D21" s="151"/>
      <c r="E21" s="151"/>
      <c r="F21" s="151" t="s">
        <v>113</v>
      </c>
      <c r="G21" s="158"/>
    </row>
    <row r="22" spans="1:7">
      <c r="A22" s="153" t="s">
        <v>4</v>
      </c>
      <c r="B22" s="150" t="s">
        <v>57</v>
      </c>
      <c r="C22" s="151"/>
      <c r="D22" s="151"/>
      <c r="E22" s="151"/>
      <c r="F22" s="151" t="s">
        <v>113</v>
      </c>
      <c r="G22" s="158"/>
    </row>
    <row r="23" spans="1:7">
      <c r="A23" s="154" t="s">
        <v>6</v>
      </c>
      <c r="B23" s="150" t="s">
        <v>58</v>
      </c>
      <c r="C23" s="151"/>
      <c r="D23" s="151"/>
      <c r="E23" s="151"/>
      <c r="F23" s="151" t="s">
        <v>236</v>
      </c>
      <c r="G23" s="158"/>
    </row>
    <row r="24" spans="1:7">
      <c r="A24" s="153" t="s">
        <v>5</v>
      </c>
      <c r="B24" s="150" t="s">
        <v>59</v>
      </c>
      <c r="C24" s="151" t="s">
        <v>113</v>
      </c>
      <c r="D24" s="151"/>
      <c r="E24" s="151"/>
      <c r="F24" s="151"/>
      <c r="G24" s="158"/>
    </row>
    <row r="25" spans="1:7">
      <c r="A25" s="160"/>
      <c r="B25" s="160"/>
      <c r="C25" s="160"/>
      <c r="D25" s="160"/>
      <c r="E25" s="160"/>
      <c r="F25" s="160"/>
    </row>
    <row r="26" spans="1:7" ht="42.95" customHeight="1">
      <c r="A26" s="161" t="s">
        <v>119</v>
      </c>
      <c r="B26" s="237" t="s">
        <v>255</v>
      </c>
      <c r="C26" s="237"/>
      <c r="D26" s="237"/>
      <c r="E26" s="237"/>
      <c r="F26" s="237"/>
    </row>
    <row r="27" spans="1:7" ht="44.25" customHeight="1">
      <c r="A27" s="161" t="s">
        <v>124</v>
      </c>
      <c r="B27" s="237" t="s">
        <v>115</v>
      </c>
      <c r="C27" s="237"/>
      <c r="D27" s="237"/>
      <c r="E27" s="237"/>
      <c r="F27" s="237"/>
    </row>
    <row r="28" spans="1:7">
      <c r="A28" s="236"/>
      <c r="B28" s="236"/>
      <c r="C28" s="236"/>
      <c r="D28" s="236"/>
      <c r="E28" s="236"/>
      <c r="F28" s="236"/>
    </row>
    <row r="29" spans="1:7">
      <c r="A29" s="236" t="s">
        <v>117</v>
      </c>
      <c r="B29" s="238"/>
      <c r="C29" s="238"/>
      <c r="D29" s="238"/>
      <c r="E29" s="238"/>
      <c r="F29" s="238"/>
    </row>
    <row r="30" spans="1:7">
      <c r="A30" s="236" t="s">
        <v>171</v>
      </c>
      <c r="B30" s="238"/>
      <c r="C30" s="238"/>
      <c r="D30" s="238"/>
      <c r="E30" s="238"/>
      <c r="F30" s="238"/>
    </row>
    <row r="31" spans="1:7">
      <c r="A31" s="236" t="s">
        <v>116</v>
      </c>
      <c r="B31" s="238"/>
      <c r="C31" s="238"/>
      <c r="D31" s="238"/>
      <c r="E31" s="238"/>
      <c r="F31" s="238"/>
    </row>
    <row r="32" spans="1:7">
      <c r="A32" s="236" t="s">
        <v>118</v>
      </c>
      <c r="B32" s="236"/>
      <c r="C32" s="236"/>
      <c r="D32" s="236"/>
      <c r="E32" s="236"/>
      <c r="F32" s="236"/>
    </row>
    <row r="33" spans="1:6">
      <c r="A33" s="236"/>
      <c r="B33" s="236"/>
      <c r="C33" s="236"/>
      <c r="D33" s="236"/>
      <c r="E33" s="236"/>
      <c r="F33" s="236"/>
    </row>
  </sheetData>
  <mergeCells count="8">
    <mergeCell ref="A32:F32"/>
    <mergeCell ref="A28:F28"/>
    <mergeCell ref="A33:F33"/>
    <mergeCell ref="B26:F26"/>
    <mergeCell ref="B27:F27"/>
    <mergeCell ref="A29:F29"/>
    <mergeCell ref="A30:F30"/>
    <mergeCell ref="A31:F31"/>
  </mergeCells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orientation="landscape" horizontalDpi="4294967292" verticalDpi="4294967292" r:id="rId1"/>
  <headerFooter alignWithMargins="0">
    <oddHeader>&amp;L&amp;"Arial,Standard"Schweizerische Holzenergiestatistik 2015&amp;C&amp;"Arial,Standard"&amp;12Zuordnung zu BFE-Verbrauchergruppen&amp;R&amp;"Arial,Standard"Tabelle AC</oddHeader>
    <oddFooter>&amp;R&amp;"Arial,Standard"&amp;9 30.08.2016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B40"/>
  <sheetViews>
    <sheetView zoomScale="90" zoomScaleNormal="90" workbookViewId="0"/>
  </sheetViews>
  <sheetFormatPr baseColWidth="10" defaultColWidth="11.42578125" defaultRowHeight="12"/>
  <cols>
    <col min="1" max="1" width="5.28515625" style="46" customWidth="1"/>
    <col min="2" max="2" width="32.85546875" style="46" bestFit="1" customWidth="1"/>
    <col min="3" max="28" width="8.28515625" style="46" customWidth="1"/>
    <col min="29" max="16384" width="11.42578125" style="46"/>
  </cols>
  <sheetData>
    <row r="1" spans="1:28" ht="18.75" customHeight="1">
      <c r="A1" s="1" t="s">
        <v>7</v>
      </c>
      <c r="B1" s="1" t="s">
        <v>8</v>
      </c>
      <c r="C1" s="4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f>+AA1+1</f>
        <v>2015</v>
      </c>
    </row>
    <row r="2" spans="1:28" ht="14.1" customHeight="1">
      <c r="A2" s="83">
        <v>1</v>
      </c>
      <c r="B2" s="84" t="s">
        <v>9</v>
      </c>
      <c r="C2" s="48">
        <v>45639</v>
      </c>
      <c r="D2" s="49">
        <v>48790</v>
      </c>
      <c r="E2" s="49">
        <v>50990</v>
      </c>
      <c r="F2" s="49">
        <v>52252</v>
      </c>
      <c r="G2" s="49">
        <v>52831</v>
      </c>
      <c r="H2" s="49">
        <v>52880</v>
      </c>
      <c r="I2" s="49">
        <v>51255</v>
      </c>
      <c r="J2" s="49">
        <v>49130</v>
      </c>
      <c r="K2" s="49">
        <v>46567</v>
      </c>
      <c r="L2" s="49">
        <v>44091</v>
      </c>
      <c r="M2" s="49">
        <v>41428</v>
      </c>
      <c r="N2" s="49">
        <v>40034</v>
      </c>
      <c r="O2" s="49">
        <v>39192</v>
      </c>
      <c r="P2" s="49">
        <v>37588</v>
      </c>
      <c r="Q2" s="49">
        <v>36023</v>
      </c>
      <c r="R2" s="49">
        <v>34834</v>
      </c>
      <c r="S2" s="49">
        <v>33676</v>
      </c>
      <c r="T2" s="49">
        <v>32734</v>
      </c>
      <c r="U2" s="49">
        <v>30294</v>
      </c>
      <c r="V2" s="49">
        <v>27896</v>
      </c>
      <c r="W2" s="49">
        <v>22865</v>
      </c>
      <c r="X2" s="49">
        <v>19656</v>
      </c>
      <c r="Y2" s="49">
        <v>17223</v>
      </c>
      <c r="Z2" s="49">
        <v>15633</v>
      </c>
      <c r="AA2" s="49">
        <v>14585</v>
      </c>
      <c r="AB2" s="49">
        <v>13944</v>
      </c>
    </row>
    <row r="3" spans="1:28" ht="14.1" customHeight="1">
      <c r="A3" s="50">
        <v>2</v>
      </c>
      <c r="B3" s="51" t="s">
        <v>10</v>
      </c>
      <c r="C3" s="52">
        <v>34694</v>
      </c>
      <c r="D3" s="53">
        <v>43118</v>
      </c>
      <c r="E3" s="53">
        <v>51093</v>
      </c>
      <c r="F3" s="53">
        <v>58071</v>
      </c>
      <c r="G3" s="53">
        <v>64434</v>
      </c>
      <c r="H3" s="53">
        <v>71102</v>
      </c>
      <c r="I3" s="53">
        <v>79235</v>
      </c>
      <c r="J3" s="53">
        <v>87321</v>
      </c>
      <c r="K3" s="53">
        <v>95396</v>
      </c>
      <c r="L3" s="53">
        <v>102078</v>
      </c>
      <c r="M3" s="53">
        <v>108247</v>
      </c>
      <c r="N3" s="53">
        <v>113415</v>
      </c>
      <c r="O3" s="53">
        <v>118336</v>
      </c>
      <c r="P3" s="53">
        <v>122689</v>
      </c>
      <c r="Q3" s="53">
        <v>127001</v>
      </c>
      <c r="R3" s="53">
        <v>131328</v>
      </c>
      <c r="S3" s="53">
        <v>135675</v>
      </c>
      <c r="T3" s="53">
        <v>138989</v>
      </c>
      <c r="U3" s="53">
        <v>142610</v>
      </c>
      <c r="V3" s="53">
        <v>144670</v>
      </c>
      <c r="W3" s="53">
        <v>140176</v>
      </c>
      <c r="X3" s="53">
        <v>137494</v>
      </c>
      <c r="Y3" s="53">
        <v>135261</v>
      </c>
      <c r="Z3" s="53">
        <v>134025</v>
      </c>
      <c r="AA3" s="53">
        <v>131415</v>
      </c>
      <c r="AB3" s="53">
        <v>126628.15</v>
      </c>
    </row>
    <row r="4" spans="1:28" ht="14.1" customHeight="1">
      <c r="A4" s="50">
        <v>3</v>
      </c>
      <c r="B4" s="51" t="s">
        <v>11</v>
      </c>
      <c r="C4" s="52">
        <v>76838</v>
      </c>
      <c r="D4" s="53">
        <v>85376</v>
      </c>
      <c r="E4" s="53">
        <v>93376</v>
      </c>
      <c r="F4" s="53">
        <v>99473</v>
      </c>
      <c r="G4" s="53">
        <v>107542</v>
      </c>
      <c r="H4" s="53">
        <v>115375</v>
      </c>
      <c r="I4" s="53">
        <v>122632</v>
      </c>
      <c r="J4" s="53">
        <v>131660</v>
      </c>
      <c r="K4" s="53">
        <v>141491</v>
      </c>
      <c r="L4" s="53">
        <v>148418</v>
      </c>
      <c r="M4" s="53">
        <v>151844</v>
      </c>
      <c r="N4" s="53">
        <v>159363</v>
      </c>
      <c r="O4" s="53">
        <v>166173</v>
      </c>
      <c r="P4" s="53">
        <v>174510</v>
      </c>
      <c r="Q4" s="53">
        <v>182198</v>
      </c>
      <c r="R4" s="53">
        <v>192220</v>
      </c>
      <c r="S4" s="53">
        <v>202656</v>
      </c>
      <c r="T4" s="53">
        <v>211192</v>
      </c>
      <c r="U4" s="53">
        <v>219299</v>
      </c>
      <c r="V4" s="53">
        <v>224234</v>
      </c>
      <c r="W4" s="53">
        <v>224443</v>
      </c>
      <c r="X4" s="53">
        <v>225104</v>
      </c>
      <c r="Y4" s="53">
        <v>226303</v>
      </c>
      <c r="Z4" s="53">
        <v>229405</v>
      </c>
      <c r="AA4" s="53">
        <v>229162</v>
      </c>
      <c r="AB4" s="53">
        <v>228641.9</v>
      </c>
    </row>
    <row r="5" spans="1:28" ht="14.1" customHeight="1">
      <c r="A5" s="50" t="s">
        <v>71</v>
      </c>
      <c r="B5" s="51" t="s">
        <v>12</v>
      </c>
      <c r="C5" s="52">
        <v>119734</v>
      </c>
      <c r="D5" s="53">
        <v>118911</v>
      </c>
      <c r="E5" s="53">
        <v>117763</v>
      </c>
      <c r="F5" s="53">
        <v>116790</v>
      </c>
      <c r="G5" s="53">
        <v>115124</v>
      </c>
      <c r="H5" s="53">
        <v>112684</v>
      </c>
      <c r="I5" s="53">
        <v>111015</v>
      </c>
      <c r="J5" s="53">
        <v>106309</v>
      </c>
      <c r="K5" s="53">
        <v>97305</v>
      </c>
      <c r="L5" s="53">
        <v>88577</v>
      </c>
      <c r="M5" s="53">
        <v>79643</v>
      </c>
      <c r="N5" s="53">
        <v>71226</v>
      </c>
      <c r="O5" s="53">
        <v>63074</v>
      </c>
      <c r="P5" s="53">
        <v>57919</v>
      </c>
      <c r="Q5" s="53">
        <v>53327</v>
      </c>
      <c r="R5" s="53">
        <v>48786</v>
      </c>
      <c r="S5" s="53">
        <v>42372</v>
      </c>
      <c r="T5" s="53">
        <v>35829</v>
      </c>
      <c r="U5" s="53">
        <v>28717</v>
      </c>
      <c r="V5" s="53">
        <v>22841</v>
      </c>
      <c r="W5" s="53">
        <v>17465</v>
      </c>
      <c r="X5" s="53">
        <v>15568</v>
      </c>
      <c r="Y5" s="53">
        <v>13976</v>
      </c>
      <c r="Z5" s="53">
        <v>12289</v>
      </c>
      <c r="AA5" s="53">
        <v>10581</v>
      </c>
      <c r="AB5" s="53">
        <v>9094</v>
      </c>
    </row>
    <row r="6" spans="1:28" ht="14.1" customHeight="1">
      <c r="A6" s="50" t="s">
        <v>70</v>
      </c>
      <c r="B6" s="51" t="s">
        <v>166</v>
      </c>
      <c r="C6" s="52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120</v>
      </c>
      <c r="L6" s="53">
        <v>200</v>
      </c>
      <c r="M6" s="53">
        <v>368</v>
      </c>
      <c r="N6" s="53">
        <v>636</v>
      </c>
      <c r="O6" s="53">
        <v>1128</v>
      </c>
      <c r="P6" s="53">
        <v>1558</v>
      </c>
      <c r="Q6" s="53">
        <v>2120</v>
      </c>
      <c r="R6" s="53">
        <v>2829</v>
      </c>
      <c r="S6" s="53">
        <v>3943</v>
      </c>
      <c r="T6" s="53">
        <v>4856</v>
      </c>
      <c r="U6" s="53">
        <v>5805</v>
      </c>
      <c r="V6" s="53">
        <v>6605</v>
      </c>
      <c r="W6" s="53">
        <v>7361</v>
      </c>
      <c r="X6" s="53">
        <v>8080</v>
      </c>
      <c r="Y6" s="53">
        <v>8799</v>
      </c>
      <c r="Z6" s="53">
        <v>9398</v>
      </c>
      <c r="AA6" s="53">
        <v>9943</v>
      </c>
      <c r="AB6" s="53">
        <v>10397.1</v>
      </c>
    </row>
    <row r="7" spans="1:28" ht="14.1" customHeight="1">
      <c r="A7" s="50">
        <v>5</v>
      </c>
      <c r="B7" s="51" t="s">
        <v>13</v>
      </c>
      <c r="C7" s="52">
        <v>125363</v>
      </c>
      <c r="D7" s="53">
        <v>125007</v>
      </c>
      <c r="E7" s="53">
        <v>124612</v>
      </c>
      <c r="F7" s="53">
        <v>124236</v>
      </c>
      <c r="G7" s="53">
        <v>123828</v>
      </c>
      <c r="H7" s="53">
        <v>124222</v>
      </c>
      <c r="I7" s="53">
        <v>124296</v>
      </c>
      <c r="J7" s="53">
        <v>124372</v>
      </c>
      <c r="K7" s="53">
        <v>124150</v>
      </c>
      <c r="L7" s="53">
        <v>125161</v>
      </c>
      <c r="M7" s="53">
        <v>125439</v>
      </c>
      <c r="N7" s="53">
        <v>125439</v>
      </c>
      <c r="O7" s="53">
        <v>124992</v>
      </c>
      <c r="P7" s="53">
        <v>123992</v>
      </c>
      <c r="Q7" s="53">
        <v>122522</v>
      </c>
      <c r="R7" s="53">
        <v>120751</v>
      </c>
      <c r="S7" s="53">
        <v>118845</v>
      </c>
      <c r="T7" s="53">
        <v>116271</v>
      </c>
      <c r="U7" s="53">
        <v>115105</v>
      </c>
      <c r="V7" s="53">
        <v>113791</v>
      </c>
      <c r="W7" s="53">
        <v>113147</v>
      </c>
      <c r="X7" s="53">
        <v>113067</v>
      </c>
      <c r="Y7" s="53">
        <v>113921</v>
      </c>
      <c r="Z7" s="53">
        <v>115116</v>
      </c>
      <c r="AA7" s="53">
        <v>116434</v>
      </c>
      <c r="AB7" s="53">
        <v>116852.1</v>
      </c>
    </row>
    <row r="8" spans="1:28" ht="14.1" customHeight="1">
      <c r="A8" s="50">
        <v>6</v>
      </c>
      <c r="B8" s="51" t="s">
        <v>14</v>
      </c>
      <c r="C8" s="52">
        <v>135257</v>
      </c>
      <c r="D8" s="53">
        <v>133925</v>
      </c>
      <c r="E8" s="53">
        <v>131247</v>
      </c>
      <c r="F8" s="53">
        <v>127714</v>
      </c>
      <c r="G8" s="53">
        <v>124476</v>
      </c>
      <c r="H8" s="53">
        <v>120280</v>
      </c>
      <c r="I8" s="53">
        <v>116255</v>
      </c>
      <c r="J8" s="53">
        <v>109114</v>
      </c>
      <c r="K8" s="53">
        <v>101421</v>
      </c>
      <c r="L8" s="53">
        <v>94157</v>
      </c>
      <c r="M8" s="53">
        <v>88580</v>
      </c>
      <c r="N8" s="53">
        <v>85240</v>
      </c>
      <c r="O8" s="53">
        <v>81805</v>
      </c>
      <c r="P8" s="53">
        <v>78365</v>
      </c>
      <c r="Q8" s="53">
        <v>74471</v>
      </c>
      <c r="R8" s="53">
        <v>71531</v>
      </c>
      <c r="S8" s="53">
        <v>64551</v>
      </c>
      <c r="T8" s="53">
        <v>58161</v>
      </c>
      <c r="U8" s="53">
        <v>52332</v>
      </c>
      <c r="V8" s="53">
        <v>45005</v>
      </c>
      <c r="W8" s="53">
        <v>37346</v>
      </c>
      <c r="X8" s="53">
        <v>34017</v>
      </c>
      <c r="Y8" s="53">
        <v>31466</v>
      </c>
      <c r="Z8" s="53">
        <v>29250</v>
      </c>
      <c r="AA8" s="53">
        <v>26919</v>
      </c>
      <c r="AB8" s="53">
        <v>25084.799999999999</v>
      </c>
    </row>
    <row r="9" spans="1:28" ht="14.1" customHeight="1">
      <c r="A9" s="50">
        <v>7</v>
      </c>
      <c r="B9" s="51" t="s">
        <v>15</v>
      </c>
      <c r="C9" s="52">
        <v>48591</v>
      </c>
      <c r="D9" s="53">
        <v>47594</v>
      </c>
      <c r="E9" s="53">
        <v>46405</v>
      </c>
      <c r="F9" s="53">
        <v>45227</v>
      </c>
      <c r="G9" s="53">
        <v>43965</v>
      </c>
      <c r="H9" s="53">
        <v>42454</v>
      </c>
      <c r="I9" s="53">
        <v>40919</v>
      </c>
      <c r="J9" s="53">
        <v>39346</v>
      </c>
      <c r="K9" s="53">
        <v>37701</v>
      </c>
      <c r="L9" s="53">
        <v>36068</v>
      </c>
      <c r="M9" s="53">
        <v>34391</v>
      </c>
      <c r="N9" s="53">
        <v>32777</v>
      </c>
      <c r="O9" s="53">
        <v>31053</v>
      </c>
      <c r="P9" s="53">
        <v>29351</v>
      </c>
      <c r="Q9" s="53">
        <v>27667</v>
      </c>
      <c r="R9" s="53">
        <v>25998</v>
      </c>
      <c r="S9" s="53">
        <v>23977</v>
      </c>
      <c r="T9" s="53">
        <v>21367</v>
      </c>
      <c r="U9" s="53">
        <v>19327</v>
      </c>
      <c r="V9" s="53">
        <v>17434</v>
      </c>
      <c r="W9" s="53">
        <v>14376</v>
      </c>
      <c r="X9" s="53">
        <v>11703</v>
      </c>
      <c r="Y9" s="53">
        <v>9460</v>
      </c>
      <c r="Z9" s="53">
        <v>7351</v>
      </c>
      <c r="AA9" s="53">
        <v>5671</v>
      </c>
      <c r="AB9" s="53">
        <v>5337.25</v>
      </c>
    </row>
    <row r="10" spans="1:28" ht="14.1" customHeight="1">
      <c r="A10" s="50">
        <v>8</v>
      </c>
      <c r="B10" s="51" t="s">
        <v>74</v>
      </c>
      <c r="C10" s="52">
        <v>45416</v>
      </c>
      <c r="D10" s="53">
        <v>46400</v>
      </c>
      <c r="E10" s="53">
        <v>46650</v>
      </c>
      <c r="F10" s="53">
        <v>46726</v>
      </c>
      <c r="G10" s="53">
        <v>46593</v>
      </c>
      <c r="H10" s="53">
        <v>45750</v>
      </c>
      <c r="I10" s="53">
        <v>45989</v>
      </c>
      <c r="J10" s="53">
        <v>45911</v>
      </c>
      <c r="K10" s="53">
        <v>45507</v>
      </c>
      <c r="L10" s="53">
        <v>44806</v>
      </c>
      <c r="M10" s="53">
        <v>44528</v>
      </c>
      <c r="N10" s="53">
        <v>44605</v>
      </c>
      <c r="O10" s="53">
        <v>44247</v>
      </c>
      <c r="P10" s="53">
        <v>43354</v>
      </c>
      <c r="Q10" s="53">
        <v>42593</v>
      </c>
      <c r="R10" s="53">
        <v>41718</v>
      </c>
      <c r="S10" s="53">
        <v>40965</v>
      </c>
      <c r="T10" s="53">
        <v>40065</v>
      </c>
      <c r="U10" s="53">
        <v>39444</v>
      </c>
      <c r="V10" s="53">
        <v>38595</v>
      </c>
      <c r="W10" s="53">
        <v>35992</v>
      </c>
      <c r="X10" s="53">
        <v>32622.823529411766</v>
      </c>
      <c r="Y10" s="53">
        <v>30362.823529411766</v>
      </c>
      <c r="Z10" s="53">
        <v>28289.823529411766</v>
      </c>
      <c r="AA10" s="53">
        <v>25590.823529411766</v>
      </c>
      <c r="AB10" s="53">
        <v>24780.823529411766</v>
      </c>
    </row>
    <row r="11" spans="1:28" ht="14.1" customHeight="1">
      <c r="A11" s="50">
        <v>9</v>
      </c>
      <c r="B11" s="51" t="s">
        <v>75</v>
      </c>
      <c r="C11" s="52">
        <v>756</v>
      </c>
      <c r="D11" s="53">
        <v>820</v>
      </c>
      <c r="E11" s="53">
        <v>925</v>
      </c>
      <c r="F11" s="53">
        <v>1070</v>
      </c>
      <c r="G11" s="53">
        <v>1246</v>
      </c>
      <c r="H11" s="53">
        <v>1450</v>
      </c>
      <c r="I11" s="53">
        <v>1630</v>
      </c>
      <c r="J11" s="53">
        <v>1778</v>
      </c>
      <c r="K11" s="53">
        <v>1906</v>
      </c>
      <c r="L11" s="53">
        <v>2027</v>
      </c>
      <c r="M11" s="53">
        <v>2185</v>
      </c>
      <c r="N11" s="53">
        <v>2433</v>
      </c>
      <c r="O11" s="53">
        <v>2605</v>
      </c>
      <c r="P11" s="53">
        <v>2731</v>
      </c>
      <c r="Q11" s="53">
        <v>2868</v>
      </c>
      <c r="R11" s="53">
        <v>2988</v>
      </c>
      <c r="S11" s="53">
        <v>3083</v>
      </c>
      <c r="T11" s="53">
        <v>3159</v>
      </c>
      <c r="U11" s="53">
        <v>3266</v>
      </c>
      <c r="V11" s="53">
        <v>3317</v>
      </c>
      <c r="W11" s="53">
        <v>3362</v>
      </c>
      <c r="X11" s="53">
        <v>3370.9411764705883</v>
      </c>
      <c r="Y11" s="53">
        <v>3364.9411764705883</v>
      </c>
      <c r="Z11" s="53">
        <v>3296.9411764705883</v>
      </c>
      <c r="AA11" s="53">
        <v>3204.9411764705883</v>
      </c>
      <c r="AB11" s="53">
        <v>3063.9411764705883</v>
      </c>
    </row>
    <row r="12" spans="1:28" ht="14.1" customHeight="1">
      <c r="A12" s="50">
        <v>10</v>
      </c>
      <c r="B12" s="51" t="s">
        <v>16</v>
      </c>
      <c r="C12" s="52">
        <v>56896</v>
      </c>
      <c r="D12" s="53">
        <v>56844</v>
      </c>
      <c r="E12" s="53">
        <v>56063</v>
      </c>
      <c r="F12" s="53">
        <v>54711</v>
      </c>
      <c r="G12" s="53">
        <v>52835</v>
      </c>
      <c r="H12" s="53">
        <v>50312</v>
      </c>
      <c r="I12" s="53">
        <v>47196</v>
      </c>
      <c r="J12" s="53">
        <v>43757</v>
      </c>
      <c r="K12" s="53">
        <v>39701</v>
      </c>
      <c r="L12" s="53">
        <v>34985</v>
      </c>
      <c r="M12" s="53">
        <v>29761</v>
      </c>
      <c r="N12" s="53">
        <v>24080</v>
      </c>
      <c r="O12" s="53">
        <v>20120</v>
      </c>
      <c r="P12" s="53">
        <v>17215</v>
      </c>
      <c r="Q12" s="53">
        <v>14932</v>
      </c>
      <c r="R12" s="53">
        <v>13351</v>
      </c>
      <c r="S12" s="53">
        <v>12035</v>
      </c>
      <c r="T12" s="53">
        <v>10922</v>
      </c>
      <c r="U12" s="53">
        <v>9851</v>
      </c>
      <c r="V12" s="53">
        <v>8487</v>
      </c>
      <c r="W12" s="53">
        <v>7290</v>
      </c>
      <c r="X12" s="53">
        <v>6327</v>
      </c>
      <c r="Y12" s="53">
        <v>5586</v>
      </c>
      <c r="Z12" s="53">
        <v>4909</v>
      </c>
      <c r="AA12" s="53">
        <v>4249</v>
      </c>
      <c r="AB12" s="53">
        <v>3729</v>
      </c>
    </row>
    <row r="13" spans="1:28">
      <c r="A13" s="50" t="s">
        <v>73</v>
      </c>
      <c r="B13" s="51" t="s">
        <v>76</v>
      </c>
      <c r="C13" s="52">
        <v>1014</v>
      </c>
      <c r="D13" s="53">
        <v>1254</v>
      </c>
      <c r="E13" s="53">
        <v>1443</v>
      </c>
      <c r="F13" s="53">
        <v>1568</v>
      </c>
      <c r="G13" s="53">
        <v>1710</v>
      </c>
      <c r="H13" s="53">
        <v>1793</v>
      </c>
      <c r="I13" s="53">
        <v>1959</v>
      </c>
      <c r="J13" s="53">
        <v>2142</v>
      </c>
      <c r="K13" s="53">
        <v>2265</v>
      </c>
      <c r="L13" s="53">
        <v>2389</v>
      </c>
      <c r="M13" s="53">
        <v>2456</v>
      </c>
      <c r="N13" s="53">
        <v>2609</v>
      </c>
      <c r="O13" s="53">
        <v>2785</v>
      </c>
      <c r="P13" s="53">
        <v>2921</v>
      </c>
      <c r="Q13" s="53">
        <v>2943</v>
      </c>
      <c r="R13" s="53">
        <v>3068</v>
      </c>
      <c r="S13" s="53">
        <v>3232</v>
      </c>
      <c r="T13" s="53">
        <v>3342</v>
      </c>
      <c r="U13" s="53">
        <v>3547</v>
      </c>
      <c r="V13" s="53">
        <v>3705</v>
      </c>
      <c r="W13" s="53">
        <v>3947</v>
      </c>
      <c r="X13" s="53">
        <v>3807.7647058823532</v>
      </c>
      <c r="Y13" s="53">
        <v>3728.7647058823532</v>
      </c>
      <c r="Z13" s="53">
        <v>3741.7647058823532</v>
      </c>
      <c r="AA13" s="53">
        <v>3684.7647058823532</v>
      </c>
      <c r="AB13" s="53">
        <v>3595.7647058823532</v>
      </c>
    </row>
    <row r="14" spans="1:28" ht="13.5" customHeight="1">
      <c r="A14" s="50" t="s">
        <v>72</v>
      </c>
      <c r="B14" s="51" t="s">
        <v>77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52</v>
      </c>
      <c r="L14" s="53">
        <v>135</v>
      </c>
      <c r="M14" s="53">
        <v>330</v>
      </c>
      <c r="N14" s="53">
        <v>765</v>
      </c>
      <c r="O14" s="53">
        <v>1302</v>
      </c>
      <c r="P14" s="53">
        <v>1917</v>
      </c>
      <c r="Q14" s="53">
        <v>2727</v>
      </c>
      <c r="R14" s="53">
        <v>4297</v>
      </c>
      <c r="S14" s="53">
        <v>6519</v>
      </c>
      <c r="T14" s="53">
        <v>7545</v>
      </c>
      <c r="U14" s="53">
        <v>8742</v>
      </c>
      <c r="V14" s="53">
        <v>9795</v>
      </c>
      <c r="W14" s="53">
        <v>10807</v>
      </c>
      <c r="X14" s="53">
        <v>11365.823529411766</v>
      </c>
      <c r="Y14" s="53">
        <v>12181.823529411766</v>
      </c>
      <c r="Z14" s="53">
        <v>13023.823529411766</v>
      </c>
      <c r="AA14" s="53">
        <v>13774.823529411766</v>
      </c>
      <c r="AB14" s="53">
        <v>14304.823529411766</v>
      </c>
    </row>
    <row r="15" spans="1:28" ht="25.15" customHeight="1">
      <c r="A15" s="50" t="s">
        <v>90</v>
      </c>
      <c r="B15" s="51" t="s">
        <v>78</v>
      </c>
      <c r="C15" s="52">
        <v>460</v>
      </c>
      <c r="D15" s="53">
        <v>526</v>
      </c>
      <c r="E15" s="53">
        <v>590</v>
      </c>
      <c r="F15" s="53">
        <v>657</v>
      </c>
      <c r="G15" s="53">
        <v>734</v>
      </c>
      <c r="H15" s="53">
        <v>828</v>
      </c>
      <c r="I15" s="53">
        <v>909</v>
      </c>
      <c r="J15" s="53">
        <v>988</v>
      </c>
      <c r="K15" s="53">
        <v>1120</v>
      </c>
      <c r="L15" s="53">
        <v>1223</v>
      </c>
      <c r="M15" s="53">
        <v>1370</v>
      </c>
      <c r="N15" s="53">
        <v>1617</v>
      </c>
      <c r="O15" s="53">
        <v>1784</v>
      </c>
      <c r="P15" s="53">
        <v>1908</v>
      </c>
      <c r="Q15" s="53">
        <v>2055</v>
      </c>
      <c r="R15" s="53">
        <v>2242</v>
      </c>
      <c r="S15" s="53">
        <v>2493</v>
      </c>
      <c r="T15" s="53">
        <v>2674</v>
      </c>
      <c r="U15" s="53">
        <v>2802</v>
      </c>
      <c r="V15" s="53">
        <v>2874</v>
      </c>
      <c r="W15" s="53">
        <v>3009</v>
      </c>
      <c r="X15" s="53">
        <v>3128</v>
      </c>
      <c r="Y15" s="53">
        <v>3328</v>
      </c>
      <c r="Z15" s="53">
        <v>3466</v>
      </c>
      <c r="AA15" s="53">
        <v>3606</v>
      </c>
      <c r="AB15" s="53">
        <v>3786</v>
      </c>
    </row>
    <row r="16" spans="1:28" ht="13.5" customHeight="1">
      <c r="A16" s="50" t="s">
        <v>91</v>
      </c>
      <c r="B16" s="51" t="s">
        <v>96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5</v>
      </c>
      <c r="N16" s="53">
        <v>14</v>
      </c>
      <c r="O16" s="53">
        <v>21</v>
      </c>
      <c r="P16" s="53">
        <v>25</v>
      </c>
      <c r="Q16" s="53">
        <v>50</v>
      </c>
      <c r="R16" s="53">
        <v>117</v>
      </c>
      <c r="S16" s="53">
        <v>188</v>
      </c>
      <c r="T16" s="53">
        <v>277</v>
      </c>
      <c r="U16" s="53">
        <v>325</v>
      </c>
      <c r="V16" s="53">
        <v>387</v>
      </c>
      <c r="W16" s="53">
        <v>435</v>
      </c>
      <c r="X16" s="53">
        <v>496</v>
      </c>
      <c r="Y16" s="53">
        <v>566</v>
      </c>
      <c r="Z16" s="53">
        <v>616</v>
      </c>
      <c r="AA16" s="53">
        <v>753</v>
      </c>
      <c r="AB16" s="53">
        <v>909</v>
      </c>
    </row>
    <row r="17" spans="1:28" ht="25.15" customHeight="1">
      <c r="A17" s="50">
        <v>13</v>
      </c>
      <c r="B17" s="51" t="s">
        <v>79</v>
      </c>
      <c r="C17" s="52">
        <v>1280</v>
      </c>
      <c r="D17" s="53">
        <v>1402</v>
      </c>
      <c r="E17" s="53">
        <v>1474</v>
      </c>
      <c r="F17" s="53">
        <v>1548</v>
      </c>
      <c r="G17" s="53">
        <v>1607</v>
      </c>
      <c r="H17" s="53">
        <v>1673</v>
      </c>
      <c r="I17" s="53">
        <v>1740</v>
      </c>
      <c r="J17" s="53">
        <v>1768</v>
      </c>
      <c r="K17" s="53">
        <v>1783</v>
      </c>
      <c r="L17" s="53">
        <v>1803</v>
      </c>
      <c r="M17" s="53">
        <v>1804</v>
      </c>
      <c r="N17" s="53">
        <v>1830</v>
      </c>
      <c r="O17" s="53">
        <v>1837</v>
      </c>
      <c r="P17" s="53">
        <v>1846</v>
      </c>
      <c r="Q17" s="53">
        <v>1831</v>
      </c>
      <c r="R17" s="53">
        <v>1852</v>
      </c>
      <c r="S17" s="53">
        <v>1875</v>
      </c>
      <c r="T17" s="53">
        <v>1901</v>
      </c>
      <c r="U17" s="53">
        <v>1904</v>
      </c>
      <c r="V17" s="53">
        <v>1911</v>
      </c>
      <c r="W17" s="53">
        <v>1925</v>
      </c>
      <c r="X17" s="53">
        <v>1938</v>
      </c>
      <c r="Y17" s="53">
        <v>1949</v>
      </c>
      <c r="Z17" s="53">
        <v>1961</v>
      </c>
      <c r="AA17" s="53">
        <v>1988</v>
      </c>
      <c r="AB17" s="53">
        <v>2020</v>
      </c>
    </row>
    <row r="18" spans="1:28" ht="25.15" customHeight="1">
      <c r="A18" s="50" t="s">
        <v>92</v>
      </c>
      <c r="B18" s="51" t="s">
        <v>17</v>
      </c>
      <c r="C18" s="52">
        <v>89</v>
      </c>
      <c r="D18" s="53">
        <v>104</v>
      </c>
      <c r="E18" s="53">
        <v>126</v>
      </c>
      <c r="F18" s="53">
        <v>139</v>
      </c>
      <c r="G18" s="53">
        <v>161</v>
      </c>
      <c r="H18" s="53">
        <v>180</v>
      </c>
      <c r="I18" s="53">
        <v>199</v>
      </c>
      <c r="J18" s="53">
        <v>216</v>
      </c>
      <c r="K18" s="53">
        <v>233</v>
      </c>
      <c r="L18" s="53">
        <v>250</v>
      </c>
      <c r="M18" s="53">
        <v>262</v>
      </c>
      <c r="N18" s="53">
        <v>269</v>
      </c>
      <c r="O18" s="53">
        <v>287</v>
      </c>
      <c r="P18" s="53">
        <v>298</v>
      </c>
      <c r="Q18" s="53">
        <v>313</v>
      </c>
      <c r="R18" s="53">
        <v>332</v>
      </c>
      <c r="S18" s="53">
        <v>359</v>
      </c>
      <c r="T18" s="53">
        <v>388</v>
      </c>
      <c r="U18" s="53">
        <v>415</v>
      </c>
      <c r="V18" s="53">
        <v>431</v>
      </c>
      <c r="W18" s="53">
        <v>443</v>
      </c>
      <c r="X18" s="53">
        <v>471</v>
      </c>
      <c r="Y18" s="53">
        <v>496</v>
      </c>
      <c r="Z18" s="53">
        <v>516</v>
      </c>
      <c r="AA18" s="53">
        <v>534</v>
      </c>
      <c r="AB18" s="53">
        <v>556</v>
      </c>
    </row>
    <row r="19" spans="1:28" ht="13.5" customHeight="1">
      <c r="A19" s="50" t="s">
        <v>93</v>
      </c>
      <c r="B19" s="51" t="s">
        <v>97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2</v>
      </c>
      <c r="Q19" s="53">
        <v>2</v>
      </c>
      <c r="R19" s="53">
        <v>5</v>
      </c>
      <c r="S19" s="53">
        <v>15</v>
      </c>
      <c r="T19" s="53">
        <v>23</v>
      </c>
      <c r="U19" s="53">
        <v>38</v>
      </c>
      <c r="V19" s="53">
        <v>46</v>
      </c>
      <c r="W19" s="53">
        <v>52</v>
      </c>
      <c r="X19" s="53">
        <v>63</v>
      </c>
      <c r="Y19" s="53">
        <v>64</v>
      </c>
      <c r="Z19" s="53">
        <v>65</v>
      </c>
      <c r="AA19" s="53">
        <v>76</v>
      </c>
      <c r="AB19" s="53">
        <v>79</v>
      </c>
    </row>
    <row r="20" spans="1:28" ht="25.15" customHeight="1">
      <c r="A20" s="50">
        <v>15</v>
      </c>
      <c r="B20" s="51" t="s">
        <v>18</v>
      </c>
      <c r="C20" s="52">
        <v>197</v>
      </c>
      <c r="D20" s="53">
        <v>219</v>
      </c>
      <c r="E20" s="53">
        <v>241</v>
      </c>
      <c r="F20" s="53">
        <v>253</v>
      </c>
      <c r="G20" s="53">
        <v>262</v>
      </c>
      <c r="H20" s="53">
        <v>273</v>
      </c>
      <c r="I20" s="53">
        <v>275</v>
      </c>
      <c r="J20" s="53">
        <v>286</v>
      </c>
      <c r="K20" s="53">
        <v>283</v>
      </c>
      <c r="L20" s="53">
        <v>288</v>
      </c>
      <c r="M20" s="53">
        <v>293</v>
      </c>
      <c r="N20" s="53">
        <v>296</v>
      </c>
      <c r="O20" s="53">
        <v>297</v>
      </c>
      <c r="P20" s="53">
        <v>297</v>
      </c>
      <c r="Q20" s="53">
        <v>290</v>
      </c>
      <c r="R20" s="53">
        <v>288</v>
      </c>
      <c r="S20" s="53">
        <v>289</v>
      </c>
      <c r="T20" s="53">
        <v>289</v>
      </c>
      <c r="U20" s="53">
        <v>293</v>
      </c>
      <c r="V20" s="53">
        <v>291</v>
      </c>
      <c r="W20" s="53">
        <v>291</v>
      </c>
      <c r="X20" s="53">
        <v>297</v>
      </c>
      <c r="Y20" s="53">
        <v>298</v>
      </c>
      <c r="Z20" s="53">
        <v>299</v>
      </c>
      <c r="AA20" s="53">
        <v>299</v>
      </c>
      <c r="AB20" s="53">
        <v>303</v>
      </c>
    </row>
    <row r="21" spans="1:28" ht="25.15" customHeight="1">
      <c r="A21" s="50" t="s">
        <v>94</v>
      </c>
      <c r="B21" s="51" t="s">
        <v>19</v>
      </c>
      <c r="C21" s="52">
        <v>55</v>
      </c>
      <c r="D21" s="53">
        <v>70</v>
      </c>
      <c r="E21" s="53">
        <v>80</v>
      </c>
      <c r="F21" s="53">
        <v>91</v>
      </c>
      <c r="G21" s="53">
        <v>110</v>
      </c>
      <c r="H21" s="53">
        <v>136</v>
      </c>
      <c r="I21" s="53">
        <v>164</v>
      </c>
      <c r="J21" s="53">
        <v>187</v>
      </c>
      <c r="K21" s="53">
        <v>202</v>
      </c>
      <c r="L21" s="53">
        <v>227</v>
      </c>
      <c r="M21" s="53">
        <v>244</v>
      </c>
      <c r="N21" s="53">
        <v>250</v>
      </c>
      <c r="O21" s="53">
        <v>271</v>
      </c>
      <c r="P21" s="53">
        <v>286</v>
      </c>
      <c r="Q21" s="53">
        <v>298</v>
      </c>
      <c r="R21" s="53">
        <v>310</v>
      </c>
      <c r="S21" s="53">
        <v>346</v>
      </c>
      <c r="T21" s="53">
        <v>380</v>
      </c>
      <c r="U21" s="53">
        <v>417</v>
      </c>
      <c r="V21" s="53">
        <v>440</v>
      </c>
      <c r="W21" s="53">
        <v>469</v>
      </c>
      <c r="X21" s="53">
        <v>520</v>
      </c>
      <c r="Y21" s="53">
        <v>557</v>
      </c>
      <c r="Z21" s="53">
        <v>604</v>
      </c>
      <c r="AA21" s="53">
        <v>660</v>
      </c>
      <c r="AB21" s="53">
        <v>700</v>
      </c>
    </row>
    <row r="22" spans="1:28" ht="13.5" customHeight="1">
      <c r="A22" s="50" t="s">
        <v>95</v>
      </c>
      <c r="B22" s="51" t="s">
        <v>98</v>
      </c>
      <c r="C22" s="52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2</v>
      </c>
      <c r="R22" s="53">
        <v>2</v>
      </c>
      <c r="S22" s="53">
        <v>9</v>
      </c>
      <c r="T22" s="53">
        <v>14</v>
      </c>
      <c r="U22" s="53">
        <v>18</v>
      </c>
      <c r="V22" s="53">
        <v>19</v>
      </c>
      <c r="W22" s="53">
        <v>19</v>
      </c>
      <c r="X22" s="53">
        <v>24</v>
      </c>
      <c r="Y22" s="53">
        <v>25</v>
      </c>
      <c r="Z22" s="53">
        <v>27</v>
      </c>
      <c r="AA22" s="53">
        <v>34</v>
      </c>
      <c r="AB22" s="53">
        <v>35</v>
      </c>
    </row>
    <row r="23" spans="1:28" ht="25.15" customHeight="1">
      <c r="A23" s="50">
        <v>17</v>
      </c>
      <c r="B23" s="51" t="s">
        <v>20</v>
      </c>
      <c r="C23" s="52">
        <v>174</v>
      </c>
      <c r="D23" s="53">
        <v>193</v>
      </c>
      <c r="E23" s="53">
        <v>209</v>
      </c>
      <c r="F23" s="53">
        <v>222</v>
      </c>
      <c r="G23" s="53">
        <v>236</v>
      </c>
      <c r="H23" s="53">
        <v>248</v>
      </c>
      <c r="I23" s="53">
        <v>257</v>
      </c>
      <c r="J23" s="53">
        <v>266</v>
      </c>
      <c r="K23" s="53">
        <v>266</v>
      </c>
      <c r="L23" s="53">
        <v>270</v>
      </c>
      <c r="M23" s="53">
        <v>273</v>
      </c>
      <c r="N23" s="53">
        <v>284</v>
      </c>
      <c r="O23" s="53">
        <v>294</v>
      </c>
      <c r="P23" s="53">
        <v>291</v>
      </c>
      <c r="Q23" s="53">
        <v>291</v>
      </c>
      <c r="R23" s="53">
        <v>292</v>
      </c>
      <c r="S23" s="53">
        <v>292</v>
      </c>
      <c r="T23" s="53">
        <v>293</v>
      </c>
      <c r="U23" s="53">
        <v>293</v>
      </c>
      <c r="V23" s="53">
        <v>294</v>
      </c>
      <c r="W23" s="53">
        <v>297</v>
      </c>
      <c r="X23" s="53">
        <v>305</v>
      </c>
      <c r="Y23" s="53">
        <v>302</v>
      </c>
      <c r="Z23" s="53">
        <v>301</v>
      </c>
      <c r="AA23" s="53">
        <v>309</v>
      </c>
      <c r="AB23" s="53">
        <v>314</v>
      </c>
    </row>
    <row r="24" spans="1:28" ht="14.1" customHeight="1">
      <c r="A24" s="50">
        <v>18</v>
      </c>
      <c r="B24" s="51" t="s">
        <v>21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2</v>
      </c>
      <c r="I24" s="53">
        <v>2</v>
      </c>
      <c r="J24" s="53">
        <v>2</v>
      </c>
      <c r="K24" s="53">
        <v>3</v>
      </c>
      <c r="L24" s="53">
        <v>3</v>
      </c>
      <c r="M24" s="53">
        <v>3</v>
      </c>
      <c r="N24" s="53">
        <v>3</v>
      </c>
      <c r="O24" s="53">
        <v>4</v>
      </c>
      <c r="P24" s="53">
        <v>4</v>
      </c>
      <c r="Q24" s="53">
        <v>4</v>
      </c>
      <c r="R24" s="53">
        <v>3</v>
      </c>
      <c r="S24" s="53">
        <v>4</v>
      </c>
      <c r="T24" s="53">
        <v>5</v>
      </c>
      <c r="U24" s="53">
        <v>5</v>
      </c>
      <c r="V24" s="53">
        <v>5</v>
      </c>
      <c r="W24" s="53">
        <v>9</v>
      </c>
      <c r="X24" s="53">
        <v>9</v>
      </c>
      <c r="Y24" s="53">
        <v>10</v>
      </c>
      <c r="Z24" s="53">
        <v>10</v>
      </c>
      <c r="AA24" s="53">
        <v>9</v>
      </c>
      <c r="AB24" s="53">
        <v>11</v>
      </c>
    </row>
    <row r="25" spans="1:28" ht="14.1" customHeight="1">
      <c r="A25" s="50">
        <v>19</v>
      </c>
      <c r="B25" s="51" t="s">
        <v>22</v>
      </c>
      <c r="C25" s="52">
        <v>23</v>
      </c>
      <c r="D25" s="53">
        <v>24</v>
      </c>
      <c r="E25" s="53">
        <v>26</v>
      </c>
      <c r="F25" s="53">
        <v>28</v>
      </c>
      <c r="G25" s="53">
        <v>32</v>
      </c>
      <c r="H25" s="53">
        <v>32</v>
      </c>
      <c r="I25" s="53">
        <v>34</v>
      </c>
      <c r="J25" s="53">
        <v>37</v>
      </c>
      <c r="K25" s="53">
        <v>34</v>
      </c>
      <c r="L25" s="53">
        <v>36</v>
      </c>
      <c r="M25" s="53">
        <v>38</v>
      </c>
      <c r="N25" s="53">
        <v>42</v>
      </c>
      <c r="O25" s="53">
        <v>48</v>
      </c>
      <c r="P25" s="53">
        <v>47</v>
      </c>
      <c r="Q25" s="53">
        <v>45</v>
      </c>
      <c r="R25" s="53">
        <v>46</v>
      </c>
      <c r="S25" s="53">
        <v>47</v>
      </c>
      <c r="T25" s="53">
        <v>49</v>
      </c>
      <c r="U25" s="53">
        <v>48</v>
      </c>
      <c r="V25" s="53">
        <v>50</v>
      </c>
      <c r="W25" s="53">
        <v>56</v>
      </c>
      <c r="X25" s="53">
        <v>58</v>
      </c>
      <c r="Y25" s="53">
        <v>61</v>
      </c>
      <c r="Z25" s="53">
        <v>63</v>
      </c>
      <c r="AA25" s="53">
        <v>64</v>
      </c>
      <c r="AB25" s="53">
        <v>67</v>
      </c>
    </row>
    <row r="26" spans="1:28" ht="14.1" customHeight="1">
      <c r="A26" s="54">
        <v>20</v>
      </c>
      <c r="B26" s="55" t="s">
        <v>23</v>
      </c>
      <c r="C26" s="56">
        <v>26</v>
      </c>
      <c r="D26" s="57">
        <v>26</v>
      </c>
      <c r="E26" s="57">
        <v>26</v>
      </c>
      <c r="F26" s="57">
        <v>26</v>
      </c>
      <c r="G26" s="57">
        <v>27</v>
      </c>
      <c r="H26" s="57">
        <v>27</v>
      </c>
      <c r="I26" s="57">
        <v>28</v>
      </c>
      <c r="J26" s="57">
        <v>27</v>
      </c>
      <c r="K26" s="57">
        <v>28</v>
      </c>
      <c r="L26" s="57">
        <v>28</v>
      </c>
      <c r="M26" s="57">
        <v>28</v>
      </c>
      <c r="N26" s="57">
        <v>29</v>
      </c>
      <c r="O26" s="57">
        <v>29</v>
      </c>
      <c r="P26" s="57">
        <v>28</v>
      </c>
      <c r="Q26" s="57">
        <v>29</v>
      </c>
      <c r="R26" s="57">
        <v>29</v>
      </c>
      <c r="S26" s="57">
        <v>29</v>
      </c>
      <c r="T26" s="57">
        <v>29</v>
      </c>
      <c r="U26" s="57">
        <v>29</v>
      </c>
      <c r="V26" s="57">
        <v>29</v>
      </c>
      <c r="W26" s="57">
        <v>30</v>
      </c>
      <c r="X26" s="57">
        <v>30</v>
      </c>
      <c r="Y26" s="57">
        <v>30</v>
      </c>
      <c r="Z26" s="57">
        <v>30</v>
      </c>
      <c r="AA26" s="57">
        <v>30</v>
      </c>
      <c r="AB26" s="57">
        <v>30</v>
      </c>
    </row>
    <row r="27" spans="1:28" ht="3.2" customHeight="1">
      <c r="A27" s="58"/>
      <c r="B27" s="59"/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ht="15.95" customHeight="1">
      <c r="A28" s="62" t="s">
        <v>24</v>
      </c>
      <c r="B28" s="63" t="s">
        <v>25</v>
      </c>
      <c r="C28" s="64">
        <v>537525</v>
      </c>
      <c r="D28" s="65">
        <v>555127</v>
      </c>
      <c r="E28" s="65">
        <v>569081</v>
      </c>
      <c r="F28" s="65">
        <v>578536</v>
      </c>
      <c r="G28" s="65">
        <v>588235</v>
      </c>
      <c r="H28" s="65">
        <v>596543</v>
      </c>
      <c r="I28" s="65">
        <v>604688</v>
      </c>
      <c r="J28" s="65">
        <v>607906</v>
      </c>
      <c r="K28" s="65">
        <v>606450</v>
      </c>
      <c r="L28" s="65">
        <v>602682</v>
      </c>
      <c r="M28" s="65">
        <v>595549</v>
      </c>
      <c r="N28" s="65">
        <v>595353</v>
      </c>
      <c r="O28" s="65">
        <v>594700</v>
      </c>
      <c r="P28" s="65">
        <v>596621</v>
      </c>
      <c r="Q28" s="65">
        <v>597662</v>
      </c>
      <c r="R28" s="65">
        <v>602279</v>
      </c>
      <c r="S28" s="65">
        <v>601718</v>
      </c>
      <c r="T28" s="65">
        <v>598032</v>
      </c>
      <c r="U28" s="65">
        <v>594162</v>
      </c>
      <c r="V28" s="65">
        <v>585042</v>
      </c>
      <c r="W28" s="65">
        <v>562803</v>
      </c>
      <c r="X28" s="65">
        <v>552986</v>
      </c>
      <c r="Y28" s="65">
        <v>546949</v>
      </c>
      <c r="Z28" s="65">
        <v>545116</v>
      </c>
      <c r="AA28" s="65">
        <v>539039</v>
      </c>
      <c r="AB28" s="65">
        <v>530642.05000000005</v>
      </c>
    </row>
    <row r="29" spans="1:28" ht="15.95" customHeight="1">
      <c r="A29" s="66" t="s">
        <v>26</v>
      </c>
      <c r="B29" s="67" t="s">
        <v>27</v>
      </c>
      <c r="C29" s="52">
        <v>152673</v>
      </c>
      <c r="D29" s="53">
        <v>152912</v>
      </c>
      <c r="E29" s="53">
        <v>151486</v>
      </c>
      <c r="F29" s="53">
        <v>149302</v>
      </c>
      <c r="G29" s="53">
        <v>146349</v>
      </c>
      <c r="H29" s="53">
        <v>141759</v>
      </c>
      <c r="I29" s="53">
        <v>137693</v>
      </c>
      <c r="J29" s="53">
        <v>132934</v>
      </c>
      <c r="K29" s="53">
        <v>127132</v>
      </c>
      <c r="L29" s="53">
        <v>120410</v>
      </c>
      <c r="M29" s="53">
        <v>113651</v>
      </c>
      <c r="N29" s="53">
        <v>107269</v>
      </c>
      <c r="O29" s="53">
        <v>102112</v>
      </c>
      <c r="P29" s="53">
        <v>97489</v>
      </c>
      <c r="Q29" s="53">
        <v>93730</v>
      </c>
      <c r="R29" s="53">
        <v>91420</v>
      </c>
      <c r="S29" s="53">
        <v>89811</v>
      </c>
      <c r="T29" s="53">
        <v>86400</v>
      </c>
      <c r="U29" s="53">
        <v>84177</v>
      </c>
      <c r="V29" s="53">
        <v>81333</v>
      </c>
      <c r="W29" s="53">
        <v>75774</v>
      </c>
      <c r="X29" s="53">
        <v>69197.352941176461</v>
      </c>
      <c r="Y29" s="53">
        <v>64684.352941176461</v>
      </c>
      <c r="Z29" s="53">
        <v>60612.352941176461</v>
      </c>
      <c r="AA29" s="53">
        <v>56175.352941176476</v>
      </c>
      <c r="AB29" s="53">
        <v>54811.602941176476</v>
      </c>
    </row>
    <row r="30" spans="1:28" ht="15.95" customHeight="1">
      <c r="A30" s="66" t="s">
        <v>28</v>
      </c>
      <c r="B30" s="67" t="s">
        <v>29</v>
      </c>
      <c r="C30" s="52">
        <v>2255</v>
      </c>
      <c r="D30" s="53">
        <v>2514</v>
      </c>
      <c r="E30" s="53">
        <v>2720</v>
      </c>
      <c r="F30" s="53">
        <v>2910</v>
      </c>
      <c r="G30" s="53">
        <v>3110</v>
      </c>
      <c r="H30" s="53">
        <v>3340</v>
      </c>
      <c r="I30" s="53">
        <v>3546</v>
      </c>
      <c r="J30" s="53">
        <v>3713</v>
      </c>
      <c r="K30" s="53">
        <v>3890</v>
      </c>
      <c r="L30" s="53">
        <v>4064</v>
      </c>
      <c r="M30" s="53">
        <v>4254</v>
      </c>
      <c r="N30" s="53">
        <v>4563</v>
      </c>
      <c r="O30" s="53">
        <v>4795</v>
      </c>
      <c r="P30" s="53">
        <v>4957</v>
      </c>
      <c r="Q30" s="53">
        <v>5136</v>
      </c>
      <c r="R30" s="53">
        <v>5443</v>
      </c>
      <c r="S30" s="53">
        <v>5870</v>
      </c>
      <c r="T30" s="53">
        <v>6244</v>
      </c>
      <c r="U30" s="53">
        <v>6510</v>
      </c>
      <c r="V30" s="53">
        <v>6698</v>
      </c>
      <c r="W30" s="53">
        <v>6949</v>
      </c>
      <c r="X30" s="53">
        <v>7251</v>
      </c>
      <c r="Y30" s="53">
        <v>7595</v>
      </c>
      <c r="Z30" s="53">
        <v>7865</v>
      </c>
      <c r="AA30" s="53">
        <v>8268</v>
      </c>
      <c r="AB30" s="53">
        <v>8713</v>
      </c>
    </row>
    <row r="31" spans="1:28" ht="15.95" customHeight="1">
      <c r="A31" s="68" t="s">
        <v>30</v>
      </c>
      <c r="B31" s="69" t="s">
        <v>31</v>
      </c>
      <c r="C31" s="56">
        <v>49</v>
      </c>
      <c r="D31" s="57">
        <v>50</v>
      </c>
      <c r="E31" s="57">
        <v>52</v>
      </c>
      <c r="F31" s="57">
        <v>54</v>
      </c>
      <c r="G31" s="57">
        <v>59</v>
      </c>
      <c r="H31" s="57">
        <v>59</v>
      </c>
      <c r="I31" s="57">
        <v>62</v>
      </c>
      <c r="J31" s="57">
        <v>64</v>
      </c>
      <c r="K31" s="57">
        <v>62</v>
      </c>
      <c r="L31" s="57">
        <v>64</v>
      </c>
      <c r="M31" s="57">
        <v>66</v>
      </c>
      <c r="N31" s="57">
        <v>71</v>
      </c>
      <c r="O31" s="57">
        <v>77</v>
      </c>
      <c r="P31" s="57">
        <v>75</v>
      </c>
      <c r="Q31" s="57">
        <v>74</v>
      </c>
      <c r="R31" s="57">
        <v>75</v>
      </c>
      <c r="S31" s="57">
        <v>76</v>
      </c>
      <c r="T31" s="57">
        <v>78</v>
      </c>
      <c r="U31" s="57">
        <v>77</v>
      </c>
      <c r="V31" s="57">
        <v>79</v>
      </c>
      <c r="W31" s="57">
        <v>86</v>
      </c>
      <c r="X31" s="57">
        <v>88</v>
      </c>
      <c r="Y31" s="57">
        <v>91</v>
      </c>
      <c r="Z31" s="57">
        <v>93</v>
      </c>
      <c r="AA31" s="57">
        <v>94</v>
      </c>
      <c r="AB31" s="57">
        <v>97</v>
      </c>
    </row>
    <row r="32" spans="1:28" ht="3.2" customHeight="1">
      <c r="A32" s="58"/>
      <c r="B32" s="59"/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ht="15.95" customHeight="1">
      <c r="A33" s="70" t="s">
        <v>32</v>
      </c>
      <c r="B33" s="71" t="s">
        <v>33</v>
      </c>
      <c r="C33" s="72">
        <v>692502</v>
      </c>
      <c r="D33" s="72">
        <v>710603</v>
      </c>
      <c r="E33" s="72">
        <v>723339</v>
      </c>
      <c r="F33" s="72">
        <v>730802</v>
      </c>
      <c r="G33" s="72">
        <v>737753</v>
      </c>
      <c r="H33" s="72">
        <v>741701</v>
      </c>
      <c r="I33" s="72">
        <v>745989</v>
      </c>
      <c r="J33" s="72">
        <v>744617</v>
      </c>
      <c r="K33" s="72">
        <v>737534</v>
      </c>
      <c r="L33" s="72">
        <v>727220</v>
      </c>
      <c r="M33" s="72">
        <v>713520</v>
      </c>
      <c r="N33" s="72">
        <v>707256</v>
      </c>
      <c r="O33" s="72">
        <v>701684</v>
      </c>
      <c r="P33" s="72">
        <v>699142</v>
      </c>
      <c r="Q33" s="72">
        <v>696602</v>
      </c>
      <c r="R33" s="72">
        <v>699217</v>
      </c>
      <c r="S33" s="72">
        <v>697475</v>
      </c>
      <c r="T33" s="72">
        <v>690754</v>
      </c>
      <c r="U33" s="72">
        <v>684926</v>
      </c>
      <c r="V33" s="72">
        <v>673152</v>
      </c>
      <c r="W33" s="72">
        <v>645612</v>
      </c>
      <c r="X33" s="72">
        <v>629522.3529411765</v>
      </c>
      <c r="Y33" s="72">
        <v>619319.3529411765</v>
      </c>
      <c r="Z33" s="72">
        <v>613686.3529411765</v>
      </c>
      <c r="AA33" s="72">
        <v>603576.3529411765</v>
      </c>
      <c r="AB33" s="73">
        <v>594263.65294117655</v>
      </c>
    </row>
    <row r="34" spans="1:28" ht="3.2" customHeight="1">
      <c r="A34" s="3"/>
      <c r="B34" s="2"/>
      <c r="C34" s="74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95" customHeight="1">
      <c r="A35" s="62" t="s">
        <v>32</v>
      </c>
      <c r="B35" s="75" t="s">
        <v>88</v>
      </c>
      <c r="C35" s="65">
        <v>692476</v>
      </c>
      <c r="D35" s="65">
        <v>710577</v>
      </c>
      <c r="E35" s="65">
        <v>723313</v>
      </c>
      <c r="F35" s="65">
        <v>730776</v>
      </c>
      <c r="G35" s="65">
        <v>737726</v>
      </c>
      <c r="H35" s="65">
        <v>741674</v>
      </c>
      <c r="I35" s="65">
        <v>745961</v>
      </c>
      <c r="J35" s="65">
        <v>744590</v>
      </c>
      <c r="K35" s="65">
        <v>737506</v>
      </c>
      <c r="L35" s="65">
        <v>727192</v>
      </c>
      <c r="M35" s="65">
        <v>713492</v>
      </c>
      <c r="N35" s="65">
        <v>707227</v>
      </c>
      <c r="O35" s="65">
        <v>701655</v>
      </c>
      <c r="P35" s="65">
        <v>699114</v>
      </c>
      <c r="Q35" s="65">
        <v>696573</v>
      </c>
      <c r="R35" s="65">
        <v>699188</v>
      </c>
      <c r="S35" s="65">
        <v>697446</v>
      </c>
      <c r="T35" s="65">
        <v>690725</v>
      </c>
      <c r="U35" s="65">
        <v>684897</v>
      </c>
      <c r="V35" s="65">
        <v>673123</v>
      </c>
      <c r="W35" s="65">
        <v>645582</v>
      </c>
      <c r="X35" s="65">
        <v>629492.3529411765</v>
      </c>
      <c r="Y35" s="65">
        <v>619289.3529411765</v>
      </c>
      <c r="Z35" s="65">
        <v>613656.3529411765</v>
      </c>
      <c r="AA35" s="65">
        <v>603546.3529411765</v>
      </c>
      <c r="AB35" s="76">
        <v>594233.65294117655</v>
      </c>
    </row>
    <row r="36" spans="1:28">
      <c r="P36" s="45"/>
    </row>
    <row r="39" spans="1:28">
      <c r="Y39" s="45"/>
      <c r="Z39" s="45"/>
      <c r="AA39" s="45"/>
    </row>
    <row r="40" spans="1:28">
      <c r="Y40" s="45"/>
      <c r="Z40" s="45"/>
      <c r="AA40" s="45"/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46" orientation="landscape" horizontalDpi="4294967292" verticalDpi="4294967292" r:id="rId1"/>
  <headerFooter alignWithMargins="0">
    <oddHeader>&amp;L&amp;"Arial,Standard"Schweizerische Holzenergiestatistik 2015&amp;C&amp;"Arial,Fett"&amp;12Anlagenbestand&amp;"Arial,Standard"
&amp;10(Stückzahl per 31.12.)&amp;R&amp;"Arial,Standard"Tabelle A</oddHeader>
    <oddFooter>&amp;R 30.08.2016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B34"/>
  <sheetViews>
    <sheetView zoomScale="90" zoomScaleNormal="90" workbookViewId="0"/>
  </sheetViews>
  <sheetFormatPr baseColWidth="10" defaultColWidth="11.42578125" defaultRowHeight="12"/>
  <cols>
    <col min="1" max="1" width="5.28515625" style="46" customWidth="1"/>
    <col min="2" max="2" width="32.85546875" style="46" bestFit="1" customWidth="1"/>
    <col min="3" max="28" width="8.28515625" style="46" customWidth="1"/>
    <col min="29" max="16384" width="11.42578125" style="46"/>
  </cols>
  <sheetData>
    <row r="1" spans="1:28" ht="18.75" customHeight="1">
      <c r="A1" s="1" t="s">
        <v>7</v>
      </c>
      <c r="B1" s="1" t="s">
        <v>8</v>
      </c>
      <c r="C1" s="4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f>+AA1+1</f>
        <v>2015</v>
      </c>
    </row>
    <row r="2" spans="1:28" ht="14.1" customHeight="1">
      <c r="A2" s="83">
        <v>1</v>
      </c>
      <c r="B2" s="84" t="s">
        <v>9</v>
      </c>
      <c r="C2" s="48">
        <v>0</v>
      </c>
      <c r="D2" s="49">
        <v>0</v>
      </c>
      <c r="E2" s="49">
        <v>0</v>
      </c>
      <c r="F2" s="49">
        <v>0</v>
      </c>
      <c r="G2" s="49">
        <v>0</v>
      </c>
      <c r="H2" s="49">
        <v>0</v>
      </c>
      <c r="I2" s="49">
        <v>0</v>
      </c>
      <c r="J2" s="49">
        <v>0</v>
      </c>
      <c r="K2" s="49">
        <v>0</v>
      </c>
      <c r="L2" s="49">
        <v>0</v>
      </c>
      <c r="M2" s="49">
        <v>0</v>
      </c>
      <c r="N2" s="49">
        <v>0</v>
      </c>
      <c r="O2" s="49">
        <v>0</v>
      </c>
      <c r="P2" s="49">
        <v>0</v>
      </c>
      <c r="Q2" s="49">
        <v>0</v>
      </c>
      <c r="R2" s="49">
        <v>0</v>
      </c>
      <c r="S2" s="49">
        <v>0</v>
      </c>
      <c r="T2" s="49">
        <v>0</v>
      </c>
      <c r="U2" s="49">
        <v>0</v>
      </c>
      <c r="V2" s="49">
        <v>0</v>
      </c>
      <c r="W2" s="49">
        <v>0</v>
      </c>
      <c r="X2" s="49">
        <v>0</v>
      </c>
      <c r="Y2" s="49">
        <v>0</v>
      </c>
      <c r="Z2" s="49">
        <v>0</v>
      </c>
      <c r="AA2" s="49">
        <v>0</v>
      </c>
      <c r="AB2" s="49">
        <v>0</v>
      </c>
    </row>
    <row r="3" spans="1:28" ht="14.1" customHeight="1">
      <c r="A3" s="50">
        <v>2</v>
      </c>
      <c r="B3" s="51" t="s">
        <v>10</v>
      </c>
      <c r="C3" s="52">
        <v>346940</v>
      </c>
      <c r="D3" s="53">
        <v>431180</v>
      </c>
      <c r="E3" s="53">
        <v>510930</v>
      </c>
      <c r="F3" s="53">
        <v>580710</v>
      </c>
      <c r="G3" s="53">
        <v>644340</v>
      </c>
      <c r="H3" s="53">
        <v>711020</v>
      </c>
      <c r="I3" s="53">
        <v>792350</v>
      </c>
      <c r="J3" s="53">
        <v>873210</v>
      </c>
      <c r="K3" s="53">
        <v>953960</v>
      </c>
      <c r="L3" s="53">
        <v>1020780</v>
      </c>
      <c r="M3" s="53">
        <v>1082470</v>
      </c>
      <c r="N3" s="53">
        <v>1134150</v>
      </c>
      <c r="O3" s="53">
        <v>1183360</v>
      </c>
      <c r="P3" s="53">
        <v>1226890</v>
      </c>
      <c r="Q3" s="53">
        <v>1270010</v>
      </c>
      <c r="R3" s="53">
        <v>1313280</v>
      </c>
      <c r="S3" s="53">
        <v>1356750</v>
      </c>
      <c r="T3" s="53">
        <v>1389890</v>
      </c>
      <c r="U3" s="53">
        <v>1426100</v>
      </c>
      <c r="V3" s="53">
        <v>1446700</v>
      </c>
      <c r="W3" s="53">
        <v>1401760</v>
      </c>
      <c r="X3" s="53">
        <v>1374940</v>
      </c>
      <c r="Y3" s="53">
        <v>1352610</v>
      </c>
      <c r="Z3" s="53">
        <v>1340250</v>
      </c>
      <c r="AA3" s="53">
        <v>1314150</v>
      </c>
      <c r="AB3" s="53">
        <v>1266281.5</v>
      </c>
    </row>
    <row r="4" spans="1:28" ht="14.1" customHeight="1">
      <c r="A4" s="50">
        <v>3</v>
      </c>
      <c r="B4" s="51" t="s">
        <v>11</v>
      </c>
      <c r="C4" s="52">
        <v>768380</v>
      </c>
      <c r="D4" s="53">
        <v>853760</v>
      </c>
      <c r="E4" s="53">
        <v>933760</v>
      </c>
      <c r="F4" s="53">
        <v>994730</v>
      </c>
      <c r="G4" s="53">
        <v>1075420</v>
      </c>
      <c r="H4" s="53">
        <v>1153750</v>
      </c>
      <c r="I4" s="53">
        <v>1226320</v>
      </c>
      <c r="J4" s="53">
        <v>1316600</v>
      </c>
      <c r="K4" s="53">
        <v>1414910</v>
      </c>
      <c r="L4" s="53">
        <v>1484180</v>
      </c>
      <c r="M4" s="53">
        <v>1518440</v>
      </c>
      <c r="N4" s="53">
        <v>1593630</v>
      </c>
      <c r="O4" s="53">
        <v>1661730</v>
      </c>
      <c r="P4" s="53">
        <v>1745100</v>
      </c>
      <c r="Q4" s="53">
        <v>1821980</v>
      </c>
      <c r="R4" s="53">
        <v>1922200</v>
      </c>
      <c r="S4" s="53">
        <v>2026560</v>
      </c>
      <c r="T4" s="53">
        <v>2111920</v>
      </c>
      <c r="U4" s="53">
        <v>2192990</v>
      </c>
      <c r="V4" s="53">
        <v>2242340</v>
      </c>
      <c r="W4" s="53">
        <v>2244430</v>
      </c>
      <c r="X4" s="53">
        <v>2251040</v>
      </c>
      <c r="Y4" s="53">
        <v>2263030</v>
      </c>
      <c r="Z4" s="53">
        <v>2294050</v>
      </c>
      <c r="AA4" s="53">
        <v>2291620</v>
      </c>
      <c r="AB4" s="53">
        <v>2286419</v>
      </c>
    </row>
    <row r="5" spans="1:28" ht="14.1" customHeight="1">
      <c r="A5" s="50" t="s">
        <v>71</v>
      </c>
      <c r="B5" s="51" t="s">
        <v>12</v>
      </c>
      <c r="C5" s="52">
        <v>1197340</v>
      </c>
      <c r="D5" s="53">
        <v>1189110</v>
      </c>
      <c r="E5" s="53">
        <v>1177630</v>
      </c>
      <c r="F5" s="53">
        <v>1167900</v>
      </c>
      <c r="G5" s="53">
        <v>1151240</v>
      </c>
      <c r="H5" s="53">
        <v>1126840</v>
      </c>
      <c r="I5" s="53">
        <v>1110150</v>
      </c>
      <c r="J5" s="53">
        <v>1063090</v>
      </c>
      <c r="K5" s="53">
        <v>973050</v>
      </c>
      <c r="L5" s="53">
        <v>885770</v>
      </c>
      <c r="M5" s="53">
        <v>796430</v>
      </c>
      <c r="N5" s="53">
        <v>712260</v>
      </c>
      <c r="O5" s="53">
        <v>630740</v>
      </c>
      <c r="P5" s="53">
        <v>579190</v>
      </c>
      <c r="Q5" s="53">
        <v>533270</v>
      </c>
      <c r="R5" s="53">
        <v>487860</v>
      </c>
      <c r="S5" s="53">
        <v>423720</v>
      </c>
      <c r="T5" s="53">
        <v>358290</v>
      </c>
      <c r="U5" s="53">
        <v>287170</v>
      </c>
      <c r="V5" s="53">
        <v>228410</v>
      </c>
      <c r="W5" s="53">
        <v>174650</v>
      </c>
      <c r="X5" s="53">
        <v>155680</v>
      </c>
      <c r="Y5" s="53">
        <v>139760</v>
      </c>
      <c r="Z5" s="53">
        <v>122890</v>
      </c>
      <c r="AA5" s="53">
        <v>105810</v>
      </c>
      <c r="AB5" s="53">
        <v>90940</v>
      </c>
    </row>
    <row r="6" spans="1:28" ht="14.1" customHeight="1">
      <c r="A6" s="50" t="s">
        <v>70</v>
      </c>
      <c r="B6" s="51" t="s">
        <v>166</v>
      </c>
      <c r="C6" s="52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600</v>
      </c>
      <c r="L6" s="53">
        <v>1000</v>
      </c>
      <c r="M6" s="53">
        <v>1840</v>
      </c>
      <c r="N6" s="53">
        <v>3180</v>
      </c>
      <c r="O6" s="53">
        <v>5640</v>
      </c>
      <c r="P6" s="53">
        <v>7790</v>
      </c>
      <c r="Q6" s="53">
        <v>10600</v>
      </c>
      <c r="R6" s="53">
        <v>14145</v>
      </c>
      <c r="S6" s="53">
        <v>19715</v>
      </c>
      <c r="T6" s="53">
        <v>24280</v>
      </c>
      <c r="U6" s="53">
        <v>29025</v>
      </c>
      <c r="V6" s="53">
        <v>33025</v>
      </c>
      <c r="W6" s="53">
        <v>36805</v>
      </c>
      <c r="X6" s="53">
        <v>40400</v>
      </c>
      <c r="Y6" s="53">
        <v>43995</v>
      </c>
      <c r="Z6" s="53">
        <v>46990</v>
      </c>
      <c r="AA6" s="53">
        <v>49715</v>
      </c>
      <c r="AB6" s="53">
        <v>51985.5</v>
      </c>
    </row>
    <row r="7" spans="1:28" ht="14.1" customHeight="1">
      <c r="A7" s="50">
        <v>5</v>
      </c>
      <c r="B7" s="51" t="s">
        <v>13</v>
      </c>
      <c r="C7" s="52">
        <v>1880445</v>
      </c>
      <c r="D7" s="53">
        <v>1875105</v>
      </c>
      <c r="E7" s="53">
        <v>1869180</v>
      </c>
      <c r="F7" s="53">
        <v>1863540</v>
      </c>
      <c r="G7" s="53">
        <v>1857420</v>
      </c>
      <c r="H7" s="53">
        <v>1863330</v>
      </c>
      <c r="I7" s="53">
        <v>1864440</v>
      </c>
      <c r="J7" s="53">
        <v>1865580</v>
      </c>
      <c r="K7" s="53">
        <v>1862250</v>
      </c>
      <c r="L7" s="53">
        <v>1877415</v>
      </c>
      <c r="M7" s="53">
        <v>1881585</v>
      </c>
      <c r="N7" s="53">
        <v>1881585</v>
      </c>
      <c r="O7" s="53">
        <v>1874880</v>
      </c>
      <c r="P7" s="53">
        <v>1859880</v>
      </c>
      <c r="Q7" s="53">
        <v>1837830</v>
      </c>
      <c r="R7" s="53">
        <v>1811265</v>
      </c>
      <c r="S7" s="53">
        <v>1782675</v>
      </c>
      <c r="T7" s="53">
        <v>1744065</v>
      </c>
      <c r="U7" s="53">
        <v>1726575</v>
      </c>
      <c r="V7" s="53">
        <v>1706865</v>
      </c>
      <c r="W7" s="53">
        <v>1697205</v>
      </c>
      <c r="X7" s="53">
        <v>1696005</v>
      </c>
      <c r="Y7" s="53">
        <v>1708815</v>
      </c>
      <c r="Z7" s="53">
        <v>1726740</v>
      </c>
      <c r="AA7" s="53">
        <v>1746510</v>
      </c>
      <c r="AB7" s="53">
        <v>1752781.5</v>
      </c>
    </row>
    <row r="8" spans="1:28" ht="14.1" customHeight="1">
      <c r="A8" s="50">
        <v>6</v>
      </c>
      <c r="B8" s="51" t="s">
        <v>14</v>
      </c>
      <c r="C8" s="52">
        <v>1082056</v>
      </c>
      <c r="D8" s="53">
        <v>1071400</v>
      </c>
      <c r="E8" s="53">
        <v>1049976</v>
      </c>
      <c r="F8" s="53">
        <v>1021712</v>
      </c>
      <c r="G8" s="53">
        <v>995808</v>
      </c>
      <c r="H8" s="53">
        <v>962240</v>
      </c>
      <c r="I8" s="53">
        <v>930040</v>
      </c>
      <c r="J8" s="53">
        <v>872912</v>
      </c>
      <c r="K8" s="53">
        <v>811368</v>
      </c>
      <c r="L8" s="53">
        <v>753256</v>
      </c>
      <c r="M8" s="53">
        <v>708640</v>
      </c>
      <c r="N8" s="53">
        <v>681920</v>
      </c>
      <c r="O8" s="53">
        <v>654440</v>
      </c>
      <c r="P8" s="53">
        <v>626920</v>
      </c>
      <c r="Q8" s="53">
        <v>595768</v>
      </c>
      <c r="R8" s="53">
        <v>572248</v>
      </c>
      <c r="S8" s="53">
        <v>516408</v>
      </c>
      <c r="T8" s="53">
        <v>465288</v>
      </c>
      <c r="U8" s="53">
        <v>418656</v>
      </c>
      <c r="V8" s="53">
        <v>360040</v>
      </c>
      <c r="W8" s="53">
        <v>298768</v>
      </c>
      <c r="X8" s="53">
        <v>272136</v>
      </c>
      <c r="Y8" s="53">
        <v>251728</v>
      </c>
      <c r="Z8" s="53">
        <v>234000</v>
      </c>
      <c r="AA8" s="53">
        <v>215352</v>
      </c>
      <c r="AB8" s="53">
        <v>200678.39999999999</v>
      </c>
    </row>
    <row r="9" spans="1:28" ht="14.1" customHeight="1">
      <c r="A9" s="50">
        <v>7</v>
      </c>
      <c r="B9" s="51" t="s">
        <v>15</v>
      </c>
      <c r="C9" s="52">
        <v>971820</v>
      </c>
      <c r="D9" s="53">
        <v>951880</v>
      </c>
      <c r="E9" s="53">
        <v>928100</v>
      </c>
      <c r="F9" s="53">
        <v>904540</v>
      </c>
      <c r="G9" s="53">
        <v>879300</v>
      </c>
      <c r="H9" s="53">
        <v>849080</v>
      </c>
      <c r="I9" s="53">
        <v>818380</v>
      </c>
      <c r="J9" s="53">
        <v>786920</v>
      </c>
      <c r="K9" s="53">
        <v>754020</v>
      </c>
      <c r="L9" s="53">
        <v>721360</v>
      </c>
      <c r="M9" s="53">
        <v>687820</v>
      </c>
      <c r="N9" s="53">
        <v>655540</v>
      </c>
      <c r="O9" s="53">
        <v>621060</v>
      </c>
      <c r="P9" s="53">
        <v>587020</v>
      </c>
      <c r="Q9" s="53">
        <v>553340</v>
      </c>
      <c r="R9" s="53">
        <v>519960</v>
      </c>
      <c r="S9" s="53">
        <v>479540</v>
      </c>
      <c r="T9" s="53">
        <v>427340</v>
      </c>
      <c r="U9" s="53">
        <v>386540</v>
      </c>
      <c r="V9" s="53">
        <v>348680</v>
      </c>
      <c r="W9" s="53">
        <v>287520</v>
      </c>
      <c r="X9" s="53">
        <v>234060</v>
      </c>
      <c r="Y9" s="53">
        <v>189200</v>
      </c>
      <c r="Z9" s="53">
        <v>147020</v>
      </c>
      <c r="AA9" s="53">
        <v>113420</v>
      </c>
      <c r="AB9" s="53">
        <v>106745</v>
      </c>
    </row>
    <row r="10" spans="1:28" ht="14.1" customHeight="1">
      <c r="A10" s="50">
        <v>8</v>
      </c>
      <c r="B10" s="51" t="s">
        <v>74</v>
      </c>
      <c r="C10" s="52">
        <v>1362480</v>
      </c>
      <c r="D10" s="53">
        <v>1392000</v>
      </c>
      <c r="E10" s="53">
        <v>1399500</v>
      </c>
      <c r="F10" s="53">
        <v>1401780</v>
      </c>
      <c r="G10" s="53">
        <v>1397790</v>
      </c>
      <c r="H10" s="53">
        <v>1372500</v>
      </c>
      <c r="I10" s="53">
        <v>1379670</v>
      </c>
      <c r="J10" s="53">
        <v>1377330</v>
      </c>
      <c r="K10" s="53">
        <v>1365210</v>
      </c>
      <c r="L10" s="53">
        <v>1344180</v>
      </c>
      <c r="M10" s="53">
        <v>1335840</v>
      </c>
      <c r="N10" s="53">
        <v>1338150</v>
      </c>
      <c r="O10" s="53">
        <v>1327410</v>
      </c>
      <c r="P10" s="53">
        <v>1300620</v>
      </c>
      <c r="Q10" s="53">
        <v>1277790</v>
      </c>
      <c r="R10" s="53">
        <v>1251540</v>
      </c>
      <c r="S10" s="53">
        <v>1228950</v>
      </c>
      <c r="T10" s="53">
        <v>1201950</v>
      </c>
      <c r="U10" s="53">
        <v>1183320</v>
      </c>
      <c r="V10" s="53">
        <v>1157850</v>
      </c>
      <c r="W10" s="53">
        <v>1079760</v>
      </c>
      <c r="X10" s="53">
        <v>978684.70588235301</v>
      </c>
      <c r="Y10" s="53">
        <v>910884.70588235301</v>
      </c>
      <c r="Z10" s="53">
        <v>848694.70588235301</v>
      </c>
      <c r="AA10" s="53">
        <v>767724.70588235301</v>
      </c>
      <c r="AB10" s="53">
        <v>743424.70588235301</v>
      </c>
    </row>
    <row r="11" spans="1:28" ht="14.1" customHeight="1">
      <c r="A11" s="50">
        <v>9</v>
      </c>
      <c r="B11" s="51" t="s">
        <v>75</v>
      </c>
      <c r="C11" s="52">
        <v>75600</v>
      </c>
      <c r="D11" s="53">
        <v>82000</v>
      </c>
      <c r="E11" s="53">
        <v>92500</v>
      </c>
      <c r="F11" s="53">
        <v>107000</v>
      </c>
      <c r="G11" s="53">
        <v>124600</v>
      </c>
      <c r="H11" s="53">
        <v>145000</v>
      </c>
      <c r="I11" s="53">
        <v>163000</v>
      </c>
      <c r="J11" s="53">
        <v>177800</v>
      </c>
      <c r="K11" s="53">
        <v>190600</v>
      </c>
      <c r="L11" s="53">
        <v>202700</v>
      </c>
      <c r="M11" s="53">
        <v>218500</v>
      </c>
      <c r="N11" s="53">
        <v>243300</v>
      </c>
      <c r="O11" s="53">
        <v>260500</v>
      </c>
      <c r="P11" s="53">
        <v>273100</v>
      </c>
      <c r="Q11" s="53">
        <v>286800</v>
      </c>
      <c r="R11" s="53">
        <v>298800</v>
      </c>
      <c r="S11" s="53">
        <v>308300</v>
      </c>
      <c r="T11" s="53">
        <v>315900</v>
      </c>
      <c r="U11" s="53">
        <v>326600</v>
      </c>
      <c r="V11" s="53">
        <v>331700</v>
      </c>
      <c r="W11" s="53">
        <v>336200</v>
      </c>
      <c r="X11" s="53">
        <v>337094.11764705885</v>
      </c>
      <c r="Y11" s="53">
        <v>336494.11764705885</v>
      </c>
      <c r="Z11" s="53">
        <v>329694.11764705885</v>
      </c>
      <c r="AA11" s="53">
        <v>320494.11764705885</v>
      </c>
      <c r="AB11" s="53">
        <v>306394.11764705885</v>
      </c>
    </row>
    <row r="12" spans="1:28" ht="14.1" customHeight="1">
      <c r="A12" s="50">
        <v>10</v>
      </c>
      <c r="B12" s="51" t="s">
        <v>16</v>
      </c>
      <c r="C12" s="52">
        <v>3982720</v>
      </c>
      <c r="D12" s="53">
        <v>3979080</v>
      </c>
      <c r="E12" s="53">
        <v>3924410</v>
      </c>
      <c r="F12" s="53">
        <v>3829770</v>
      </c>
      <c r="G12" s="53">
        <v>3698450</v>
      </c>
      <c r="H12" s="53">
        <v>3521840</v>
      </c>
      <c r="I12" s="53">
        <v>3303720</v>
      </c>
      <c r="J12" s="53">
        <v>3062990</v>
      </c>
      <c r="K12" s="53">
        <v>2779070</v>
      </c>
      <c r="L12" s="53">
        <v>2448950</v>
      </c>
      <c r="M12" s="53">
        <v>2083270</v>
      </c>
      <c r="N12" s="53">
        <v>1685600</v>
      </c>
      <c r="O12" s="53">
        <v>1408400</v>
      </c>
      <c r="P12" s="53">
        <v>1205050</v>
      </c>
      <c r="Q12" s="53">
        <v>1045240</v>
      </c>
      <c r="R12" s="53">
        <v>934570</v>
      </c>
      <c r="S12" s="53">
        <v>842450</v>
      </c>
      <c r="T12" s="53">
        <v>764540</v>
      </c>
      <c r="U12" s="53">
        <v>689570</v>
      </c>
      <c r="V12" s="53">
        <v>594090</v>
      </c>
      <c r="W12" s="53">
        <v>510300</v>
      </c>
      <c r="X12" s="53">
        <v>442890</v>
      </c>
      <c r="Y12" s="53">
        <v>391020</v>
      </c>
      <c r="Z12" s="53">
        <v>343630</v>
      </c>
      <c r="AA12" s="53">
        <v>297430</v>
      </c>
      <c r="AB12" s="53">
        <v>261030</v>
      </c>
    </row>
    <row r="13" spans="1:28">
      <c r="A13" s="50" t="s">
        <v>73</v>
      </c>
      <c r="B13" s="51" t="s">
        <v>76</v>
      </c>
      <c r="C13" s="52">
        <v>30420</v>
      </c>
      <c r="D13" s="53">
        <v>37620</v>
      </c>
      <c r="E13" s="53">
        <v>43290</v>
      </c>
      <c r="F13" s="53">
        <v>47040</v>
      </c>
      <c r="G13" s="53">
        <v>51300</v>
      </c>
      <c r="H13" s="53">
        <v>53790</v>
      </c>
      <c r="I13" s="53">
        <v>58770</v>
      </c>
      <c r="J13" s="53">
        <v>64260</v>
      </c>
      <c r="K13" s="53">
        <v>67950</v>
      </c>
      <c r="L13" s="53">
        <v>71670</v>
      </c>
      <c r="M13" s="53">
        <v>73680</v>
      </c>
      <c r="N13" s="53">
        <v>78270</v>
      </c>
      <c r="O13" s="53">
        <v>83550</v>
      </c>
      <c r="P13" s="53">
        <v>87630</v>
      </c>
      <c r="Q13" s="53">
        <v>88290</v>
      </c>
      <c r="R13" s="53">
        <v>92040</v>
      </c>
      <c r="S13" s="53">
        <v>96960</v>
      </c>
      <c r="T13" s="53">
        <v>100260</v>
      </c>
      <c r="U13" s="53">
        <v>106410</v>
      </c>
      <c r="V13" s="53">
        <v>111150</v>
      </c>
      <c r="W13" s="53">
        <v>118410</v>
      </c>
      <c r="X13" s="53">
        <v>114232.9411764706</v>
      </c>
      <c r="Y13" s="53">
        <v>111862.9411764706</v>
      </c>
      <c r="Z13" s="53">
        <v>112252.9411764706</v>
      </c>
      <c r="AA13" s="53">
        <v>110542.9411764706</v>
      </c>
      <c r="AB13" s="53">
        <v>107872.9411764706</v>
      </c>
    </row>
    <row r="14" spans="1:28" ht="13.5" customHeight="1">
      <c r="A14" s="50" t="s">
        <v>72</v>
      </c>
      <c r="B14" s="51" t="s">
        <v>77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1040</v>
      </c>
      <c r="L14" s="53">
        <v>2700</v>
      </c>
      <c r="M14" s="53">
        <v>6600</v>
      </c>
      <c r="N14" s="53">
        <v>15300</v>
      </c>
      <c r="O14" s="53">
        <v>26040</v>
      </c>
      <c r="P14" s="53">
        <v>38340</v>
      </c>
      <c r="Q14" s="53">
        <v>54540</v>
      </c>
      <c r="R14" s="53">
        <v>85940</v>
      </c>
      <c r="S14" s="53">
        <v>130380</v>
      </c>
      <c r="T14" s="53">
        <v>150900</v>
      </c>
      <c r="U14" s="53">
        <v>174840</v>
      </c>
      <c r="V14" s="53">
        <v>195900</v>
      </c>
      <c r="W14" s="53">
        <v>216140</v>
      </c>
      <c r="X14" s="53">
        <v>227316.4705882353</v>
      </c>
      <c r="Y14" s="53">
        <v>243636.4705882353</v>
      </c>
      <c r="Z14" s="53">
        <v>260476.4705882353</v>
      </c>
      <c r="AA14" s="53">
        <v>275496.4705882353</v>
      </c>
      <c r="AB14" s="53">
        <v>286096.4705882353</v>
      </c>
    </row>
    <row r="15" spans="1:28" ht="25.15" customHeight="1">
      <c r="A15" s="50" t="s">
        <v>90</v>
      </c>
      <c r="B15" s="51" t="s">
        <v>78</v>
      </c>
      <c r="C15" s="52">
        <v>60180</v>
      </c>
      <c r="D15" s="53">
        <v>68167</v>
      </c>
      <c r="E15" s="53">
        <v>75706</v>
      </c>
      <c r="F15" s="53">
        <v>84795</v>
      </c>
      <c r="G15" s="53">
        <v>94881</v>
      </c>
      <c r="H15" s="53">
        <v>106622</v>
      </c>
      <c r="I15" s="53">
        <v>117278</v>
      </c>
      <c r="J15" s="53">
        <v>125677</v>
      </c>
      <c r="K15" s="53">
        <v>136736</v>
      </c>
      <c r="L15" s="53">
        <v>146182</v>
      </c>
      <c r="M15" s="53">
        <v>155386</v>
      </c>
      <c r="N15" s="53">
        <v>172351</v>
      </c>
      <c r="O15" s="53">
        <v>185549.5</v>
      </c>
      <c r="P15" s="53">
        <v>197233.5</v>
      </c>
      <c r="Q15" s="53">
        <v>208773.5</v>
      </c>
      <c r="R15" s="53">
        <v>224182.5</v>
      </c>
      <c r="S15" s="53">
        <v>249804.5</v>
      </c>
      <c r="T15" s="53">
        <v>265735.1667</v>
      </c>
      <c r="U15" s="53">
        <v>276853.1667</v>
      </c>
      <c r="V15" s="53">
        <v>284110.1667</v>
      </c>
      <c r="W15" s="53">
        <v>298927.1667</v>
      </c>
      <c r="X15" s="53">
        <v>312427.96669999999</v>
      </c>
      <c r="Y15" s="53">
        <v>331926.96669999999</v>
      </c>
      <c r="Z15" s="53">
        <v>347899.96669999999</v>
      </c>
      <c r="AA15" s="53">
        <v>361257.96669999999</v>
      </c>
      <c r="AB15" s="53">
        <v>381592.63341000001</v>
      </c>
    </row>
    <row r="16" spans="1:28" ht="13.5" customHeight="1">
      <c r="A16" s="50" t="s">
        <v>91</v>
      </c>
      <c r="B16" s="51" t="s">
        <v>96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279</v>
      </c>
      <c r="N16" s="53">
        <v>1047</v>
      </c>
      <c r="O16" s="53">
        <v>1637</v>
      </c>
      <c r="P16" s="53">
        <v>2047</v>
      </c>
      <c r="Q16" s="53">
        <v>4377</v>
      </c>
      <c r="R16" s="53">
        <v>10629.666660000001</v>
      </c>
      <c r="S16" s="53">
        <v>17883.166659999999</v>
      </c>
      <c r="T16" s="53">
        <v>28460.166659999999</v>
      </c>
      <c r="U16" s="53">
        <v>34583.833320000005</v>
      </c>
      <c r="V16" s="53">
        <v>41311.500020000007</v>
      </c>
      <c r="W16" s="53">
        <v>46594.000020000007</v>
      </c>
      <c r="X16" s="53">
        <v>52909.000020000007</v>
      </c>
      <c r="Y16" s="53">
        <v>59710.666680000009</v>
      </c>
      <c r="Z16" s="53">
        <v>65570.666680000009</v>
      </c>
      <c r="AA16" s="53">
        <v>79743.666680000009</v>
      </c>
      <c r="AB16" s="53">
        <v>95276.666740000001</v>
      </c>
    </row>
    <row r="17" spans="1:28" ht="25.15" customHeight="1">
      <c r="A17" s="50">
        <v>13</v>
      </c>
      <c r="B17" s="51" t="s">
        <v>79</v>
      </c>
      <c r="C17" s="52">
        <v>170695</v>
      </c>
      <c r="D17" s="53">
        <v>186419</v>
      </c>
      <c r="E17" s="53">
        <v>195714</v>
      </c>
      <c r="F17" s="53">
        <v>204758</v>
      </c>
      <c r="G17" s="53">
        <v>212002</v>
      </c>
      <c r="H17" s="53">
        <v>219610</v>
      </c>
      <c r="I17" s="53">
        <v>229301</v>
      </c>
      <c r="J17" s="53">
        <v>232890</v>
      </c>
      <c r="K17" s="53">
        <v>233787</v>
      </c>
      <c r="L17" s="53">
        <v>236144</v>
      </c>
      <c r="M17" s="53">
        <v>236611</v>
      </c>
      <c r="N17" s="53">
        <v>240232</v>
      </c>
      <c r="O17" s="53">
        <v>241081</v>
      </c>
      <c r="P17" s="53">
        <v>241764</v>
      </c>
      <c r="Q17" s="53">
        <v>239662</v>
      </c>
      <c r="R17" s="53">
        <v>241657</v>
      </c>
      <c r="S17" s="53">
        <v>243680</v>
      </c>
      <c r="T17" s="53">
        <v>245949</v>
      </c>
      <c r="U17" s="53">
        <v>246154</v>
      </c>
      <c r="V17" s="53">
        <v>246968</v>
      </c>
      <c r="W17" s="53">
        <v>248229</v>
      </c>
      <c r="X17" s="53">
        <v>249363</v>
      </c>
      <c r="Y17" s="53">
        <v>249490.33334000001</v>
      </c>
      <c r="Z17" s="53">
        <v>251256.33334000001</v>
      </c>
      <c r="AA17" s="53">
        <v>254027.33334000001</v>
      </c>
      <c r="AB17" s="53">
        <v>257290.16668000002</v>
      </c>
    </row>
    <row r="18" spans="1:28" ht="25.15" customHeight="1">
      <c r="A18" s="50" t="s">
        <v>92</v>
      </c>
      <c r="B18" s="51" t="s">
        <v>17</v>
      </c>
      <c r="C18" s="52">
        <v>31922</v>
      </c>
      <c r="D18" s="53">
        <v>37982</v>
      </c>
      <c r="E18" s="53">
        <v>46122</v>
      </c>
      <c r="F18" s="53">
        <v>50562</v>
      </c>
      <c r="G18" s="53">
        <v>58717</v>
      </c>
      <c r="H18" s="53">
        <v>65668</v>
      </c>
      <c r="I18" s="53">
        <v>72858</v>
      </c>
      <c r="J18" s="53">
        <v>79368</v>
      </c>
      <c r="K18" s="53">
        <v>85664</v>
      </c>
      <c r="L18" s="53">
        <v>91904</v>
      </c>
      <c r="M18" s="53">
        <v>96324</v>
      </c>
      <c r="N18" s="53">
        <v>99104</v>
      </c>
      <c r="O18" s="53">
        <v>105809</v>
      </c>
      <c r="P18" s="53">
        <v>110419</v>
      </c>
      <c r="Q18" s="53">
        <v>115657</v>
      </c>
      <c r="R18" s="53">
        <v>122440</v>
      </c>
      <c r="S18" s="53">
        <v>133030</v>
      </c>
      <c r="T18" s="53">
        <v>143315</v>
      </c>
      <c r="U18" s="53">
        <v>153375</v>
      </c>
      <c r="V18" s="53">
        <v>167650</v>
      </c>
      <c r="W18" s="53">
        <v>172210</v>
      </c>
      <c r="X18" s="53">
        <v>181400</v>
      </c>
      <c r="Y18" s="53">
        <v>189880</v>
      </c>
      <c r="Z18" s="53">
        <v>188210</v>
      </c>
      <c r="AA18" s="53">
        <v>203026</v>
      </c>
      <c r="AB18" s="53">
        <v>211369.8333</v>
      </c>
    </row>
    <row r="19" spans="1:28" ht="13.5" customHeight="1">
      <c r="A19" s="50" t="s">
        <v>93</v>
      </c>
      <c r="B19" s="51" t="s">
        <v>97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800</v>
      </c>
      <c r="Q19" s="53">
        <v>800</v>
      </c>
      <c r="R19" s="53">
        <v>1880</v>
      </c>
      <c r="S19" s="53">
        <v>6152</v>
      </c>
      <c r="T19" s="53">
        <v>8762</v>
      </c>
      <c r="U19" s="53">
        <v>13902</v>
      </c>
      <c r="V19" s="53">
        <v>17096</v>
      </c>
      <c r="W19" s="53">
        <v>19216</v>
      </c>
      <c r="X19" s="53">
        <v>23196</v>
      </c>
      <c r="Y19" s="53">
        <v>23596</v>
      </c>
      <c r="Z19" s="53">
        <v>23896</v>
      </c>
      <c r="AA19" s="53">
        <v>27012</v>
      </c>
      <c r="AB19" s="53">
        <v>28112</v>
      </c>
    </row>
    <row r="20" spans="1:28" ht="25.15" customHeight="1">
      <c r="A20" s="50">
        <v>15</v>
      </c>
      <c r="B20" s="51" t="s">
        <v>18</v>
      </c>
      <c r="C20" s="52">
        <v>75180</v>
      </c>
      <c r="D20" s="53">
        <v>83250</v>
      </c>
      <c r="E20" s="53">
        <v>90958</v>
      </c>
      <c r="F20" s="53">
        <v>94700</v>
      </c>
      <c r="G20" s="53">
        <v>98140</v>
      </c>
      <c r="H20" s="53">
        <v>102230</v>
      </c>
      <c r="I20" s="53">
        <v>102973</v>
      </c>
      <c r="J20" s="53">
        <v>107123</v>
      </c>
      <c r="K20" s="53">
        <v>106055</v>
      </c>
      <c r="L20" s="53">
        <v>107659</v>
      </c>
      <c r="M20" s="53">
        <v>109640</v>
      </c>
      <c r="N20" s="53">
        <v>110921</v>
      </c>
      <c r="O20" s="53">
        <v>111475</v>
      </c>
      <c r="P20" s="53">
        <v>111210</v>
      </c>
      <c r="Q20" s="53">
        <v>108794</v>
      </c>
      <c r="R20" s="53">
        <v>108809</v>
      </c>
      <c r="S20" s="53">
        <v>108854</v>
      </c>
      <c r="T20" s="53">
        <v>109108</v>
      </c>
      <c r="U20" s="53">
        <v>110503</v>
      </c>
      <c r="V20" s="53">
        <v>109793</v>
      </c>
      <c r="W20" s="53">
        <v>110083</v>
      </c>
      <c r="X20" s="53">
        <v>112453</v>
      </c>
      <c r="Y20" s="53">
        <v>112622</v>
      </c>
      <c r="Z20" s="53">
        <v>113032</v>
      </c>
      <c r="AA20" s="53">
        <v>112932</v>
      </c>
      <c r="AB20" s="53">
        <v>114202</v>
      </c>
    </row>
    <row r="21" spans="1:28" ht="25.15" customHeight="1">
      <c r="A21" s="50" t="s">
        <v>94</v>
      </c>
      <c r="B21" s="51" t="s">
        <v>19</v>
      </c>
      <c r="C21" s="52">
        <v>48784</v>
      </c>
      <c r="D21" s="53">
        <v>60874</v>
      </c>
      <c r="E21" s="53">
        <v>70914</v>
      </c>
      <c r="F21" s="53">
        <v>78014</v>
      </c>
      <c r="G21" s="53">
        <v>93964</v>
      </c>
      <c r="H21" s="53">
        <v>128594</v>
      </c>
      <c r="I21" s="53">
        <v>154374</v>
      </c>
      <c r="J21" s="53">
        <v>177184</v>
      </c>
      <c r="K21" s="53">
        <v>189523</v>
      </c>
      <c r="L21" s="53">
        <v>205013</v>
      </c>
      <c r="M21" s="53">
        <v>222080</v>
      </c>
      <c r="N21" s="53">
        <v>225880</v>
      </c>
      <c r="O21" s="53">
        <v>241300</v>
      </c>
      <c r="P21" s="53">
        <v>255060</v>
      </c>
      <c r="Q21" s="53">
        <v>268945</v>
      </c>
      <c r="R21" s="53">
        <v>275968.3333</v>
      </c>
      <c r="S21" s="53">
        <v>306018.3333</v>
      </c>
      <c r="T21" s="53">
        <v>349811.3333</v>
      </c>
      <c r="U21" s="53">
        <v>395621.3333</v>
      </c>
      <c r="V21" s="53">
        <v>426871.3333</v>
      </c>
      <c r="W21" s="53">
        <v>452584.3333</v>
      </c>
      <c r="X21" s="53">
        <v>499008.3333</v>
      </c>
      <c r="Y21" s="53">
        <v>541458.33330000006</v>
      </c>
      <c r="Z21" s="53">
        <v>593936.33330000006</v>
      </c>
      <c r="AA21" s="53">
        <v>658196.66660000011</v>
      </c>
      <c r="AB21" s="53">
        <v>704383.16660000011</v>
      </c>
    </row>
    <row r="22" spans="1:28" ht="13.5" customHeight="1">
      <c r="A22" s="50" t="s">
        <v>95</v>
      </c>
      <c r="B22" s="51" t="s">
        <v>98</v>
      </c>
      <c r="C22" s="52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1190</v>
      </c>
      <c r="R22" s="53">
        <v>1190</v>
      </c>
      <c r="S22" s="53">
        <v>5320</v>
      </c>
      <c r="T22" s="53">
        <v>8310</v>
      </c>
      <c r="U22" s="53">
        <v>10810</v>
      </c>
      <c r="V22" s="53">
        <v>11450</v>
      </c>
      <c r="W22" s="53">
        <v>11450</v>
      </c>
      <c r="X22" s="53">
        <v>20737.5</v>
      </c>
      <c r="Y22" s="53">
        <v>21597.5</v>
      </c>
      <c r="Z22" s="53">
        <v>23047.5</v>
      </c>
      <c r="AA22" s="53">
        <v>28335.5</v>
      </c>
      <c r="AB22" s="53">
        <v>28935.5</v>
      </c>
    </row>
    <row r="23" spans="1:28" ht="25.15" customHeight="1">
      <c r="A23" s="50">
        <v>17</v>
      </c>
      <c r="B23" s="51" t="s">
        <v>20</v>
      </c>
      <c r="C23" s="52">
        <v>183757</v>
      </c>
      <c r="D23" s="53">
        <v>202847</v>
      </c>
      <c r="E23" s="53">
        <v>218688</v>
      </c>
      <c r="F23" s="53">
        <v>231111</v>
      </c>
      <c r="G23" s="53">
        <v>251121</v>
      </c>
      <c r="H23" s="53">
        <v>264091</v>
      </c>
      <c r="I23" s="53">
        <v>278718</v>
      </c>
      <c r="J23" s="53">
        <v>287578</v>
      </c>
      <c r="K23" s="53">
        <v>287725</v>
      </c>
      <c r="L23" s="53">
        <v>296025</v>
      </c>
      <c r="M23" s="53">
        <v>304097</v>
      </c>
      <c r="N23" s="53">
        <v>316617</v>
      </c>
      <c r="O23" s="53">
        <v>321782</v>
      </c>
      <c r="P23" s="53">
        <v>316710</v>
      </c>
      <c r="Q23" s="53">
        <v>316070</v>
      </c>
      <c r="R23" s="53">
        <v>315820</v>
      </c>
      <c r="S23" s="53">
        <v>317585</v>
      </c>
      <c r="T23" s="53">
        <v>325455</v>
      </c>
      <c r="U23" s="53">
        <v>319955</v>
      </c>
      <c r="V23" s="53">
        <v>320705</v>
      </c>
      <c r="W23" s="53">
        <v>331518</v>
      </c>
      <c r="X23" s="53">
        <v>338565</v>
      </c>
      <c r="Y23" s="53">
        <v>333997</v>
      </c>
      <c r="Z23" s="53">
        <v>331321</v>
      </c>
      <c r="AA23" s="53">
        <v>341785</v>
      </c>
      <c r="AB23" s="53">
        <v>347885</v>
      </c>
    </row>
    <row r="24" spans="1:28" ht="14.1" customHeight="1">
      <c r="A24" s="50">
        <v>18</v>
      </c>
      <c r="B24" s="51" t="s">
        <v>21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3480</v>
      </c>
      <c r="I24" s="53">
        <v>11180</v>
      </c>
      <c r="J24" s="53">
        <v>13900</v>
      </c>
      <c r="K24" s="53">
        <v>15650</v>
      </c>
      <c r="L24" s="53">
        <v>15650</v>
      </c>
      <c r="M24" s="53">
        <v>15650</v>
      </c>
      <c r="N24" s="53">
        <v>15550</v>
      </c>
      <c r="O24" s="53">
        <v>9876</v>
      </c>
      <c r="P24" s="53">
        <v>10211</v>
      </c>
      <c r="Q24" s="53">
        <v>10272</v>
      </c>
      <c r="R24" s="53">
        <v>10139</v>
      </c>
      <c r="S24" s="53">
        <v>15877</v>
      </c>
      <c r="T24" s="53">
        <v>54394</v>
      </c>
      <c r="U24" s="53">
        <v>116972</v>
      </c>
      <c r="V24" s="53">
        <v>116972</v>
      </c>
      <c r="W24" s="53">
        <v>191385</v>
      </c>
      <c r="X24" s="53">
        <v>191385</v>
      </c>
      <c r="Y24" s="53">
        <v>221385</v>
      </c>
      <c r="Z24" s="53">
        <v>222385</v>
      </c>
      <c r="AA24" s="53">
        <v>222385</v>
      </c>
      <c r="AB24" s="53">
        <v>224635</v>
      </c>
    </row>
    <row r="25" spans="1:28" ht="14.1" customHeight="1">
      <c r="A25" s="50">
        <v>19</v>
      </c>
      <c r="B25" s="51" t="s">
        <v>22</v>
      </c>
      <c r="C25" s="52">
        <v>275850</v>
      </c>
      <c r="D25" s="53">
        <v>278800</v>
      </c>
      <c r="E25" s="53">
        <v>288100</v>
      </c>
      <c r="F25" s="53">
        <v>307600</v>
      </c>
      <c r="G25" s="53">
        <v>376500</v>
      </c>
      <c r="H25" s="53">
        <v>383600</v>
      </c>
      <c r="I25" s="53">
        <v>395850</v>
      </c>
      <c r="J25" s="53">
        <v>399900</v>
      </c>
      <c r="K25" s="53">
        <v>346400</v>
      </c>
      <c r="L25" s="53">
        <v>360800</v>
      </c>
      <c r="M25" s="53">
        <v>401350</v>
      </c>
      <c r="N25" s="53">
        <v>436650</v>
      </c>
      <c r="O25" s="53">
        <v>473800</v>
      </c>
      <c r="P25" s="53">
        <v>472600</v>
      </c>
      <c r="Q25" s="53">
        <v>465600</v>
      </c>
      <c r="R25" s="53">
        <v>481460</v>
      </c>
      <c r="S25" s="53">
        <v>480820</v>
      </c>
      <c r="T25" s="53">
        <v>486820</v>
      </c>
      <c r="U25" s="53">
        <v>385970</v>
      </c>
      <c r="V25" s="53">
        <v>410720</v>
      </c>
      <c r="W25" s="53">
        <v>479020</v>
      </c>
      <c r="X25" s="53">
        <v>488520</v>
      </c>
      <c r="Y25" s="53">
        <v>495780</v>
      </c>
      <c r="Z25" s="53">
        <v>487740</v>
      </c>
      <c r="AA25" s="53">
        <v>521080.00000000006</v>
      </c>
      <c r="AB25" s="53">
        <v>507800</v>
      </c>
    </row>
    <row r="26" spans="1:28" ht="14.1" customHeight="1">
      <c r="A26" s="54">
        <v>20</v>
      </c>
      <c r="B26" s="55" t="s">
        <v>23</v>
      </c>
      <c r="C26" s="77" t="s">
        <v>34</v>
      </c>
      <c r="D26" s="78" t="s">
        <v>34</v>
      </c>
      <c r="E26" s="78" t="s">
        <v>34</v>
      </c>
      <c r="F26" s="78" t="s">
        <v>34</v>
      </c>
      <c r="G26" s="78" t="s">
        <v>34</v>
      </c>
      <c r="H26" s="78" t="s">
        <v>34</v>
      </c>
      <c r="I26" s="78" t="s">
        <v>34</v>
      </c>
      <c r="J26" s="78" t="s">
        <v>34</v>
      </c>
      <c r="K26" s="78" t="s">
        <v>34</v>
      </c>
      <c r="L26" s="78" t="s">
        <v>34</v>
      </c>
      <c r="M26" s="78" t="s">
        <v>34</v>
      </c>
      <c r="N26" s="78" t="s">
        <v>34</v>
      </c>
      <c r="O26" s="78" t="s">
        <v>34</v>
      </c>
      <c r="P26" s="78" t="s">
        <v>34</v>
      </c>
      <c r="Q26" s="78" t="s">
        <v>34</v>
      </c>
      <c r="R26" s="78" t="s">
        <v>34</v>
      </c>
      <c r="S26" s="78" t="s">
        <v>34</v>
      </c>
      <c r="T26" s="78" t="s">
        <v>34</v>
      </c>
      <c r="U26" s="78" t="s">
        <v>34</v>
      </c>
      <c r="V26" s="78" t="s">
        <v>34</v>
      </c>
      <c r="W26" s="78" t="s">
        <v>34</v>
      </c>
      <c r="X26" s="78" t="s">
        <v>34</v>
      </c>
      <c r="Y26" s="78" t="s">
        <v>34</v>
      </c>
      <c r="Z26" s="78" t="s">
        <v>34</v>
      </c>
      <c r="AA26" s="78" t="s">
        <v>34</v>
      </c>
      <c r="AB26" s="78" t="s">
        <v>34</v>
      </c>
    </row>
    <row r="27" spans="1:28" ht="3.2" customHeight="1">
      <c r="A27" s="58"/>
      <c r="B27" s="59"/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ht="15.95" customHeight="1">
      <c r="A28" s="62" t="s">
        <v>24</v>
      </c>
      <c r="B28" s="63" t="s">
        <v>25</v>
      </c>
      <c r="C28" s="64">
        <v>5275161</v>
      </c>
      <c r="D28" s="65">
        <v>5420555</v>
      </c>
      <c r="E28" s="65">
        <v>5541476</v>
      </c>
      <c r="F28" s="65">
        <v>5628592</v>
      </c>
      <c r="G28" s="65">
        <v>5724228</v>
      </c>
      <c r="H28" s="65">
        <v>5817180</v>
      </c>
      <c r="I28" s="65">
        <v>5923300</v>
      </c>
      <c r="J28" s="65">
        <v>5991392</v>
      </c>
      <c r="K28" s="65">
        <v>6016138</v>
      </c>
      <c r="L28" s="65">
        <v>6022401</v>
      </c>
      <c r="M28" s="65">
        <v>5989405</v>
      </c>
      <c r="N28" s="65">
        <v>6006725</v>
      </c>
      <c r="O28" s="65">
        <v>6010790</v>
      </c>
      <c r="P28" s="65">
        <v>6045770</v>
      </c>
      <c r="Q28" s="65">
        <v>6069458</v>
      </c>
      <c r="R28" s="65">
        <v>6120998</v>
      </c>
      <c r="S28" s="65">
        <v>6125828</v>
      </c>
      <c r="T28" s="65">
        <v>6093733</v>
      </c>
      <c r="U28" s="65">
        <v>6080516</v>
      </c>
      <c r="V28" s="65">
        <v>6017380</v>
      </c>
      <c r="W28" s="65">
        <v>5853618</v>
      </c>
      <c r="X28" s="65">
        <v>5790201</v>
      </c>
      <c r="Y28" s="65">
        <v>5759938</v>
      </c>
      <c r="Z28" s="65">
        <v>5764920</v>
      </c>
      <c r="AA28" s="65">
        <v>5723157</v>
      </c>
      <c r="AB28" s="65">
        <v>5649085.9000000004</v>
      </c>
    </row>
    <row r="29" spans="1:28" ht="15.95" customHeight="1">
      <c r="A29" s="66" t="s">
        <v>26</v>
      </c>
      <c r="B29" s="67" t="s">
        <v>27</v>
      </c>
      <c r="C29" s="52">
        <v>6423040</v>
      </c>
      <c r="D29" s="53">
        <v>6442580</v>
      </c>
      <c r="E29" s="53">
        <v>6387800</v>
      </c>
      <c r="F29" s="53">
        <v>6290130</v>
      </c>
      <c r="G29" s="53">
        <v>6151440</v>
      </c>
      <c r="H29" s="53">
        <v>5942210</v>
      </c>
      <c r="I29" s="53">
        <v>5723540</v>
      </c>
      <c r="J29" s="53">
        <v>5469300</v>
      </c>
      <c r="K29" s="53">
        <v>5157890</v>
      </c>
      <c r="L29" s="53">
        <v>4791560</v>
      </c>
      <c r="M29" s="53">
        <v>4405710</v>
      </c>
      <c r="N29" s="53">
        <v>4016160</v>
      </c>
      <c r="O29" s="53">
        <v>3726960</v>
      </c>
      <c r="P29" s="53">
        <v>3491760</v>
      </c>
      <c r="Q29" s="53">
        <v>3306000</v>
      </c>
      <c r="R29" s="53">
        <v>3182850</v>
      </c>
      <c r="S29" s="53">
        <v>3086580</v>
      </c>
      <c r="T29" s="53">
        <v>2960890</v>
      </c>
      <c r="U29" s="53">
        <v>2867280</v>
      </c>
      <c r="V29" s="53">
        <v>2739370</v>
      </c>
      <c r="W29" s="53">
        <v>2548330</v>
      </c>
      <c r="X29" s="53">
        <v>2334278.2352941176</v>
      </c>
      <c r="Y29" s="53">
        <v>2183098.2352941176</v>
      </c>
      <c r="Z29" s="53">
        <v>2041768.2352941176</v>
      </c>
      <c r="AA29" s="53">
        <v>1885108.2352941176</v>
      </c>
      <c r="AB29" s="53">
        <v>1811563.2352941176</v>
      </c>
    </row>
    <row r="30" spans="1:28" ht="15.95" customHeight="1">
      <c r="A30" s="66" t="s">
        <v>28</v>
      </c>
      <c r="B30" s="67" t="s">
        <v>29</v>
      </c>
      <c r="C30" s="52">
        <v>570518</v>
      </c>
      <c r="D30" s="53">
        <v>639539</v>
      </c>
      <c r="E30" s="53">
        <v>698102</v>
      </c>
      <c r="F30" s="53">
        <v>743940</v>
      </c>
      <c r="G30" s="53">
        <v>808825</v>
      </c>
      <c r="H30" s="53">
        <v>890295</v>
      </c>
      <c r="I30" s="53">
        <v>966682</v>
      </c>
      <c r="J30" s="53">
        <v>1023720</v>
      </c>
      <c r="K30" s="53">
        <v>1055140</v>
      </c>
      <c r="L30" s="53">
        <v>1098577</v>
      </c>
      <c r="M30" s="53">
        <v>1140067</v>
      </c>
      <c r="N30" s="53">
        <v>1181702</v>
      </c>
      <c r="O30" s="53">
        <v>1218509.5</v>
      </c>
      <c r="P30" s="53">
        <v>1245454.5</v>
      </c>
      <c r="Q30" s="53">
        <v>1274540.5</v>
      </c>
      <c r="R30" s="53">
        <v>1312715.4999599999</v>
      </c>
      <c r="S30" s="53">
        <v>1404203.9999599999</v>
      </c>
      <c r="T30" s="53">
        <v>1539299.6666600001</v>
      </c>
      <c r="U30" s="53">
        <v>1678729.33332</v>
      </c>
      <c r="V30" s="53">
        <v>1742927.0000199999</v>
      </c>
      <c r="W30" s="53">
        <v>1882196.5000199999</v>
      </c>
      <c r="X30" s="53">
        <v>1981444.80002</v>
      </c>
      <c r="Y30" s="53">
        <v>2085663.80002</v>
      </c>
      <c r="Z30" s="53">
        <v>2160554.80002</v>
      </c>
      <c r="AA30" s="53">
        <v>2288701.13332</v>
      </c>
      <c r="AB30" s="53">
        <v>2393681.9667300005</v>
      </c>
    </row>
    <row r="31" spans="1:28" ht="15.95" customHeight="1">
      <c r="A31" s="68" t="s">
        <v>30</v>
      </c>
      <c r="B31" s="69" t="s">
        <v>35</v>
      </c>
      <c r="C31" s="56">
        <v>275850</v>
      </c>
      <c r="D31" s="57">
        <v>278800</v>
      </c>
      <c r="E31" s="57">
        <v>288100</v>
      </c>
      <c r="F31" s="57">
        <v>307600</v>
      </c>
      <c r="G31" s="57">
        <v>376500</v>
      </c>
      <c r="H31" s="57">
        <v>383600</v>
      </c>
      <c r="I31" s="57">
        <v>395850</v>
      </c>
      <c r="J31" s="57">
        <v>399900</v>
      </c>
      <c r="K31" s="57">
        <v>346400</v>
      </c>
      <c r="L31" s="57">
        <v>360800</v>
      </c>
      <c r="M31" s="57">
        <v>401350</v>
      </c>
      <c r="N31" s="57">
        <v>436650</v>
      </c>
      <c r="O31" s="57">
        <v>473800</v>
      </c>
      <c r="P31" s="57">
        <v>472600</v>
      </c>
      <c r="Q31" s="57">
        <v>465600</v>
      </c>
      <c r="R31" s="57">
        <v>481460</v>
      </c>
      <c r="S31" s="57">
        <v>480820</v>
      </c>
      <c r="T31" s="57">
        <v>486820</v>
      </c>
      <c r="U31" s="57">
        <v>385970</v>
      </c>
      <c r="V31" s="57">
        <v>410720</v>
      </c>
      <c r="W31" s="57">
        <v>479020</v>
      </c>
      <c r="X31" s="57">
        <v>488520</v>
      </c>
      <c r="Y31" s="57">
        <v>495780</v>
      </c>
      <c r="Z31" s="57">
        <v>487740</v>
      </c>
      <c r="AA31" s="57">
        <v>521080.00000000006</v>
      </c>
      <c r="AB31" s="57">
        <v>507800</v>
      </c>
    </row>
    <row r="32" spans="1:28" ht="3.2" customHeight="1">
      <c r="A32" s="58"/>
      <c r="B32" s="59"/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ht="15.95" customHeight="1">
      <c r="A33" s="79" t="s">
        <v>32</v>
      </c>
      <c r="B33" s="80" t="s">
        <v>36</v>
      </c>
      <c r="C33" s="81">
        <v>12544569</v>
      </c>
      <c r="D33" s="81">
        <v>12781474</v>
      </c>
      <c r="E33" s="81">
        <v>12915478</v>
      </c>
      <c r="F33" s="81">
        <v>12970262</v>
      </c>
      <c r="G33" s="81">
        <v>13060993</v>
      </c>
      <c r="H33" s="81">
        <v>13033285</v>
      </c>
      <c r="I33" s="81">
        <v>13009372</v>
      </c>
      <c r="J33" s="81">
        <v>12884312</v>
      </c>
      <c r="K33" s="81">
        <v>12575568</v>
      </c>
      <c r="L33" s="81">
        <v>12273338</v>
      </c>
      <c r="M33" s="81">
        <v>11936532</v>
      </c>
      <c r="N33" s="81">
        <v>11641237</v>
      </c>
      <c r="O33" s="81">
        <v>11430059.5</v>
      </c>
      <c r="P33" s="81">
        <v>11255584.5</v>
      </c>
      <c r="Q33" s="81">
        <v>11115598.5</v>
      </c>
      <c r="R33" s="81">
        <v>11098023.49996</v>
      </c>
      <c r="S33" s="81">
        <v>11097431.99996</v>
      </c>
      <c r="T33" s="81">
        <v>11080742.66666</v>
      </c>
      <c r="U33" s="81">
        <v>11012495.333319999</v>
      </c>
      <c r="V33" s="81">
        <v>10910397.000019999</v>
      </c>
      <c r="W33" s="81">
        <v>10763164.500019999</v>
      </c>
      <c r="X33" s="81">
        <v>10594444.035314117</v>
      </c>
      <c r="Y33" s="81">
        <v>10524480.035314117</v>
      </c>
      <c r="Z33" s="81">
        <v>10454983.035314117</v>
      </c>
      <c r="AA33" s="81">
        <v>10418046.368614119</v>
      </c>
      <c r="AB33" s="82">
        <v>10362131.102024119</v>
      </c>
    </row>
    <row r="34" spans="1:28">
      <c r="Y34" s="45"/>
      <c r="Z34" s="45"/>
      <c r="AA34" s="45"/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3" orientation="landscape" horizontalDpi="4294967292" verticalDpi="4294967292" r:id="rId1"/>
  <headerFooter alignWithMargins="0">
    <oddHeader>&amp;L&amp;"Arial,Standard"Schweizerische Holzenergiestatistik 2015&amp;C&amp;"Arial,Fett"&amp;12Installierte Feuerungsleistung&amp;"Arial,Standard"
(&amp;10in kW per 31.12.)&amp;R&amp;"Arial,Standard"Tabelle B</oddHeader>
    <oddFooter>&amp;R 30.08.2016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B40"/>
  <sheetViews>
    <sheetView zoomScale="90" zoomScaleNormal="90" workbookViewId="0"/>
  </sheetViews>
  <sheetFormatPr baseColWidth="10" defaultColWidth="11.42578125" defaultRowHeight="12"/>
  <cols>
    <col min="1" max="1" width="5.28515625" style="46" customWidth="1"/>
    <col min="2" max="2" width="32.85546875" style="46" bestFit="1" customWidth="1"/>
    <col min="3" max="28" width="8.28515625" style="46" customWidth="1"/>
    <col min="29" max="16384" width="11.42578125" style="46"/>
  </cols>
  <sheetData>
    <row r="1" spans="1:28" ht="18.75" customHeight="1">
      <c r="A1" s="1" t="s">
        <v>7</v>
      </c>
      <c r="B1" s="1" t="s">
        <v>8</v>
      </c>
      <c r="C1" s="4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f>+AA1+1</f>
        <v>2015</v>
      </c>
    </row>
    <row r="2" spans="1:28" ht="14.1" customHeight="1">
      <c r="A2" s="83">
        <v>1</v>
      </c>
      <c r="B2" s="84" t="s">
        <v>9</v>
      </c>
      <c r="C2" s="48">
        <v>22693.992750000001</v>
      </c>
      <c r="D2" s="49">
        <v>24224.235000000001</v>
      </c>
      <c r="E2" s="49">
        <v>25260.446</v>
      </c>
      <c r="F2" s="49">
        <v>25812.488000000001</v>
      </c>
      <c r="G2" s="49">
        <v>26048.324550000001</v>
      </c>
      <c r="H2" s="49">
        <v>26014.315999999999</v>
      </c>
      <c r="I2" s="49">
        <v>25161.0795</v>
      </c>
      <c r="J2" s="49">
        <v>24110.547500000001</v>
      </c>
      <c r="K2" s="49">
        <v>22852.755250000002</v>
      </c>
      <c r="L2" s="49">
        <v>21679.544700000002</v>
      </c>
      <c r="M2" s="49">
        <v>20405.361399999998</v>
      </c>
      <c r="N2" s="49">
        <v>19748.772199999999</v>
      </c>
      <c r="O2" s="49">
        <v>19374.565200000001</v>
      </c>
      <c r="P2" s="49">
        <v>18622.974600000001</v>
      </c>
      <c r="Q2" s="49">
        <v>17847.59535</v>
      </c>
      <c r="R2" s="49">
        <v>17244.5717</v>
      </c>
      <c r="S2" s="49">
        <v>16659.517199999998</v>
      </c>
      <c r="T2" s="49">
        <v>16191.873099999999</v>
      </c>
      <c r="U2" s="49">
        <v>15000.0741</v>
      </c>
      <c r="V2" s="49">
        <v>13822.468000000001</v>
      </c>
      <c r="W2" s="49">
        <v>11325.0345</v>
      </c>
      <c r="X2" s="49">
        <v>9735.6167999999998</v>
      </c>
      <c r="Y2" s="49">
        <v>8530.5519000000004</v>
      </c>
      <c r="Z2" s="49">
        <v>7741.4615999999996</v>
      </c>
      <c r="AA2" s="49">
        <v>7213.741</v>
      </c>
      <c r="AB2" s="49">
        <v>6896.0051999999996</v>
      </c>
    </row>
    <row r="3" spans="1:28" ht="14.1" customHeight="1">
      <c r="A3" s="50">
        <v>2</v>
      </c>
      <c r="B3" s="51" t="s">
        <v>10</v>
      </c>
      <c r="C3" s="52">
        <v>25877.387250000003</v>
      </c>
      <c r="D3" s="53">
        <v>32112.130499999999</v>
      </c>
      <c r="E3" s="53">
        <v>37967.208299999998</v>
      </c>
      <c r="F3" s="53">
        <v>43030.611000000004</v>
      </c>
      <c r="G3" s="53">
        <v>47653.775549999998</v>
      </c>
      <c r="H3" s="53">
        <v>52467.943350000001</v>
      </c>
      <c r="I3" s="53">
        <v>58344.692249999993</v>
      </c>
      <c r="J3" s="53">
        <v>64279.171124999993</v>
      </c>
      <c r="K3" s="53">
        <v>70223.380499999999</v>
      </c>
      <c r="L3" s="53">
        <v>75287.628899999996</v>
      </c>
      <c r="M3" s="53">
        <v>79975.589775</v>
      </c>
      <c r="N3" s="53">
        <v>82802.476859999995</v>
      </c>
      <c r="O3" s="53">
        <v>85409.126336000001</v>
      </c>
      <c r="P3" s="53">
        <v>87532.221672</v>
      </c>
      <c r="Q3" s="53">
        <v>89350.156539000003</v>
      </c>
      <c r="R3" s="53">
        <v>91019.496959999989</v>
      </c>
      <c r="S3" s="53">
        <v>93965.791499999992</v>
      </c>
      <c r="T3" s="53">
        <v>96251.272389999984</v>
      </c>
      <c r="U3" s="53">
        <v>98858.67809999999</v>
      </c>
      <c r="V3" s="53">
        <v>103941.77825</v>
      </c>
      <c r="W3" s="53">
        <v>104143.7592</v>
      </c>
      <c r="X3" s="53">
        <v>103513.182864</v>
      </c>
      <c r="Y3" s="53">
        <v>103171.950882</v>
      </c>
      <c r="Z3" s="53">
        <v>103535.92079999999</v>
      </c>
      <c r="AA3" s="53">
        <v>102696.61722</v>
      </c>
      <c r="AB3" s="53">
        <v>100198.32253200001</v>
      </c>
    </row>
    <row r="4" spans="1:28" ht="14.1" customHeight="1">
      <c r="A4" s="50">
        <v>3</v>
      </c>
      <c r="B4" s="51" t="s">
        <v>11</v>
      </c>
      <c r="C4" s="52">
        <v>114623.0865</v>
      </c>
      <c r="D4" s="53">
        <v>127167.552</v>
      </c>
      <c r="E4" s="53">
        <v>138775.4112</v>
      </c>
      <c r="F4" s="53">
        <v>147418.98599999998</v>
      </c>
      <c r="G4" s="53">
        <v>159070.7493</v>
      </c>
      <c r="H4" s="53">
        <v>170276.19374999998</v>
      </c>
      <c r="I4" s="53">
        <v>180600.1464</v>
      </c>
      <c r="J4" s="53">
        <v>193836.435</v>
      </c>
      <c r="K4" s="53">
        <v>208310.12474999999</v>
      </c>
      <c r="L4" s="53">
        <v>218931.39180000001</v>
      </c>
      <c r="M4" s="53">
        <v>224372.28659999999</v>
      </c>
      <c r="N4" s="53">
        <v>232696.75298400002</v>
      </c>
      <c r="O4" s="53">
        <v>239871.05784599998</v>
      </c>
      <c r="P4" s="53">
        <v>249007.62096</v>
      </c>
      <c r="Q4" s="53">
        <v>256366.797444</v>
      </c>
      <c r="R4" s="53">
        <v>266443.8308</v>
      </c>
      <c r="S4" s="53">
        <v>280710.98495999997</v>
      </c>
      <c r="T4" s="53">
        <v>292505.14383999998</v>
      </c>
      <c r="U4" s="53">
        <v>304040.51957999996</v>
      </c>
      <c r="V4" s="53">
        <v>322213.04629999999</v>
      </c>
      <c r="W4" s="53">
        <v>333499.85369999998</v>
      </c>
      <c r="X4" s="53">
        <v>338941.79404800001</v>
      </c>
      <c r="Y4" s="53">
        <v>345230.65777200001</v>
      </c>
      <c r="Z4" s="53">
        <v>354436.23071999999</v>
      </c>
      <c r="AA4" s="53">
        <v>358165.53963199997</v>
      </c>
      <c r="AB4" s="53">
        <v>361839.525264</v>
      </c>
    </row>
    <row r="5" spans="1:28" ht="14.1" customHeight="1">
      <c r="A5" s="50" t="s">
        <v>71</v>
      </c>
      <c r="B5" s="51" t="s">
        <v>12</v>
      </c>
      <c r="C5" s="52">
        <v>190520.74080000003</v>
      </c>
      <c r="D5" s="53">
        <v>186564.22433999999</v>
      </c>
      <c r="E5" s="53">
        <v>182020.14542400002</v>
      </c>
      <c r="F5" s="53">
        <v>177698.32080000002</v>
      </c>
      <c r="G5" s="53">
        <v>172556.140128</v>
      </c>
      <c r="H5" s="53">
        <v>155217.70263999997</v>
      </c>
      <c r="I5" s="53">
        <v>152592.33779999998</v>
      </c>
      <c r="J5" s="53">
        <v>146079.19690000001</v>
      </c>
      <c r="K5" s="53">
        <v>133706.80049999998</v>
      </c>
      <c r="L5" s="53">
        <v>121949.27052000001</v>
      </c>
      <c r="M5" s="53">
        <v>109838.84702</v>
      </c>
      <c r="N5" s="53">
        <v>95569.337375999981</v>
      </c>
      <c r="O5" s="53">
        <v>82316.868215999988</v>
      </c>
      <c r="P5" s="53">
        <v>73461.679488000009</v>
      </c>
      <c r="Q5" s="53">
        <v>65523.738131999999</v>
      </c>
      <c r="R5" s="53">
        <v>57963.622319999995</v>
      </c>
      <c r="S5" s="53">
        <v>50307.428159999989</v>
      </c>
      <c r="T5" s="53">
        <v>42534.755639999996</v>
      </c>
      <c r="U5" s="53">
        <v>34126.134119999995</v>
      </c>
      <c r="V5" s="53">
        <v>28294.28875</v>
      </c>
      <c r="W5" s="53">
        <v>22491.077700000002</v>
      </c>
      <c r="X5" s="53">
        <v>20356.592256</v>
      </c>
      <c r="Y5" s="53">
        <v>18551.798304000004</v>
      </c>
      <c r="Z5" s="53">
        <v>16552.594815999997</v>
      </c>
      <c r="AA5" s="53">
        <v>14444.080775999997</v>
      </c>
      <c r="AB5" s="53">
        <v>12592.825559999997</v>
      </c>
    </row>
    <row r="6" spans="1:28" ht="14.1" customHeight="1">
      <c r="A6" s="50" t="s">
        <v>70</v>
      </c>
      <c r="B6" s="51" t="s">
        <v>166</v>
      </c>
      <c r="C6" s="52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247.33799999999999</v>
      </c>
      <c r="L6" s="53">
        <v>413.02800000000002</v>
      </c>
      <c r="M6" s="53">
        <v>761.28528000000006</v>
      </c>
      <c r="N6" s="53">
        <v>1280.054304</v>
      </c>
      <c r="O6" s="53">
        <v>2208.2021279999999</v>
      </c>
      <c r="P6" s="53">
        <v>2964.1386239999997</v>
      </c>
      <c r="Q6" s="53">
        <v>3907.3168799999999</v>
      </c>
      <c r="R6" s="53">
        <v>5041.7872199999993</v>
      </c>
      <c r="S6" s="53">
        <v>7022.167559999999</v>
      </c>
      <c r="T6" s="53">
        <v>8647.273439999999</v>
      </c>
      <c r="U6" s="53">
        <v>10347.644699999999</v>
      </c>
      <c r="V6" s="53">
        <v>12272.915625000001</v>
      </c>
      <c r="W6" s="53">
        <v>14219.022870000001</v>
      </c>
      <c r="X6" s="53">
        <v>15848.01504</v>
      </c>
      <c r="Y6" s="53">
        <v>17519.741694</v>
      </c>
      <c r="Z6" s="53">
        <v>18987.869567999998</v>
      </c>
      <c r="AA6" s="53">
        <v>20359.724291999999</v>
      </c>
      <c r="AB6" s="53">
        <v>21595.920381</v>
      </c>
    </row>
    <row r="7" spans="1:28" ht="14.1" customHeight="1">
      <c r="A7" s="50">
        <v>5</v>
      </c>
      <c r="B7" s="51" t="s">
        <v>13</v>
      </c>
      <c r="C7" s="52">
        <v>420773.07431250002</v>
      </c>
      <c r="D7" s="53">
        <v>402187.52123999997</v>
      </c>
      <c r="E7" s="53">
        <v>383360.59360799997</v>
      </c>
      <c r="F7" s="53">
        <v>364553.14895999996</v>
      </c>
      <c r="G7" s="53">
        <v>346172.75191799999</v>
      </c>
      <c r="H7" s="53">
        <v>329999.46965999994</v>
      </c>
      <c r="I7" s="53">
        <v>318508.25140800001</v>
      </c>
      <c r="J7" s="53">
        <v>307619.21735999995</v>
      </c>
      <c r="K7" s="53">
        <v>296103.33675000002</v>
      </c>
      <c r="L7" s="53">
        <v>288014.98611599999</v>
      </c>
      <c r="M7" s="53">
        <v>278032.40752499999</v>
      </c>
      <c r="N7" s="53">
        <v>278455.76415</v>
      </c>
      <c r="O7" s="53">
        <v>278054.0784</v>
      </c>
      <c r="P7" s="53">
        <v>276443.26380000002</v>
      </c>
      <c r="Q7" s="53">
        <v>273165.86205</v>
      </c>
      <c r="R7" s="53">
        <v>269000.02147500002</v>
      </c>
      <c r="S7" s="53">
        <v>264566.79674999998</v>
      </c>
      <c r="T7" s="53">
        <v>258810.52567499998</v>
      </c>
      <c r="U7" s="53">
        <v>256474.08337499999</v>
      </c>
      <c r="V7" s="53">
        <v>266411.75636249996</v>
      </c>
      <c r="W7" s="53">
        <v>277406.46004500001</v>
      </c>
      <c r="X7" s="53">
        <v>287290.69656300003</v>
      </c>
      <c r="Y7" s="53">
        <v>299617.12860300008</v>
      </c>
      <c r="Z7" s="53">
        <v>312959.88316799997</v>
      </c>
      <c r="AA7" s="53">
        <v>326525.41378800001</v>
      </c>
      <c r="AB7" s="53">
        <v>338066.85542174993</v>
      </c>
    </row>
    <row r="8" spans="1:28" ht="14.1" customHeight="1">
      <c r="A8" s="50">
        <v>6</v>
      </c>
      <c r="B8" s="51" t="s">
        <v>14</v>
      </c>
      <c r="C8" s="52">
        <v>403539.25950000004</v>
      </c>
      <c r="D8" s="53">
        <v>383004.07199999999</v>
      </c>
      <c r="E8" s="53">
        <v>358909.09617599996</v>
      </c>
      <c r="F8" s="53">
        <v>333118.98047999997</v>
      </c>
      <c r="G8" s="53">
        <v>309319.37467200001</v>
      </c>
      <c r="H8" s="53">
        <v>284024.38079999998</v>
      </c>
      <c r="I8" s="53">
        <v>264802.84888000001</v>
      </c>
      <c r="J8" s="53">
        <v>239893.67583999998</v>
      </c>
      <c r="K8" s="53">
        <v>215016.57684000002</v>
      </c>
      <c r="L8" s="53">
        <v>192595.50710400002</v>
      </c>
      <c r="M8" s="53">
        <v>174520.31599999999</v>
      </c>
      <c r="N8" s="53">
        <v>168195.568</v>
      </c>
      <c r="O8" s="53">
        <v>161761.20699999999</v>
      </c>
      <c r="P8" s="53">
        <v>155303.75700000001</v>
      </c>
      <c r="Q8" s="53">
        <v>147586.62779999999</v>
      </c>
      <c r="R8" s="53">
        <v>141645.6862</v>
      </c>
      <c r="S8" s="53">
        <v>127733.51879999999</v>
      </c>
      <c r="T8" s="53">
        <v>115077.35459999999</v>
      </c>
      <c r="U8" s="53">
        <v>103648.7592</v>
      </c>
      <c r="V8" s="53">
        <v>89199.91</v>
      </c>
      <c r="W8" s="53">
        <v>73989.895199999999</v>
      </c>
      <c r="X8" s="53">
        <v>67394.4804</v>
      </c>
      <c r="Y8" s="53">
        <v>62340.439200000001</v>
      </c>
      <c r="Z8" s="53">
        <v>57938.399999999994</v>
      </c>
      <c r="AA8" s="53">
        <v>53256.549599999998</v>
      </c>
      <c r="AB8" s="53">
        <v>49622.751359999995</v>
      </c>
    </row>
    <row r="9" spans="1:28" ht="14.1" customHeight="1">
      <c r="A9" s="50">
        <v>7</v>
      </c>
      <c r="B9" s="51" t="s">
        <v>15</v>
      </c>
      <c r="C9" s="52">
        <v>483237.49500000005</v>
      </c>
      <c r="D9" s="53">
        <v>472608.42</v>
      </c>
      <c r="E9" s="53">
        <v>459780.74</v>
      </c>
      <c r="F9" s="53">
        <v>446842.76</v>
      </c>
      <c r="G9" s="53">
        <v>433538.86499999999</v>
      </c>
      <c r="H9" s="53">
        <v>417704.90600000002</v>
      </c>
      <c r="I9" s="53">
        <v>401742.74200000003</v>
      </c>
      <c r="J9" s="53">
        <v>386180.99</v>
      </c>
      <c r="K9" s="53">
        <v>370035.315</v>
      </c>
      <c r="L9" s="53">
        <v>354692.712</v>
      </c>
      <c r="M9" s="53">
        <v>338785.74099999998</v>
      </c>
      <c r="N9" s="53">
        <v>323377.88199999998</v>
      </c>
      <c r="O9" s="53">
        <v>307021.011</v>
      </c>
      <c r="P9" s="53">
        <v>290839.05900000001</v>
      </c>
      <c r="Q9" s="53">
        <v>274152.30300000001</v>
      </c>
      <c r="R9" s="53">
        <v>257406.198</v>
      </c>
      <c r="S9" s="53">
        <v>237228.43799999999</v>
      </c>
      <c r="T9" s="53">
        <v>211383.731</v>
      </c>
      <c r="U9" s="53">
        <v>191395.28099999999</v>
      </c>
      <c r="V9" s="53">
        <v>172770.94</v>
      </c>
      <c r="W9" s="53">
        <v>142408.65600000002</v>
      </c>
      <c r="X9" s="53">
        <v>115929.91800000001</v>
      </c>
      <c r="Y9" s="53">
        <v>93710.760000000009</v>
      </c>
      <c r="Z9" s="53">
        <v>72804.303999999989</v>
      </c>
      <c r="AA9" s="53">
        <v>56097.531999999999</v>
      </c>
      <c r="AB9" s="53">
        <v>52790.739750000001</v>
      </c>
    </row>
    <row r="10" spans="1:28" ht="14.1" customHeight="1">
      <c r="A10" s="50">
        <v>8</v>
      </c>
      <c r="B10" s="51" t="s">
        <v>74</v>
      </c>
      <c r="C10" s="52">
        <v>541994.54399999999</v>
      </c>
      <c r="D10" s="53">
        <v>552902.40000000002</v>
      </c>
      <c r="E10" s="53">
        <v>554649.84</v>
      </c>
      <c r="F10" s="53">
        <v>553983.45600000001</v>
      </c>
      <c r="G10" s="53">
        <v>551344.28760000004</v>
      </c>
      <c r="H10" s="53">
        <v>540161.1</v>
      </c>
      <c r="I10" s="53">
        <v>541824.0024</v>
      </c>
      <c r="J10" s="53">
        <v>540739.75800000003</v>
      </c>
      <c r="K10" s="53">
        <v>535981.446</v>
      </c>
      <c r="L10" s="53">
        <v>528746.64480000001</v>
      </c>
      <c r="M10" s="53">
        <v>526374.39359999995</v>
      </c>
      <c r="N10" s="53">
        <v>528087.51600000006</v>
      </c>
      <c r="O10" s="53">
        <v>524964.10680000007</v>
      </c>
      <c r="P10" s="53">
        <v>515513.74320000003</v>
      </c>
      <c r="Q10" s="53">
        <v>506464.8444</v>
      </c>
      <c r="R10" s="53">
        <v>495659.90159999998</v>
      </c>
      <c r="S10" s="53">
        <v>486369.25199999998</v>
      </c>
      <c r="T10" s="53">
        <v>475635.65399999998</v>
      </c>
      <c r="U10" s="53">
        <v>468736.71839999995</v>
      </c>
      <c r="V10" s="53">
        <v>458971.74</v>
      </c>
      <c r="W10" s="53">
        <v>427844.10240000003</v>
      </c>
      <c r="X10" s="53">
        <v>387794.0278588236</v>
      </c>
      <c r="Y10" s="53">
        <v>360928.95585882355</v>
      </c>
      <c r="Z10" s="53">
        <v>336218.89468235295</v>
      </c>
      <c r="AA10" s="53">
        <v>303773.31162352941</v>
      </c>
      <c r="AB10" s="53">
        <v>294128.55063529412</v>
      </c>
    </row>
    <row r="11" spans="1:28" ht="14.1" customHeight="1">
      <c r="A11" s="50">
        <v>9</v>
      </c>
      <c r="B11" s="51" t="s">
        <v>75</v>
      </c>
      <c r="C11" s="52">
        <v>9072</v>
      </c>
      <c r="D11" s="53">
        <v>9840</v>
      </c>
      <c r="E11" s="53">
        <v>11100</v>
      </c>
      <c r="F11" s="53">
        <v>12840</v>
      </c>
      <c r="G11" s="53">
        <v>14952</v>
      </c>
      <c r="H11" s="53">
        <v>17400</v>
      </c>
      <c r="I11" s="53">
        <v>19560</v>
      </c>
      <c r="J11" s="53">
        <v>21336</v>
      </c>
      <c r="K11" s="53">
        <v>22872</v>
      </c>
      <c r="L11" s="53">
        <v>24324</v>
      </c>
      <c r="M11" s="53">
        <v>26220</v>
      </c>
      <c r="N11" s="53">
        <v>29196</v>
      </c>
      <c r="O11" s="53">
        <v>31260</v>
      </c>
      <c r="P11" s="53">
        <v>32772</v>
      </c>
      <c r="Q11" s="53">
        <v>34416</v>
      </c>
      <c r="R11" s="53">
        <v>35856</v>
      </c>
      <c r="S11" s="53">
        <v>36996</v>
      </c>
      <c r="T11" s="53">
        <v>37908</v>
      </c>
      <c r="U11" s="53">
        <v>39192</v>
      </c>
      <c r="V11" s="53">
        <v>39804</v>
      </c>
      <c r="W11" s="53">
        <v>40344</v>
      </c>
      <c r="X11" s="53">
        <v>40451.294117647056</v>
      </c>
      <c r="Y11" s="53">
        <v>40379.294117647056</v>
      </c>
      <c r="Z11" s="53">
        <v>39563.294117647056</v>
      </c>
      <c r="AA11" s="53">
        <v>38459.294117647056</v>
      </c>
      <c r="AB11" s="53">
        <v>36767.294117647056</v>
      </c>
    </row>
    <row r="12" spans="1:28" ht="14.1" customHeight="1">
      <c r="A12" s="50">
        <v>10</v>
      </c>
      <c r="B12" s="51" t="s">
        <v>16</v>
      </c>
      <c r="C12" s="52">
        <v>203699.05920000002</v>
      </c>
      <c r="D12" s="53">
        <v>203205.93120000002</v>
      </c>
      <c r="E12" s="53">
        <v>199969.99343999999</v>
      </c>
      <c r="F12" s="53">
        <v>194596.08480000001</v>
      </c>
      <c r="G12" s="53">
        <v>187562.1366</v>
      </c>
      <c r="H12" s="53">
        <v>178207.11648</v>
      </c>
      <c r="I12" s="53">
        <v>166813.31807999997</v>
      </c>
      <c r="J12" s="53">
        <v>154610.98379999999</v>
      </c>
      <c r="K12" s="53">
        <v>140279.5134</v>
      </c>
      <c r="L12" s="53">
        <v>123855.29639999999</v>
      </c>
      <c r="M12" s="53">
        <v>105543.21996</v>
      </c>
      <c r="N12" s="53">
        <v>85526.380799999999</v>
      </c>
      <c r="O12" s="53">
        <v>71613.518400000001</v>
      </c>
      <c r="P12" s="53">
        <v>61410.036599999999</v>
      </c>
      <c r="Q12" s="53">
        <v>53266.027679999992</v>
      </c>
      <c r="R12" s="53">
        <v>47587.770359999995</v>
      </c>
      <c r="S12" s="53">
        <v>42866.744399999996</v>
      </c>
      <c r="T12" s="53">
        <v>38898.484559999997</v>
      </c>
      <c r="U12" s="53">
        <v>35119.603079999993</v>
      </c>
      <c r="V12" s="53">
        <v>30278.221199999996</v>
      </c>
      <c r="W12" s="53">
        <v>25997.306400000001</v>
      </c>
      <c r="X12" s="53">
        <v>22563.09432</v>
      </c>
      <c r="Y12" s="53">
        <v>19920.569759999998</v>
      </c>
      <c r="Z12" s="53">
        <v>17502.744959999996</v>
      </c>
      <c r="AA12" s="53">
        <v>15131.198879999998</v>
      </c>
      <c r="AB12" s="53">
        <v>13278.07404</v>
      </c>
    </row>
    <row r="13" spans="1:28">
      <c r="A13" s="50" t="s">
        <v>73</v>
      </c>
      <c r="B13" s="51" t="s">
        <v>76</v>
      </c>
      <c r="C13" s="52">
        <v>25210.575000000001</v>
      </c>
      <c r="D13" s="53">
        <v>31130.55</v>
      </c>
      <c r="E13" s="53">
        <v>35743.11</v>
      </c>
      <c r="F13" s="53">
        <v>38729.599999999999</v>
      </c>
      <c r="G13" s="53">
        <v>42155.775000000001</v>
      </c>
      <c r="H13" s="53">
        <v>44103.317499999997</v>
      </c>
      <c r="I13" s="53">
        <v>48083.654999999999</v>
      </c>
      <c r="J13" s="53">
        <v>52559.325000000004</v>
      </c>
      <c r="K13" s="53">
        <v>55577.4375</v>
      </c>
      <c r="L13" s="53">
        <v>58733.565000000002</v>
      </c>
      <c r="M13" s="53">
        <v>60485.14</v>
      </c>
      <c r="N13" s="53">
        <v>64350.985000000001</v>
      </c>
      <c r="O13" s="53">
        <v>68838.237500000003</v>
      </c>
      <c r="P13" s="53">
        <v>72360.472500000003</v>
      </c>
      <c r="Q13" s="53">
        <v>72905.467499999999</v>
      </c>
      <c r="R13" s="53">
        <v>75940.67</v>
      </c>
      <c r="S13" s="53">
        <v>79943.51999999999</v>
      </c>
      <c r="T13" s="53">
        <v>82656.014999999999</v>
      </c>
      <c r="U13" s="53">
        <v>87814.852499999994</v>
      </c>
      <c r="V13" s="53">
        <v>91791.375</v>
      </c>
      <c r="W13" s="53">
        <v>97747.455000000002</v>
      </c>
      <c r="X13" s="53">
        <v>94299.292941176478</v>
      </c>
      <c r="Y13" s="53">
        <v>92342.85794117648</v>
      </c>
      <c r="Z13" s="53">
        <v>92646.094117647051</v>
      </c>
      <c r="AA13" s="53">
        <v>91124.231176470581</v>
      </c>
      <c r="AB13" s="53">
        <v>88914.271764705889</v>
      </c>
    </row>
    <row r="14" spans="1:28" ht="13.5" customHeight="1">
      <c r="A14" s="50" t="s">
        <v>72</v>
      </c>
      <c r="B14" s="51" t="s">
        <v>77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1020.76</v>
      </c>
      <c r="L14" s="53">
        <v>2655.1800000000003</v>
      </c>
      <c r="M14" s="53">
        <v>6501.66</v>
      </c>
      <c r="N14" s="53">
        <v>15094.980000000001</v>
      </c>
      <c r="O14" s="53">
        <v>25745.748</v>
      </c>
      <c r="P14" s="53">
        <v>37991.106</v>
      </c>
      <c r="Q14" s="53">
        <v>54043.686000000002</v>
      </c>
      <c r="R14" s="53">
        <v>85089.194000000003</v>
      </c>
      <c r="S14" s="53">
        <v>128997.97199999999</v>
      </c>
      <c r="T14" s="53">
        <v>149285.37</v>
      </c>
      <c r="U14" s="53">
        <v>173144.052</v>
      </c>
      <c r="V14" s="53">
        <v>194136.9</v>
      </c>
      <c r="W14" s="53">
        <v>214108.28400000001</v>
      </c>
      <c r="X14" s="53">
        <v>225179.69576470589</v>
      </c>
      <c r="Y14" s="53">
        <v>241346.28776470589</v>
      </c>
      <c r="Z14" s="53">
        <v>257975.89647058822</v>
      </c>
      <c r="AA14" s="53">
        <v>272521.10870588233</v>
      </c>
      <c r="AB14" s="53">
        <v>282978.01905882353</v>
      </c>
    </row>
    <row r="15" spans="1:28" ht="25.15" customHeight="1">
      <c r="A15" s="50" t="s">
        <v>90</v>
      </c>
      <c r="B15" s="51" t="s">
        <v>78</v>
      </c>
      <c r="C15" s="52">
        <v>48294.450000000012</v>
      </c>
      <c r="D15" s="53">
        <v>54704.017500000031</v>
      </c>
      <c r="E15" s="53">
        <v>60754.06500000009</v>
      </c>
      <c r="F15" s="53">
        <v>68047.98750000025</v>
      </c>
      <c r="G15" s="53">
        <v>76142.002500000279</v>
      </c>
      <c r="H15" s="53">
        <v>85564.155000000319</v>
      </c>
      <c r="I15" s="53">
        <v>94115.595000000365</v>
      </c>
      <c r="J15" s="53">
        <v>100855.79250000004</v>
      </c>
      <c r="K15" s="53">
        <v>109730.63999999949</v>
      </c>
      <c r="L15" s="53">
        <v>117311.05499999925</v>
      </c>
      <c r="M15" s="53">
        <v>124697.26499999916</v>
      </c>
      <c r="N15" s="53">
        <v>138311.67749999886</v>
      </c>
      <c r="O15" s="53">
        <v>148903.47374999904</v>
      </c>
      <c r="P15" s="53">
        <v>158279.88374999919</v>
      </c>
      <c r="Q15" s="53">
        <v>167540.73374999914</v>
      </c>
      <c r="R15" s="53">
        <v>179877.97053571345</v>
      </c>
      <c r="S15" s="53">
        <v>200457.28053571351</v>
      </c>
      <c r="T15" s="53">
        <v>213237.32270532011</v>
      </c>
      <c r="U15" s="53">
        <v>222159.51770532</v>
      </c>
      <c r="V15" s="53">
        <v>228280.04591960571</v>
      </c>
      <c r="W15" s="53">
        <v>240196.66341960465</v>
      </c>
      <c r="X15" s="53">
        <v>251048.14113389037</v>
      </c>
      <c r="Y15" s="53">
        <v>266792.77434817643</v>
      </c>
      <c r="Z15" s="53">
        <v>279593.45184817677</v>
      </c>
      <c r="AA15" s="53">
        <v>290467.32684817619</v>
      </c>
      <c r="AB15" s="53">
        <v>306785.89688295103</v>
      </c>
    </row>
    <row r="16" spans="1:28" ht="13.5" customHeight="1">
      <c r="A16" s="50" t="s">
        <v>91</v>
      </c>
      <c r="B16" s="51" t="s">
        <v>96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231.27107142857145</v>
      </c>
      <c r="N16" s="53">
        <v>867.88821428571453</v>
      </c>
      <c r="O16" s="53">
        <v>1356.9560714285719</v>
      </c>
      <c r="P16" s="53">
        <v>1696.816785714286</v>
      </c>
      <c r="Q16" s="53">
        <v>3628.2203571428595</v>
      </c>
      <c r="R16" s="53">
        <v>8811.2343992357146</v>
      </c>
      <c r="S16" s="53">
        <v>14823.867792092859</v>
      </c>
      <c r="T16" s="53">
        <v>23591.713149235711</v>
      </c>
      <c r="U16" s="53">
        <v>28655.361477042836</v>
      </c>
      <c r="V16" s="53">
        <v>34156.141623721378</v>
      </c>
      <c r="W16" s="53">
        <v>38536.657159435628</v>
      </c>
      <c r="X16" s="53">
        <v>43771.341088007015</v>
      </c>
      <c r="Y16" s="53">
        <v>49409.436915814098</v>
      </c>
      <c r="Z16" s="53">
        <v>54279.392272956968</v>
      </c>
      <c r="AA16" s="53">
        <v>66015.362987242654</v>
      </c>
      <c r="AB16" s="53">
        <v>78891.110536978318</v>
      </c>
    </row>
    <row r="17" spans="1:28" ht="25.15" customHeight="1">
      <c r="A17" s="50">
        <v>13</v>
      </c>
      <c r="B17" s="51" t="s">
        <v>79</v>
      </c>
      <c r="C17" s="52">
        <v>98027.700000000274</v>
      </c>
      <c r="D17" s="53">
        <v>107057.76857142894</v>
      </c>
      <c r="E17" s="53">
        <v>112395.75428571462</v>
      </c>
      <c r="F17" s="53">
        <v>117589.59428571448</v>
      </c>
      <c r="G17" s="53">
        <v>121749.72000000016</v>
      </c>
      <c r="H17" s="53">
        <v>126118.88571428589</v>
      </c>
      <c r="I17" s="53">
        <v>131684.28857142877</v>
      </c>
      <c r="J17" s="53">
        <v>133745.4000000002</v>
      </c>
      <c r="K17" s="53">
        <v>134260.53428571453</v>
      </c>
      <c r="L17" s="53">
        <v>135614.12571428591</v>
      </c>
      <c r="M17" s="53">
        <v>135882.31714285727</v>
      </c>
      <c r="N17" s="53">
        <v>137961.80571428579</v>
      </c>
      <c r="O17" s="53">
        <v>138449.37428571438</v>
      </c>
      <c r="P17" s="53">
        <v>138841.61142857152</v>
      </c>
      <c r="Q17" s="53">
        <v>137634.46285714293</v>
      </c>
      <c r="R17" s="53">
        <v>138780.16285714295</v>
      </c>
      <c r="S17" s="53">
        <v>139941.942857143</v>
      </c>
      <c r="T17" s="53">
        <v>141358.74714285723</v>
      </c>
      <c r="U17" s="53">
        <v>141476.47571428583</v>
      </c>
      <c r="V17" s="53">
        <v>141943.94428571445</v>
      </c>
      <c r="W17" s="53">
        <v>142668.1185714287</v>
      </c>
      <c r="X17" s="53">
        <v>143319.35857142875</v>
      </c>
      <c r="Y17" s="53">
        <v>143392.48428954306</v>
      </c>
      <c r="Z17" s="53">
        <v>144406.67286097165</v>
      </c>
      <c r="AA17" s="53">
        <v>145998.01857525736</v>
      </c>
      <c r="AB17" s="53">
        <v>147871.8171505146</v>
      </c>
    </row>
    <row r="18" spans="1:28" ht="25.15" customHeight="1">
      <c r="A18" s="50" t="s">
        <v>92</v>
      </c>
      <c r="B18" s="51" t="s">
        <v>17</v>
      </c>
      <c r="C18" s="52">
        <v>24454.532142857141</v>
      </c>
      <c r="D18" s="53">
        <v>29020.317857142858</v>
      </c>
      <c r="E18" s="53">
        <v>35256.139285714286</v>
      </c>
      <c r="F18" s="53">
        <v>38657.496428571423</v>
      </c>
      <c r="G18" s="53">
        <v>44904.808928571409</v>
      </c>
      <c r="H18" s="53">
        <v>50229.771428571403</v>
      </c>
      <c r="I18" s="53">
        <v>55737.825000000012</v>
      </c>
      <c r="J18" s="53">
        <v>60724.950000000019</v>
      </c>
      <c r="K18" s="53">
        <v>65548.135714285745</v>
      </c>
      <c r="L18" s="53">
        <v>70328.421428571484</v>
      </c>
      <c r="M18" s="53">
        <v>73714.457142857209</v>
      </c>
      <c r="N18" s="53">
        <v>75844.135714285774</v>
      </c>
      <c r="O18" s="53">
        <v>81100.216071428629</v>
      </c>
      <c r="P18" s="53">
        <v>84631.805357142919</v>
      </c>
      <c r="Q18" s="53">
        <v>88644.487500000076</v>
      </c>
      <c r="R18" s="53">
        <v>93607.375000000058</v>
      </c>
      <c r="S18" s="53">
        <v>101720.07142857154</v>
      </c>
      <c r="T18" s="53">
        <v>110168.51607142869</v>
      </c>
      <c r="U18" s="53">
        <v>117859.65892857163</v>
      </c>
      <c r="V18" s="53">
        <v>122832.41785714308</v>
      </c>
      <c r="W18" s="53">
        <v>126751.99285714309</v>
      </c>
      <c r="X18" s="53">
        <v>133792.18928571456</v>
      </c>
      <c r="Y18" s="53">
        <v>140288.4750000003</v>
      </c>
      <c r="Z18" s="53">
        <v>145467.11785714317</v>
      </c>
      <c r="AA18" s="53">
        <v>150359.25000000032</v>
      </c>
      <c r="AB18" s="53">
        <v>156751.22229589321</v>
      </c>
    </row>
    <row r="19" spans="1:28" ht="13.5" customHeight="1">
      <c r="A19" s="50" t="s">
        <v>93</v>
      </c>
      <c r="B19" s="51" t="s">
        <v>97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629.14285714285722</v>
      </c>
      <c r="Q19" s="53">
        <v>629.14285714285722</v>
      </c>
      <c r="R19" s="53">
        <v>1506.3142857142859</v>
      </c>
      <c r="S19" s="53">
        <v>4887.2971428571418</v>
      </c>
      <c r="T19" s="53">
        <v>6952.9257142857132</v>
      </c>
      <c r="U19" s="53">
        <v>11020.868571428571</v>
      </c>
      <c r="V19" s="53">
        <v>13625.834285714291</v>
      </c>
      <c r="W19" s="53">
        <v>15590.216428571435</v>
      </c>
      <c r="X19" s="53">
        <v>18740.102142857158</v>
      </c>
      <c r="Y19" s="53">
        <v>19158.245000000014</v>
      </c>
      <c r="Z19" s="53">
        <v>19395.673571428586</v>
      </c>
      <c r="AA19" s="53">
        <v>21861.765000000025</v>
      </c>
      <c r="AB19" s="53">
        <v>22732.336428571452</v>
      </c>
    </row>
    <row r="20" spans="1:28" ht="25.15" customHeight="1">
      <c r="A20" s="50">
        <v>15</v>
      </c>
      <c r="B20" s="51" t="s">
        <v>18</v>
      </c>
      <c r="C20" s="52">
        <v>43174.799999999981</v>
      </c>
      <c r="D20" s="53">
        <v>47809.285714285717</v>
      </c>
      <c r="E20" s="53">
        <v>52235.880000000019</v>
      </c>
      <c r="F20" s="53">
        <v>54384.857142857138</v>
      </c>
      <c r="G20" s="53">
        <v>56360.400000000023</v>
      </c>
      <c r="H20" s="53">
        <v>58709.228571428619</v>
      </c>
      <c r="I20" s="53">
        <v>59135.92285714289</v>
      </c>
      <c r="J20" s="53">
        <v>61519.208571428615</v>
      </c>
      <c r="K20" s="53">
        <v>60905.871428571452</v>
      </c>
      <c r="L20" s="53">
        <v>61827.025714285737</v>
      </c>
      <c r="M20" s="53">
        <v>62964.685714285741</v>
      </c>
      <c r="N20" s="53">
        <v>63700.345714285737</v>
      </c>
      <c r="O20" s="53">
        <v>64018.500000000029</v>
      </c>
      <c r="P20" s="53">
        <v>63866.31428571431</v>
      </c>
      <c r="Q20" s="53">
        <v>62478.840000000018</v>
      </c>
      <c r="R20" s="53">
        <v>62487.454285714302</v>
      </c>
      <c r="S20" s="53">
        <v>62513.297142857176</v>
      </c>
      <c r="T20" s="53">
        <v>62659.165714285744</v>
      </c>
      <c r="U20" s="53">
        <v>63460.294285714321</v>
      </c>
      <c r="V20" s="53">
        <v>63052.551428571474</v>
      </c>
      <c r="W20" s="53">
        <v>63219.094285714345</v>
      </c>
      <c r="X20" s="53">
        <v>64580.151428571495</v>
      </c>
      <c r="Y20" s="53">
        <v>64677.205714285781</v>
      </c>
      <c r="Z20" s="53">
        <v>64912.662857142925</v>
      </c>
      <c r="AA20" s="53">
        <v>64855.234285714345</v>
      </c>
      <c r="AB20" s="53">
        <v>65584.57714285719</v>
      </c>
    </row>
    <row r="21" spans="1:28" ht="25.15" customHeight="1">
      <c r="A21" s="50" t="s">
        <v>94</v>
      </c>
      <c r="B21" s="51" t="s">
        <v>19</v>
      </c>
      <c r="C21" s="52">
        <v>35925.881428571425</v>
      </c>
      <c r="D21" s="53">
        <v>46323.927857142859</v>
      </c>
      <c r="E21" s="53">
        <v>55650.188571428589</v>
      </c>
      <c r="F21" s="53">
        <v>60865.617142857169</v>
      </c>
      <c r="G21" s="53">
        <v>74122.474285714299</v>
      </c>
      <c r="H21" s="53">
        <v>107397.49571428575</v>
      </c>
      <c r="I21" s="53">
        <v>127852.12428571428</v>
      </c>
      <c r="J21" s="53">
        <v>149634.42428571428</v>
      </c>
      <c r="K21" s="53">
        <v>160975.8646428572</v>
      </c>
      <c r="L21" s="53">
        <v>173881.08964285714</v>
      </c>
      <c r="M21" s="53">
        <v>186814.96428571423</v>
      </c>
      <c r="N21" s="53">
        <v>190286.49999999994</v>
      </c>
      <c r="O21" s="53">
        <v>204970.01428571428</v>
      </c>
      <c r="P21" s="53">
        <v>218997.12857142856</v>
      </c>
      <c r="Q21" s="53">
        <v>237309.36785714282</v>
      </c>
      <c r="R21" s="53">
        <v>244896.2785446785</v>
      </c>
      <c r="S21" s="53">
        <v>272553.47497324995</v>
      </c>
      <c r="T21" s="53">
        <v>308509.84318753571</v>
      </c>
      <c r="U21" s="53">
        <v>353970.61818753573</v>
      </c>
      <c r="V21" s="53">
        <v>388805.2485446785</v>
      </c>
      <c r="W21" s="53">
        <v>409978.23461610719</v>
      </c>
      <c r="X21" s="53">
        <v>453782.94318753574</v>
      </c>
      <c r="Y21" s="53">
        <v>488470.55033039296</v>
      </c>
      <c r="Z21" s="53">
        <v>529604.13961610757</v>
      </c>
      <c r="AA21" s="53">
        <v>581973.41994650045</v>
      </c>
      <c r="AB21" s="53">
        <v>621495.22905364376</v>
      </c>
    </row>
    <row r="22" spans="1:28" ht="13.5" customHeight="1">
      <c r="A22" s="50" t="s">
        <v>95</v>
      </c>
      <c r="B22" s="51" t="s">
        <v>98</v>
      </c>
      <c r="C22" s="52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986.42500000000018</v>
      </c>
      <c r="R22" s="53">
        <v>986.42500000000018</v>
      </c>
      <c r="S22" s="53">
        <v>4144.5285714285719</v>
      </c>
      <c r="T22" s="53">
        <v>6623.0250000000005</v>
      </c>
      <c r="U22" s="53">
        <v>8695.346428571429</v>
      </c>
      <c r="V22" s="53">
        <v>9225.8607142857145</v>
      </c>
      <c r="W22" s="53">
        <v>9225.8607142857145</v>
      </c>
      <c r="X22" s="53">
        <v>16924.53482142857</v>
      </c>
      <c r="Y22" s="53">
        <v>17637.413392857143</v>
      </c>
      <c r="Z22" s="53">
        <v>18839.35982142857</v>
      </c>
      <c r="AA22" s="53">
        <v>24424.680535714288</v>
      </c>
      <c r="AB22" s="53">
        <v>24922.037678571429</v>
      </c>
    </row>
    <row r="23" spans="1:28" ht="25.15" customHeight="1">
      <c r="A23" s="50">
        <v>17</v>
      </c>
      <c r="B23" s="51" t="s">
        <v>20</v>
      </c>
      <c r="C23" s="52">
        <v>152871.28357142856</v>
      </c>
      <c r="D23" s="53">
        <v>168747.15142857144</v>
      </c>
      <c r="E23" s="53">
        <v>179436.55571428573</v>
      </c>
      <c r="F23" s="53">
        <v>192053.94714285713</v>
      </c>
      <c r="G23" s="53">
        <v>214435.52571428561</v>
      </c>
      <c r="H23" s="53">
        <v>228480.61142857134</v>
      </c>
      <c r="I23" s="53">
        <v>240490.25571428557</v>
      </c>
      <c r="J23" s="53">
        <v>247616.22714285689</v>
      </c>
      <c r="K23" s="53">
        <v>251934.81428571412</v>
      </c>
      <c r="L23" s="53">
        <v>258196.9464285713</v>
      </c>
      <c r="M23" s="53">
        <v>273028.56928571413</v>
      </c>
      <c r="N23" s="53">
        <v>290383.58357142843</v>
      </c>
      <c r="O23" s="53">
        <v>293732.25142857124</v>
      </c>
      <c r="P23" s="53">
        <v>289652.9142857141</v>
      </c>
      <c r="Q23" s="53">
        <v>289138.17142857122</v>
      </c>
      <c r="R23" s="53">
        <v>288937.0999999998</v>
      </c>
      <c r="S23" s="53">
        <v>289594.48571428552</v>
      </c>
      <c r="T23" s="53">
        <v>303739.74999999977</v>
      </c>
      <c r="U23" s="53">
        <v>298663.32142857125</v>
      </c>
      <c r="V23" s="53">
        <v>299266.53571428551</v>
      </c>
      <c r="W23" s="53">
        <v>307828.55142857134</v>
      </c>
      <c r="X23" s="53">
        <v>313496.35285714275</v>
      </c>
      <c r="Y23" s="53">
        <v>310306.26857142843</v>
      </c>
      <c r="Z23" s="53">
        <v>309695.01142857131</v>
      </c>
      <c r="AA23" s="53">
        <v>316570.04571428563</v>
      </c>
      <c r="AB23" s="53">
        <v>322247.61714285699</v>
      </c>
    </row>
    <row r="24" spans="1:28" ht="14.1" customHeight="1">
      <c r="A24" s="50">
        <v>18</v>
      </c>
      <c r="B24" s="51" t="s">
        <v>21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350</v>
      </c>
      <c r="I24" s="53">
        <v>2190</v>
      </c>
      <c r="J24" s="53">
        <v>9230</v>
      </c>
      <c r="K24" s="53">
        <v>18600</v>
      </c>
      <c r="L24" s="53">
        <v>18368.400000000001</v>
      </c>
      <c r="M24" s="53">
        <v>18892.142857142855</v>
      </c>
      <c r="N24" s="53">
        <v>17331.071428571431</v>
      </c>
      <c r="O24" s="53">
        <v>14187.500000000002</v>
      </c>
      <c r="P24" s="53">
        <v>12030</v>
      </c>
      <c r="Q24" s="53">
        <v>12587.857142857143</v>
      </c>
      <c r="R24" s="53">
        <v>12886.428571428572</v>
      </c>
      <c r="S24" s="53">
        <v>25870.645785243763</v>
      </c>
      <c r="T24" s="53">
        <v>119608.09812044534</v>
      </c>
      <c r="U24" s="53">
        <v>278083.87558825867</v>
      </c>
      <c r="V24" s="53">
        <v>383988.60612909537</v>
      </c>
      <c r="W24" s="53">
        <v>309923.44774529705</v>
      </c>
      <c r="X24" s="53">
        <v>449415.7944892263</v>
      </c>
      <c r="Y24" s="53">
        <v>570576.37305411685</v>
      </c>
      <c r="Z24" s="53">
        <v>614562.06359799032</v>
      </c>
      <c r="AA24" s="53">
        <v>607105.23975113709</v>
      </c>
      <c r="AB24" s="53">
        <v>432921.18826663058</v>
      </c>
    </row>
    <row r="25" spans="1:28" ht="14.1" customHeight="1">
      <c r="A25" s="50">
        <v>19</v>
      </c>
      <c r="B25" s="51" t="s">
        <v>22</v>
      </c>
      <c r="C25" s="52">
        <v>175005.73333333331</v>
      </c>
      <c r="D25" s="53">
        <v>173279.86666666667</v>
      </c>
      <c r="E25" s="53">
        <v>186009.19999999998</v>
      </c>
      <c r="F25" s="53">
        <v>213937.33333333334</v>
      </c>
      <c r="G25" s="53">
        <v>206871.33333333334</v>
      </c>
      <c r="H25" s="53">
        <v>204567.25333333333</v>
      </c>
      <c r="I25" s="53">
        <v>277669.22666666668</v>
      </c>
      <c r="J25" s="53">
        <v>186040.26666666669</v>
      </c>
      <c r="K25" s="53">
        <v>174633.33333333334</v>
      </c>
      <c r="L25" s="53">
        <v>164264</v>
      </c>
      <c r="M25" s="53">
        <v>205389.86666666667</v>
      </c>
      <c r="N25" s="53">
        <v>216360</v>
      </c>
      <c r="O25" s="53">
        <v>258136</v>
      </c>
      <c r="P25" s="53">
        <v>289863.92</v>
      </c>
      <c r="Q25" s="53">
        <v>315301.54666666669</v>
      </c>
      <c r="R25" s="53">
        <v>324754</v>
      </c>
      <c r="S25" s="53">
        <v>342258.85333333333</v>
      </c>
      <c r="T25" s="53">
        <v>402378.93333333335</v>
      </c>
      <c r="U25" s="53">
        <v>419743.60000000003</v>
      </c>
      <c r="V25" s="53">
        <v>472578.66666666669</v>
      </c>
      <c r="W25" s="53">
        <v>553599.46799999999</v>
      </c>
      <c r="X25" s="53">
        <v>543804.62666666659</v>
      </c>
      <c r="Y25" s="53">
        <v>574385.8666666667</v>
      </c>
      <c r="Z25" s="53">
        <v>640963.20000000007</v>
      </c>
      <c r="AA25" s="53">
        <v>655265.49599999993</v>
      </c>
      <c r="AB25" s="53">
        <v>656147.19866666663</v>
      </c>
    </row>
    <row r="26" spans="1:28" ht="14.1" customHeight="1">
      <c r="A26" s="54">
        <v>20</v>
      </c>
      <c r="B26" s="55" t="s">
        <v>23</v>
      </c>
      <c r="C26" s="56">
        <v>235504.70219435732</v>
      </c>
      <c r="D26" s="57">
        <v>237570.53291536044</v>
      </c>
      <c r="E26" s="57">
        <v>238603.44827586206</v>
      </c>
      <c r="F26" s="57">
        <v>238603.44827586206</v>
      </c>
      <c r="G26" s="57">
        <v>232405.95611285267</v>
      </c>
      <c r="H26" s="57">
        <v>235539.18495297804</v>
      </c>
      <c r="I26" s="57">
        <v>238332.2884012539</v>
      </c>
      <c r="J26" s="57">
        <v>244636.36363636362</v>
      </c>
      <c r="K26" s="57">
        <v>254137.93103448275</v>
      </c>
      <c r="L26" s="57">
        <v>272802.50783699052</v>
      </c>
      <c r="M26" s="57">
        <v>296238.2445141066</v>
      </c>
      <c r="N26" s="57">
        <v>309849.52978056425</v>
      </c>
      <c r="O26" s="57">
        <v>320815.04702194349</v>
      </c>
      <c r="P26" s="57">
        <v>319620.68965517246</v>
      </c>
      <c r="Q26" s="57">
        <v>337131.66144200624</v>
      </c>
      <c r="R26" s="57">
        <v>349253.36990595609</v>
      </c>
      <c r="S26" s="57">
        <v>386112.38244514097</v>
      </c>
      <c r="T26" s="57">
        <v>376346.94514106587</v>
      </c>
      <c r="U26" s="57">
        <v>379259.1489028213</v>
      </c>
      <c r="V26" s="57">
        <v>376706.58150470222</v>
      </c>
      <c r="W26" s="57">
        <v>386765.33228840126</v>
      </c>
      <c r="X26" s="57">
        <v>383338.04388714739</v>
      </c>
      <c r="Y26" s="57">
        <v>394610.45924764889</v>
      </c>
      <c r="Z26" s="57">
        <v>410359.97962382447</v>
      </c>
      <c r="AA26" s="57">
        <v>412783.63166144211</v>
      </c>
      <c r="AB26" s="57">
        <v>420614.590909091</v>
      </c>
    </row>
    <row r="27" spans="1:28" ht="3.2" customHeight="1">
      <c r="A27" s="58"/>
      <c r="B27" s="59"/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ht="15.95" customHeight="1">
      <c r="A28" s="62" t="s">
        <v>24</v>
      </c>
      <c r="B28" s="63" t="s">
        <v>25</v>
      </c>
      <c r="C28" s="64">
        <v>1178027.5411125002</v>
      </c>
      <c r="D28" s="65">
        <v>1155259.7350799998</v>
      </c>
      <c r="E28" s="65">
        <v>1126292.9007079999</v>
      </c>
      <c r="F28" s="65">
        <v>1091632.5352399999</v>
      </c>
      <c r="G28" s="65">
        <v>1060821.1161180001</v>
      </c>
      <c r="H28" s="65">
        <v>1018000.0061999999</v>
      </c>
      <c r="I28" s="65">
        <v>1000009.3562379999</v>
      </c>
      <c r="J28" s="65">
        <v>975818.24372499995</v>
      </c>
      <c r="K28" s="65">
        <v>946460.31258999999</v>
      </c>
      <c r="L28" s="65">
        <v>918871.35713999998</v>
      </c>
      <c r="M28" s="65">
        <v>887906.09359999991</v>
      </c>
      <c r="N28" s="65">
        <v>878748.725874</v>
      </c>
      <c r="O28" s="65">
        <v>868995.10512599978</v>
      </c>
      <c r="P28" s="65">
        <v>863335.65614400001</v>
      </c>
      <c r="Q28" s="65">
        <v>853748.09419500001</v>
      </c>
      <c r="R28" s="65">
        <v>848359.01667499996</v>
      </c>
      <c r="S28" s="65">
        <v>840966.20492999989</v>
      </c>
      <c r="T28" s="65">
        <v>830018.19868499995</v>
      </c>
      <c r="U28" s="65">
        <v>822495.89317499986</v>
      </c>
      <c r="V28" s="65">
        <v>836156.16328750004</v>
      </c>
      <c r="W28" s="65">
        <v>837075.10321500001</v>
      </c>
      <c r="X28" s="65">
        <v>843080.37797100004</v>
      </c>
      <c r="Y28" s="65">
        <v>854962.26835500018</v>
      </c>
      <c r="Z28" s="65">
        <v>872152.36067199998</v>
      </c>
      <c r="AA28" s="65">
        <v>882661.66630799999</v>
      </c>
      <c r="AB28" s="65">
        <v>890812.2057187499</v>
      </c>
    </row>
    <row r="29" spans="1:28" ht="15.95" customHeight="1">
      <c r="A29" s="66" t="s">
        <v>26</v>
      </c>
      <c r="B29" s="67" t="s">
        <v>27</v>
      </c>
      <c r="C29" s="52">
        <v>1263213.6732000001</v>
      </c>
      <c r="D29" s="53">
        <v>1269687.3012000001</v>
      </c>
      <c r="E29" s="53">
        <v>1261243.6834400001</v>
      </c>
      <c r="F29" s="53">
        <v>1246991.9008000002</v>
      </c>
      <c r="G29" s="53">
        <v>1229553.0641999999</v>
      </c>
      <c r="H29" s="53">
        <v>1197576.43998</v>
      </c>
      <c r="I29" s="53">
        <v>1178023.7174799999</v>
      </c>
      <c r="J29" s="53">
        <v>1155427.0567999999</v>
      </c>
      <c r="K29" s="53">
        <v>1125766.4719</v>
      </c>
      <c r="L29" s="53">
        <v>1093007.3981999999</v>
      </c>
      <c r="M29" s="53">
        <v>1063910.1545599999</v>
      </c>
      <c r="N29" s="53">
        <v>1045633.7438000001</v>
      </c>
      <c r="O29" s="53">
        <v>1029442.6217000001</v>
      </c>
      <c r="P29" s="53">
        <v>1010886.4173000001</v>
      </c>
      <c r="Q29" s="53">
        <v>995248.32857999997</v>
      </c>
      <c r="R29" s="53">
        <v>997539.73395999998</v>
      </c>
      <c r="S29" s="53">
        <v>1012401.9263999999</v>
      </c>
      <c r="T29" s="53">
        <v>995767.25456000003</v>
      </c>
      <c r="U29" s="53">
        <v>995402.50698000006</v>
      </c>
      <c r="V29" s="53">
        <v>987753.17619999999</v>
      </c>
      <c r="W29" s="53">
        <v>948449.80379999999</v>
      </c>
      <c r="X29" s="53">
        <v>886217.32300235308</v>
      </c>
      <c r="Y29" s="53">
        <v>848628.72544235294</v>
      </c>
      <c r="Z29" s="53">
        <v>816711.22834823537</v>
      </c>
      <c r="AA29" s="53">
        <v>777106.67650352931</v>
      </c>
      <c r="AB29" s="53">
        <v>768856.94936647057</v>
      </c>
    </row>
    <row r="30" spans="1:28" ht="15.95" customHeight="1">
      <c r="A30" s="66" t="s">
        <v>28</v>
      </c>
      <c r="B30" s="67" t="s">
        <v>29</v>
      </c>
      <c r="C30" s="52">
        <v>402748.64714285743</v>
      </c>
      <c r="D30" s="53">
        <v>453662.46892857185</v>
      </c>
      <c r="E30" s="53">
        <v>495728.58285714337</v>
      </c>
      <c r="F30" s="53">
        <v>531599.49964285758</v>
      </c>
      <c r="G30" s="53">
        <v>587714.9314285717</v>
      </c>
      <c r="H30" s="53">
        <v>656850.14785714331</v>
      </c>
      <c r="I30" s="53">
        <v>711206.01142857189</v>
      </c>
      <c r="J30" s="53">
        <v>763326.00250000006</v>
      </c>
      <c r="K30" s="53">
        <v>801955.86035714252</v>
      </c>
      <c r="L30" s="53">
        <v>835527.06392857095</v>
      </c>
      <c r="M30" s="53">
        <v>876225.67249999905</v>
      </c>
      <c r="N30" s="53">
        <v>914687.00785714167</v>
      </c>
      <c r="O30" s="53">
        <v>946718.28589285607</v>
      </c>
      <c r="P30" s="53">
        <v>968625.61732142768</v>
      </c>
      <c r="Q30" s="53">
        <v>1000577.7087499992</v>
      </c>
      <c r="R30" s="53">
        <v>1032776.7434796278</v>
      </c>
      <c r="S30" s="53">
        <v>1116506.8919434431</v>
      </c>
      <c r="T30" s="53">
        <v>1296449.1068053939</v>
      </c>
      <c r="U30" s="53">
        <v>1524045.3383153002</v>
      </c>
      <c r="V30" s="53">
        <v>1685177.1865028157</v>
      </c>
      <c r="W30" s="53">
        <v>1663918.8372261592</v>
      </c>
      <c r="X30" s="53">
        <v>1888870.9090058026</v>
      </c>
      <c r="Y30" s="53">
        <v>2070709.2266166154</v>
      </c>
      <c r="Z30" s="53">
        <v>2180755.545731918</v>
      </c>
      <c r="AA30" s="53">
        <v>2269630.3436440285</v>
      </c>
      <c r="AB30" s="53">
        <v>2180203.0325794686</v>
      </c>
    </row>
    <row r="31" spans="1:28" ht="15.95" customHeight="1">
      <c r="A31" s="68" t="s">
        <v>30</v>
      </c>
      <c r="B31" s="69" t="s">
        <v>31</v>
      </c>
      <c r="C31" s="56">
        <v>410510.43552769063</v>
      </c>
      <c r="D31" s="57">
        <v>410850.39958202711</v>
      </c>
      <c r="E31" s="57">
        <v>424612.64827586204</v>
      </c>
      <c r="F31" s="57">
        <v>452540.7816091954</v>
      </c>
      <c r="G31" s="57">
        <v>439277.28944618604</v>
      </c>
      <c r="H31" s="57">
        <v>440106.43828631134</v>
      </c>
      <c r="I31" s="57">
        <v>516001.51506792055</v>
      </c>
      <c r="J31" s="57">
        <v>430676.63030303031</v>
      </c>
      <c r="K31" s="57">
        <v>428771.2643678161</v>
      </c>
      <c r="L31" s="57">
        <v>437066.50783699052</v>
      </c>
      <c r="M31" s="57">
        <v>501628.11118077324</v>
      </c>
      <c r="N31" s="57">
        <v>526209.52978056425</v>
      </c>
      <c r="O31" s="57">
        <v>578951.04702194349</v>
      </c>
      <c r="P31" s="57">
        <v>609484.60965517245</v>
      </c>
      <c r="Q31" s="57">
        <v>652433.20810867287</v>
      </c>
      <c r="R31" s="57">
        <v>674007.36990595609</v>
      </c>
      <c r="S31" s="57">
        <v>728371.23577847425</v>
      </c>
      <c r="T31" s="57">
        <v>778725.87847439921</v>
      </c>
      <c r="U31" s="57">
        <v>799002.74890282133</v>
      </c>
      <c r="V31" s="57">
        <v>849285.24817136885</v>
      </c>
      <c r="W31" s="57">
        <v>940364.80028840131</v>
      </c>
      <c r="X31" s="57">
        <v>927142.67055381392</v>
      </c>
      <c r="Y31" s="57">
        <v>968996.32591431565</v>
      </c>
      <c r="Z31" s="57">
        <v>1051323.1796238245</v>
      </c>
      <c r="AA31" s="57">
        <v>1068049.1276614419</v>
      </c>
      <c r="AB31" s="57">
        <v>1076761.7895757577</v>
      </c>
    </row>
    <row r="32" spans="1:28" ht="3.2" customHeight="1">
      <c r="A32" s="58"/>
      <c r="B32" s="59"/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ht="15.95" customHeight="1">
      <c r="A33" s="70" t="s">
        <v>32</v>
      </c>
      <c r="B33" s="71" t="s">
        <v>33</v>
      </c>
      <c r="C33" s="72">
        <v>3254500.2969830483</v>
      </c>
      <c r="D33" s="72">
        <v>3289459.9047905984</v>
      </c>
      <c r="E33" s="72">
        <v>3307877.8152810051</v>
      </c>
      <c r="F33" s="72">
        <v>3322764.7172920527</v>
      </c>
      <c r="G33" s="72">
        <v>3317366.4011927573</v>
      </c>
      <c r="H33" s="72">
        <v>3312533.032323455</v>
      </c>
      <c r="I33" s="72">
        <v>3405240.6002144921</v>
      </c>
      <c r="J33" s="72">
        <v>3325247.9333280302</v>
      </c>
      <c r="K33" s="72">
        <v>3302953.9092149585</v>
      </c>
      <c r="L33" s="72">
        <v>3284472.3271055613</v>
      </c>
      <c r="M33" s="72">
        <v>3329670.0318407724</v>
      </c>
      <c r="N33" s="72">
        <v>3365279.007311706</v>
      </c>
      <c r="O33" s="72">
        <v>3424107.0597407999</v>
      </c>
      <c r="P33" s="72">
        <v>3452332.3004206</v>
      </c>
      <c r="Q33" s="72">
        <v>3502007.339633672</v>
      </c>
      <c r="R33" s="72">
        <v>3552682.8640205837</v>
      </c>
      <c r="S33" s="72">
        <v>3698246.2590519171</v>
      </c>
      <c r="T33" s="72">
        <v>3900960.4385247929</v>
      </c>
      <c r="U33" s="72">
        <v>4140946.4873731215</v>
      </c>
      <c r="V33" s="72">
        <v>4358371.7741616843</v>
      </c>
      <c r="W33" s="72">
        <v>4389808.544529561</v>
      </c>
      <c r="X33" s="72">
        <v>4545311.2805329692</v>
      </c>
      <c r="Y33" s="72">
        <v>4743296.5463282838</v>
      </c>
      <c r="Z33" s="72">
        <v>4920942.314375978</v>
      </c>
      <c r="AA33" s="72">
        <v>4997447.8141169995</v>
      </c>
      <c r="AB33" s="73">
        <v>4916633.977240447</v>
      </c>
    </row>
    <row r="34" spans="1:28" ht="3.2" customHeight="1">
      <c r="A34" s="3"/>
      <c r="B34" s="2"/>
      <c r="C34" s="74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95" customHeight="1">
      <c r="A35" s="62" t="s">
        <v>32</v>
      </c>
      <c r="B35" s="75" t="s">
        <v>88</v>
      </c>
      <c r="C35" s="65">
        <v>3018995.594788691</v>
      </c>
      <c r="D35" s="65">
        <v>3051889.3718752381</v>
      </c>
      <c r="E35" s="65">
        <v>3069274.3670051428</v>
      </c>
      <c r="F35" s="65">
        <v>3084161.2690161904</v>
      </c>
      <c r="G35" s="65">
        <v>3084960.4450799045</v>
      </c>
      <c r="H35" s="65">
        <v>3076993.8473704769</v>
      </c>
      <c r="I35" s="65">
        <v>3166908.3118132381</v>
      </c>
      <c r="J35" s="65">
        <v>3080611.5696916664</v>
      </c>
      <c r="K35" s="65">
        <v>3048815.978180476</v>
      </c>
      <c r="L35" s="65">
        <v>3011669.8192685707</v>
      </c>
      <c r="M35" s="65">
        <v>3033431.7873266656</v>
      </c>
      <c r="N35" s="65">
        <v>3055429.4775311416</v>
      </c>
      <c r="O35" s="65">
        <v>3103292.0127188563</v>
      </c>
      <c r="P35" s="65">
        <v>3132711.6107654274</v>
      </c>
      <c r="Q35" s="65">
        <v>3164875.6781916656</v>
      </c>
      <c r="R35" s="65">
        <v>3203429.4941146276</v>
      </c>
      <c r="S35" s="65">
        <v>3312133.8766067764</v>
      </c>
      <c r="T35" s="65">
        <v>3524613.493383727</v>
      </c>
      <c r="U35" s="65">
        <v>3761687.3384703002</v>
      </c>
      <c r="V35" s="65">
        <v>3981665.1926569822</v>
      </c>
      <c r="W35" s="65">
        <v>4003043.2122411598</v>
      </c>
      <c r="X35" s="65">
        <v>4161973.2366458219</v>
      </c>
      <c r="Y35" s="65">
        <v>4348686.0870806351</v>
      </c>
      <c r="Z35" s="65">
        <v>4510582.3347521536</v>
      </c>
      <c r="AA35" s="65">
        <v>4584664.1824555574</v>
      </c>
      <c r="AB35" s="76">
        <v>4496019.3863313561</v>
      </c>
    </row>
    <row r="36" spans="1:28">
      <c r="P36" s="45"/>
    </row>
    <row r="39" spans="1:28">
      <c r="Y39" s="45"/>
      <c r="Z39" s="45"/>
      <c r="AA39" s="45"/>
    </row>
    <row r="40" spans="1:28">
      <c r="Y40" s="45"/>
      <c r="Z40" s="45"/>
      <c r="AA40" s="45"/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3" orientation="landscape" horizontalDpi="4294967292" verticalDpi="4294967292" r:id="rId1"/>
  <headerFooter alignWithMargins="0">
    <oddHeader>&amp;L&amp;"Arial,Standard"Schweizerische Holzenergiestatistik 2015&amp;C&amp;"Arial,Fett"&amp;12Brennstoffumsatz/-input&amp;"Arial,Standard"
(&amp;10in Kubikmeter, witterungsbereinigt)&amp;R&amp;"Arial,Standard"Tabelle C</oddHeader>
    <oddFooter>&amp;R&amp;"Arial,Standard"&amp;9 30.08.2016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B40"/>
  <sheetViews>
    <sheetView zoomScale="90" zoomScaleNormal="90" workbookViewId="0"/>
  </sheetViews>
  <sheetFormatPr baseColWidth="10" defaultColWidth="11.42578125" defaultRowHeight="12"/>
  <cols>
    <col min="1" max="1" width="5.28515625" style="46" customWidth="1"/>
    <col min="2" max="2" width="32.85546875" style="46" bestFit="1" customWidth="1"/>
    <col min="3" max="28" width="8.28515625" style="46" customWidth="1"/>
    <col min="29" max="16384" width="11.42578125" style="46"/>
  </cols>
  <sheetData>
    <row r="1" spans="1:28" ht="18.75" customHeight="1">
      <c r="A1" s="1" t="s">
        <v>7</v>
      </c>
      <c r="B1" s="1" t="s">
        <v>8</v>
      </c>
      <c r="C1" s="4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</row>
    <row r="2" spans="1:28" ht="14.1" customHeight="1">
      <c r="A2" s="83">
        <v>1</v>
      </c>
      <c r="B2" s="84" t="s">
        <v>9</v>
      </c>
      <c r="C2" s="48">
        <v>16180.81683075</v>
      </c>
      <c r="D2" s="49">
        <v>17271.879555</v>
      </c>
      <c r="E2" s="49">
        <v>18010.697998</v>
      </c>
      <c r="F2" s="49">
        <v>18404.303943999999</v>
      </c>
      <c r="G2" s="49">
        <v>18572.455404150001</v>
      </c>
      <c r="H2" s="49">
        <v>18548.207307999997</v>
      </c>
      <c r="I2" s="49">
        <v>17939.849683500001</v>
      </c>
      <c r="J2" s="49">
        <v>17190.8203675</v>
      </c>
      <c r="K2" s="49">
        <v>16294.014493250001</v>
      </c>
      <c r="L2" s="49">
        <v>15457.5153711</v>
      </c>
      <c r="M2" s="49">
        <v>14549.022678199997</v>
      </c>
      <c r="N2" s="49">
        <v>14080.874578599998</v>
      </c>
      <c r="O2" s="49">
        <v>13814.064987600001</v>
      </c>
      <c r="P2" s="49">
        <v>13278.1808898</v>
      </c>
      <c r="Q2" s="49">
        <v>12725.33548455</v>
      </c>
      <c r="R2" s="49">
        <v>12295.379622099999</v>
      </c>
      <c r="S2" s="49">
        <v>11878.235763599998</v>
      </c>
      <c r="T2" s="49">
        <v>11544.805520299999</v>
      </c>
      <c r="U2" s="49">
        <v>10695.0528333</v>
      </c>
      <c r="V2" s="49">
        <v>9855.4196840000004</v>
      </c>
      <c r="W2" s="49">
        <v>8074.7495984999996</v>
      </c>
      <c r="X2" s="49">
        <v>6941.4947783999996</v>
      </c>
      <c r="Y2" s="49">
        <v>6082.2835046999999</v>
      </c>
      <c r="Z2" s="49">
        <v>5519.6621207999997</v>
      </c>
      <c r="AA2" s="49">
        <v>5143.3973329999999</v>
      </c>
      <c r="AB2" s="49">
        <v>4916.8517075999998</v>
      </c>
    </row>
    <row r="3" spans="1:28" ht="14.1" customHeight="1">
      <c r="A3" s="50">
        <v>2</v>
      </c>
      <c r="B3" s="51" t="s">
        <v>10</v>
      </c>
      <c r="C3" s="52">
        <v>18450.57710925</v>
      </c>
      <c r="D3" s="53">
        <v>22895.949046499998</v>
      </c>
      <c r="E3" s="53">
        <v>27070.619517899999</v>
      </c>
      <c r="F3" s="53">
        <v>30680.825643</v>
      </c>
      <c r="G3" s="53">
        <v>33977.141967149997</v>
      </c>
      <c r="H3" s="53">
        <v>37409.643608550003</v>
      </c>
      <c r="I3" s="53">
        <v>41599.765574249992</v>
      </c>
      <c r="J3" s="53">
        <v>45831.049012124997</v>
      </c>
      <c r="K3" s="53">
        <v>50069.270296499999</v>
      </c>
      <c r="L3" s="53">
        <v>53680.079405699995</v>
      </c>
      <c r="M3" s="53">
        <v>57022.595509574996</v>
      </c>
      <c r="N3" s="53">
        <v>59038.16600117999</v>
      </c>
      <c r="O3" s="53">
        <v>60896.707077567997</v>
      </c>
      <c r="P3" s="53">
        <v>62410.474052136</v>
      </c>
      <c r="Q3" s="53">
        <v>63706.661612306998</v>
      </c>
      <c r="R3" s="53">
        <v>64896.901332479989</v>
      </c>
      <c r="S3" s="53">
        <v>66997.609339499992</v>
      </c>
      <c r="T3" s="53">
        <v>68627.157214069986</v>
      </c>
      <c r="U3" s="53">
        <v>70486.237485299993</v>
      </c>
      <c r="V3" s="53">
        <v>74110.487892249992</v>
      </c>
      <c r="W3" s="53">
        <v>74254.5003096</v>
      </c>
      <c r="X3" s="53">
        <v>73804.899382032003</v>
      </c>
      <c r="Y3" s="53">
        <v>73561.600978866001</v>
      </c>
      <c r="Z3" s="53">
        <v>73821.111530399998</v>
      </c>
      <c r="AA3" s="53">
        <v>73222.688077860003</v>
      </c>
      <c r="AB3" s="53">
        <v>71441.403965316</v>
      </c>
    </row>
    <row r="4" spans="1:28" ht="14.1" customHeight="1">
      <c r="A4" s="50">
        <v>3</v>
      </c>
      <c r="B4" s="51" t="s">
        <v>11</v>
      </c>
      <c r="C4" s="52">
        <v>81726.260674499994</v>
      </c>
      <c r="D4" s="53">
        <v>90670.464575999998</v>
      </c>
      <c r="E4" s="53">
        <v>98946.868185600004</v>
      </c>
      <c r="F4" s="53">
        <v>105109.73701799997</v>
      </c>
      <c r="G4" s="53">
        <v>113417.44425089999</v>
      </c>
      <c r="H4" s="53">
        <v>121406.92614374998</v>
      </c>
      <c r="I4" s="53">
        <v>128767.90438319999</v>
      </c>
      <c r="J4" s="53">
        <v>138205.37815499998</v>
      </c>
      <c r="K4" s="53">
        <v>148525.11894674998</v>
      </c>
      <c r="L4" s="53">
        <v>156098.08235340001</v>
      </c>
      <c r="M4" s="53">
        <v>159977.44034579999</v>
      </c>
      <c r="N4" s="53">
        <v>165912.784877592</v>
      </c>
      <c r="O4" s="53">
        <v>171028.06424419797</v>
      </c>
      <c r="P4" s="53">
        <v>177542.43374447999</v>
      </c>
      <c r="Q4" s="53">
        <v>182789.52657757199</v>
      </c>
      <c r="R4" s="53">
        <v>189974.45136039998</v>
      </c>
      <c r="S4" s="53">
        <v>200146.93227647996</v>
      </c>
      <c r="T4" s="53">
        <v>208556.16755791998</v>
      </c>
      <c r="U4" s="53">
        <v>216780.89046053996</v>
      </c>
      <c r="V4" s="53">
        <v>229737.90201189998</v>
      </c>
      <c r="W4" s="53">
        <v>237785.39568809996</v>
      </c>
      <c r="X4" s="53">
        <v>241665.49915622399</v>
      </c>
      <c r="Y4" s="53">
        <v>246149.458991436</v>
      </c>
      <c r="Z4" s="53">
        <v>252713.03250335998</v>
      </c>
      <c r="AA4" s="53">
        <v>255372.02975761596</v>
      </c>
      <c r="AB4" s="53">
        <v>257991.581513232</v>
      </c>
    </row>
    <row r="5" spans="1:28" ht="14.1" customHeight="1">
      <c r="A5" s="50" t="s">
        <v>71</v>
      </c>
      <c r="B5" s="51" t="s">
        <v>12</v>
      </c>
      <c r="C5" s="52">
        <v>139651.70300640003</v>
      </c>
      <c r="D5" s="53">
        <v>136751.57644121998</v>
      </c>
      <c r="E5" s="53">
        <v>133420.766595792</v>
      </c>
      <c r="F5" s="53">
        <v>130252.86914640001</v>
      </c>
      <c r="G5" s="53">
        <v>126483.650713824</v>
      </c>
      <c r="H5" s="53">
        <v>113774.57603511997</v>
      </c>
      <c r="I5" s="53">
        <v>111850.18360739999</v>
      </c>
      <c r="J5" s="53">
        <v>107076.0513277</v>
      </c>
      <c r="K5" s="53">
        <v>98007.084766499989</v>
      </c>
      <c r="L5" s="53">
        <v>89388.815291160005</v>
      </c>
      <c r="M5" s="53">
        <v>80511.874865659993</v>
      </c>
      <c r="N5" s="53">
        <v>70052.324296607985</v>
      </c>
      <c r="O5" s="53">
        <v>60338.264402327994</v>
      </c>
      <c r="P5" s="53">
        <v>53847.411064704007</v>
      </c>
      <c r="Q5" s="53">
        <v>48028.900050755998</v>
      </c>
      <c r="R5" s="53">
        <v>42487.335160559996</v>
      </c>
      <c r="S5" s="53">
        <v>36875.344841279992</v>
      </c>
      <c r="T5" s="53">
        <v>31177.975884119995</v>
      </c>
      <c r="U5" s="53">
        <v>25014.456309959995</v>
      </c>
      <c r="V5" s="53">
        <v>20739.713653750001</v>
      </c>
      <c r="W5" s="53">
        <v>16485.959954100003</v>
      </c>
      <c r="X5" s="53">
        <v>14921.382123648</v>
      </c>
      <c r="Y5" s="53">
        <v>13598.468156832003</v>
      </c>
      <c r="Z5" s="53">
        <v>12133.052000127998</v>
      </c>
      <c r="AA5" s="53">
        <v>10587.511208807997</v>
      </c>
      <c r="AB5" s="53">
        <v>9230.541135479998</v>
      </c>
    </row>
    <row r="6" spans="1:28" ht="14.1" customHeight="1">
      <c r="A6" s="50" t="s">
        <v>70</v>
      </c>
      <c r="B6" s="51" t="s">
        <v>166</v>
      </c>
      <c r="C6" s="52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168.18984</v>
      </c>
      <c r="L6" s="53">
        <v>280.85904000000005</v>
      </c>
      <c r="M6" s="53">
        <v>517.67399040000009</v>
      </c>
      <c r="N6" s="53">
        <v>870.43692672000009</v>
      </c>
      <c r="O6" s="53">
        <v>1501.5774470400002</v>
      </c>
      <c r="P6" s="53">
        <v>2015.6142643199998</v>
      </c>
      <c r="Q6" s="53">
        <v>2656.9754784000002</v>
      </c>
      <c r="R6" s="53">
        <v>3428.4153095999995</v>
      </c>
      <c r="S6" s="53">
        <v>4775.0739407999999</v>
      </c>
      <c r="T6" s="53">
        <v>5880.1459391999997</v>
      </c>
      <c r="U6" s="53">
        <v>7036.3983959999996</v>
      </c>
      <c r="V6" s="53">
        <v>8345.5826250000009</v>
      </c>
      <c r="W6" s="53">
        <v>9668.9355516000014</v>
      </c>
      <c r="X6" s="53">
        <v>10776.650227200002</v>
      </c>
      <c r="Y6" s="53">
        <v>11913.424351920001</v>
      </c>
      <c r="Z6" s="53">
        <v>12911.751306239999</v>
      </c>
      <c r="AA6" s="53">
        <v>13844.612518559999</v>
      </c>
      <c r="AB6" s="53">
        <v>14685.225859080001</v>
      </c>
    </row>
    <row r="7" spans="1:28" ht="14.1" customHeight="1">
      <c r="A7" s="50">
        <v>5</v>
      </c>
      <c r="B7" s="51" t="s">
        <v>13</v>
      </c>
      <c r="C7" s="52">
        <v>308426.66347106249</v>
      </c>
      <c r="D7" s="53">
        <v>294803.45306891995</v>
      </c>
      <c r="E7" s="53">
        <v>281003.31511466397</v>
      </c>
      <c r="F7" s="53">
        <v>267217.45818767999</v>
      </c>
      <c r="G7" s="53">
        <v>253744.62715589398</v>
      </c>
      <c r="H7" s="53">
        <v>241889.61126077996</v>
      </c>
      <c r="I7" s="53">
        <v>233466.548282064</v>
      </c>
      <c r="J7" s="53">
        <v>225484.88632487995</v>
      </c>
      <c r="K7" s="53">
        <v>217043.74583775</v>
      </c>
      <c r="L7" s="53">
        <v>211114.98482302797</v>
      </c>
      <c r="M7" s="53">
        <v>203797.75471582499</v>
      </c>
      <c r="N7" s="53">
        <v>204108.07512195001</v>
      </c>
      <c r="O7" s="53">
        <v>203813.6394672</v>
      </c>
      <c r="P7" s="53">
        <v>202632.9123654</v>
      </c>
      <c r="Q7" s="53">
        <v>200230.57688265</v>
      </c>
      <c r="R7" s="53">
        <v>197177.01574117501</v>
      </c>
      <c r="S7" s="53">
        <v>193927.46201774999</v>
      </c>
      <c r="T7" s="53">
        <v>189708.11531977498</v>
      </c>
      <c r="U7" s="53">
        <v>187995.50311387499</v>
      </c>
      <c r="V7" s="53">
        <v>195279.81741371247</v>
      </c>
      <c r="W7" s="53">
        <v>203338.935212985</v>
      </c>
      <c r="X7" s="53">
        <v>210584.08058067903</v>
      </c>
      <c r="Y7" s="53">
        <v>219619.35526599904</v>
      </c>
      <c r="Z7" s="53">
        <v>229399.59436214398</v>
      </c>
      <c r="AA7" s="53">
        <v>239343.12830660399</v>
      </c>
      <c r="AB7" s="53">
        <v>247803.00502414271</v>
      </c>
    </row>
    <row r="8" spans="1:28" ht="14.1" customHeight="1">
      <c r="A8" s="50">
        <v>6</v>
      </c>
      <c r="B8" s="51" t="s">
        <v>14</v>
      </c>
      <c r="C8" s="52">
        <v>295794.2772135</v>
      </c>
      <c r="D8" s="53">
        <v>280741.98477599997</v>
      </c>
      <c r="E8" s="53">
        <v>263080.36749700794</v>
      </c>
      <c r="F8" s="53">
        <v>244176.21269183996</v>
      </c>
      <c r="G8" s="53">
        <v>226731.10163457599</v>
      </c>
      <c r="H8" s="53">
        <v>208189.87112639999</v>
      </c>
      <c r="I8" s="53">
        <v>194100.48822904</v>
      </c>
      <c r="J8" s="53">
        <v>175842.06439071998</v>
      </c>
      <c r="K8" s="53">
        <v>157607.15082372</v>
      </c>
      <c r="L8" s="53">
        <v>141172.50670723201</v>
      </c>
      <c r="M8" s="53">
        <v>127923.391628</v>
      </c>
      <c r="N8" s="53">
        <v>123287.351344</v>
      </c>
      <c r="O8" s="53">
        <v>118570.964731</v>
      </c>
      <c r="P8" s="53">
        <v>113837.65388100001</v>
      </c>
      <c r="Q8" s="53">
        <v>108180.99817739999</v>
      </c>
      <c r="R8" s="53">
        <v>103826.2879846</v>
      </c>
      <c r="S8" s="53">
        <v>93628.66928039999</v>
      </c>
      <c r="T8" s="53">
        <v>84351.700921799988</v>
      </c>
      <c r="U8" s="53">
        <v>75974.540493599998</v>
      </c>
      <c r="V8" s="53">
        <v>65383.534030000003</v>
      </c>
      <c r="W8" s="53">
        <v>54234.593181600001</v>
      </c>
      <c r="X8" s="53">
        <v>49400.154133199998</v>
      </c>
      <c r="Y8" s="53">
        <v>45695.541933599998</v>
      </c>
      <c r="Z8" s="53">
        <v>42468.847199999997</v>
      </c>
      <c r="AA8" s="53">
        <v>39037.0508568</v>
      </c>
      <c r="AB8" s="53">
        <v>36373.476746879998</v>
      </c>
    </row>
    <row r="9" spans="1:28" ht="14.1" customHeight="1">
      <c r="A9" s="50">
        <v>7</v>
      </c>
      <c r="B9" s="51" t="s">
        <v>15</v>
      </c>
      <c r="C9" s="52">
        <v>354213.08383500006</v>
      </c>
      <c r="D9" s="53">
        <v>346421.97185999999</v>
      </c>
      <c r="E9" s="53">
        <v>337019.28242</v>
      </c>
      <c r="F9" s="53">
        <v>327535.74307999999</v>
      </c>
      <c r="G9" s="53">
        <v>317783.98804500001</v>
      </c>
      <c r="H9" s="53">
        <v>306177.69609799999</v>
      </c>
      <c r="I9" s="53">
        <v>294477.429886</v>
      </c>
      <c r="J9" s="53">
        <v>283070.66566999996</v>
      </c>
      <c r="K9" s="53">
        <v>271235.88589500001</v>
      </c>
      <c r="L9" s="53">
        <v>259989.757896</v>
      </c>
      <c r="M9" s="53">
        <v>248329.94815299998</v>
      </c>
      <c r="N9" s="53">
        <v>237035.98750599998</v>
      </c>
      <c r="O9" s="53">
        <v>225046.401063</v>
      </c>
      <c r="P9" s="53">
        <v>213185.03024699999</v>
      </c>
      <c r="Q9" s="53">
        <v>200953.638099</v>
      </c>
      <c r="R9" s="53">
        <v>188678.74313399999</v>
      </c>
      <c r="S9" s="53">
        <v>173888.44505399998</v>
      </c>
      <c r="T9" s="53">
        <v>154944.27482299999</v>
      </c>
      <c r="U9" s="53">
        <v>140292.74097299998</v>
      </c>
      <c r="V9" s="53">
        <v>126641.09901999999</v>
      </c>
      <c r="W9" s="53">
        <v>104385.54484800001</v>
      </c>
      <c r="X9" s="53">
        <v>84976.629893999998</v>
      </c>
      <c r="Y9" s="53">
        <v>68689.987080000006</v>
      </c>
      <c r="Z9" s="53">
        <v>53365.554831999994</v>
      </c>
      <c r="AA9" s="53">
        <v>41119.490956000001</v>
      </c>
      <c r="AB9" s="53">
        <v>38695.612236749999</v>
      </c>
    </row>
    <row r="10" spans="1:28" ht="14.1" customHeight="1">
      <c r="A10" s="50">
        <v>8</v>
      </c>
      <c r="B10" s="51" t="s">
        <v>74</v>
      </c>
      <c r="C10" s="52">
        <v>397282.00075199996</v>
      </c>
      <c r="D10" s="53">
        <v>405277.45919999998</v>
      </c>
      <c r="E10" s="53">
        <v>406558.33271999995</v>
      </c>
      <c r="F10" s="53">
        <v>406069.87324799999</v>
      </c>
      <c r="G10" s="53">
        <v>404135.36281080003</v>
      </c>
      <c r="H10" s="53">
        <v>395938.08629999997</v>
      </c>
      <c r="I10" s="53">
        <v>397156.99375919998</v>
      </c>
      <c r="J10" s="53">
        <v>396362.24261399999</v>
      </c>
      <c r="K10" s="53">
        <v>392874.39991799998</v>
      </c>
      <c r="L10" s="53">
        <v>387571.29063840001</v>
      </c>
      <c r="M10" s="53">
        <v>385832.43050879997</v>
      </c>
      <c r="N10" s="53">
        <v>387088.14922800002</v>
      </c>
      <c r="O10" s="53">
        <v>384798.69028440001</v>
      </c>
      <c r="P10" s="53">
        <v>377871.57376559998</v>
      </c>
      <c r="Q10" s="53">
        <v>371238.73094520002</v>
      </c>
      <c r="R10" s="53">
        <v>363318.70787280001</v>
      </c>
      <c r="S10" s="53">
        <v>356508.661716</v>
      </c>
      <c r="T10" s="53">
        <v>348640.93438200001</v>
      </c>
      <c r="U10" s="53">
        <v>343584.01458719996</v>
      </c>
      <c r="V10" s="53">
        <v>336426.28541999997</v>
      </c>
      <c r="W10" s="53">
        <v>313609.7270592</v>
      </c>
      <c r="X10" s="53">
        <v>284253.02242051769</v>
      </c>
      <c r="Y10" s="53">
        <v>264560.92464451765</v>
      </c>
      <c r="Z10" s="53">
        <v>246448.44980216472</v>
      </c>
      <c r="AA10" s="53">
        <v>222665.83742004706</v>
      </c>
      <c r="AB10" s="53">
        <v>215596.22761567059</v>
      </c>
    </row>
    <row r="11" spans="1:28" ht="14.1" customHeight="1">
      <c r="A11" s="50">
        <v>9</v>
      </c>
      <c r="B11" s="51" t="s">
        <v>75</v>
      </c>
      <c r="C11" s="52">
        <v>6649.7759999999998</v>
      </c>
      <c r="D11" s="53">
        <v>7212.72</v>
      </c>
      <c r="E11" s="53">
        <v>8136.3</v>
      </c>
      <c r="F11" s="53">
        <v>9411.7199999999993</v>
      </c>
      <c r="G11" s="53">
        <v>10959.815999999999</v>
      </c>
      <c r="H11" s="53">
        <v>12754.199999999999</v>
      </c>
      <c r="I11" s="53">
        <v>14337.48</v>
      </c>
      <c r="J11" s="53">
        <v>15639.288</v>
      </c>
      <c r="K11" s="53">
        <v>16765.175999999999</v>
      </c>
      <c r="L11" s="53">
        <v>17829.491999999998</v>
      </c>
      <c r="M11" s="53">
        <v>19219.259999999998</v>
      </c>
      <c r="N11" s="53">
        <v>21400.667999999998</v>
      </c>
      <c r="O11" s="53">
        <v>22913.579999999998</v>
      </c>
      <c r="P11" s="53">
        <v>24021.876</v>
      </c>
      <c r="Q11" s="53">
        <v>25226.928</v>
      </c>
      <c r="R11" s="53">
        <v>26282.448</v>
      </c>
      <c r="S11" s="53">
        <v>27118.067999999999</v>
      </c>
      <c r="T11" s="53">
        <v>27786.563999999998</v>
      </c>
      <c r="U11" s="53">
        <v>28727.736000000001</v>
      </c>
      <c r="V11" s="53">
        <v>29176.331999999999</v>
      </c>
      <c r="W11" s="53">
        <v>29572.151999999998</v>
      </c>
      <c r="X11" s="53">
        <v>29650.798588235291</v>
      </c>
      <c r="Y11" s="53">
        <v>29598.02258823529</v>
      </c>
      <c r="Z11" s="53">
        <v>28999.894588235293</v>
      </c>
      <c r="AA11" s="53">
        <v>28190.662588235293</v>
      </c>
      <c r="AB11" s="53">
        <v>26950.426588235292</v>
      </c>
    </row>
    <row r="12" spans="1:28" ht="14.1" customHeight="1">
      <c r="A12" s="50">
        <v>10</v>
      </c>
      <c r="B12" s="51" t="s">
        <v>16</v>
      </c>
      <c r="C12" s="52">
        <v>149311.4103936</v>
      </c>
      <c r="D12" s="53">
        <v>148949.94756960002</v>
      </c>
      <c r="E12" s="53">
        <v>146578.00519152</v>
      </c>
      <c r="F12" s="53">
        <v>142638.93015840001</v>
      </c>
      <c r="G12" s="53">
        <v>137483.04612779999</v>
      </c>
      <c r="H12" s="53">
        <v>130625.81637983999</v>
      </c>
      <c r="I12" s="53">
        <v>122274.16215263997</v>
      </c>
      <c r="J12" s="53">
        <v>113329.85112539999</v>
      </c>
      <c r="K12" s="53">
        <v>102824.8833222</v>
      </c>
      <c r="L12" s="53">
        <v>90785.932261199996</v>
      </c>
      <c r="M12" s="53">
        <v>77363.180230679995</v>
      </c>
      <c r="N12" s="53">
        <v>62690.837126400002</v>
      </c>
      <c r="O12" s="53">
        <v>52492.7089872</v>
      </c>
      <c r="P12" s="53">
        <v>45013.556827799999</v>
      </c>
      <c r="Q12" s="53">
        <v>39043.998289439995</v>
      </c>
      <c r="R12" s="53">
        <v>34881.835673879992</v>
      </c>
      <c r="S12" s="53">
        <v>31421.323645199995</v>
      </c>
      <c r="T12" s="53">
        <v>28512.589182479998</v>
      </c>
      <c r="U12" s="53">
        <v>25742.669057639996</v>
      </c>
      <c r="V12" s="53">
        <v>22193.936139599999</v>
      </c>
      <c r="W12" s="53">
        <v>19056.025591199999</v>
      </c>
      <c r="X12" s="53">
        <v>16538.74813656</v>
      </c>
      <c r="Y12" s="53">
        <v>14601.777634079999</v>
      </c>
      <c r="Z12" s="53">
        <v>12829.512055679998</v>
      </c>
      <c r="AA12" s="53">
        <v>11091.168779039999</v>
      </c>
      <c r="AB12" s="53">
        <v>9732.8282713199987</v>
      </c>
    </row>
    <row r="13" spans="1:28">
      <c r="A13" s="50" t="s">
        <v>73</v>
      </c>
      <c r="B13" s="51" t="s">
        <v>76</v>
      </c>
      <c r="C13" s="52">
        <v>21328.14645</v>
      </c>
      <c r="D13" s="53">
        <v>26336.445299999999</v>
      </c>
      <c r="E13" s="53">
        <v>30238.671060000001</v>
      </c>
      <c r="F13" s="53">
        <v>32765.241599999998</v>
      </c>
      <c r="G13" s="53">
        <v>35663.785649999998</v>
      </c>
      <c r="H13" s="53">
        <v>37311.406604999996</v>
      </c>
      <c r="I13" s="53">
        <v>40678.772129999998</v>
      </c>
      <c r="J13" s="53">
        <v>44465.188950000003</v>
      </c>
      <c r="K13" s="53">
        <v>47018.512125000001</v>
      </c>
      <c r="L13" s="53">
        <v>49688.595990000002</v>
      </c>
      <c r="M13" s="53">
        <v>51170.428439999996</v>
      </c>
      <c r="N13" s="53">
        <v>54440.93331</v>
      </c>
      <c r="O13" s="53">
        <v>58237.148925000001</v>
      </c>
      <c r="P13" s="53">
        <v>61216.959735000004</v>
      </c>
      <c r="Q13" s="53">
        <v>61678.025504999998</v>
      </c>
      <c r="R13" s="53">
        <v>64245.806819999998</v>
      </c>
      <c r="S13" s="53">
        <v>67632.217919999996</v>
      </c>
      <c r="T13" s="53">
        <v>69926.988689999998</v>
      </c>
      <c r="U13" s="53">
        <v>74291.365214999998</v>
      </c>
      <c r="V13" s="53">
        <v>77655.503249999994</v>
      </c>
      <c r="W13" s="53">
        <v>82694.34693</v>
      </c>
      <c r="X13" s="53">
        <v>79777.201828235295</v>
      </c>
      <c r="Y13" s="53">
        <v>78122.057818235306</v>
      </c>
      <c r="Z13" s="53">
        <v>78378.5956235294</v>
      </c>
      <c r="AA13" s="53">
        <v>77091.099575294109</v>
      </c>
      <c r="AB13" s="53">
        <v>75221.473912941176</v>
      </c>
    </row>
    <row r="14" spans="1:28" ht="13.5" customHeight="1">
      <c r="A14" s="50" t="s">
        <v>72</v>
      </c>
      <c r="B14" s="51" t="s">
        <v>77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694.11680000000001</v>
      </c>
      <c r="L14" s="53">
        <v>1805.5224000000003</v>
      </c>
      <c r="M14" s="53">
        <v>4421.1288000000004</v>
      </c>
      <c r="N14" s="53">
        <v>10264.586400000002</v>
      </c>
      <c r="O14" s="53">
        <v>17507.108640000002</v>
      </c>
      <c r="P14" s="53">
        <v>25833.952080000003</v>
      </c>
      <c r="Q14" s="53">
        <v>36749.706480000001</v>
      </c>
      <c r="R14" s="53">
        <v>57860.651920000004</v>
      </c>
      <c r="S14" s="53">
        <v>87718.62096</v>
      </c>
      <c r="T14" s="53">
        <v>101514.05160000001</v>
      </c>
      <c r="U14" s="53">
        <v>117737.95536000001</v>
      </c>
      <c r="V14" s="53">
        <v>132013.092</v>
      </c>
      <c r="W14" s="53">
        <v>145593.63312000001</v>
      </c>
      <c r="X14" s="53">
        <v>153122.19312000001</v>
      </c>
      <c r="Y14" s="53">
        <v>164115.47568000003</v>
      </c>
      <c r="Z14" s="53">
        <v>175423.6096</v>
      </c>
      <c r="AA14" s="53">
        <v>185314.35391999999</v>
      </c>
      <c r="AB14" s="53">
        <v>192425.05296</v>
      </c>
    </row>
    <row r="15" spans="1:28" ht="25.15" customHeight="1">
      <c r="A15" s="50" t="s">
        <v>90</v>
      </c>
      <c r="B15" s="51" t="s">
        <v>78</v>
      </c>
      <c r="C15" s="52">
        <v>40857.104700000011</v>
      </c>
      <c r="D15" s="53">
        <v>46279.598805000023</v>
      </c>
      <c r="E15" s="53">
        <v>51397.938990000075</v>
      </c>
      <c r="F15" s="53">
        <v>57568.597425000211</v>
      </c>
      <c r="G15" s="53">
        <v>64416.134115000234</v>
      </c>
      <c r="H15" s="53">
        <v>72387.275130000271</v>
      </c>
      <c r="I15" s="53">
        <v>79621.793370000305</v>
      </c>
      <c r="J15" s="53">
        <v>85324.00045500003</v>
      </c>
      <c r="K15" s="53">
        <v>92832.121439999566</v>
      </c>
      <c r="L15" s="53">
        <v>99245.152529999366</v>
      </c>
      <c r="M15" s="53">
        <v>105493.88618999928</v>
      </c>
      <c r="N15" s="53">
        <v>117011.67916499903</v>
      </c>
      <c r="O15" s="53">
        <v>125972.33879249918</v>
      </c>
      <c r="P15" s="53">
        <v>133904.78165249931</v>
      </c>
      <c r="Q15" s="53">
        <v>141739.46075249926</v>
      </c>
      <c r="R15" s="53">
        <v>152176.76307321357</v>
      </c>
      <c r="S15" s="53">
        <v>169586.85933321362</v>
      </c>
      <c r="T15" s="53">
        <v>180398.77500870082</v>
      </c>
      <c r="U15" s="53">
        <v>187946.95197870073</v>
      </c>
      <c r="V15" s="53">
        <v>193124.91884798641</v>
      </c>
      <c r="W15" s="53">
        <v>203206.37725298552</v>
      </c>
      <c r="X15" s="53">
        <v>212386.72739927124</v>
      </c>
      <c r="Y15" s="53">
        <v>225706.68709855725</v>
      </c>
      <c r="Z15" s="53">
        <v>236536.06026355753</v>
      </c>
      <c r="AA15" s="53">
        <v>245735.35851355706</v>
      </c>
      <c r="AB15" s="53">
        <v>259540.86876297655</v>
      </c>
    </row>
    <row r="16" spans="1:28" ht="13.5" customHeight="1">
      <c r="A16" s="50" t="s">
        <v>91</v>
      </c>
      <c r="B16" s="51" t="s">
        <v>96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157.26432857142859</v>
      </c>
      <c r="N16" s="53">
        <v>590.1639857142859</v>
      </c>
      <c r="O16" s="53">
        <v>922.73012857142896</v>
      </c>
      <c r="P16" s="53">
        <v>1153.8354142857145</v>
      </c>
      <c r="Q16" s="53">
        <v>2467.1898428571444</v>
      </c>
      <c r="R16" s="53">
        <v>5991.6393914802866</v>
      </c>
      <c r="S16" s="53">
        <v>10080.230098623144</v>
      </c>
      <c r="T16" s="53">
        <v>16042.364941480284</v>
      </c>
      <c r="U16" s="53">
        <v>19485.645804389129</v>
      </c>
      <c r="V16" s="53">
        <v>23226.176304130538</v>
      </c>
      <c r="W16" s="53">
        <v>26204.926868416231</v>
      </c>
      <c r="X16" s="53">
        <v>29764.511939844771</v>
      </c>
      <c r="Y16" s="53">
        <v>33598.417102753592</v>
      </c>
      <c r="Z16" s="53">
        <v>36909.986745610739</v>
      </c>
      <c r="AA16" s="53">
        <v>44890.446831325011</v>
      </c>
      <c r="AB16" s="53">
        <v>53645.955165145257</v>
      </c>
    </row>
    <row r="17" spans="1:28" ht="25.15" customHeight="1">
      <c r="A17" s="50">
        <v>13</v>
      </c>
      <c r="B17" s="51" t="s">
        <v>79</v>
      </c>
      <c r="C17" s="52">
        <v>66658.836000000185</v>
      </c>
      <c r="D17" s="53">
        <v>72799.282628571687</v>
      </c>
      <c r="E17" s="53">
        <v>76429.112914285943</v>
      </c>
      <c r="F17" s="53">
        <v>79960.924114285852</v>
      </c>
      <c r="G17" s="53">
        <v>82789.80960000011</v>
      </c>
      <c r="H17" s="53">
        <v>85760.842285714418</v>
      </c>
      <c r="I17" s="53">
        <v>89545.316228571566</v>
      </c>
      <c r="J17" s="53">
        <v>90946.872000000134</v>
      </c>
      <c r="K17" s="53">
        <v>91297.163314285892</v>
      </c>
      <c r="L17" s="53">
        <v>92217.605485714419</v>
      </c>
      <c r="M17" s="53">
        <v>92399.975657142946</v>
      </c>
      <c r="N17" s="53">
        <v>93814.027885714342</v>
      </c>
      <c r="O17" s="53">
        <v>94145.574514285792</v>
      </c>
      <c r="P17" s="53">
        <v>94412.295771428631</v>
      </c>
      <c r="Q17" s="53">
        <v>93591.434742857207</v>
      </c>
      <c r="R17" s="53">
        <v>94370.510742857208</v>
      </c>
      <c r="S17" s="53">
        <v>95160.521142857251</v>
      </c>
      <c r="T17" s="53">
        <v>96123.94805714293</v>
      </c>
      <c r="U17" s="53">
        <v>96204.003485714376</v>
      </c>
      <c r="V17" s="53">
        <v>96521.882114285836</v>
      </c>
      <c r="W17" s="53">
        <v>97014.320628571528</v>
      </c>
      <c r="X17" s="53">
        <v>97457.16382857156</v>
      </c>
      <c r="Y17" s="53">
        <v>97506.889316889283</v>
      </c>
      <c r="Z17" s="53">
        <v>98196.537545460727</v>
      </c>
      <c r="AA17" s="53">
        <v>99278.652631175006</v>
      </c>
      <c r="AB17" s="53">
        <v>100552.83566234994</v>
      </c>
    </row>
    <row r="18" spans="1:28" ht="25.15" customHeight="1">
      <c r="A18" s="50" t="s">
        <v>92</v>
      </c>
      <c r="B18" s="51" t="s">
        <v>17</v>
      </c>
      <c r="C18" s="52">
        <v>20688.53419285714</v>
      </c>
      <c r="D18" s="53">
        <v>24551.188907142856</v>
      </c>
      <c r="E18" s="53">
        <v>29826.693835714286</v>
      </c>
      <c r="F18" s="53">
        <v>32704.241978571423</v>
      </c>
      <c r="G18" s="53">
        <v>37989.468353571414</v>
      </c>
      <c r="H18" s="53">
        <v>42494.386628571403</v>
      </c>
      <c r="I18" s="53">
        <v>47154.199950000009</v>
      </c>
      <c r="J18" s="53">
        <v>51373.307700000012</v>
      </c>
      <c r="K18" s="53">
        <v>55453.722814285742</v>
      </c>
      <c r="L18" s="53">
        <v>59497.844528571477</v>
      </c>
      <c r="M18" s="53">
        <v>62362.430742857199</v>
      </c>
      <c r="N18" s="53">
        <v>64164.138814285761</v>
      </c>
      <c r="O18" s="53">
        <v>68610.782796428612</v>
      </c>
      <c r="P18" s="53">
        <v>71598.507332142908</v>
      </c>
      <c r="Q18" s="53">
        <v>74993.236425000068</v>
      </c>
      <c r="R18" s="53">
        <v>79191.839250000048</v>
      </c>
      <c r="S18" s="53">
        <v>86055.180428571519</v>
      </c>
      <c r="T18" s="53">
        <v>93202.564596428667</v>
      </c>
      <c r="U18" s="53">
        <v>99709.271453571593</v>
      </c>
      <c r="V18" s="53">
        <v>103916.22550714304</v>
      </c>
      <c r="W18" s="53">
        <v>107232.18595714305</v>
      </c>
      <c r="X18" s="53">
        <v>113188.19213571452</v>
      </c>
      <c r="Y18" s="53">
        <v>118684.04985000024</v>
      </c>
      <c r="Z18" s="53">
        <v>123065.18170714311</v>
      </c>
      <c r="AA18" s="53">
        <v>127203.92550000027</v>
      </c>
      <c r="AB18" s="53">
        <v>132611.53406232566</v>
      </c>
    </row>
    <row r="19" spans="1:28" ht="13.5" customHeight="1">
      <c r="A19" s="50" t="s">
        <v>93</v>
      </c>
      <c r="B19" s="51" t="s">
        <v>97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427.81714285714293</v>
      </c>
      <c r="Q19" s="53">
        <v>427.81714285714293</v>
      </c>
      <c r="R19" s="53">
        <v>1024.2937142857145</v>
      </c>
      <c r="S19" s="53">
        <v>3323.3620571428569</v>
      </c>
      <c r="T19" s="53">
        <v>4727.9894857142854</v>
      </c>
      <c r="U19" s="53">
        <v>7494.1906285714285</v>
      </c>
      <c r="V19" s="53">
        <v>9265.5673142857177</v>
      </c>
      <c r="W19" s="53">
        <v>10601.347171428577</v>
      </c>
      <c r="X19" s="53">
        <v>12743.269457142869</v>
      </c>
      <c r="Y19" s="53">
        <v>13027.60660000001</v>
      </c>
      <c r="Z19" s="53">
        <v>13189.058028571439</v>
      </c>
      <c r="AA19" s="53">
        <v>14866.000200000019</v>
      </c>
      <c r="AB19" s="53">
        <v>15457.988771428589</v>
      </c>
    </row>
    <row r="20" spans="1:28" ht="25.15" customHeight="1">
      <c r="A20" s="50">
        <v>15</v>
      </c>
      <c r="B20" s="51" t="s">
        <v>18</v>
      </c>
      <c r="C20" s="52">
        <v>29358.86399999999</v>
      </c>
      <c r="D20" s="53">
        <v>32510.314285714288</v>
      </c>
      <c r="E20" s="53">
        <v>35520.398400000013</v>
      </c>
      <c r="F20" s="53">
        <v>36981.702857142853</v>
      </c>
      <c r="G20" s="53">
        <v>38325.072000000022</v>
      </c>
      <c r="H20" s="53">
        <v>39922.275428571462</v>
      </c>
      <c r="I20" s="53">
        <v>40212.427542857171</v>
      </c>
      <c r="J20" s="53">
        <v>41833.061828571459</v>
      </c>
      <c r="K20" s="53">
        <v>41415.992571428593</v>
      </c>
      <c r="L20" s="53">
        <v>42042.377485714307</v>
      </c>
      <c r="M20" s="53">
        <v>42815.986285714309</v>
      </c>
      <c r="N20" s="53">
        <v>43316.235085714303</v>
      </c>
      <c r="O20" s="53">
        <v>43532.580000000024</v>
      </c>
      <c r="P20" s="53">
        <v>43429.093714285736</v>
      </c>
      <c r="Q20" s="53">
        <v>42485.611200000014</v>
      </c>
      <c r="R20" s="53">
        <v>42491.468914285731</v>
      </c>
      <c r="S20" s="53">
        <v>42509.042057142884</v>
      </c>
      <c r="T20" s="53">
        <v>42608.232685714313</v>
      </c>
      <c r="U20" s="53">
        <v>43153.000114285744</v>
      </c>
      <c r="V20" s="53">
        <v>42875.734971428603</v>
      </c>
      <c r="W20" s="53">
        <v>42988.984114285755</v>
      </c>
      <c r="X20" s="53">
        <v>43914.502971428621</v>
      </c>
      <c r="Y20" s="53">
        <v>43980.499885714336</v>
      </c>
      <c r="Z20" s="53">
        <v>44140.610742857192</v>
      </c>
      <c r="AA20" s="53">
        <v>44101.559314285754</v>
      </c>
      <c r="AB20" s="53">
        <v>44597.51245714289</v>
      </c>
    </row>
    <row r="21" spans="1:28" ht="25.15" customHeight="1">
      <c r="A21" s="50" t="s">
        <v>94</v>
      </c>
      <c r="B21" s="51" t="s">
        <v>19</v>
      </c>
      <c r="C21" s="52">
        <v>30393.295688571427</v>
      </c>
      <c r="D21" s="53">
        <v>39190.042967142857</v>
      </c>
      <c r="E21" s="53">
        <v>47080.059531428582</v>
      </c>
      <c r="F21" s="53">
        <v>51492.312102857162</v>
      </c>
      <c r="G21" s="53">
        <v>62707.613245714296</v>
      </c>
      <c r="H21" s="53">
        <v>90858.28137428574</v>
      </c>
      <c r="I21" s="53">
        <v>108162.89714571428</v>
      </c>
      <c r="J21" s="53">
        <v>126590.72294571428</v>
      </c>
      <c r="K21" s="53">
        <v>136185.58148785718</v>
      </c>
      <c r="L21" s="53">
        <v>147103.40183785715</v>
      </c>
      <c r="M21" s="53">
        <v>158045.45978571422</v>
      </c>
      <c r="N21" s="53">
        <v>160982.37899999996</v>
      </c>
      <c r="O21" s="53">
        <v>173404.63208571429</v>
      </c>
      <c r="P21" s="53">
        <v>185271.57077142855</v>
      </c>
      <c r="Q21" s="53">
        <v>200763.72520714282</v>
      </c>
      <c r="R21" s="53">
        <v>207182.251648798</v>
      </c>
      <c r="S21" s="53">
        <v>230580.23982736946</v>
      </c>
      <c r="T21" s="53">
        <v>260999.3273366552</v>
      </c>
      <c r="U21" s="53">
        <v>299459.14298665524</v>
      </c>
      <c r="V21" s="53">
        <v>328929.24026879802</v>
      </c>
      <c r="W21" s="53">
        <v>346841.5864852267</v>
      </c>
      <c r="X21" s="53">
        <v>383900.36993665522</v>
      </c>
      <c r="Y21" s="53">
        <v>413246.08557951241</v>
      </c>
      <c r="Z21" s="53">
        <v>448045.10211522697</v>
      </c>
      <c r="AA21" s="53">
        <v>492349.51327473938</v>
      </c>
      <c r="AB21" s="53">
        <v>525784.96377938264</v>
      </c>
    </row>
    <row r="22" spans="1:28" ht="13.5" customHeight="1">
      <c r="A22" s="50" t="s">
        <v>95</v>
      </c>
      <c r="B22" s="51" t="s">
        <v>98</v>
      </c>
      <c r="C22" s="52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670.76900000000012</v>
      </c>
      <c r="R22" s="53">
        <v>670.76900000000012</v>
      </c>
      <c r="S22" s="53">
        <v>2818.279428571429</v>
      </c>
      <c r="T22" s="53">
        <v>4503.6570000000011</v>
      </c>
      <c r="U22" s="53">
        <v>5912.8355714285717</v>
      </c>
      <c r="V22" s="53">
        <v>6273.5852857142863</v>
      </c>
      <c r="W22" s="53">
        <v>6273.5852857142863</v>
      </c>
      <c r="X22" s="53">
        <v>11508.683678571428</v>
      </c>
      <c r="Y22" s="53">
        <v>11993.441107142859</v>
      </c>
      <c r="Z22" s="53">
        <v>12810.76467857143</v>
      </c>
      <c r="AA22" s="53">
        <v>16608.782764285716</v>
      </c>
      <c r="AB22" s="53">
        <v>16946.985621428572</v>
      </c>
    </row>
    <row r="23" spans="1:28" ht="25.15" customHeight="1">
      <c r="A23" s="50">
        <v>17</v>
      </c>
      <c r="B23" s="51" t="s">
        <v>20</v>
      </c>
      <c r="C23" s="52">
        <v>103952.47282857142</v>
      </c>
      <c r="D23" s="53">
        <v>114748.06297142859</v>
      </c>
      <c r="E23" s="53">
        <v>122016.8578857143</v>
      </c>
      <c r="F23" s="53">
        <v>130596.68405714286</v>
      </c>
      <c r="G23" s="53">
        <v>145816.15748571424</v>
      </c>
      <c r="H23" s="53">
        <v>155366.81577142852</v>
      </c>
      <c r="I23" s="53">
        <v>163533.37388571419</v>
      </c>
      <c r="J23" s="53">
        <v>168379.0344571427</v>
      </c>
      <c r="K23" s="53">
        <v>171315.67371428563</v>
      </c>
      <c r="L23" s="53">
        <v>175573.92357142849</v>
      </c>
      <c r="M23" s="53">
        <v>185659.42711428562</v>
      </c>
      <c r="N23" s="53">
        <v>197460.83682857134</v>
      </c>
      <c r="O23" s="53">
        <v>199737.93097142846</v>
      </c>
      <c r="P23" s="53">
        <v>196963.98171428559</v>
      </c>
      <c r="Q23" s="53">
        <v>196613.95657142845</v>
      </c>
      <c r="R23" s="53">
        <v>196477.22799999989</v>
      </c>
      <c r="S23" s="53">
        <v>196924.25028571417</v>
      </c>
      <c r="T23" s="53">
        <v>206543.02999999985</v>
      </c>
      <c r="U23" s="53">
        <v>203091.05857142847</v>
      </c>
      <c r="V23" s="53">
        <v>203501.24428571417</v>
      </c>
      <c r="W23" s="53">
        <v>209323.41497142852</v>
      </c>
      <c r="X23" s="53">
        <v>213177.51994285709</v>
      </c>
      <c r="Y23" s="53">
        <v>211008.26262857133</v>
      </c>
      <c r="Z23" s="53">
        <v>210592.60777142851</v>
      </c>
      <c r="AA23" s="53">
        <v>215267.63108571424</v>
      </c>
      <c r="AB23" s="53">
        <v>219128.37965714277</v>
      </c>
    </row>
    <row r="24" spans="1:28" ht="14.1" customHeight="1">
      <c r="A24" s="50">
        <v>18</v>
      </c>
      <c r="B24" s="51" t="s">
        <v>21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296.09999999999997</v>
      </c>
      <c r="I24" s="53">
        <v>1852.74</v>
      </c>
      <c r="J24" s="53">
        <v>7808.58</v>
      </c>
      <c r="K24" s="53">
        <v>15735.6</v>
      </c>
      <c r="L24" s="53">
        <v>15539.6664</v>
      </c>
      <c r="M24" s="53">
        <v>18892.142857142855</v>
      </c>
      <c r="N24" s="53">
        <v>17331.071428571431</v>
      </c>
      <c r="O24" s="53">
        <v>14187.500000000002</v>
      </c>
      <c r="P24" s="53">
        <v>12030</v>
      </c>
      <c r="Q24" s="53">
        <v>12587.857142857143</v>
      </c>
      <c r="R24" s="53">
        <v>12886.428571428572</v>
      </c>
      <c r="S24" s="53">
        <v>25870.645785243763</v>
      </c>
      <c r="T24" s="53">
        <v>119608.09812044534</v>
      </c>
      <c r="U24" s="53">
        <v>278083.87558825867</v>
      </c>
      <c r="V24" s="53">
        <v>383988.60612909537</v>
      </c>
      <c r="W24" s="53">
        <v>309923.44774529705</v>
      </c>
      <c r="X24" s="53">
        <v>449415.7944892263</v>
      </c>
      <c r="Y24" s="53">
        <v>570576.37305411685</v>
      </c>
      <c r="Z24" s="53">
        <v>614562.06359799032</v>
      </c>
      <c r="AA24" s="53">
        <v>607105.23975113709</v>
      </c>
      <c r="AB24" s="53">
        <v>432921.18826663058</v>
      </c>
    </row>
    <row r="25" spans="1:28" ht="14.1" customHeight="1">
      <c r="A25" s="50">
        <v>19</v>
      </c>
      <c r="B25" s="51" t="s">
        <v>22</v>
      </c>
      <c r="C25" s="52">
        <v>131254.29999999999</v>
      </c>
      <c r="D25" s="53">
        <v>129959.9</v>
      </c>
      <c r="E25" s="53">
        <v>139506.9</v>
      </c>
      <c r="F25" s="53">
        <v>160453</v>
      </c>
      <c r="G25" s="53">
        <v>155153.5</v>
      </c>
      <c r="H25" s="53">
        <v>153425.44</v>
      </c>
      <c r="I25" s="53">
        <v>208251.92</v>
      </c>
      <c r="J25" s="53">
        <v>139530.20000000001</v>
      </c>
      <c r="K25" s="53">
        <v>130975</v>
      </c>
      <c r="L25" s="53">
        <v>123198</v>
      </c>
      <c r="M25" s="53">
        <v>154042.4</v>
      </c>
      <c r="N25" s="53">
        <v>162270</v>
      </c>
      <c r="O25" s="53">
        <v>193602</v>
      </c>
      <c r="P25" s="53">
        <v>217397.94</v>
      </c>
      <c r="Q25" s="53">
        <v>236476.16</v>
      </c>
      <c r="R25" s="53">
        <v>243565.5</v>
      </c>
      <c r="S25" s="53">
        <v>256694.14</v>
      </c>
      <c r="T25" s="53">
        <v>301784.2</v>
      </c>
      <c r="U25" s="53">
        <v>314807.7</v>
      </c>
      <c r="V25" s="53">
        <v>354434</v>
      </c>
      <c r="W25" s="53">
        <v>415199.60100000002</v>
      </c>
      <c r="X25" s="53">
        <v>407853.47</v>
      </c>
      <c r="Y25" s="53">
        <v>430789.4</v>
      </c>
      <c r="Z25" s="53">
        <v>480722.4</v>
      </c>
      <c r="AA25" s="53">
        <v>491449.12199999997</v>
      </c>
      <c r="AB25" s="53">
        <v>492110.39899999998</v>
      </c>
    </row>
    <row r="26" spans="1:28" ht="14.1" customHeight="1">
      <c r="A26" s="54">
        <v>20</v>
      </c>
      <c r="B26" s="55" t="s">
        <v>23</v>
      </c>
      <c r="C26" s="56">
        <v>150251.99999999997</v>
      </c>
      <c r="D26" s="57">
        <v>151569.99999999997</v>
      </c>
      <c r="E26" s="57">
        <v>152229</v>
      </c>
      <c r="F26" s="57">
        <v>152229</v>
      </c>
      <c r="G26" s="57">
        <v>148275</v>
      </c>
      <c r="H26" s="57">
        <v>150274</v>
      </c>
      <c r="I26" s="57">
        <v>152056</v>
      </c>
      <c r="J26" s="57">
        <v>156078</v>
      </c>
      <c r="K26" s="57">
        <v>162140</v>
      </c>
      <c r="L26" s="57">
        <v>174047.99999999997</v>
      </c>
      <c r="M26" s="57">
        <v>189000</v>
      </c>
      <c r="N26" s="57">
        <v>197684</v>
      </c>
      <c r="O26" s="57">
        <v>204679.99999999997</v>
      </c>
      <c r="P26" s="57">
        <v>203918.00000000003</v>
      </c>
      <c r="Q26" s="57">
        <v>215090</v>
      </c>
      <c r="R26" s="57">
        <v>222823.65</v>
      </c>
      <c r="S26" s="57">
        <v>246339.69999999995</v>
      </c>
      <c r="T26" s="57">
        <v>240109.35100000002</v>
      </c>
      <c r="U26" s="57">
        <v>241967.337</v>
      </c>
      <c r="V26" s="57">
        <v>240338.79900000003</v>
      </c>
      <c r="W26" s="57">
        <v>246756.28200000001</v>
      </c>
      <c r="X26" s="57">
        <v>244569.67200000002</v>
      </c>
      <c r="Y26" s="57">
        <v>251761.473</v>
      </c>
      <c r="Z26" s="57">
        <v>261809.66700000002</v>
      </c>
      <c r="AA26" s="57">
        <v>263355.95700000005</v>
      </c>
      <c r="AB26" s="57">
        <v>268352.10900000005</v>
      </c>
    </row>
    <row r="27" spans="1:28" ht="3.2" customHeight="1">
      <c r="A27" s="58"/>
      <c r="B27" s="59"/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ht="15.95" customHeight="1">
      <c r="A28" s="62" t="s">
        <v>24</v>
      </c>
      <c r="B28" s="63" t="s">
        <v>25</v>
      </c>
      <c r="C28" s="64">
        <v>860230.29830546246</v>
      </c>
      <c r="D28" s="65">
        <v>843135.30746363988</v>
      </c>
      <c r="E28" s="65">
        <v>821532.63490896381</v>
      </c>
      <c r="F28" s="65">
        <v>795841.40663092001</v>
      </c>
      <c r="G28" s="65">
        <v>772926.42112649395</v>
      </c>
      <c r="H28" s="65">
        <v>741218.8354825998</v>
      </c>
      <c r="I28" s="65">
        <v>727724.73975945404</v>
      </c>
      <c r="J28" s="65">
        <v>709630.24957792496</v>
      </c>
      <c r="K28" s="65">
        <v>687714.57500447007</v>
      </c>
      <c r="L28" s="65">
        <v>667192.84299161995</v>
      </c>
      <c r="M28" s="65">
        <v>644299.75373345986</v>
      </c>
      <c r="N28" s="65">
        <v>637350.01314665005</v>
      </c>
      <c r="O28" s="65">
        <v>629963.28235693404</v>
      </c>
      <c r="P28" s="65">
        <v>625564.68026184</v>
      </c>
      <c r="Q28" s="65">
        <v>618318.974263635</v>
      </c>
      <c r="R28" s="65">
        <v>614085.78651091503</v>
      </c>
      <c r="S28" s="65">
        <v>608229.32745980995</v>
      </c>
      <c r="T28" s="65">
        <v>599846.06835718488</v>
      </c>
      <c r="U28" s="65">
        <v>593983.07909257489</v>
      </c>
      <c r="V28" s="65">
        <v>603452.45731061243</v>
      </c>
      <c r="W28" s="65">
        <v>603843.06949648494</v>
      </c>
      <c r="X28" s="65">
        <v>608094.16038138303</v>
      </c>
      <c r="Y28" s="65">
        <v>616620.133183353</v>
      </c>
      <c r="Z28" s="65">
        <v>628967.05102307186</v>
      </c>
      <c r="AA28" s="65">
        <v>636550.41805924801</v>
      </c>
      <c r="AB28" s="65">
        <v>642442.08595173061</v>
      </c>
    </row>
    <row r="29" spans="1:28" ht="15.95" customHeight="1">
      <c r="A29" s="66" t="s">
        <v>26</v>
      </c>
      <c r="B29" s="67" t="s">
        <v>27</v>
      </c>
      <c r="C29" s="52">
        <v>928784.41743060004</v>
      </c>
      <c r="D29" s="53">
        <v>934198.54392959992</v>
      </c>
      <c r="E29" s="53">
        <v>928530.59139151988</v>
      </c>
      <c r="F29" s="53">
        <v>918421.50808639987</v>
      </c>
      <c r="G29" s="53">
        <v>906025.99863360007</v>
      </c>
      <c r="H29" s="53">
        <v>882807.20538283989</v>
      </c>
      <c r="I29" s="53">
        <v>868924.83792783995</v>
      </c>
      <c r="J29" s="53">
        <v>852867.23635939986</v>
      </c>
      <c r="K29" s="53">
        <v>831412.97406020004</v>
      </c>
      <c r="L29" s="53">
        <v>807670.59118560015</v>
      </c>
      <c r="M29" s="53">
        <v>786336.37613247999</v>
      </c>
      <c r="N29" s="53">
        <v>772921.16157039988</v>
      </c>
      <c r="O29" s="53">
        <v>760995.63789959997</v>
      </c>
      <c r="P29" s="53">
        <v>747142.94865539996</v>
      </c>
      <c r="Q29" s="53">
        <v>734891.02731864003</v>
      </c>
      <c r="R29" s="53">
        <v>735268.19342067989</v>
      </c>
      <c r="S29" s="53">
        <v>744287.33729519986</v>
      </c>
      <c r="T29" s="53">
        <v>731325.40267748001</v>
      </c>
      <c r="U29" s="53">
        <v>730376.48119283991</v>
      </c>
      <c r="V29" s="53">
        <v>724106.2478296</v>
      </c>
      <c r="W29" s="53">
        <v>694911.42954839999</v>
      </c>
      <c r="X29" s="53">
        <v>648318.59398754826</v>
      </c>
      <c r="Y29" s="53">
        <v>619688.24544506823</v>
      </c>
      <c r="Z29" s="53">
        <v>595445.61650160945</v>
      </c>
      <c r="AA29" s="53">
        <v>565472.6132386165</v>
      </c>
      <c r="AB29" s="53">
        <v>558621.62158491695</v>
      </c>
    </row>
    <row r="30" spans="1:28" ht="15.95" customHeight="1">
      <c r="A30" s="66" t="s">
        <v>28</v>
      </c>
      <c r="B30" s="67" t="s">
        <v>29</v>
      </c>
      <c r="C30" s="52">
        <v>291909.10741000017</v>
      </c>
      <c r="D30" s="53">
        <v>330078.49056500033</v>
      </c>
      <c r="E30" s="53">
        <v>362271.06155714323</v>
      </c>
      <c r="F30" s="53">
        <v>389304.46253500041</v>
      </c>
      <c r="G30" s="53">
        <v>432044.25480000034</v>
      </c>
      <c r="H30" s="53">
        <v>487085.97661857179</v>
      </c>
      <c r="I30" s="53">
        <v>530082.74812285753</v>
      </c>
      <c r="J30" s="53">
        <v>572255.57938642858</v>
      </c>
      <c r="K30" s="53">
        <v>604235.85534214252</v>
      </c>
      <c r="L30" s="53">
        <v>631219.97183928522</v>
      </c>
      <c r="M30" s="53">
        <v>665826.57296142785</v>
      </c>
      <c r="N30" s="53">
        <v>694670.53219357051</v>
      </c>
      <c r="O30" s="53">
        <v>720514.06928892783</v>
      </c>
      <c r="P30" s="53">
        <v>739191.8835132136</v>
      </c>
      <c r="Q30" s="53">
        <v>766341.05802749924</v>
      </c>
      <c r="R30" s="53">
        <v>792463.19230634882</v>
      </c>
      <c r="S30" s="53">
        <v>862908.61044445005</v>
      </c>
      <c r="T30" s="53">
        <v>1024757.9872322818</v>
      </c>
      <c r="U30" s="53">
        <v>1240539.976183004</v>
      </c>
      <c r="V30" s="53">
        <v>1391623.1810285822</v>
      </c>
      <c r="W30" s="53">
        <v>1359610.1764804972</v>
      </c>
      <c r="X30" s="53">
        <v>1567456.7357792836</v>
      </c>
      <c r="Y30" s="53">
        <v>1739328.312223258</v>
      </c>
      <c r="Z30" s="53">
        <v>1838047.973196418</v>
      </c>
      <c r="AA30" s="53">
        <v>1907407.1098662198</v>
      </c>
      <c r="AB30" s="53">
        <v>1801188.2122059537</v>
      </c>
    </row>
    <row r="31" spans="1:28" ht="15.95" customHeight="1">
      <c r="A31" s="68" t="s">
        <v>30</v>
      </c>
      <c r="B31" s="69" t="s">
        <v>31</v>
      </c>
      <c r="C31" s="56">
        <v>281506.29999999993</v>
      </c>
      <c r="D31" s="57">
        <v>281529.89999999997</v>
      </c>
      <c r="E31" s="57">
        <v>291735.90000000002</v>
      </c>
      <c r="F31" s="57">
        <v>312682</v>
      </c>
      <c r="G31" s="57">
        <v>303428.5</v>
      </c>
      <c r="H31" s="57">
        <v>303699.44</v>
      </c>
      <c r="I31" s="57">
        <v>360307.92000000004</v>
      </c>
      <c r="J31" s="57">
        <v>295608.2</v>
      </c>
      <c r="K31" s="57">
        <v>293115</v>
      </c>
      <c r="L31" s="57">
        <v>297246</v>
      </c>
      <c r="M31" s="57">
        <v>343042.4</v>
      </c>
      <c r="N31" s="57">
        <v>359954</v>
      </c>
      <c r="O31" s="57">
        <v>398282</v>
      </c>
      <c r="P31" s="57">
        <v>421315.94000000006</v>
      </c>
      <c r="Q31" s="57">
        <v>451566.16000000003</v>
      </c>
      <c r="R31" s="57">
        <v>466389.15</v>
      </c>
      <c r="S31" s="57">
        <v>503033.83999999997</v>
      </c>
      <c r="T31" s="57">
        <v>541893.55099999998</v>
      </c>
      <c r="U31" s="57">
        <v>556775.03700000001</v>
      </c>
      <c r="V31" s="57">
        <v>594772.799</v>
      </c>
      <c r="W31" s="57">
        <v>661955.88300000003</v>
      </c>
      <c r="X31" s="57">
        <v>652423.14199999999</v>
      </c>
      <c r="Y31" s="57">
        <v>682550.87300000002</v>
      </c>
      <c r="Z31" s="57">
        <v>742532.06700000004</v>
      </c>
      <c r="AA31" s="57">
        <v>754805.07900000003</v>
      </c>
      <c r="AB31" s="57">
        <v>760462.50800000003</v>
      </c>
    </row>
    <row r="32" spans="1:28" ht="3.2" customHeight="1">
      <c r="A32" s="58"/>
      <c r="B32" s="59"/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ht="15.95" customHeight="1">
      <c r="A33" s="70" t="s">
        <v>32</v>
      </c>
      <c r="B33" s="71" t="s">
        <v>33</v>
      </c>
      <c r="C33" s="72">
        <v>2362430.1231460627</v>
      </c>
      <c r="D33" s="72">
        <v>2388942.24195824</v>
      </c>
      <c r="E33" s="72">
        <v>2404070.1878576265</v>
      </c>
      <c r="F33" s="72">
        <v>2416249.3772523203</v>
      </c>
      <c r="G33" s="72">
        <v>2414425.1745600943</v>
      </c>
      <c r="H33" s="72">
        <v>2414811.4574840115</v>
      </c>
      <c r="I33" s="72">
        <v>2487040.2458101516</v>
      </c>
      <c r="J33" s="72">
        <v>2430361.2653237535</v>
      </c>
      <c r="K33" s="72">
        <v>2416478.404406813</v>
      </c>
      <c r="L33" s="72">
        <v>2403329.4060165053</v>
      </c>
      <c r="M33" s="72">
        <v>2439505.1028273674</v>
      </c>
      <c r="N33" s="72">
        <v>2464895.7069106204</v>
      </c>
      <c r="O33" s="72">
        <v>2509754.9895454617</v>
      </c>
      <c r="P33" s="72">
        <v>2533215.4524304536</v>
      </c>
      <c r="Q33" s="72">
        <v>2571117.2196097746</v>
      </c>
      <c r="R33" s="72">
        <v>2608206.3222379438</v>
      </c>
      <c r="S33" s="72">
        <v>2718459.1151994597</v>
      </c>
      <c r="T33" s="72">
        <v>2897823.0092669465</v>
      </c>
      <c r="U33" s="72">
        <v>3121674.5734684188</v>
      </c>
      <c r="V33" s="72">
        <v>3313954.6851687948</v>
      </c>
      <c r="W33" s="72">
        <v>3320320.5585253821</v>
      </c>
      <c r="X33" s="72">
        <v>3476292.6321482146</v>
      </c>
      <c r="Y33" s="72">
        <v>3658187.5638516792</v>
      </c>
      <c r="Z33" s="72">
        <v>3804992.7077210993</v>
      </c>
      <c r="AA33" s="72">
        <v>3864235.2201640839</v>
      </c>
      <c r="AB33" s="73">
        <v>3762714.4277426009</v>
      </c>
    </row>
    <row r="34" spans="1:28" ht="3.2" customHeight="1">
      <c r="A34" s="3"/>
      <c r="B34" s="2"/>
      <c r="C34" s="74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95" customHeight="1">
      <c r="A35" s="62" t="s">
        <v>32</v>
      </c>
      <c r="B35" s="75" t="s">
        <v>88</v>
      </c>
      <c r="C35" s="65">
        <v>2212178.1231460627</v>
      </c>
      <c r="D35" s="65">
        <v>2237372.24195824</v>
      </c>
      <c r="E35" s="65">
        <v>2251841.1878576265</v>
      </c>
      <c r="F35" s="65">
        <v>2264020.3772523203</v>
      </c>
      <c r="G35" s="65">
        <v>2266150.1745600943</v>
      </c>
      <c r="H35" s="65">
        <v>2264537.4574840115</v>
      </c>
      <c r="I35" s="65">
        <v>2334984.2458101516</v>
      </c>
      <c r="J35" s="65">
        <v>2274283.2653237535</v>
      </c>
      <c r="K35" s="65">
        <v>2254338.404406813</v>
      </c>
      <c r="L35" s="65">
        <v>2229281.4060165053</v>
      </c>
      <c r="M35" s="65">
        <v>2250505.1028273674</v>
      </c>
      <c r="N35" s="65">
        <v>2267211.7069106204</v>
      </c>
      <c r="O35" s="65">
        <v>2305074.9895454617</v>
      </c>
      <c r="P35" s="65">
        <v>2329297.4524304536</v>
      </c>
      <c r="Q35" s="65">
        <v>2356027.2196097746</v>
      </c>
      <c r="R35" s="65">
        <v>2385382.6722379439</v>
      </c>
      <c r="S35" s="65">
        <v>2472119.4151994595</v>
      </c>
      <c r="T35" s="65">
        <v>2657713.6582669467</v>
      </c>
      <c r="U35" s="65">
        <v>2879707.236468419</v>
      </c>
      <c r="V35" s="65">
        <v>3073615.8861687947</v>
      </c>
      <c r="W35" s="65">
        <v>3073564.276525382</v>
      </c>
      <c r="X35" s="65">
        <v>3231722.9601482144</v>
      </c>
      <c r="Y35" s="65">
        <v>3406426.0908516794</v>
      </c>
      <c r="Z35" s="65">
        <v>3543183.0407210994</v>
      </c>
      <c r="AA35" s="65">
        <v>3600879.2631640839</v>
      </c>
      <c r="AB35" s="76">
        <v>3494362.3187426007</v>
      </c>
    </row>
    <row r="36" spans="1:28">
      <c r="P36" s="45"/>
    </row>
    <row r="39" spans="1:28">
      <c r="Y39" s="45"/>
      <c r="Z39" s="45"/>
      <c r="AA39" s="45"/>
    </row>
    <row r="40" spans="1:28">
      <c r="Y40" s="45"/>
      <c r="Z40" s="45"/>
      <c r="AA40" s="45"/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2" orientation="landscape" horizontalDpi="4294967292" verticalDpi="4294967292" r:id="rId1"/>
  <headerFooter alignWithMargins="0">
    <oddHeader>&amp;L&amp;"Arial,Standard"Schweizerische Holzenergiestatistik 2015&amp;C&amp;"Arial,Fett"&amp;12Endenergie Brennstoffinput&amp;"Arial,Standard"
&amp;10(in Tonnen, witterungsbereinigt)&amp;R&amp;"Arial,Standard"Tabelle D</oddHeader>
    <oddFooter>&amp;R 30.08.2016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AB40"/>
  <sheetViews>
    <sheetView zoomScale="90" zoomScaleNormal="90" workbookViewId="0">
      <selection activeCell="K12" sqref="K12"/>
    </sheetView>
  </sheetViews>
  <sheetFormatPr baseColWidth="10" defaultColWidth="11.42578125" defaultRowHeight="12"/>
  <cols>
    <col min="1" max="1" width="5.28515625" style="46" customWidth="1"/>
    <col min="2" max="2" width="32.85546875" style="46" bestFit="1" customWidth="1"/>
    <col min="3" max="28" width="8.28515625" style="46" customWidth="1"/>
    <col min="29" max="16384" width="11.42578125" style="46"/>
  </cols>
  <sheetData>
    <row r="1" spans="1:28" ht="18.75" customHeight="1">
      <c r="A1" s="1" t="s">
        <v>7</v>
      </c>
      <c r="B1" s="1" t="s">
        <v>8</v>
      </c>
      <c r="C1" s="4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f>+AA1+1</f>
        <v>2015</v>
      </c>
    </row>
    <row r="2" spans="1:28" ht="14.1" customHeight="1">
      <c r="A2" s="83">
        <v>1</v>
      </c>
      <c r="B2" s="84" t="s">
        <v>9</v>
      </c>
      <c r="C2" s="48">
        <v>65694.116332844991</v>
      </c>
      <c r="D2" s="49">
        <v>70123.830993299984</v>
      </c>
      <c r="E2" s="49">
        <v>73123.433871879985</v>
      </c>
      <c r="F2" s="49">
        <v>74721.474012639985</v>
      </c>
      <c r="G2" s="49">
        <v>75404.168940848991</v>
      </c>
      <c r="H2" s="49">
        <v>75305.721670479979</v>
      </c>
      <c r="I2" s="49">
        <v>72835.789715009989</v>
      </c>
      <c r="J2" s="49">
        <v>69794.730692049983</v>
      </c>
      <c r="K2" s="49">
        <v>66153.698842594997</v>
      </c>
      <c r="L2" s="49">
        <v>62757.512406665992</v>
      </c>
      <c r="M2" s="49">
        <v>59069.032073491981</v>
      </c>
      <c r="N2" s="49">
        <v>57168.35078911599</v>
      </c>
      <c r="O2" s="49">
        <v>56085.103849655992</v>
      </c>
      <c r="P2" s="49">
        <v>53909.414412587998</v>
      </c>
      <c r="Q2" s="49">
        <v>51664.862067272988</v>
      </c>
      <c r="R2" s="49">
        <v>49919.241265725992</v>
      </c>
      <c r="S2" s="49">
        <v>48225.637200215984</v>
      </c>
      <c r="T2" s="49">
        <v>46871.910412417987</v>
      </c>
      <c r="U2" s="49">
        <v>43421.914503197993</v>
      </c>
      <c r="V2" s="49">
        <v>40013.003917039998</v>
      </c>
      <c r="W2" s="49">
        <v>32783.483369909991</v>
      </c>
      <c r="X2" s="49">
        <v>28182.468800303996</v>
      </c>
      <c r="Y2" s="49">
        <v>24694.071029081995</v>
      </c>
      <c r="Z2" s="49">
        <v>22409.828210447995</v>
      </c>
      <c r="AA2" s="49">
        <v>20882.193171979998</v>
      </c>
      <c r="AB2" s="49">
        <v>19962.417932855995</v>
      </c>
    </row>
    <row r="3" spans="1:28" ht="14.1" customHeight="1">
      <c r="A3" s="50">
        <v>2</v>
      </c>
      <c r="B3" s="51" t="s">
        <v>10</v>
      </c>
      <c r="C3" s="52">
        <v>74909.343063555003</v>
      </c>
      <c r="D3" s="53">
        <v>92957.553128789979</v>
      </c>
      <c r="E3" s="53">
        <v>109906.71524267398</v>
      </c>
      <c r="F3" s="53">
        <v>124564.15211057999</v>
      </c>
      <c r="G3" s="53">
        <v>137947.19638662896</v>
      </c>
      <c r="H3" s="53">
        <v>151883.15305071298</v>
      </c>
      <c r="I3" s="53">
        <v>168895.04823145494</v>
      </c>
      <c r="J3" s="53">
        <v>186074.05898922746</v>
      </c>
      <c r="K3" s="53">
        <v>203281.23740378997</v>
      </c>
      <c r="L3" s="53">
        <v>217941.12238714195</v>
      </c>
      <c r="M3" s="53">
        <v>231511.73776887445</v>
      </c>
      <c r="N3" s="53">
        <v>239694.95396479074</v>
      </c>
      <c r="O3" s="53">
        <v>247240.63073492603</v>
      </c>
      <c r="P3" s="53">
        <v>253386.52465167211</v>
      </c>
      <c r="Q3" s="53">
        <v>258649.04614596639</v>
      </c>
      <c r="R3" s="53">
        <v>263481.41940986871</v>
      </c>
      <c r="S3" s="53">
        <v>272010.29391836992</v>
      </c>
      <c r="T3" s="53">
        <v>278626.25828912412</v>
      </c>
      <c r="U3" s="53">
        <v>286174.12419031793</v>
      </c>
      <c r="V3" s="53">
        <v>300888.58084253495</v>
      </c>
      <c r="W3" s="53">
        <v>301473.27125697595</v>
      </c>
      <c r="X3" s="53">
        <v>299647.89149104984</v>
      </c>
      <c r="Y3" s="53">
        <v>298660.09997419594</v>
      </c>
      <c r="Z3" s="53">
        <v>299713.71281342395</v>
      </c>
      <c r="AA3" s="53">
        <v>297284.11359611154</v>
      </c>
      <c r="AB3" s="53">
        <v>290052.10009918292</v>
      </c>
    </row>
    <row r="4" spans="1:28" ht="14.1" customHeight="1">
      <c r="A4" s="50">
        <v>3</v>
      </c>
      <c r="B4" s="51" t="s">
        <v>11</v>
      </c>
      <c r="C4" s="52">
        <v>331808.61833846994</v>
      </c>
      <c r="D4" s="53">
        <v>368122.08617855993</v>
      </c>
      <c r="E4" s="53">
        <v>401724.28483353596</v>
      </c>
      <c r="F4" s="53">
        <v>426745.53229307983</v>
      </c>
      <c r="G4" s="53">
        <v>460474.82365865388</v>
      </c>
      <c r="H4" s="53">
        <v>492912.12014362484</v>
      </c>
      <c r="I4" s="53">
        <v>522797.69179579191</v>
      </c>
      <c r="J4" s="53">
        <v>561113.83530929987</v>
      </c>
      <c r="K4" s="53">
        <v>603011.9829238049</v>
      </c>
      <c r="L4" s="53">
        <v>633758.2143548039</v>
      </c>
      <c r="M4" s="53">
        <v>649508.4078039478</v>
      </c>
      <c r="N4" s="53">
        <v>673605.90660302341</v>
      </c>
      <c r="O4" s="53">
        <v>694373.94083144364</v>
      </c>
      <c r="P4" s="53">
        <v>720822.28100258869</v>
      </c>
      <c r="Q4" s="53">
        <v>742125.47790494212</v>
      </c>
      <c r="R4" s="53">
        <v>771296.27252322389</v>
      </c>
      <c r="S4" s="53">
        <v>812596.54504250851</v>
      </c>
      <c r="T4" s="53">
        <v>846738.04028515494</v>
      </c>
      <c r="U4" s="53">
        <v>880130.41526979208</v>
      </c>
      <c r="V4" s="53">
        <v>932735.88216831384</v>
      </c>
      <c r="W4" s="53">
        <v>965408.70649368572</v>
      </c>
      <c r="X4" s="53">
        <v>981161.92657426931</v>
      </c>
      <c r="Y4" s="53">
        <v>999366.80350523</v>
      </c>
      <c r="Z4" s="53">
        <v>1026014.9119636414</v>
      </c>
      <c r="AA4" s="53">
        <v>1036810.4408159207</v>
      </c>
      <c r="AB4" s="53">
        <v>1047445.8209437217</v>
      </c>
    </row>
    <row r="5" spans="1:28" ht="14.1" customHeight="1">
      <c r="A5" s="50" t="s">
        <v>71</v>
      </c>
      <c r="B5" s="51" t="s">
        <v>12</v>
      </c>
      <c r="C5" s="52">
        <v>530676.47142432001</v>
      </c>
      <c r="D5" s="53">
        <v>519655.99047663593</v>
      </c>
      <c r="E5" s="53">
        <v>506998.91306400957</v>
      </c>
      <c r="F5" s="53">
        <v>494960.90275631996</v>
      </c>
      <c r="G5" s="53">
        <v>480637.87271253113</v>
      </c>
      <c r="H5" s="53">
        <v>432343.38893345586</v>
      </c>
      <c r="I5" s="53">
        <v>425030.69770811987</v>
      </c>
      <c r="J5" s="53">
        <v>406888.99504526</v>
      </c>
      <c r="K5" s="53">
        <v>372426.92211269989</v>
      </c>
      <c r="L5" s="53">
        <v>339677.49810640799</v>
      </c>
      <c r="M5" s="53">
        <v>305945.12448950799</v>
      </c>
      <c r="N5" s="53">
        <v>266198.83232711034</v>
      </c>
      <c r="O5" s="53">
        <v>229285.40472884633</v>
      </c>
      <c r="P5" s="53">
        <v>204620.16204587519</v>
      </c>
      <c r="Q5" s="53">
        <v>182509.82019287278</v>
      </c>
      <c r="R5" s="53">
        <v>161451.87361012798</v>
      </c>
      <c r="S5" s="53">
        <v>140126.31039686396</v>
      </c>
      <c r="T5" s="53">
        <v>118476.30835965597</v>
      </c>
      <c r="U5" s="53">
        <v>95054.933977847977</v>
      </c>
      <c r="V5" s="53">
        <v>78810.911884249988</v>
      </c>
      <c r="W5" s="53">
        <v>62646.647825579996</v>
      </c>
      <c r="X5" s="53">
        <v>56701.252069862392</v>
      </c>
      <c r="Y5" s="53">
        <v>51674.1789959616</v>
      </c>
      <c r="Z5" s="53">
        <v>46105.597600486384</v>
      </c>
      <c r="AA5" s="53">
        <v>40232.542593470389</v>
      </c>
      <c r="AB5" s="53">
        <v>35076.056314823989</v>
      </c>
    </row>
    <row r="6" spans="1:28" ht="14.1" customHeight="1">
      <c r="A6" s="50" t="s">
        <v>70</v>
      </c>
      <c r="B6" s="51" t="s">
        <v>166</v>
      </c>
      <c r="C6" s="52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645.84898559999999</v>
      </c>
      <c r="L6" s="53">
        <v>1078.4987136000002</v>
      </c>
      <c r="M6" s="53">
        <v>1987.8681231360003</v>
      </c>
      <c r="N6" s="53">
        <v>3342.4777986048002</v>
      </c>
      <c r="O6" s="53">
        <v>5766.0573966336005</v>
      </c>
      <c r="P6" s="53">
        <v>7739.9587749887996</v>
      </c>
      <c r="Q6" s="53">
        <v>10202.785837056001</v>
      </c>
      <c r="R6" s="53">
        <v>13165.114788863999</v>
      </c>
      <c r="S6" s="53">
        <v>18336.283932671999</v>
      </c>
      <c r="T6" s="53">
        <v>22579.760406527999</v>
      </c>
      <c r="U6" s="53">
        <v>27019.769840639998</v>
      </c>
      <c r="V6" s="53">
        <v>32047.037280000008</v>
      </c>
      <c r="W6" s="53">
        <v>37128.712518144006</v>
      </c>
      <c r="X6" s="53">
        <v>41382.336872448002</v>
      </c>
      <c r="Y6" s="53">
        <v>45747.549511372803</v>
      </c>
      <c r="Z6" s="53">
        <v>49581.125015961596</v>
      </c>
      <c r="AA6" s="53">
        <v>53163.312071270404</v>
      </c>
      <c r="AB6" s="53">
        <v>56391.267298867206</v>
      </c>
    </row>
    <row r="7" spans="1:28" ht="14.1" customHeight="1">
      <c r="A7" s="50">
        <v>5</v>
      </c>
      <c r="B7" s="51" t="s">
        <v>13</v>
      </c>
      <c r="C7" s="52">
        <v>1172021.3211900373</v>
      </c>
      <c r="D7" s="53">
        <v>1120253.1216618959</v>
      </c>
      <c r="E7" s="53">
        <v>1067812.5974357231</v>
      </c>
      <c r="F7" s="53">
        <v>1015426.3411131838</v>
      </c>
      <c r="G7" s="53">
        <v>964229.58319239703</v>
      </c>
      <c r="H7" s="53">
        <v>919180.52279096376</v>
      </c>
      <c r="I7" s="53">
        <v>887172.88347184309</v>
      </c>
      <c r="J7" s="53">
        <v>856842.56803454377</v>
      </c>
      <c r="K7" s="53">
        <v>824766.23418345</v>
      </c>
      <c r="L7" s="53">
        <v>802236.94232750626</v>
      </c>
      <c r="M7" s="53">
        <v>774431.46792013489</v>
      </c>
      <c r="N7" s="53">
        <v>775610.68546340987</v>
      </c>
      <c r="O7" s="53">
        <v>774491.82997535996</v>
      </c>
      <c r="P7" s="53">
        <v>770005.06698851997</v>
      </c>
      <c r="Q7" s="53">
        <v>760876.1921540699</v>
      </c>
      <c r="R7" s="53">
        <v>749272.65981646499</v>
      </c>
      <c r="S7" s="53">
        <v>736924.35566744988</v>
      </c>
      <c r="T7" s="53">
        <v>720890.83821514482</v>
      </c>
      <c r="U7" s="53">
        <v>714382.91183272493</v>
      </c>
      <c r="V7" s="53">
        <v>742063.30617210735</v>
      </c>
      <c r="W7" s="53">
        <v>772687.95380934293</v>
      </c>
      <c r="X7" s="53">
        <v>800219.5062065802</v>
      </c>
      <c r="Y7" s="53">
        <v>834553.55001079629</v>
      </c>
      <c r="Z7" s="53">
        <v>871718.45857614698</v>
      </c>
      <c r="AA7" s="53">
        <v>909503.88756509509</v>
      </c>
      <c r="AB7" s="53">
        <v>941651.41909174214</v>
      </c>
    </row>
    <row r="8" spans="1:28" ht="14.1" customHeight="1">
      <c r="A8" s="50">
        <v>6</v>
      </c>
      <c r="B8" s="51" t="s">
        <v>14</v>
      </c>
      <c r="C8" s="52">
        <v>1124018.2534113</v>
      </c>
      <c r="D8" s="53">
        <v>1066819.5421487999</v>
      </c>
      <c r="E8" s="53">
        <v>999705.39648863021</v>
      </c>
      <c r="F8" s="53">
        <v>927869.60822899186</v>
      </c>
      <c r="G8" s="53">
        <v>861578.18621138867</v>
      </c>
      <c r="H8" s="53">
        <v>791121.51028031984</v>
      </c>
      <c r="I8" s="53">
        <v>737581.85527035187</v>
      </c>
      <c r="J8" s="53">
        <v>668199.84468473587</v>
      </c>
      <c r="K8" s="53">
        <v>598907.17313013598</v>
      </c>
      <c r="L8" s="53">
        <v>536455.52548748162</v>
      </c>
      <c r="M8" s="53">
        <v>486108.88818639994</v>
      </c>
      <c r="N8" s="53">
        <v>468491.93510719994</v>
      </c>
      <c r="O8" s="53">
        <v>450569.66597779992</v>
      </c>
      <c r="P8" s="53">
        <v>432583.08474779996</v>
      </c>
      <c r="Q8" s="53">
        <v>411087.79307411989</v>
      </c>
      <c r="R8" s="53">
        <v>394539.89434147993</v>
      </c>
      <c r="S8" s="53">
        <v>355788.94326551992</v>
      </c>
      <c r="T8" s="53">
        <v>320536.46350283996</v>
      </c>
      <c r="U8" s="53">
        <v>288703.25387567998</v>
      </c>
      <c r="V8" s="53">
        <v>248457.42931399998</v>
      </c>
      <c r="W8" s="53">
        <v>206091.45409007996</v>
      </c>
      <c r="X8" s="53">
        <v>187720.58570615997</v>
      </c>
      <c r="Y8" s="53">
        <v>173643.05934767998</v>
      </c>
      <c r="Z8" s="53">
        <v>161381.61935999995</v>
      </c>
      <c r="AA8" s="53">
        <v>148340.79325583999</v>
      </c>
      <c r="AB8" s="53">
        <v>138219.21163814396</v>
      </c>
    </row>
    <row r="9" spans="1:28" ht="14.1" customHeight="1">
      <c r="A9" s="50">
        <v>7</v>
      </c>
      <c r="B9" s="51" t="s">
        <v>15</v>
      </c>
      <c r="C9" s="52">
        <v>1346009.718573</v>
      </c>
      <c r="D9" s="53">
        <v>1316403.4930679998</v>
      </c>
      <c r="E9" s="53">
        <v>1280673.2731959999</v>
      </c>
      <c r="F9" s="53">
        <v>1244635.8237039999</v>
      </c>
      <c r="G9" s="53">
        <v>1207579.1545709998</v>
      </c>
      <c r="H9" s="53">
        <v>1163475.2451723998</v>
      </c>
      <c r="I9" s="53">
        <v>1119014.2335667999</v>
      </c>
      <c r="J9" s="53">
        <v>1075668.5295459998</v>
      </c>
      <c r="K9" s="53">
        <v>1030696.3664009998</v>
      </c>
      <c r="L9" s="53">
        <v>987961.08000479988</v>
      </c>
      <c r="M9" s="53">
        <v>943653.80298139981</v>
      </c>
      <c r="N9" s="53">
        <v>900736.75252279988</v>
      </c>
      <c r="O9" s="53">
        <v>855176.32403939986</v>
      </c>
      <c r="P9" s="53">
        <v>810103.11493859987</v>
      </c>
      <c r="Q9" s="53">
        <v>763623.8247762</v>
      </c>
      <c r="R9" s="53">
        <v>716979.22390919994</v>
      </c>
      <c r="S9" s="53">
        <v>660776.09120519995</v>
      </c>
      <c r="T9" s="53">
        <v>588788.24432739988</v>
      </c>
      <c r="U9" s="53">
        <v>533112.41569739988</v>
      </c>
      <c r="V9" s="53">
        <v>481236.17627599993</v>
      </c>
      <c r="W9" s="53">
        <v>396665.07042240002</v>
      </c>
      <c r="X9" s="53">
        <v>322911.19359719998</v>
      </c>
      <c r="Y9" s="53">
        <v>261021.950904</v>
      </c>
      <c r="Z9" s="53">
        <v>202789.10836159994</v>
      </c>
      <c r="AA9" s="53">
        <v>156254.06563279999</v>
      </c>
      <c r="AB9" s="53">
        <v>147043.32649964999</v>
      </c>
    </row>
    <row r="10" spans="1:28" ht="14.1" customHeight="1">
      <c r="A10" s="50">
        <v>8</v>
      </c>
      <c r="B10" s="51" t="s">
        <v>74</v>
      </c>
      <c r="C10" s="52">
        <v>1509671.6028575997</v>
      </c>
      <c r="D10" s="53">
        <v>1540054.3449599999</v>
      </c>
      <c r="E10" s="53">
        <v>1544921.6643359996</v>
      </c>
      <c r="F10" s="53">
        <v>1543065.5183423997</v>
      </c>
      <c r="G10" s="53">
        <v>1535714.3786810399</v>
      </c>
      <c r="H10" s="53">
        <v>1504564.7279399997</v>
      </c>
      <c r="I10" s="53">
        <v>1509196.5762849599</v>
      </c>
      <c r="J10" s="53">
        <v>1506176.5219331998</v>
      </c>
      <c r="K10" s="53">
        <v>1492922.7196883997</v>
      </c>
      <c r="L10" s="53">
        <v>1472770.9044259198</v>
      </c>
      <c r="M10" s="53">
        <v>1466163.2359334396</v>
      </c>
      <c r="N10" s="53">
        <v>1470934.9670664</v>
      </c>
      <c r="O10" s="53">
        <v>1462235.0230807201</v>
      </c>
      <c r="P10" s="53">
        <v>1435911.9803092799</v>
      </c>
      <c r="Q10" s="53">
        <v>1410707.1775917599</v>
      </c>
      <c r="R10" s="53">
        <v>1380611.0899166397</v>
      </c>
      <c r="S10" s="53">
        <v>1354732.9145207999</v>
      </c>
      <c r="T10" s="53">
        <v>1324835.5506515999</v>
      </c>
      <c r="U10" s="53">
        <v>1305619.2554313596</v>
      </c>
      <c r="V10" s="53">
        <v>1278419.8845959997</v>
      </c>
      <c r="W10" s="53">
        <v>1191716.96282496</v>
      </c>
      <c r="X10" s="53">
        <v>1080161.4851979672</v>
      </c>
      <c r="Y10" s="53">
        <v>1005331.513649167</v>
      </c>
      <c r="Z10" s="53">
        <v>936504.10924822581</v>
      </c>
      <c r="AA10" s="53">
        <v>846130.18219617871</v>
      </c>
      <c r="AB10" s="53">
        <v>819265.66493954812</v>
      </c>
    </row>
    <row r="11" spans="1:28" ht="14.1" customHeight="1">
      <c r="A11" s="50">
        <v>9</v>
      </c>
      <c r="B11" s="51" t="s">
        <v>75</v>
      </c>
      <c r="C11" s="52">
        <v>25269.148799999995</v>
      </c>
      <c r="D11" s="53">
        <v>27408.335999999996</v>
      </c>
      <c r="E11" s="53">
        <v>30917.939999999995</v>
      </c>
      <c r="F11" s="53">
        <v>35764.535999999993</v>
      </c>
      <c r="G11" s="53">
        <v>41647.300799999997</v>
      </c>
      <c r="H11" s="53">
        <v>48465.959999999992</v>
      </c>
      <c r="I11" s="53">
        <v>54482.423999999992</v>
      </c>
      <c r="J11" s="53">
        <v>59429.294399999992</v>
      </c>
      <c r="K11" s="53">
        <v>63707.668799999992</v>
      </c>
      <c r="L11" s="53">
        <v>67752.069599999988</v>
      </c>
      <c r="M11" s="53">
        <v>73033.187999999995</v>
      </c>
      <c r="N11" s="53">
        <v>81322.53839999999</v>
      </c>
      <c r="O11" s="53">
        <v>87071.603999999992</v>
      </c>
      <c r="P11" s="53">
        <v>91283.128799999991</v>
      </c>
      <c r="Q11" s="53">
        <v>95862.326399999991</v>
      </c>
      <c r="R11" s="53">
        <v>99873.302399999986</v>
      </c>
      <c r="S11" s="53">
        <v>103048.65839999999</v>
      </c>
      <c r="T11" s="53">
        <v>105588.94319999998</v>
      </c>
      <c r="U11" s="53">
        <v>109165.39679999999</v>
      </c>
      <c r="V11" s="53">
        <v>110870.06159999999</v>
      </c>
      <c r="W11" s="53">
        <v>112374.17759999998</v>
      </c>
      <c r="X11" s="53">
        <v>112673.0346352941</v>
      </c>
      <c r="Y11" s="53">
        <v>112472.48583529409</v>
      </c>
      <c r="Z11" s="53">
        <v>110199.59943529409</v>
      </c>
      <c r="AA11" s="53">
        <v>107124.5178352941</v>
      </c>
      <c r="AB11" s="53">
        <v>102411.6210352941</v>
      </c>
    </row>
    <row r="12" spans="1:28" ht="14.1" customHeight="1">
      <c r="A12" s="50">
        <v>10</v>
      </c>
      <c r="B12" s="51" t="s">
        <v>16</v>
      </c>
      <c r="C12" s="52">
        <v>567383.35949567996</v>
      </c>
      <c r="D12" s="53">
        <v>566009.80076448002</v>
      </c>
      <c r="E12" s="53">
        <v>556996.41972777585</v>
      </c>
      <c r="F12" s="53">
        <v>542027.93460191996</v>
      </c>
      <c r="G12" s="53">
        <v>522435.5752856399</v>
      </c>
      <c r="H12" s="53">
        <v>496378.10224339191</v>
      </c>
      <c r="I12" s="53">
        <v>464641.81618003186</v>
      </c>
      <c r="J12" s="53">
        <v>430653.43427651993</v>
      </c>
      <c r="K12" s="53">
        <v>390734.55662435992</v>
      </c>
      <c r="L12" s="53">
        <v>344986.54259255994</v>
      </c>
      <c r="M12" s="53">
        <v>293980.08487658395</v>
      </c>
      <c r="N12" s="53">
        <v>238225.18108031998</v>
      </c>
      <c r="O12" s="53">
        <v>199472.29415135997</v>
      </c>
      <c r="P12" s="53">
        <v>171051.51594563999</v>
      </c>
      <c r="Q12" s="53">
        <v>148367.19349987197</v>
      </c>
      <c r="R12" s="53">
        <v>132550.97556074397</v>
      </c>
      <c r="S12" s="53">
        <v>119401.02985175997</v>
      </c>
      <c r="T12" s="53">
        <v>108347.83889342398</v>
      </c>
      <c r="U12" s="53">
        <v>97822.142419031967</v>
      </c>
      <c r="V12" s="53">
        <v>84336.957330479985</v>
      </c>
      <c r="W12" s="53">
        <v>72412.897246559995</v>
      </c>
      <c r="X12" s="53">
        <v>62847.242918927994</v>
      </c>
      <c r="Y12" s="53">
        <v>55486.755009503991</v>
      </c>
      <c r="Z12" s="53">
        <v>48752.145811583985</v>
      </c>
      <c r="AA12" s="53">
        <v>42146.441360351986</v>
      </c>
      <c r="AB12" s="53">
        <v>36984.747431015996</v>
      </c>
    </row>
    <row r="13" spans="1:28">
      <c r="A13" s="50" t="s">
        <v>73</v>
      </c>
      <c r="B13" s="51" t="s">
        <v>76</v>
      </c>
      <c r="C13" s="52">
        <v>69103.194497999997</v>
      </c>
      <c r="D13" s="53">
        <v>85330.082771999994</v>
      </c>
      <c r="E13" s="53">
        <v>97973.294234400004</v>
      </c>
      <c r="F13" s="53">
        <v>106159.38278399999</v>
      </c>
      <c r="G13" s="53">
        <v>115550.665506</v>
      </c>
      <c r="H13" s="53">
        <v>120888.95740019999</v>
      </c>
      <c r="I13" s="53">
        <v>131799.2217012</v>
      </c>
      <c r="J13" s="53">
        <v>144067.21219799999</v>
      </c>
      <c r="K13" s="53">
        <v>152339.97928500001</v>
      </c>
      <c r="L13" s="53">
        <v>160991.05100760001</v>
      </c>
      <c r="M13" s="53">
        <v>165792.1881456</v>
      </c>
      <c r="N13" s="53">
        <v>176388.62392439999</v>
      </c>
      <c r="O13" s="53">
        <v>188688.362517</v>
      </c>
      <c r="P13" s="53">
        <v>198342.94954140001</v>
      </c>
      <c r="Q13" s="53">
        <v>199836.80263619998</v>
      </c>
      <c r="R13" s="53">
        <v>208156.4140968</v>
      </c>
      <c r="S13" s="53">
        <v>219128.38606079997</v>
      </c>
      <c r="T13" s="53">
        <v>226563.4433556</v>
      </c>
      <c r="U13" s="53">
        <v>240704.02329659997</v>
      </c>
      <c r="V13" s="53">
        <v>251603.83053000001</v>
      </c>
      <c r="W13" s="53">
        <v>267929.68405320001</v>
      </c>
      <c r="X13" s="53">
        <v>258478.13392348235</v>
      </c>
      <c r="Y13" s="53">
        <v>253115.46733108239</v>
      </c>
      <c r="Z13" s="53">
        <v>253946.64982023527</v>
      </c>
      <c r="AA13" s="53">
        <v>249775.1626239529</v>
      </c>
      <c r="AB13" s="53">
        <v>243717.57547792944</v>
      </c>
    </row>
    <row r="14" spans="1:28" ht="13.5" customHeight="1">
      <c r="A14" s="50" t="s">
        <v>72</v>
      </c>
      <c r="B14" s="51" t="s">
        <v>77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2665.408512</v>
      </c>
      <c r="L14" s="53">
        <v>6933.206016000001</v>
      </c>
      <c r="M14" s="53">
        <v>16977.134592000002</v>
      </c>
      <c r="N14" s="53">
        <v>39416.011776000007</v>
      </c>
      <c r="O14" s="53">
        <v>67227.297177600005</v>
      </c>
      <c r="P14" s="53">
        <v>99202.375987200008</v>
      </c>
      <c r="Q14" s="53">
        <v>141118.87288320001</v>
      </c>
      <c r="R14" s="53">
        <v>222184.90337280004</v>
      </c>
      <c r="S14" s="53">
        <v>336839.50448639999</v>
      </c>
      <c r="T14" s="53">
        <v>389813.95814400003</v>
      </c>
      <c r="U14" s="53">
        <v>452113.74858240003</v>
      </c>
      <c r="V14" s="53">
        <v>506930.27328000002</v>
      </c>
      <c r="W14" s="53">
        <v>559079.55118080007</v>
      </c>
      <c r="X14" s="53">
        <v>587989.22158080002</v>
      </c>
      <c r="Y14" s="53">
        <v>630203.42661120009</v>
      </c>
      <c r="Z14" s="53">
        <v>673626.66086399998</v>
      </c>
      <c r="AA14" s="53">
        <v>711607.1190528</v>
      </c>
      <c r="AB14" s="53">
        <v>738912.20336640009</v>
      </c>
    </row>
    <row r="15" spans="1:28" ht="25.15" customHeight="1">
      <c r="A15" s="50" t="s">
        <v>90</v>
      </c>
      <c r="B15" s="51" t="s">
        <v>78</v>
      </c>
      <c r="C15" s="52">
        <v>131996.48271600041</v>
      </c>
      <c r="D15" s="53">
        <v>149519.02238700035</v>
      </c>
      <c r="E15" s="53">
        <v>166086.87467400046</v>
      </c>
      <c r="F15" s="53">
        <v>185973.55944300053</v>
      </c>
      <c r="G15" s="53">
        <v>208176.43383600074</v>
      </c>
      <c r="H15" s="53">
        <v>233853.94319700106</v>
      </c>
      <c r="I15" s="53">
        <v>257236.78470000133</v>
      </c>
      <c r="J15" s="53">
        <v>275661.02749500133</v>
      </c>
      <c r="K15" s="53">
        <v>299969.3903220013</v>
      </c>
      <c r="L15" s="53">
        <v>320748.82392000104</v>
      </c>
      <c r="M15" s="53">
        <v>341016.05836200085</v>
      </c>
      <c r="N15" s="53">
        <v>378303.32687700086</v>
      </c>
      <c r="O15" s="53">
        <v>407327.22255750082</v>
      </c>
      <c r="P15" s="53">
        <v>432988.49284950079</v>
      </c>
      <c r="Q15" s="53">
        <v>458378.13229950081</v>
      </c>
      <c r="R15" s="53">
        <v>492184.56233650073</v>
      </c>
      <c r="S15" s="53">
        <v>548590.36518850282</v>
      </c>
      <c r="T15" s="53">
        <v>583601.31076383183</v>
      </c>
      <c r="U15" s="53">
        <v>608047.46187783312</v>
      </c>
      <c r="V15" s="53">
        <v>624874.03841883398</v>
      </c>
      <c r="W15" s="53">
        <v>657539.87030983553</v>
      </c>
      <c r="X15" s="53">
        <v>687272.97583023866</v>
      </c>
      <c r="Y15" s="53">
        <v>730452.83679724252</v>
      </c>
      <c r="Z15" s="53">
        <v>765542.05396024615</v>
      </c>
      <c r="AA15" s="53">
        <v>795351.20536024822</v>
      </c>
      <c r="AB15" s="53">
        <v>840078.79354957654</v>
      </c>
    </row>
    <row r="16" spans="1:28" ht="13.5" customHeight="1">
      <c r="A16" s="50" t="s">
        <v>91</v>
      </c>
      <c r="B16" s="51" t="s">
        <v>96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613.88593200000003</v>
      </c>
      <c r="N16" s="53">
        <v>2303.7224759999999</v>
      </c>
      <c r="O16" s="53">
        <v>3601.904196</v>
      </c>
      <c r="P16" s="53">
        <v>4504.0304760000008</v>
      </c>
      <c r="Q16" s="53">
        <v>9629.912556000003</v>
      </c>
      <c r="R16" s="53">
        <v>23395.132229331306</v>
      </c>
      <c r="S16" s="53">
        <v>39355.066307331268</v>
      </c>
      <c r="T16" s="53">
        <v>62628.435023331258</v>
      </c>
      <c r="U16" s="53">
        <v>76069.383144662483</v>
      </c>
      <c r="V16" s="53">
        <v>90670.65396600595</v>
      </c>
      <c r="W16" s="53">
        <v>102298.29440400601</v>
      </c>
      <c r="X16" s="53">
        <v>116193.23942400591</v>
      </c>
      <c r="Y16" s="53">
        <v>131159.00098933719</v>
      </c>
      <c r="Z16" s="53">
        <v>144085.81048933719</v>
      </c>
      <c r="AA16" s="53">
        <v>175237.77115333732</v>
      </c>
      <c r="AB16" s="53">
        <v>209415.15544935598</v>
      </c>
    </row>
    <row r="17" spans="1:28" ht="25.15" customHeight="1">
      <c r="A17" s="50">
        <v>13</v>
      </c>
      <c r="B17" s="51" t="s">
        <v>79</v>
      </c>
      <c r="C17" s="52">
        <v>256254.94984800078</v>
      </c>
      <c r="D17" s="53">
        <v>279860.28372000129</v>
      </c>
      <c r="E17" s="53">
        <v>293815.86648000131</v>
      </c>
      <c r="F17" s="53">
        <v>307397.0184000014</v>
      </c>
      <c r="G17" s="53">
        <v>318264.93081600103</v>
      </c>
      <c r="H17" s="53">
        <v>329682.79852800095</v>
      </c>
      <c r="I17" s="53">
        <v>344221.85695200093</v>
      </c>
      <c r="J17" s="53">
        <v>349610.74252800073</v>
      </c>
      <c r="K17" s="53">
        <v>350962.13949600072</v>
      </c>
      <c r="L17" s="53">
        <v>354501.96014400077</v>
      </c>
      <c r="M17" s="53">
        <v>355211.10583200055</v>
      </c>
      <c r="N17" s="53">
        <v>360639.22017600061</v>
      </c>
      <c r="O17" s="53">
        <v>361922.07775200059</v>
      </c>
      <c r="P17" s="53">
        <v>362943.50347200059</v>
      </c>
      <c r="Q17" s="53">
        <v>359789.94854400039</v>
      </c>
      <c r="R17" s="53">
        <v>362947.25815200049</v>
      </c>
      <c r="S17" s="53">
        <v>365983.0319040005</v>
      </c>
      <c r="T17" s="53">
        <v>369665.79942000052</v>
      </c>
      <c r="U17" s="53">
        <v>369973.35354000051</v>
      </c>
      <c r="V17" s="53">
        <v>371194.56843600038</v>
      </c>
      <c r="W17" s="53">
        <v>373086.40134000051</v>
      </c>
      <c r="X17" s="53">
        <v>374787.70071600034</v>
      </c>
      <c r="Y17" s="53">
        <v>374978.73434200219</v>
      </c>
      <c r="Z17" s="53">
        <v>377628.20056600211</v>
      </c>
      <c r="AA17" s="53">
        <v>381785.43211000209</v>
      </c>
      <c r="AB17" s="53">
        <v>386680.54350800376</v>
      </c>
    </row>
    <row r="18" spans="1:28" ht="25.15" customHeight="1">
      <c r="A18" s="50" t="s">
        <v>92</v>
      </c>
      <c r="B18" s="51" t="s">
        <v>17</v>
      </c>
      <c r="C18" s="52">
        <v>66859.559909999996</v>
      </c>
      <c r="D18" s="53">
        <v>79335.823709999982</v>
      </c>
      <c r="E18" s="53">
        <v>96361.868459999954</v>
      </c>
      <c r="F18" s="53">
        <v>105685.66865999995</v>
      </c>
      <c r="G18" s="53">
        <v>122802.11443499995</v>
      </c>
      <c r="H18" s="53">
        <v>137355.88151999994</v>
      </c>
      <c r="I18" s="53">
        <v>152380.5554699999</v>
      </c>
      <c r="J18" s="53">
        <v>166000.10426999981</v>
      </c>
      <c r="K18" s="53">
        <v>179190.33989999982</v>
      </c>
      <c r="L18" s="53">
        <v>192294.05909999975</v>
      </c>
      <c r="M18" s="53">
        <v>201546.25919999971</v>
      </c>
      <c r="N18" s="53">
        <v>207384.1340999997</v>
      </c>
      <c r="O18" s="53">
        <v>221816.55457499964</v>
      </c>
      <c r="P18" s="53">
        <v>231438.1451249996</v>
      </c>
      <c r="Q18" s="53">
        <v>242476.34086499951</v>
      </c>
      <c r="R18" s="53">
        <v>256073.1721799995</v>
      </c>
      <c r="S18" s="53">
        <v>278311.69562999927</v>
      </c>
      <c r="T18" s="53">
        <v>301435.05088499933</v>
      </c>
      <c r="U18" s="53">
        <v>322518.01168499939</v>
      </c>
      <c r="V18" s="53">
        <v>336149.33845999942</v>
      </c>
      <c r="W18" s="53">
        <v>346625.98144999938</v>
      </c>
      <c r="X18" s="53">
        <v>365924.56789999938</v>
      </c>
      <c r="Y18" s="53">
        <v>383732.18629999924</v>
      </c>
      <c r="Z18" s="53">
        <v>397927.88209999917</v>
      </c>
      <c r="AA18" s="53">
        <v>411338.19472999923</v>
      </c>
      <c r="AB18" s="53">
        <v>428859.86918750056</v>
      </c>
    </row>
    <row r="19" spans="1:28" ht="13.5" customHeight="1">
      <c r="A19" s="50" t="s">
        <v>93</v>
      </c>
      <c r="B19" s="51" t="s">
        <v>97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1669.9968000000001</v>
      </c>
      <c r="Q19" s="53">
        <v>1669.9968000000001</v>
      </c>
      <c r="R19" s="53">
        <v>3998.3606400000003</v>
      </c>
      <c r="S19" s="53">
        <v>12972.841536000002</v>
      </c>
      <c r="T19" s="53">
        <v>18455.846016000003</v>
      </c>
      <c r="U19" s="53">
        <v>29253.793536000001</v>
      </c>
      <c r="V19" s="53">
        <v>36168.414528000008</v>
      </c>
      <c r="W19" s="53">
        <v>41382.670488000011</v>
      </c>
      <c r="X19" s="53">
        <v>49743.727128000028</v>
      </c>
      <c r="Y19" s="53">
        <v>50853.64552800003</v>
      </c>
      <c r="Z19" s="53">
        <v>51483.87592800003</v>
      </c>
      <c r="AA19" s="53">
        <v>58029.869016000041</v>
      </c>
      <c r="AB19" s="53">
        <v>60340.713816000032</v>
      </c>
    </row>
    <row r="20" spans="1:28" ht="25.15" customHeight="1">
      <c r="A20" s="50">
        <v>15</v>
      </c>
      <c r="B20" s="51" t="s">
        <v>18</v>
      </c>
      <c r="C20" s="52">
        <v>112819.01181599977</v>
      </c>
      <c r="D20" s="53">
        <v>124940.77509599972</v>
      </c>
      <c r="E20" s="53">
        <v>136578.81016799962</v>
      </c>
      <c r="F20" s="53">
        <v>142205.26005599962</v>
      </c>
      <c r="G20" s="53">
        <v>147386.42901599966</v>
      </c>
      <c r="H20" s="53">
        <v>153522.50877599962</v>
      </c>
      <c r="I20" s="53">
        <v>154637.20492799961</v>
      </c>
      <c r="J20" s="53">
        <v>160885.49092799961</v>
      </c>
      <c r="K20" s="53">
        <v>159310.5771359996</v>
      </c>
      <c r="L20" s="53">
        <v>161717.00059199962</v>
      </c>
      <c r="M20" s="53">
        <v>164689.0235759996</v>
      </c>
      <c r="N20" s="53">
        <v>166610.86175999959</v>
      </c>
      <c r="O20" s="53">
        <v>167520.6392159996</v>
      </c>
      <c r="P20" s="53">
        <v>167147.83245599957</v>
      </c>
      <c r="Q20" s="53">
        <v>163545.38503199955</v>
      </c>
      <c r="R20" s="53">
        <v>163566.79555199953</v>
      </c>
      <c r="S20" s="53">
        <v>163634.30743199951</v>
      </c>
      <c r="T20" s="53">
        <v>164037.56488799956</v>
      </c>
      <c r="U20" s="53">
        <v>166130.43316799955</v>
      </c>
      <c r="V20" s="53">
        <v>165065.24572799957</v>
      </c>
      <c r="W20" s="53">
        <v>165500.32228799959</v>
      </c>
      <c r="X20" s="53">
        <v>169055.94796799956</v>
      </c>
      <c r="Y20" s="53">
        <v>169309.49258399947</v>
      </c>
      <c r="Z20" s="53">
        <v>169922.43002399948</v>
      </c>
      <c r="AA20" s="53">
        <v>169772.4036239995</v>
      </c>
      <c r="AB20" s="53">
        <v>171677.7389039995</v>
      </c>
    </row>
    <row r="21" spans="1:28" ht="25.15" customHeight="1">
      <c r="A21" s="50" t="s">
        <v>94</v>
      </c>
      <c r="B21" s="51" t="s">
        <v>19</v>
      </c>
      <c r="C21" s="52">
        <v>94750.504301999987</v>
      </c>
      <c r="D21" s="53">
        <v>122730.44497199997</v>
      </c>
      <c r="E21" s="53">
        <v>145194.57644199996</v>
      </c>
      <c r="F21" s="53">
        <v>159410.79824199996</v>
      </c>
      <c r="G21" s="53">
        <v>194041.222362</v>
      </c>
      <c r="H21" s="53">
        <v>276340.03978200007</v>
      </c>
      <c r="I21" s="53">
        <v>328903.54321199993</v>
      </c>
      <c r="J21" s="53">
        <v>385201.54911199992</v>
      </c>
      <c r="K21" s="53">
        <v>415070.71603899996</v>
      </c>
      <c r="L21" s="53">
        <v>450384.50160899991</v>
      </c>
      <c r="M21" s="53">
        <v>485073.75382999983</v>
      </c>
      <c r="N21" s="53">
        <v>494656.8881299998</v>
      </c>
      <c r="O21" s="53">
        <v>532984.12128999969</v>
      </c>
      <c r="P21" s="53">
        <v>565820.50596999959</v>
      </c>
      <c r="Q21" s="53">
        <v>604090.03567999974</v>
      </c>
      <c r="R21" s="53">
        <v>624807.49445667246</v>
      </c>
      <c r="S21" s="53">
        <v>698562.80405667215</v>
      </c>
      <c r="T21" s="53">
        <v>791062.7678756722</v>
      </c>
      <c r="U21" s="53">
        <v>904877.92155567172</v>
      </c>
      <c r="V21" s="53">
        <v>997797.2024906713</v>
      </c>
      <c r="W21" s="53">
        <v>1055451.0067096716</v>
      </c>
      <c r="X21" s="53">
        <v>1175298.4738456721</v>
      </c>
      <c r="Y21" s="53">
        <v>1270248.7875456733</v>
      </c>
      <c r="Z21" s="53">
        <v>1379751.7135956737</v>
      </c>
      <c r="AA21" s="53">
        <v>1522675.0270373479</v>
      </c>
      <c r="AB21" s="53">
        <v>1630974.6517618487</v>
      </c>
    </row>
    <row r="22" spans="1:28" ht="13.5" customHeight="1">
      <c r="A22" s="50" t="s">
        <v>95</v>
      </c>
      <c r="B22" s="51" t="s">
        <v>98</v>
      </c>
      <c r="C22" s="52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2618.3665200000005</v>
      </c>
      <c r="R22" s="53">
        <v>2618.3665200000005</v>
      </c>
      <c r="S22" s="53">
        <v>11001.236640000003</v>
      </c>
      <c r="T22" s="53">
        <v>17580.157560000003</v>
      </c>
      <c r="U22" s="53">
        <v>23080.92756</v>
      </c>
      <c r="V22" s="53">
        <v>24489.124680000001</v>
      </c>
      <c r="W22" s="53">
        <v>24489.124679999997</v>
      </c>
      <c r="X22" s="53">
        <v>44924.485230000006</v>
      </c>
      <c r="Y22" s="53">
        <v>46816.750110000008</v>
      </c>
      <c r="Z22" s="53">
        <v>50007.196710000004</v>
      </c>
      <c r="AA22" s="53">
        <v>64832.872013999993</v>
      </c>
      <c r="AB22" s="53">
        <v>66153.056813999996</v>
      </c>
    </row>
    <row r="23" spans="1:28" ht="25.15" customHeight="1">
      <c r="A23" s="50">
        <v>17</v>
      </c>
      <c r="B23" s="51" t="s">
        <v>20</v>
      </c>
      <c r="C23" s="52">
        <v>385956.81504199991</v>
      </c>
      <c r="D23" s="53">
        <v>428157.14059199998</v>
      </c>
      <c r="E23" s="53">
        <v>456329.206748</v>
      </c>
      <c r="F23" s="53">
        <v>484506.99077599985</v>
      </c>
      <c r="G23" s="53">
        <v>537725.92703599983</v>
      </c>
      <c r="H23" s="53">
        <v>575471.8633559997</v>
      </c>
      <c r="I23" s="53">
        <v>603660.36728799948</v>
      </c>
      <c r="J23" s="53">
        <v>622421.50904799963</v>
      </c>
      <c r="K23" s="53">
        <v>617562.65109999967</v>
      </c>
      <c r="L23" s="53">
        <v>633692.82195999974</v>
      </c>
      <c r="M23" s="53">
        <v>661405.44983199972</v>
      </c>
      <c r="N23" s="53">
        <v>698466.21955199959</v>
      </c>
      <c r="O23" s="53">
        <v>707367.36906199972</v>
      </c>
      <c r="P23" s="53">
        <v>696529.22270999977</v>
      </c>
      <c r="Q23" s="53">
        <v>695257.02286999987</v>
      </c>
      <c r="R23" s="53">
        <v>694788.71946999978</v>
      </c>
      <c r="S23" s="53">
        <v>695421.94310999976</v>
      </c>
      <c r="T23" s="53">
        <v>714970.86422999995</v>
      </c>
      <c r="U23" s="53">
        <v>701283.4466299999</v>
      </c>
      <c r="V23" s="53">
        <v>702764.69962999993</v>
      </c>
      <c r="W23" s="53">
        <v>719274.77848199965</v>
      </c>
      <c r="X23" s="53">
        <v>734081.34293399972</v>
      </c>
      <c r="Y23" s="53">
        <v>725457.59124599944</v>
      </c>
      <c r="Z23" s="53">
        <v>723769.94244599936</v>
      </c>
      <c r="AA23" s="53">
        <v>741730.2820139993</v>
      </c>
      <c r="AB23" s="53">
        <v>753143.39201399952</v>
      </c>
    </row>
    <row r="24" spans="1:28" ht="14.1" customHeight="1">
      <c r="A24" s="50">
        <v>18</v>
      </c>
      <c r="B24" s="51" t="s">
        <v>21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959.36399999999992</v>
      </c>
      <c r="I24" s="53">
        <v>6002.8775999999998</v>
      </c>
      <c r="J24" s="53">
        <v>25299.799199999998</v>
      </c>
      <c r="K24" s="53">
        <v>50983.343999999997</v>
      </c>
      <c r="L24" s="53">
        <v>50348.519136000003</v>
      </c>
      <c r="M24" s="53">
        <v>51756.855639428577</v>
      </c>
      <c r="N24" s="53">
        <v>47474.276657142866</v>
      </c>
      <c r="O24" s="53">
        <v>38853.169971428571</v>
      </c>
      <c r="P24" s="53">
        <v>32888.553085714288</v>
      </c>
      <c r="Q24" s="53">
        <v>34417.986428571428</v>
      </c>
      <c r="R24" s="53">
        <v>35241.483514285719</v>
      </c>
      <c r="S24" s="53">
        <v>67315.992657142866</v>
      </c>
      <c r="T24" s="53">
        <v>293788.12694285717</v>
      </c>
      <c r="U24" s="53">
        <v>684616.37250708556</v>
      </c>
      <c r="V24" s="53">
        <v>949852.74183441792</v>
      </c>
      <c r="W24" s="53">
        <v>765542.41036448244</v>
      </c>
      <c r="X24" s="53">
        <v>1083274.220512002</v>
      </c>
      <c r="Y24" s="53">
        <v>1390247.694129765</v>
      </c>
      <c r="Z24" s="53">
        <v>1505820.7046912378</v>
      </c>
      <c r="AA24" s="53">
        <v>1479229.7405406814</v>
      </c>
      <c r="AB24" s="53">
        <v>1053331.7096052133</v>
      </c>
    </row>
    <row r="25" spans="1:28" ht="14.1" customHeight="1">
      <c r="A25" s="50">
        <v>19</v>
      </c>
      <c r="B25" s="51" t="s">
        <v>22</v>
      </c>
      <c r="C25" s="52">
        <v>316771.37578400003</v>
      </c>
      <c r="D25" s="53">
        <v>311999.43055200006</v>
      </c>
      <c r="E25" s="53">
        <v>378802.25084400008</v>
      </c>
      <c r="F25" s="53">
        <v>425100.13500000001</v>
      </c>
      <c r="G25" s="53">
        <v>463773.197766</v>
      </c>
      <c r="H25" s="53">
        <v>489859.93511199998</v>
      </c>
      <c r="I25" s="53">
        <v>667330.93379199994</v>
      </c>
      <c r="J25" s="53">
        <v>481869.52983200003</v>
      </c>
      <c r="K25" s="53">
        <v>437572.24043199996</v>
      </c>
      <c r="L25" s="53">
        <v>417409.17268399999</v>
      </c>
      <c r="M25" s="53">
        <v>558897.24196800007</v>
      </c>
      <c r="N25" s="53">
        <v>598522.089438</v>
      </c>
      <c r="O25" s="53">
        <v>712089.51290600002</v>
      </c>
      <c r="P25" s="53">
        <v>804168.54874600004</v>
      </c>
      <c r="Q25" s="53">
        <v>844651.70967999997</v>
      </c>
      <c r="R25" s="53">
        <v>876931.9410949999</v>
      </c>
      <c r="S25" s="53">
        <v>965155.27461499989</v>
      </c>
      <c r="T25" s="53">
        <v>1128338.8101249998</v>
      </c>
      <c r="U25" s="53">
        <v>1170585.4702000001</v>
      </c>
      <c r="V25" s="53">
        <v>1270338.7245999998</v>
      </c>
      <c r="W25" s="53">
        <v>1477609.1518143998</v>
      </c>
      <c r="X25" s="53">
        <v>1475720.89537</v>
      </c>
      <c r="Y25" s="53">
        <v>1539632.592431</v>
      </c>
      <c r="Z25" s="53">
        <v>1715759.6264</v>
      </c>
      <c r="AA25" s="53">
        <v>1755892.5554163998</v>
      </c>
      <c r="AB25" s="53">
        <v>1741661.0999999999</v>
      </c>
    </row>
    <row r="26" spans="1:28" ht="14.1" customHeight="1">
      <c r="A26" s="54">
        <v>20</v>
      </c>
      <c r="B26" s="55" t="s">
        <v>23</v>
      </c>
      <c r="C26" s="56">
        <v>619038.23999999976</v>
      </c>
      <c r="D26" s="57">
        <v>624468.39999999979</v>
      </c>
      <c r="E26" s="57">
        <v>627183.47999999986</v>
      </c>
      <c r="F26" s="57">
        <v>627183.47999999986</v>
      </c>
      <c r="G26" s="57">
        <v>610892.99999999988</v>
      </c>
      <c r="H26" s="57">
        <v>619128.87999999989</v>
      </c>
      <c r="I26" s="57">
        <v>626470.71999999986</v>
      </c>
      <c r="J26" s="57">
        <v>643041.35999999987</v>
      </c>
      <c r="K26" s="57">
        <v>668016.79999999993</v>
      </c>
      <c r="L26" s="57">
        <v>717077.75999999978</v>
      </c>
      <c r="M26" s="57">
        <v>778679.99999999988</v>
      </c>
      <c r="N26" s="57">
        <v>814458.07999999984</v>
      </c>
      <c r="O26" s="57">
        <v>843281.59999999974</v>
      </c>
      <c r="P26" s="57">
        <v>840142.15999999992</v>
      </c>
      <c r="Q26" s="57">
        <v>886170.79999999981</v>
      </c>
      <c r="R26" s="57">
        <v>918033.43799999985</v>
      </c>
      <c r="S26" s="57">
        <v>1014919.5639999997</v>
      </c>
      <c r="T26" s="57">
        <v>989250.52611999994</v>
      </c>
      <c r="U26" s="57">
        <v>996905.42843999981</v>
      </c>
      <c r="V26" s="57">
        <v>990195.85187999997</v>
      </c>
      <c r="W26" s="57">
        <v>1016635.8818399998</v>
      </c>
      <c r="X26" s="57">
        <v>1007627.0486399999</v>
      </c>
      <c r="Y26" s="57">
        <v>1037257.2687599998</v>
      </c>
      <c r="Z26" s="57">
        <v>1078655.8280399998</v>
      </c>
      <c r="AA26" s="57">
        <v>1085026.54284</v>
      </c>
      <c r="AB26" s="57">
        <v>1105610.6890799999</v>
      </c>
    </row>
    <row r="27" spans="1:28" ht="3.2" customHeight="1">
      <c r="A27" s="58"/>
      <c r="B27" s="59"/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ht="15.95" customHeight="1">
      <c r="A28" s="62" t="s">
        <v>24</v>
      </c>
      <c r="B28" s="63" t="s">
        <v>25</v>
      </c>
      <c r="C28" s="64">
        <v>3299128.1237605275</v>
      </c>
      <c r="D28" s="65">
        <v>3237932.124587981</v>
      </c>
      <c r="E28" s="65">
        <v>3159271.3409364531</v>
      </c>
      <c r="F28" s="65">
        <v>3064288.0105147953</v>
      </c>
      <c r="G28" s="65">
        <v>2980271.8311024485</v>
      </c>
      <c r="H28" s="65">
        <v>2862746.4168695575</v>
      </c>
      <c r="I28" s="65">
        <v>2814313.9661925719</v>
      </c>
      <c r="J28" s="65">
        <v>2748914.0327551169</v>
      </c>
      <c r="K28" s="65">
        <v>2669193.0975820757</v>
      </c>
      <c r="L28" s="65">
        <v>2593905.3137836074</v>
      </c>
      <c r="M28" s="65">
        <v>2508562.526365493</v>
      </c>
      <c r="N28" s="65">
        <v>2484113.1420532553</v>
      </c>
      <c r="O28" s="65">
        <v>2457812.6334946654</v>
      </c>
      <c r="P28" s="65">
        <v>2443066.4926240328</v>
      </c>
      <c r="Q28" s="65">
        <v>2417115.9773763004</v>
      </c>
      <c r="R28" s="65">
        <v>2403126.4757557553</v>
      </c>
      <c r="S28" s="65">
        <v>2384008.3694236004</v>
      </c>
      <c r="T28" s="65">
        <v>2354719.5794708659</v>
      </c>
      <c r="U28" s="65">
        <v>2334887.323490201</v>
      </c>
      <c r="V28" s="65">
        <v>2375016.1515782462</v>
      </c>
      <c r="W28" s="65">
        <v>2378220.2293637185</v>
      </c>
      <c r="X28" s="65">
        <v>2395015.9677206739</v>
      </c>
      <c r="Y28" s="65">
        <v>2428339.3123743185</v>
      </c>
      <c r="Z28" s="65">
        <v>2476925.253540108</v>
      </c>
      <c r="AA28" s="65">
        <v>2506217.2830696879</v>
      </c>
      <c r="AB28" s="65">
        <v>2528798.2933193375</v>
      </c>
    </row>
    <row r="29" spans="1:28" ht="15.95" customHeight="1">
      <c r="A29" s="66" t="s">
        <v>26</v>
      </c>
      <c r="B29" s="67" t="s">
        <v>27</v>
      </c>
      <c r="C29" s="52">
        <v>3517437.0242242799</v>
      </c>
      <c r="D29" s="53">
        <v>3535206.0575644802</v>
      </c>
      <c r="E29" s="53">
        <v>3511482.5914941751</v>
      </c>
      <c r="F29" s="53">
        <v>3471653.1954323198</v>
      </c>
      <c r="G29" s="53">
        <v>3422927.07484368</v>
      </c>
      <c r="H29" s="53">
        <v>3333772.9927559914</v>
      </c>
      <c r="I29" s="53">
        <v>3279134.271732992</v>
      </c>
      <c r="J29" s="53">
        <v>3215994.9923537197</v>
      </c>
      <c r="K29" s="53">
        <v>3133066.6993107595</v>
      </c>
      <c r="L29" s="53">
        <v>3041394.8536468796</v>
      </c>
      <c r="M29" s="53">
        <v>2959599.634529023</v>
      </c>
      <c r="N29" s="53">
        <v>2907024.0747699197</v>
      </c>
      <c r="O29" s="53">
        <v>2859870.9049660806</v>
      </c>
      <c r="P29" s="53">
        <v>2805895.0655221199</v>
      </c>
      <c r="Q29" s="53">
        <v>2759516.1977872322</v>
      </c>
      <c r="R29" s="53">
        <v>2760355.9092561835</v>
      </c>
      <c r="S29" s="53">
        <v>2793926.5845249598</v>
      </c>
      <c r="T29" s="53">
        <v>2743937.9785720231</v>
      </c>
      <c r="U29" s="53">
        <v>2738536.9822267913</v>
      </c>
      <c r="V29" s="53">
        <v>2713397.1836124794</v>
      </c>
      <c r="W29" s="53">
        <v>2600178.3433279204</v>
      </c>
      <c r="X29" s="53">
        <v>2425060.3118536714</v>
      </c>
      <c r="Y29" s="53">
        <v>2317631.5993402475</v>
      </c>
      <c r="Z29" s="53">
        <v>2225818.2735409392</v>
      </c>
      <c r="AA29" s="53">
        <v>2113037.4887013775</v>
      </c>
      <c r="AB29" s="53">
        <v>2088335.1387498379</v>
      </c>
    </row>
    <row r="30" spans="1:28" ht="15.95" customHeight="1">
      <c r="A30" s="66" t="s">
        <v>28</v>
      </c>
      <c r="B30" s="67" t="s">
        <v>29</v>
      </c>
      <c r="C30" s="52">
        <v>1048637.323634001</v>
      </c>
      <c r="D30" s="53">
        <v>1184543.4904770013</v>
      </c>
      <c r="E30" s="53">
        <v>1294367.2029720014</v>
      </c>
      <c r="F30" s="53">
        <v>1385179.2955770013</v>
      </c>
      <c r="G30" s="53">
        <v>1528397.0575010013</v>
      </c>
      <c r="H30" s="53">
        <v>1707186.3991590012</v>
      </c>
      <c r="I30" s="53">
        <v>1847043.1901500013</v>
      </c>
      <c r="J30" s="53">
        <v>1985080.2225810008</v>
      </c>
      <c r="K30" s="53">
        <v>2073049.1579930012</v>
      </c>
      <c r="L30" s="53">
        <v>2163687.6864610007</v>
      </c>
      <c r="M30" s="53">
        <v>2261312.3922034288</v>
      </c>
      <c r="N30" s="53">
        <v>2355838.6497281427</v>
      </c>
      <c r="O30" s="53">
        <v>2441393.0586199281</v>
      </c>
      <c r="P30" s="53">
        <v>2495930.2829442141</v>
      </c>
      <c r="Q30" s="53">
        <v>2571873.1275950712</v>
      </c>
      <c r="R30" s="53">
        <v>2659621.3450507894</v>
      </c>
      <c r="S30" s="53">
        <v>2881149.2844616477</v>
      </c>
      <c r="T30" s="53">
        <v>3317225.9236046919</v>
      </c>
      <c r="U30" s="53">
        <v>3885851.1052042521</v>
      </c>
      <c r="V30" s="53">
        <v>4299026.0281719286</v>
      </c>
      <c r="W30" s="53">
        <v>4251190.860515995</v>
      </c>
      <c r="X30" s="53">
        <v>4800556.6814879179</v>
      </c>
      <c r="Y30" s="53">
        <v>5273256.7195720188</v>
      </c>
      <c r="Z30" s="53">
        <v>5565939.8105104947</v>
      </c>
      <c r="AA30" s="53">
        <v>5799982.7975996155</v>
      </c>
      <c r="AB30" s="53">
        <v>5600655.6246094974</v>
      </c>
    </row>
    <row r="31" spans="1:28" ht="15.95" customHeight="1">
      <c r="A31" s="68" t="s">
        <v>30</v>
      </c>
      <c r="B31" s="69" t="s">
        <v>31</v>
      </c>
      <c r="C31" s="56">
        <v>935809.61578399979</v>
      </c>
      <c r="D31" s="57">
        <v>936467.83055199985</v>
      </c>
      <c r="E31" s="57">
        <v>1005985.7308439999</v>
      </c>
      <c r="F31" s="57">
        <v>1052283.6149999998</v>
      </c>
      <c r="G31" s="57">
        <v>1074666.1977659999</v>
      </c>
      <c r="H31" s="57">
        <v>1108988.8151119999</v>
      </c>
      <c r="I31" s="57">
        <v>1293801.6537919999</v>
      </c>
      <c r="J31" s="57">
        <v>1124910.8898319998</v>
      </c>
      <c r="K31" s="57">
        <v>1105589.0404319998</v>
      </c>
      <c r="L31" s="57">
        <v>1134486.9326839997</v>
      </c>
      <c r="M31" s="57">
        <v>1337577.2419679998</v>
      </c>
      <c r="N31" s="57">
        <v>1412980.1694379998</v>
      </c>
      <c r="O31" s="57">
        <v>1555371.1129059996</v>
      </c>
      <c r="P31" s="57">
        <v>1644310.708746</v>
      </c>
      <c r="Q31" s="57">
        <v>1730822.5096799997</v>
      </c>
      <c r="R31" s="57">
        <v>1794965.3790949997</v>
      </c>
      <c r="S31" s="57">
        <v>1980074.8386149995</v>
      </c>
      <c r="T31" s="57">
        <v>2117589.3362449999</v>
      </c>
      <c r="U31" s="57">
        <v>2167490.8986399998</v>
      </c>
      <c r="V31" s="57">
        <v>2260534.5764799998</v>
      </c>
      <c r="W31" s="57">
        <v>2494245.0336543997</v>
      </c>
      <c r="X31" s="57">
        <v>2483347.9440099997</v>
      </c>
      <c r="Y31" s="57">
        <v>2576889.8611909999</v>
      </c>
      <c r="Z31" s="57">
        <v>2794415.4544399995</v>
      </c>
      <c r="AA31" s="57">
        <v>2840919.0982563999</v>
      </c>
      <c r="AB31" s="57">
        <v>2847271.7890799996</v>
      </c>
    </row>
    <row r="32" spans="1:28" ht="3.2" customHeight="1">
      <c r="A32" s="58"/>
      <c r="B32" s="59"/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ht="15.95" customHeight="1">
      <c r="A33" s="70" t="s">
        <v>32</v>
      </c>
      <c r="B33" s="71" t="s">
        <v>33</v>
      </c>
      <c r="C33" s="72">
        <v>8801012.0874028094</v>
      </c>
      <c r="D33" s="72">
        <v>8894149.5031814631</v>
      </c>
      <c r="E33" s="72">
        <v>8971106.8662466295</v>
      </c>
      <c r="F33" s="72">
        <v>8973404.1165241171</v>
      </c>
      <c r="G33" s="72">
        <v>9006262.1612131298</v>
      </c>
      <c r="H33" s="72">
        <v>9012694.6238965504</v>
      </c>
      <c r="I33" s="72">
        <v>9234293.0818675645</v>
      </c>
      <c r="J33" s="72">
        <v>9074900.1375218369</v>
      </c>
      <c r="K33" s="72">
        <v>8980897.9953178354</v>
      </c>
      <c r="L33" s="72">
        <v>8933474.7865754869</v>
      </c>
      <c r="M33" s="72">
        <v>9067051.795065945</v>
      </c>
      <c r="N33" s="72">
        <v>9159956.035989318</v>
      </c>
      <c r="O33" s="72">
        <v>9314447.7099866737</v>
      </c>
      <c r="P33" s="72">
        <v>9389202.5498363655</v>
      </c>
      <c r="Q33" s="72">
        <v>9479327.8124386035</v>
      </c>
      <c r="R33" s="72">
        <v>9618069.109157728</v>
      </c>
      <c r="S33" s="217">
        <v>10039159.077025209</v>
      </c>
      <c r="T33" s="217">
        <v>10533472.817892581</v>
      </c>
      <c r="U33" s="217">
        <v>11126766.309561243</v>
      </c>
      <c r="V33" s="217">
        <v>11647973.939842654</v>
      </c>
      <c r="W33" s="217">
        <v>11723834.466862034</v>
      </c>
      <c r="X33" s="217">
        <v>12103980.905072264</v>
      </c>
      <c r="Y33" s="217">
        <v>12596117.492477585</v>
      </c>
      <c r="Z33" s="217">
        <v>13063098.792031541</v>
      </c>
      <c r="AA33" s="217">
        <v>13260156.667627081</v>
      </c>
      <c r="AB33" s="218">
        <v>13065060.845758671</v>
      </c>
    </row>
    <row r="34" spans="1:28" ht="3.2" customHeight="1">
      <c r="A34" s="3"/>
      <c r="B34" s="2"/>
      <c r="C34" s="74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95" customHeight="1">
      <c r="A35" s="62" t="s">
        <v>32</v>
      </c>
      <c r="B35" s="75" t="s">
        <v>88</v>
      </c>
      <c r="C35" s="65">
        <v>8181973.8474028092</v>
      </c>
      <c r="D35" s="65">
        <v>8269681.1031814637</v>
      </c>
      <c r="E35" s="65">
        <v>8343923.38624663</v>
      </c>
      <c r="F35" s="65">
        <v>8346220.6365241176</v>
      </c>
      <c r="G35" s="65">
        <v>8395369.1612131298</v>
      </c>
      <c r="H35" s="65">
        <v>8393565.7438965514</v>
      </c>
      <c r="I35" s="65">
        <v>8607822.3618675638</v>
      </c>
      <c r="J35" s="65">
        <v>8431858.7775218375</v>
      </c>
      <c r="K35" s="65">
        <v>8312881.1953178355</v>
      </c>
      <c r="L35" s="65">
        <v>8216397.0265754871</v>
      </c>
      <c r="M35" s="65">
        <v>8288371.795065945</v>
      </c>
      <c r="N35" s="65">
        <v>8345497.955989318</v>
      </c>
      <c r="O35" s="65">
        <v>8471166.109986674</v>
      </c>
      <c r="P35" s="65">
        <v>8549060.3898363654</v>
      </c>
      <c r="Q35" s="65">
        <v>8593157.0124386027</v>
      </c>
      <c r="R35" s="65">
        <v>8700035.6711577289</v>
      </c>
      <c r="S35" s="65">
        <v>9024239.5130252093</v>
      </c>
      <c r="T35" s="65">
        <v>9544222.2917725816</v>
      </c>
      <c r="U35" s="219">
        <v>10129860.881121244</v>
      </c>
      <c r="V35" s="219">
        <v>10657778.087962653</v>
      </c>
      <c r="W35" s="219">
        <v>10707198.585022034</v>
      </c>
      <c r="X35" s="219">
        <v>11096353.856432265</v>
      </c>
      <c r="Y35" s="219">
        <v>11558860.223717585</v>
      </c>
      <c r="Z35" s="219">
        <v>11984442.963991541</v>
      </c>
      <c r="AA35" s="219">
        <v>12175130.124787081</v>
      </c>
      <c r="AB35" s="220">
        <v>11959450.156678671</v>
      </c>
    </row>
    <row r="36" spans="1:28">
      <c r="P36" s="45"/>
    </row>
    <row r="39" spans="1:28">
      <c r="Y39" s="45"/>
      <c r="Z39" s="45"/>
      <c r="AA39" s="45"/>
    </row>
    <row r="40" spans="1:28">
      <c r="Y40" s="45"/>
      <c r="Z40" s="45"/>
      <c r="AA40" s="45"/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46" orientation="landscape" horizontalDpi="4294967292" verticalDpi="4294967292" r:id="rId1"/>
  <headerFooter alignWithMargins="0">
    <oddHeader>&amp;L&amp;"Arial,Standard"Schweizerische Holzenergiestatistik 2015&amp;C&amp;"Arial,Fett"&amp;12Endenergie&amp;"Arial,Standard"
&amp;10(in MWh, witterungsbereinigt)&amp;R&amp;"Arial,Standard"Tabelle E</oddHeader>
    <oddFooter>&amp;R 30.08.2016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B40"/>
  <sheetViews>
    <sheetView zoomScale="90" zoomScaleNormal="90" workbookViewId="0"/>
  </sheetViews>
  <sheetFormatPr baseColWidth="10" defaultColWidth="11.42578125" defaultRowHeight="12"/>
  <cols>
    <col min="1" max="1" width="5.28515625" style="46" customWidth="1"/>
    <col min="2" max="2" width="32.85546875" style="46" bestFit="1" customWidth="1"/>
    <col min="3" max="28" width="8.28515625" style="46" customWidth="1"/>
    <col min="29" max="16384" width="11.42578125" style="46"/>
  </cols>
  <sheetData>
    <row r="1" spans="1:28" ht="18.75" customHeight="1">
      <c r="A1" s="1" t="s">
        <v>7</v>
      </c>
      <c r="B1" s="1" t="s">
        <v>8</v>
      </c>
      <c r="C1" s="4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</row>
    <row r="2" spans="1:28" ht="14.1" customHeight="1">
      <c r="A2" s="83">
        <v>1</v>
      </c>
      <c r="B2" s="84" t="s">
        <v>9</v>
      </c>
      <c r="C2" s="48">
        <v>0</v>
      </c>
      <c r="D2" s="49">
        <v>0</v>
      </c>
      <c r="E2" s="49">
        <v>0</v>
      </c>
      <c r="F2" s="49">
        <v>0</v>
      </c>
      <c r="G2" s="49">
        <v>0</v>
      </c>
      <c r="H2" s="49">
        <v>0</v>
      </c>
      <c r="I2" s="49">
        <v>0</v>
      </c>
      <c r="J2" s="49">
        <v>0</v>
      </c>
      <c r="K2" s="49">
        <v>0</v>
      </c>
      <c r="L2" s="49">
        <v>0</v>
      </c>
      <c r="M2" s="49">
        <v>0</v>
      </c>
      <c r="N2" s="49">
        <v>0</v>
      </c>
      <c r="O2" s="49">
        <v>0</v>
      </c>
      <c r="P2" s="49">
        <v>0</v>
      </c>
      <c r="Q2" s="49">
        <v>0</v>
      </c>
      <c r="R2" s="49">
        <v>0</v>
      </c>
      <c r="S2" s="49">
        <v>0</v>
      </c>
      <c r="T2" s="49">
        <v>0</v>
      </c>
      <c r="U2" s="49">
        <v>0</v>
      </c>
      <c r="V2" s="49">
        <v>0</v>
      </c>
      <c r="W2" s="49">
        <v>0</v>
      </c>
      <c r="X2" s="49">
        <v>0</v>
      </c>
      <c r="Y2" s="49">
        <v>0</v>
      </c>
      <c r="Z2" s="49">
        <v>0</v>
      </c>
      <c r="AA2" s="49">
        <v>0</v>
      </c>
      <c r="AB2" s="49">
        <v>0</v>
      </c>
    </row>
    <row r="3" spans="1:28" ht="14.1" customHeight="1">
      <c r="A3" s="50">
        <v>2</v>
      </c>
      <c r="B3" s="51" t="s">
        <v>10</v>
      </c>
      <c r="C3" s="52">
        <v>29963.737225421999</v>
      </c>
      <c r="D3" s="53">
        <v>37183.021251515995</v>
      </c>
      <c r="E3" s="53">
        <v>43962.6860970696</v>
      </c>
      <c r="F3" s="53">
        <v>49825.660844231985</v>
      </c>
      <c r="G3" s="53">
        <v>55178.878554651572</v>
      </c>
      <c r="H3" s="53">
        <v>60753.261220285174</v>
      </c>
      <c r="I3" s="53">
        <v>67558.019292581972</v>
      </c>
      <c r="J3" s="53">
        <v>74429.62359569098</v>
      </c>
      <c r="K3" s="53">
        <v>81312.494961515971</v>
      </c>
      <c r="L3" s="53">
        <v>87176.448954856765</v>
      </c>
      <c r="M3" s="53">
        <v>92604.695107549778</v>
      </c>
      <c r="N3" s="53">
        <v>95877.981585916292</v>
      </c>
      <c r="O3" s="53">
        <v>98896.252293970421</v>
      </c>
      <c r="P3" s="53">
        <v>101354.60986066885</v>
      </c>
      <c r="Q3" s="53">
        <v>103459.61845838657</v>
      </c>
      <c r="R3" s="53">
        <v>105392.56776394749</v>
      </c>
      <c r="S3" s="53">
        <v>108804.11756734796</v>
      </c>
      <c r="T3" s="53">
        <v>111450.50331564964</v>
      </c>
      <c r="U3" s="53">
        <v>114469.64967612718</v>
      </c>
      <c r="V3" s="53">
        <v>120355.43233701399</v>
      </c>
      <c r="W3" s="53">
        <v>120589.3085027904</v>
      </c>
      <c r="X3" s="53">
        <v>119859.15659641997</v>
      </c>
      <c r="Y3" s="53">
        <v>119464.03998967838</v>
      </c>
      <c r="Z3" s="53">
        <v>119885.4851253696</v>
      </c>
      <c r="AA3" s="53">
        <v>118913.64543844464</v>
      </c>
      <c r="AB3" s="53">
        <v>116020.84003967317</v>
      </c>
    </row>
    <row r="4" spans="1:28" ht="14.1" customHeight="1">
      <c r="A4" s="50">
        <v>3</v>
      </c>
      <c r="B4" s="51" t="s">
        <v>11</v>
      </c>
      <c r="C4" s="52">
        <v>165904.30916923497</v>
      </c>
      <c r="D4" s="53">
        <v>184061.04308927996</v>
      </c>
      <c r="E4" s="53">
        <v>200862.14241676801</v>
      </c>
      <c r="F4" s="53">
        <v>213372.76614653994</v>
      </c>
      <c r="G4" s="53">
        <v>230237.411829327</v>
      </c>
      <c r="H4" s="53">
        <v>246456.06007181248</v>
      </c>
      <c r="I4" s="53">
        <v>261398.84589789601</v>
      </c>
      <c r="J4" s="53">
        <v>280556.91765465005</v>
      </c>
      <c r="K4" s="53">
        <v>301505.99146190257</v>
      </c>
      <c r="L4" s="53">
        <v>316879.10717740201</v>
      </c>
      <c r="M4" s="53">
        <v>324754.20390197396</v>
      </c>
      <c r="N4" s="53">
        <v>336802.9533015117</v>
      </c>
      <c r="O4" s="53">
        <v>347186.97041572188</v>
      </c>
      <c r="P4" s="53">
        <v>360411.14050129434</v>
      </c>
      <c r="Q4" s="53">
        <v>371062.73895247106</v>
      </c>
      <c r="R4" s="53">
        <v>385648.13626161189</v>
      </c>
      <c r="S4" s="53">
        <v>406298.2725212542</v>
      </c>
      <c r="T4" s="53">
        <v>423369.02014257747</v>
      </c>
      <c r="U4" s="53">
        <v>440065.20763489604</v>
      </c>
      <c r="V4" s="53">
        <v>466367.94108415686</v>
      </c>
      <c r="W4" s="53">
        <v>482704.35324684303</v>
      </c>
      <c r="X4" s="53">
        <v>490580.96328713471</v>
      </c>
      <c r="Y4" s="53">
        <v>499683.40175261506</v>
      </c>
      <c r="Z4" s="53">
        <v>513007.45598182071</v>
      </c>
      <c r="AA4" s="53">
        <v>518405.22040796035</v>
      </c>
      <c r="AB4" s="53">
        <v>523722.91047186079</v>
      </c>
    </row>
    <row r="5" spans="1:28" ht="14.1" customHeight="1">
      <c r="A5" s="50" t="s">
        <v>71</v>
      </c>
      <c r="B5" s="51" t="s">
        <v>12</v>
      </c>
      <c r="C5" s="52">
        <v>325951.04973637452</v>
      </c>
      <c r="D5" s="53">
        <v>320300.06537564303</v>
      </c>
      <c r="E5" s="53">
        <v>313526.68902492226</v>
      </c>
      <c r="F5" s="53">
        <v>307218.32062825898</v>
      </c>
      <c r="G5" s="53">
        <v>299518.13003904128</v>
      </c>
      <c r="H5" s="53">
        <v>270525.26274001598</v>
      </c>
      <c r="I5" s="53">
        <v>266888.36231253465</v>
      </c>
      <c r="J5" s="53">
        <v>257054.81807906798</v>
      </c>
      <c r="K5" s="53">
        <v>236704.43582868803</v>
      </c>
      <c r="L5" s="53">
        <v>217397.37609299552</v>
      </c>
      <c r="M5" s="53">
        <v>197653.36936074949</v>
      </c>
      <c r="N5" s="53">
        <v>173707.63206434235</v>
      </c>
      <c r="O5" s="53">
        <v>151245.75763341354</v>
      </c>
      <c r="P5" s="53">
        <v>136113.14172463602</v>
      </c>
      <c r="Q5" s="53">
        <v>122441.32310860294</v>
      </c>
      <c r="R5" s="53">
        <v>109390.09768028527</v>
      </c>
      <c r="S5" s="53">
        <v>96354.018521097794</v>
      </c>
      <c r="T5" s="53">
        <v>82629.611368504178</v>
      </c>
      <c r="U5" s="53">
        <v>67343.07921981081</v>
      </c>
      <c r="V5" s="53">
        <v>56559.690696066238</v>
      </c>
      <c r="W5" s="53">
        <v>45405.763057565811</v>
      </c>
      <c r="X5" s="53">
        <v>41303.482202144442</v>
      </c>
      <c r="Y5" s="53">
        <v>37810.443411358166</v>
      </c>
      <c r="Z5" s="53">
        <v>33905.697805438329</v>
      </c>
      <c r="AA5" s="53">
        <v>29730.008644789792</v>
      </c>
      <c r="AB5" s="53">
        <v>26034.348462040794</v>
      </c>
    </row>
    <row r="6" spans="1:28" ht="14.1" customHeight="1">
      <c r="A6" s="50" t="s">
        <v>70</v>
      </c>
      <c r="B6" s="51" t="s">
        <v>166</v>
      </c>
      <c r="C6" s="52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516.67918847999999</v>
      </c>
      <c r="L6" s="53">
        <v>862.79897088000018</v>
      </c>
      <c r="M6" s="53">
        <v>1590.2944985088</v>
      </c>
      <c r="N6" s="53">
        <v>2673.9822388838402</v>
      </c>
      <c r="O6" s="53">
        <v>4612.8459173068804</v>
      </c>
      <c r="P6" s="53">
        <v>6191.9670199910415</v>
      </c>
      <c r="Q6" s="53">
        <v>8162.2286696448009</v>
      </c>
      <c r="R6" s="53">
        <v>10532.091831091204</v>
      </c>
      <c r="S6" s="53">
        <v>14669.027146137601</v>
      </c>
      <c r="T6" s="53">
        <v>18063.808325222402</v>
      </c>
      <c r="U6" s="53">
        <v>21615.815872512005</v>
      </c>
      <c r="V6" s="53">
        <v>25637.629824000003</v>
      </c>
      <c r="W6" s="53">
        <v>29702.970014515209</v>
      </c>
      <c r="X6" s="53">
        <v>33105.869497958411</v>
      </c>
      <c r="Y6" s="53">
        <v>36598.039609098254</v>
      </c>
      <c r="Z6" s="53">
        <v>39664.900012769285</v>
      </c>
      <c r="AA6" s="53">
        <v>42530.649657016322</v>
      </c>
      <c r="AB6" s="53">
        <v>45113.013839093757</v>
      </c>
    </row>
    <row r="7" spans="1:28" ht="14.1" customHeight="1">
      <c r="A7" s="50">
        <v>5</v>
      </c>
      <c r="B7" s="51" t="s">
        <v>13</v>
      </c>
      <c r="C7" s="52">
        <v>743627.16145280295</v>
      </c>
      <c r="D7" s="53">
        <v>713061.0020383792</v>
      </c>
      <c r="E7" s="53">
        <v>681957.24027035409</v>
      </c>
      <c r="F7" s="53">
        <v>650356.59899950714</v>
      </c>
      <c r="G7" s="53">
        <v>619404.87047177379</v>
      </c>
      <c r="H7" s="53">
        <v>592348.73661468795</v>
      </c>
      <c r="I7" s="53">
        <v>573424.41021451645</v>
      </c>
      <c r="J7" s="53">
        <v>556474.71516289364</v>
      </c>
      <c r="K7" s="53">
        <v>538385.93980192824</v>
      </c>
      <c r="L7" s="53">
        <v>526973.22525725933</v>
      </c>
      <c r="M7" s="53">
        <v>511786.22648776911</v>
      </c>
      <c r="N7" s="53">
        <v>515990.37522824819</v>
      </c>
      <c r="O7" s="53">
        <v>519275.04766127409</v>
      </c>
      <c r="P7" s="53">
        <v>520815.69211167732</v>
      </c>
      <c r="Q7" s="53">
        <v>519902.80462823238</v>
      </c>
      <c r="R7" s="53">
        <v>518112.51011892263</v>
      </c>
      <c r="S7" s="53">
        <v>515504.64530765882</v>
      </c>
      <c r="T7" s="53">
        <v>510149.91430283984</v>
      </c>
      <c r="U7" s="53">
        <v>510363.14600323344</v>
      </c>
      <c r="V7" s="53">
        <v>534994.21565377747</v>
      </c>
      <c r="W7" s="53">
        <v>560820.27950527938</v>
      </c>
      <c r="X7" s="53">
        <v>583978.0674550453</v>
      </c>
      <c r="Y7" s="53">
        <v>611108.92646265065</v>
      </c>
      <c r="Z7" s="53">
        <v>640255.80030409247</v>
      </c>
      <c r="AA7" s="53">
        <v>669762.86060932581</v>
      </c>
      <c r="AB7" s="53">
        <v>695616.34698970814</v>
      </c>
    </row>
    <row r="8" spans="1:28" ht="14.1" customHeight="1">
      <c r="A8" s="50">
        <v>6</v>
      </c>
      <c r="B8" s="51" t="s">
        <v>14</v>
      </c>
      <c r="C8" s="52">
        <v>571190.19774956093</v>
      </c>
      <c r="D8" s="53">
        <v>544040.76621765865</v>
      </c>
      <c r="E8" s="53">
        <v>511587.10852123203</v>
      </c>
      <c r="F8" s="53">
        <v>476557.24253115256</v>
      </c>
      <c r="G8" s="53">
        <v>444254.59195703408</v>
      </c>
      <c r="H8" s="53">
        <v>409536.40202637401</v>
      </c>
      <c r="I8" s="53">
        <v>383394.10303645564</v>
      </c>
      <c r="J8" s="53">
        <v>349179.03123361425</v>
      </c>
      <c r="K8" s="53">
        <v>314883.82717067015</v>
      </c>
      <c r="L8" s="53">
        <v>283911.46793892852</v>
      </c>
      <c r="M8" s="53">
        <v>258992.94917277337</v>
      </c>
      <c r="N8" s="53">
        <v>251069.43929487234</v>
      </c>
      <c r="O8" s="53">
        <v>242872.25162792375</v>
      </c>
      <c r="P8" s="53">
        <v>234741.14331709858</v>
      </c>
      <c r="Q8" s="53">
        <v>224713.31926614654</v>
      </c>
      <c r="R8" s="53">
        <v>217144.23729649532</v>
      </c>
      <c r="S8" s="53">
        <v>198085.58097313315</v>
      </c>
      <c r="T8" s="53">
        <v>180379.01386037515</v>
      </c>
      <c r="U8" s="53">
        <v>164196.99658964336</v>
      </c>
      <c r="V8" s="53">
        <v>142861.64168984996</v>
      </c>
      <c r="W8" s="53">
        <v>119919.25100932919</v>
      </c>
      <c r="X8" s="53">
        <v>109934.25084556198</v>
      </c>
      <c r="Y8" s="53">
        <v>102245.52645326759</v>
      </c>
      <c r="Z8" s="53">
        <v>95473.779812399982</v>
      </c>
      <c r="AA8" s="53">
        <v>88142.254391901573</v>
      </c>
      <c r="AB8" s="53">
        <v>82398.895265950196</v>
      </c>
    </row>
    <row r="9" spans="1:28" ht="14.1" customHeight="1">
      <c r="A9" s="50">
        <v>7</v>
      </c>
      <c r="B9" s="51" t="s">
        <v>15</v>
      </c>
      <c r="C9" s="52">
        <v>942206.80300109962</v>
      </c>
      <c r="D9" s="53">
        <v>921621.15514292964</v>
      </c>
      <c r="E9" s="53">
        <v>896833.51161669963</v>
      </c>
      <c r="F9" s="53">
        <v>871945.5918799598</v>
      </c>
      <c r="G9" s="53">
        <v>846409.98674402072</v>
      </c>
      <c r="H9" s="53">
        <v>815869.81869414367</v>
      </c>
      <c r="I9" s="53">
        <v>785125.53462426772</v>
      </c>
      <c r="J9" s="53">
        <v>755191.56392803474</v>
      </c>
      <c r="K9" s="53">
        <v>724099.25928073481</v>
      </c>
      <c r="L9" s="53">
        <v>694641.98742773989</v>
      </c>
      <c r="M9" s="53">
        <v>664075.33873325982</v>
      </c>
      <c r="N9" s="53">
        <v>634569.13833495986</v>
      </c>
      <c r="O9" s="53">
        <v>603065.50782031985</v>
      </c>
      <c r="P9" s="53">
        <v>571935.39359633997</v>
      </c>
      <c r="Q9" s="53">
        <v>539835.97883453988</v>
      </c>
      <c r="R9" s="53">
        <v>507636.8998146099</v>
      </c>
      <c r="S9" s="53">
        <v>468677.84105939989</v>
      </c>
      <c r="T9" s="53">
        <v>418637.06673294993</v>
      </c>
      <c r="U9" s="53">
        <v>380118.77914409991</v>
      </c>
      <c r="V9" s="53">
        <v>343969.03625109984</v>
      </c>
      <c r="W9" s="53">
        <v>284916.77220239997</v>
      </c>
      <c r="X9" s="53">
        <v>233294.16297665396</v>
      </c>
      <c r="Y9" s="53">
        <v>189891.39986972997</v>
      </c>
      <c r="Z9" s="53">
        <v>148930.26879483197</v>
      </c>
      <c r="AA9" s="53">
        <v>116272.61513950799</v>
      </c>
      <c r="AB9" s="53">
        <v>109701.45712011149</v>
      </c>
    </row>
    <row r="10" spans="1:28" ht="14.1" customHeight="1">
      <c r="A10" s="50">
        <v>8</v>
      </c>
      <c r="B10" s="51" t="s">
        <v>74</v>
      </c>
      <c r="C10" s="52">
        <v>852343.18200486014</v>
      </c>
      <c r="D10" s="53">
        <v>874736.92779019196</v>
      </c>
      <c r="E10" s="53">
        <v>883468.00737816957</v>
      </c>
      <c r="F10" s="53">
        <v>890095.44623875187</v>
      </c>
      <c r="G10" s="53">
        <v>895365.35279096384</v>
      </c>
      <c r="H10" s="53">
        <v>887606.03983369179</v>
      </c>
      <c r="I10" s="53">
        <v>897676.12242476142</v>
      </c>
      <c r="J10" s="53">
        <v>902921.18308641587</v>
      </c>
      <c r="K10" s="53">
        <v>901590.22576693189</v>
      </c>
      <c r="L10" s="53">
        <v>895581.84331535036</v>
      </c>
      <c r="M10" s="53">
        <v>899331.18699417356</v>
      </c>
      <c r="N10" s="53">
        <v>910945.19398724637</v>
      </c>
      <c r="O10" s="53">
        <v>912872.59456838877</v>
      </c>
      <c r="P10" s="53">
        <v>902212.70300366392</v>
      </c>
      <c r="Q10" s="53">
        <v>892245.7105177464</v>
      </c>
      <c r="R10" s="53">
        <v>878529.3863859335</v>
      </c>
      <c r="S10" s="53">
        <v>867745.70296590216</v>
      </c>
      <c r="T10" s="53">
        <v>853911.98254686443</v>
      </c>
      <c r="U10" s="53">
        <v>847999.4415980326</v>
      </c>
      <c r="V10" s="53">
        <v>835819.62527277588</v>
      </c>
      <c r="W10" s="53">
        <v>787584.45723291347</v>
      </c>
      <c r="X10" s="53">
        <v>721503.84669118817</v>
      </c>
      <c r="Y10" s="53">
        <v>678722.95596581523</v>
      </c>
      <c r="Z10" s="53">
        <v>639046.92996522668</v>
      </c>
      <c r="AA10" s="53">
        <v>584976.42037316808</v>
      </c>
      <c r="AB10" s="53">
        <v>568886.26231110515</v>
      </c>
    </row>
    <row r="11" spans="1:28" ht="14.1" customHeight="1">
      <c r="A11" s="50">
        <v>9</v>
      </c>
      <c r="B11" s="51" t="s">
        <v>75</v>
      </c>
      <c r="C11" s="52">
        <v>14683.514639999996</v>
      </c>
      <c r="D11" s="53">
        <v>15988.418831999998</v>
      </c>
      <c r="E11" s="53">
        <v>18164.373312</v>
      </c>
      <c r="F11" s="53">
        <v>21222.074015999999</v>
      </c>
      <c r="G11" s="53">
        <v>25038.517680000001</v>
      </c>
      <c r="H11" s="53">
        <v>29585.961719999996</v>
      </c>
      <c r="I11" s="53">
        <v>33637.047480000008</v>
      </c>
      <c r="J11" s="53">
        <v>37046.711327999998</v>
      </c>
      <c r="K11" s="53">
        <v>40066.307760000003</v>
      </c>
      <c r="L11" s="53">
        <v>42982.287311999993</v>
      </c>
      <c r="M11" s="53">
        <v>46819.454351999979</v>
      </c>
      <c r="N11" s="53">
        <v>52767.063263999975</v>
      </c>
      <c r="O11" s="53">
        <v>56939.14679999998</v>
      </c>
      <c r="P11" s="53">
        <v>60035.620271999978</v>
      </c>
      <c r="Q11" s="53">
        <v>63388.12771199998</v>
      </c>
      <c r="R11" s="53">
        <v>66339.53755199998</v>
      </c>
      <c r="S11" s="53">
        <v>68856.424991999986</v>
      </c>
      <c r="T11" s="53">
        <v>70935.447551999983</v>
      </c>
      <c r="U11" s="53">
        <v>73689.651071999993</v>
      </c>
      <c r="V11" s="53">
        <v>75267.301631999988</v>
      </c>
      <c r="W11" s="53">
        <v>76514.046671999997</v>
      </c>
      <c r="X11" s="53">
        <v>76915.773444705876</v>
      </c>
      <c r="Y11" s="53">
        <v>77056.157604705862</v>
      </c>
      <c r="Z11" s="53">
        <v>75806.73858070586</v>
      </c>
      <c r="AA11" s="53">
        <v>74029.20771670586</v>
      </c>
      <c r="AB11" s="53">
        <v>71109.551436705864</v>
      </c>
    </row>
    <row r="12" spans="1:28" ht="14.1" customHeight="1">
      <c r="A12" s="50">
        <v>10</v>
      </c>
      <c r="B12" s="51" t="s">
        <v>16</v>
      </c>
      <c r="C12" s="52">
        <v>226953.34379827202</v>
      </c>
      <c r="D12" s="53">
        <v>226451.86445452677</v>
      </c>
      <c r="E12" s="53">
        <v>222920.02555893359</v>
      </c>
      <c r="F12" s="53">
        <v>217032.89497868158</v>
      </c>
      <c r="G12" s="53">
        <v>209326.04723867471</v>
      </c>
      <c r="H12" s="53">
        <v>199030.53109069008</v>
      </c>
      <c r="I12" s="53">
        <v>186463.17481247996</v>
      </c>
      <c r="J12" s="53">
        <v>173080.51774093075</v>
      </c>
      <c r="K12" s="53">
        <v>157312.95474562203</v>
      </c>
      <c r="L12" s="53">
        <v>139173.25120890839</v>
      </c>
      <c r="M12" s="53">
        <v>118947.54677436898</v>
      </c>
      <c r="N12" s="53">
        <v>96807.422396754002</v>
      </c>
      <c r="O12" s="53">
        <v>81412.108583005815</v>
      </c>
      <c r="P12" s="53">
        <v>70146.274227913789</v>
      </c>
      <c r="Q12" s="53">
        <v>61152.531581489391</v>
      </c>
      <c r="R12" s="53">
        <v>54917.414990627389</v>
      </c>
      <c r="S12" s="53">
        <v>49748.858256286781</v>
      </c>
      <c r="T12" s="53">
        <v>45400.293973967397</v>
      </c>
      <c r="U12" s="53">
        <v>41216.427761444997</v>
      </c>
      <c r="V12" s="53">
        <v>35823.829339026001</v>
      </c>
      <c r="W12" s="53">
        <v>31053.362098028403</v>
      </c>
      <c r="X12" s="53">
        <v>27179.272095337437</v>
      </c>
      <c r="Y12" s="53">
        <v>24161.472052473604</v>
      </c>
      <c r="Z12" s="53">
        <v>21366.380188552321</v>
      </c>
      <c r="AA12" s="53">
        <v>18590.905386545761</v>
      </c>
      <c r="AB12" s="53">
        <v>16397.11685883348</v>
      </c>
    </row>
    <row r="13" spans="1:28">
      <c r="A13" s="50" t="s">
        <v>73</v>
      </c>
      <c r="B13" s="51" t="s">
        <v>76</v>
      </c>
      <c r="C13" s="52">
        <v>41461.916698800014</v>
      </c>
      <c r="D13" s="53">
        <v>51361.360826400007</v>
      </c>
      <c r="E13" s="53">
        <v>59203.571106384014</v>
      </c>
      <c r="F13" s="53">
        <v>64367.927292240012</v>
      </c>
      <c r="G13" s="53">
        <v>70385.221460645989</v>
      </c>
      <c r="H13" s="53">
        <v>73899.358978283984</v>
      </c>
      <c r="I13" s="53">
        <v>81132.882814655997</v>
      </c>
      <c r="J13" s="53">
        <v>89401.708902869985</v>
      </c>
      <c r="K13" s="53">
        <v>95188.610367629968</v>
      </c>
      <c r="L13" s="53">
        <v>101581.37726615997</v>
      </c>
      <c r="M13" s="53">
        <v>105827.52986801996</v>
      </c>
      <c r="N13" s="53">
        <v>113932.58299631996</v>
      </c>
      <c r="O13" s="53">
        <v>123192.83646845998</v>
      </c>
      <c r="P13" s="53">
        <v>130712.14579499999</v>
      </c>
      <c r="Q13" s="53">
        <v>133306.01798688</v>
      </c>
      <c r="R13" s="53">
        <v>140532.71855237999</v>
      </c>
      <c r="S13" s="53">
        <v>149681.23078787996</v>
      </c>
      <c r="T13" s="53">
        <v>155911.17244107599</v>
      </c>
      <c r="U13" s="53">
        <v>166400.65249644598</v>
      </c>
      <c r="V13" s="53">
        <v>174607.62564653999</v>
      </c>
      <c r="W13" s="53">
        <v>186351.98526734399</v>
      </c>
      <c r="X13" s="53">
        <v>180200.21206884563</v>
      </c>
      <c r="Y13" s="53">
        <v>176839.38139808964</v>
      </c>
      <c r="Z13" s="53">
        <v>177628.95461787671</v>
      </c>
      <c r="AA13" s="53">
        <v>174842.61383676706</v>
      </c>
      <c r="AB13" s="53">
        <v>170602.30283455059</v>
      </c>
    </row>
    <row r="14" spans="1:28" ht="13.5" customHeight="1">
      <c r="A14" s="50" t="s">
        <v>72</v>
      </c>
      <c r="B14" s="51" t="s">
        <v>77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2132.3268096000006</v>
      </c>
      <c r="L14" s="53">
        <v>5546.5648128000012</v>
      </c>
      <c r="M14" s="53">
        <v>13581.707673600002</v>
      </c>
      <c r="N14" s="53">
        <v>31532.809420800004</v>
      </c>
      <c r="O14" s="53">
        <v>53781.83774208001</v>
      </c>
      <c r="P14" s="53">
        <v>79361.900789759995</v>
      </c>
      <c r="Q14" s="53">
        <v>112895.09830656</v>
      </c>
      <c r="R14" s="53">
        <v>177747.92269824</v>
      </c>
      <c r="S14" s="53">
        <v>269471.60358912003</v>
      </c>
      <c r="T14" s="53">
        <v>311851.16651519999</v>
      </c>
      <c r="U14" s="53">
        <v>361690.99886592</v>
      </c>
      <c r="V14" s="53">
        <v>405544.21862400003</v>
      </c>
      <c r="W14" s="53">
        <v>447263.64094464009</v>
      </c>
      <c r="X14" s="53">
        <v>470391.37726464006</v>
      </c>
      <c r="Y14" s="53">
        <v>504162.7412889601</v>
      </c>
      <c r="Z14" s="53">
        <v>538901.32869119989</v>
      </c>
      <c r="AA14" s="53">
        <v>569285.69524223998</v>
      </c>
      <c r="AB14" s="53">
        <v>591129.76269311993</v>
      </c>
    </row>
    <row r="15" spans="1:28" ht="25.15" customHeight="1">
      <c r="A15" s="50" t="s">
        <v>90</v>
      </c>
      <c r="B15" s="51" t="s">
        <v>78</v>
      </c>
      <c r="C15" s="52">
        <v>93941.535562601959</v>
      </c>
      <c r="D15" s="53">
        <v>107244.691754382</v>
      </c>
      <c r="E15" s="53">
        <v>119836.25949250194</v>
      </c>
      <c r="F15" s="53">
        <v>135077.62095653699</v>
      </c>
      <c r="G15" s="53">
        <v>152233.14283793708</v>
      </c>
      <c r="H15" s="53">
        <v>172157.50952729693</v>
      </c>
      <c r="I15" s="53">
        <v>190474.03447684497</v>
      </c>
      <c r="J15" s="53">
        <v>204937.06507091993</v>
      </c>
      <c r="K15" s="53">
        <v>224297.80779598531</v>
      </c>
      <c r="L15" s="53">
        <v>240913.14937189504</v>
      </c>
      <c r="M15" s="53">
        <v>257776.87321778672</v>
      </c>
      <c r="N15" s="53">
        <v>287873.37355060322</v>
      </c>
      <c r="O15" s="53">
        <v>311402.52736880834</v>
      </c>
      <c r="P15" s="53">
        <v>332404.63116182748</v>
      </c>
      <c r="Q15" s="53">
        <v>353534.07045625424</v>
      </c>
      <c r="R15" s="53">
        <v>381573.26957968209</v>
      </c>
      <c r="S15" s="53">
        <v>428542.70271039288</v>
      </c>
      <c r="T15" s="53">
        <v>458098.88318504638</v>
      </c>
      <c r="U15" s="53">
        <v>478831.01734316599</v>
      </c>
      <c r="V15" s="53">
        <v>493203.79140226077</v>
      </c>
      <c r="W15" s="53">
        <v>521131.85053662118</v>
      </c>
      <c r="X15" s="53">
        <v>546460.45517696184</v>
      </c>
      <c r="Y15" s="53">
        <v>583499.53745315305</v>
      </c>
      <c r="Z15" s="53">
        <v>613510.54130097781</v>
      </c>
      <c r="AA15" s="53">
        <v>638855.96877897903</v>
      </c>
      <c r="AB15" s="53">
        <v>676910.16570115532</v>
      </c>
    </row>
    <row r="16" spans="1:28" ht="13.5" customHeight="1">
      <c r="A16" s="50" t="s">
        <v>91</v>
      </c>
      <c r="B16" s="51" t="s">
        <v>96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491.10874560000008</v>
      </c>
      <c r="N16" s="53">
        <v>1851.4271635200002</v>
      </c>
      <c r="O16" s="53">
        <v>2902.9543567200008</v>
      </c>
      <c r="P16" s="53">
        <v>3638.1872749200011</v>
      </c>
      <c r="Q16" s="53">
        <v>7841.4105805200024</v>
      </c>
      <c r="R16" s="53">
        <v>19197.71681101829</v>
      </c>
      <c r="S16" s="53">
        <v>32444.462095758296</v>
      </c>
      <c r="T16" s="53">
        <v>51877.724973618322</v>
      </c>
      <c r="U16" s="53">
        <v>63168.121395536698</v>
      </c>
      <c r="V16" s="53">
        <v>75506.195239572</v>
      </c>
      <c r="W16" s="53">
        <v>85389.689611872091</v>
      </c>
      <c r="X16" s="53">
        <v>97200.392878872022</v>
      </c>
      <c r="Y16" s="53">
        <v>109921.29020940352</v>
      </c>
      <c r="Z16" s="53">
        <v>120911.7186540035</v>
      </c>
      <c r="AA16" s="53">
        <v>147390.88521840345</v>
      </c>
      <c r="AB16" s="53">
        <v>176441.66187001925</v>
      </c>
    </row>
    <row r="17" spans="1:28" ht="25.15" customHeight="1">
      <c r="A17" s="50">
        <v>13</v>
      </c>
      <c r="B17" s="51" t="s">
        <v>79</v>
      </c>
      <c r="C17" s="52">
        <v>172790.7821461682</v>
      </c>
      <c r="D17" s="53">
        <v>189445.68483856786</v>
      </c>
      <c r="E17" s="53">
        <v>199361.23734556764</v>
      </c>
      <c r="F17" s="53">
        <v>209104.37670772753</v>
      </c>
      <c r="G17" s="53">
        <v>216958.25874772758</v>
      </c>
      <c r="H17" s="53">
        <v>225265.51299484761</v>
      </c>
      <c r="I17" s="53">
        <v>235932.04047333577</v>
      </c>
      <c r="J17" s="53">
        <v>239941.07785454381</v>
      </c>
      <c r="K17" s="53">
        <v>241238.22689395185</v>
      </c>
      <c r="L17" s="53">
        <v>243887.08033327194</v>
      </c>
      <c r="M17" s="53">
        <v>244800.82429915207</v>
      </c>
      <c r="N17" s="53">
        <v>248918.83920751212</v>
      </c>
      <c r="O17" s="53">
        <v>250003.56928255211</v>
      </c>
      <c r="P17" s="53">
        <v>250924.58364355203</v>
      </c>
      <c r="Q17" s="53">
        <v>248952.488115816</v>
      </c>
      <c r="R17" s="53">
        <v>251681.29366603203</v>
      </c>
      <c r="S17" s="53">
        <v>254287.98856939201</v>
      </c>
      <c r="T17" s="53">
        <v>257398.79275105198</v>
      </c>
      <c r="U17" s="53">
        <v>257858.99123173201</v>
      </c>
      <c r="V17" s="53">
        <v>258875.13504157204</v>
      </c>
      <c r="W17" s="53">
        <v>260607.63990877205</v>
      </c>
      <c r="X17" s="53">
        <v>262067.95187845203</v>
      </c>
      <c r="Y17" s="53">
        <v>263013.01268788544</v>
      </c>
      <c r="Z17" s="53">
        <v>265657.31050240551</v>
      </c>
      <c r="AA17" s="53">
        <v>269160.28441732534</v>
      </c>
      <c r="AB17" s="53">
        <v>273216.61071312684</v>
      </c>
    </row>
    <row r="18" spans="1:28" ht="25.15" customHeight="1">
      <c r="A18" s="50" t="s">
        <v>92</v>
      </c>
      <c r="B18" s="51" t="s">
        <v>17</v>
      </c>
      <c r="C18" s="52">
        <v>47653.707075974991</v>
      </c>
      <c r="D18" s="53">
        <v>57073.286244975003</v>
      </c>
      <c r="E18" s="53">
        <v>70013.080254974993</v>
      </c>
      <c r="F18" s="53">
        <v>77145.78740797496</v>
      </c>
      <c r="G18" s="53">
        <v>90369.54970972499</v>
      </c>
      <c r="H18" s="53">
        <v>101648.71920059998</v>
      </c>
      <c r="I18" s="53">
        <v>113422.5637116</v>
      </c>
      <c r="J18" s="53">
        <v>124206.675031725</v>
      </c>
      <c r="K18" s="53">
        <v>134871.32244299992</v>
      </c>
      <c r="L18" s="53">
        <v>145288.77920699993</v>
      </c>
      <c r="M18" s="53">
        <v>152989.04789024996</v>
      </c>
      <c r="N18" s="53">
        <v>157688.53718474999</v>
      </c>
      <c r="O18" s="53">
        <v>169396.80933449997</v>
      </c>
      <c r="P18" s="53">
        <v>177269.90495775</v>
      </c>
      <c r="Q18" s="53">
        <v>186679.79707080006</v>
      </c>
      <c r="R18" s="53">
        <v>198201.30603772498</v>
      </c>
      <c r="S18" s="53">
        <v>216795.25258747512</v>
      </c>
      <c r="T18" s="53">
        <v>236251.44605748521</v>
      </c>
      <c r="U18" s="53">
        <v>254137.52934948532</v>
      </c>
      <c r="V18" s="53">
        <v>265503.51143436029</v>
      </c>
      <c r="W18" s="53">
        <v>274452.84501359024</v>
      </c>
      <c r="X18" s="53">
        <v>291039.33958109061</v>
      </c>
      <c r="Y18" s="53">
        <v>306345.91157609079</v>
      </c>
      <c r="Z18" s="53">
        <v>318792.13486559084</v>
      </c>
      <c r="AA18" s="53">
        <v>330255.78921059077</v>
      </c>
      <c r="AB18" s="53">
        <v>345149.21249946702</v>
      </c>
    </row>
    <row r="19" spans="1:28" ht="13.5" customHeight="1">
      <c r="A19" s="50" t="s">
        <v>93</v>
      </c>
      <c r="B19" s="51" t="s">
        <v>97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1361.0473919999999</v>
      </c>
      <c r="Q19" s="53">
        <v>1361.0473919999999</v>
      </c>
      <c r="R19" s="53">
        <v>3281.9475600000001</v>
      </c>
      <c r="S19" s="53">
        <v>10730.766703680001</v>
      </c>
      <c r="T19" s="53">
        <v>15309.075444479997</v>
      </c>
      <c r="U19" s="53">
        <v>24379.351361280005</v>
      </c>
      <c r="V19" s="53">
        <v>30250.958939520006</v>
      </c>
      <c r="W19" s="53">
        <v>34683.076505520003</v>
      </c>
      <c r="X19" s="53">
        <v>41789.974649520016</v>
      </c>
      <c r="Y19" s="53">
        <v>42809.989659120016</v>
      </c>
      <c r="Z19" s="53">
        <v>43345.685499120016</v>
      </c>
      <c r="AA19" s="53">
        <v>48909.779623920003</v>
      </c>
      <c r="AB19" s="53">
        <v>50873.997703920002</v>
      </c>
    </row>
    <row r="20" spans="1:28" ht="25.15" customHeight="1">
      <c r="A20" s="50">
        <v>15</v>
      </c>
      <c r="B20" s="51" t="s">
        <v>18</v>
      </c>
      <c r="C20" s="52">
        <v>76054.952290416026</v>
      </c>
      <c r="D20" s="53">
        <v>84600.795402815987</v>
      </c>
      <c r="E20" s="53">
        <v>92863.80030393599</v>
      </c>
      <c r="F20" s="53">
        <v>96886.711973856</v>
      </c>
      <c r="G20" s="53">
        <v>100617.15362505597</v>
      </c>
      <c r="H20" s="53">
        <v>105092.98986705599</v>
      </c>
      <c r="I20" s="53">
        <v>106053.78293687997</v>
      </c>
      <c r="J20" s="53">
        <v>110646.27314687999</v>
      </c>
      <c r="K20" s="53">
        <v>109708.90707408001</v>
      </c>
      <c r="L20" s="53">
        <v>111598.7596296</v>
      </c>
      <c r="M20" s="53">
        <v>114119.69073540001</v>
      </c>
      <c r="N20" s="53">
        <v>115698.93613368001</v>
      </c>
      <c r="O20" s="53">
        <v>116577.87599601601</v>
      </c>
      <c r="P20" s="53">
        <v>116483.39988561597</v>
      </c>
      <c r="Q20" s="53">
        <v>114156.11395665599</v>
      </c>
      <c r="R20" s="53">
        <v>114528.84883905595</v>
      </c>
      <c r="S20" s="53">
        <v>114786.85674045594</v>
      </c>
      <c r="T20" s="53">
        <v>115311.30542589593</v>
      </c>
      <c r="U20" s="53">
        <v>117115.56041889594</v>
      </c>
      <c r="V20" s="53">
        <v>116396.55889689595</v>
      </c>
      <c r="W20" s="53">
        <v>116969.13465249594</v>
      </c>
      <c r="X20" s="53">
        <v>119813.63519649593</v>
      </c>
      <c r="Y20" s="53">
        <v>120454.0978980959</v>
      </c>
      <c r="Z20" s="53">
        <v>121183.59282609593</v>
      </c>
      <c r="AA20" s="53">
        <v>121179.84216609593</v>
      </c>
      <c r="AB20" s="53">
        <v>122704.11039009593</v>
      </c>
    </row>
    <row r="21" spans="1:28" ht="25.15" customHeight="1">
      <c r="A21" s="50" t="s">
        <v>94</v>
      </c>
      <c r="B21" s="51" t="s">
        <v>19</v>
      </c>
      <c r="C21" s="52">
        <v>66929.588449815987</v>
      </c>
      <c r="D21" s="53">
        <v>88054.443655665993</v>
      </c>
      <c r="E21" s="53">
        <v>105098.49777286599</v>
      </c>
      <c r="F21" s="53">
        <v>115483.758845866</v>
      </c>
      <c r="G21" s="53">
        <v>142149.18541826599</v>
      </c>
      <c r="H21" s="53">
        <v>203946.982435616</v>
      </c>
      <c r="I21" s="53">
        <v>245798.70629831593</v>
      </c>
      <c r="J21" s="53">
        <v>290434.1330050159</v>
      </c>
      <c r="K21" s="53">
        <v>315075.46167141985</v>
      </c>
      <c r="L21" s="53">
        <v>343229.11446756986</v>
      </c>
      <c r="M21" s="53">
        <v>371346.52113130986</v>
      </c>
      <c r="N21" s="53">
        <v>379260.83118355996</v>
      </c>
      <c r="O21" s="53">
        <v>410636.0492549598</v>
      </c>
      <c r="P21" s="53">
        <v>438257.24386365985</v>
      </c>
      <c r="Q21" s="53">
        <v>470496.34369360976</v>
      </c>
      <c r="R21" s="53">
        <v>487746.54490548495</v>
      </c>
      <c r="S21" s="53">
        <v>548223.52930918487</v>
      </c>
      <c r="T21" s="53">
        <v>623500.23346280027</v>
      </c>
      <c r="U21" s="53">
        <v>713729.93280280021</v>
      </c>
      <c r="V21" s="53">
        <v>791868.54580892529</v>
      </c>
      <c r="W21" s="53">
        <v>840899.79722587531</v>
      </c>
      <c r="X21" s="53">
        <v>940247.74589647527</v>
      </c>
      <c r="Y21" s="53">
        <v>1021114.1197649752</v>
      </c>
      <c r="Z21" s="53">
        <v>1119232.7485574752</v>
      </c>
      <c r="AA21" s="53">
        <v>1240558.6502372981</v>
      </c>
      <c r="AB21" s="53">
        <v>1332667.9616531231</v>
      </c>
    </row>
    <row r="22" spans="1:28" ht="13.5" customHeight="1">
      <c r="A22" s="50" t="s">
        <v>95</v>
      </c>
      <c r="B22" s="51" t="s">
        <v>98</v>
      </c>
      <c r="C22" s="52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2147.0605464</v>
      </c>
      <c r="R22" s="53">
        <v>2147.0605464</v>
      </c>
      <c r="S22" s="53">
        <v>9104.8427460000003</v>
      </c>
      <c r="T22" s="53">
        <v>14598.241714199999</v>
      </c>
      <c r="U22" s="53">
        <v>19218.8885142</v>
      </c>
      <c r="V22" s="53">
        <v>20408.815080599998</v>
      </c>
      <c r="W22" s="53">
        <v>20445.1201626</v>
      </c>
      <c r="X22" s="53">
        <v>37815.176630100003</v>
      </c>
      <c r="Y22" s="53">
        <v>39423.601778100005</v>
      </c>
      <c r="Z22" s="53">
        <v>42135.481388100001</v>
      </c>
      <c r="AA22" s="53">
        <v>54737.305396499993</v>
      </c>
      <c r="AB22" s="53">
        <v>55859.46247649999</v>
      </c>
    </row>
    <row r="23" spans="1:28" ht="25.15" customHeight="1">
      <c r="A23" s="50">
        <v>17</v>
      </c>
      <c r="B23" s="51" t="s">
        <v>20</v>
      </c>
      <c r="C23" s="52">
        <v>251296.84343282002</v>
      </c>
      <c r="D23" s="53">
        <v>281167.20622276986</v>
      </c>
      <c r="E23" s="53">
        <v>301169.37319352973</v>
      </c>
      <c r="F23" s="53">
        <v>321316.48877354979</v>
      </c>
      <c r="G23" s="53">
        <v>361002.7862846097</v>
      </c>
      <c r="H23" s="53">
        <v>388514.61767860968</v>
      </c>
      <c r="I23" s="53">
        <v>410422.61072456965</v>
      </c>
      <c r="J23" s="53">
        <v>424212.04991816968</v>
      </c>
      <c r="K23" s="53">
        <v>424429.18013024976</v>
      </c>
      <c r="L23" s="53">
        <v>437439.88023314974</v>
      </c>
      <c r="M23" s="53">
        <v>458856.90906650963</v>
      </c>
      <c r="N23" s="53">
        <v>485400.39760970965</v>
      </c>
      <c r="O23" s="53">
        <v>495311.16273970966</v>
      </c>
      <c r="P23" s="53">
        <v>489116.92296866968</v>
      </c>
      <c r="Q23" s="53">
        <v>489153.00856626977</v>
      </c>
      <c r="R23" s="53">
        <v>489185.08323926985</v>
      </c>
      <c r="S23" s="53">
        <v>490741.84720706998</v>
      </c>
      <c r="T23" s="53">
        <v>507937.81799226976</v>
      </c>
      <c r="U23" s="53">
        <v>499976.24724426982</v>
      </c>
      <c r="V23" s="53">
        <v>501850.63188426977</v>
      </c>
      <c r="W23" s="53">
        <v>517698.6153710697</v>
      </c>
      <c r="X23" s="53">
        <v>529743.47295266984</v>
      </c>
      <c r="Y23" s="53">
        <v>526307.45974366996</v>
      </c>
      <c r="Z23" s="53">
        <v>525752.37327166984</v>
      </c>
      <c r="AA23" s="53">
        <v>540120.64492607</v>
      </c>
      <c r="AB23" s="53">
        <v>549863.49434206996</v>
      </c>
    </row>
    <row r="24" spans="1:28" ht="14.1" customHeight="1">
      <c r="A24" s="50">
        <v>18</v>
      </c>
      <c r="B24" s="51" t="s">
        <v>21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767.49119999999994</v>
      </c>
      <c r="I24" s="53">
        <v>4802.3020800000004</v>
      </c>
      <c r="J24" s="53">
        <v>20239.839359999998</v>
      </c>
      <c r="K24" s="53">
        <v>37560</v>
      </c>
      <c r="L24" s="53">
        <v>41730</v>
      </c>
      <c r="M24" s="53">
        <v>44584.3</v>
      </c>
      <c r="N24" s="53">
        <v>37432</v>
      </c>
      <c r="O24" s="53">
        <v>29298</v>
      </c>
      <c r="P24" s="53">
        <v>20587.480000000003</v>
      </c>
      <c r="Q24" s="53">
        <v>21641.631999999998</v>
      </c>
      <c r="R24" s="53">
        <v>23302.644</v>
      </c>
      <c r="S24" s="53">
        <v>50319.678</v>
      </c>
      <c r="T24" s="53">
        <v>138849.951</v>
      </c>
      <c r="U24" s="53">
        <v>246190</v>
      </c>
      <c r="V24" s="53">
        <v>357687.35187499993</v>
      </c>
      <c r="W24" s="53">
        <v>446928.23395387665</v>
      </c>
      <c r="X24" s="53">
        <v>503604.91723456688</v>
      </c>
      <c r="Y24" s="53">
        <v>626007.63273076725</v>
      </c>
      <c r="Z24" s="53">
        <v>706227.15147897333</v>
      </c>
      <c r="AA24" s="53">
        <v>683875.75847602985</v>
      </c>
      <c r="AB24" s="53">
        <v>681394.58546643786</v>
      </c>
    </row>
    <row r="25" spans="1:28" ht="14.1" customHeight="1">
      <c r="A25" s="50">
        <v>19</v>
      </c>
      <c r="B25" s="51" t="s">
        <v>22</v>
      </c>
      <c r="C25" s="52">
        <v>184712.75265671432</v>
      </c>
      <c r="D25" s="53">
        <v>184849.6612260023</v>
      </c>
      <c r="E25" s="53">
        <v>221467.00437740106</v>
      </c>
      <c r="F25" s="53">
        <v>246126.03775253522</v>
      </c>
      <c r="G25" s="53">
        <v>294354.16398347501</v>
      </c>
      <c r="H25" s="53">
        <v>351402.73840484722</v>
      </c>
      <c r="I25" s="53">
        <v>502698.29432997596</v>
      </c>
      <c r="J25" s="53">
        <v>360456.28723117366</v>
      </c>
      <c r="K25" s="53">
        <v>325870.80528952618</v>
      </c>
      <c r="L25" s="53">
        <v>299332.47059709864</v>
      </c>
      <c r="M25" s="53">
        <v>417730.5436422776</v>
      </c>
      <c r="N25" s="53">
        <v>432606.65331640717</v>
      </c>
      <c r="O25" s="53">
        <v>471571.20960064686</v>
      </c>
      <c r="P25" s="53">
        <v>506109.61180903728</v>
      </c>
      <c r="Q25" s="53">
        <v>523357.93163302058</v>
      </c>
      <c r="R25" s="53">
        <v>540443.67591908039</v>
      </c>
      <c r="S25" s="53">
        <v>590303.11611122009</v>
      </c>
      <c r="T25" s="53">
        <v>708624.7862530878</v>
      </c>
      <c r="U25" s="53">
        <v>730249.66485000215</v>
      </c>
      <c r="V25" s="53">
        <v>812853.84657603886</v>
      </c>
      <c r="W25" s="53">
        <v>945822.8244183542</v>
      </c>
      <c r="X25" s="53">
        <v>992182.91260019166</v>
      </c>
      <c r="Y25" s="53">
        <v>1042657.3217949348</v>
      </c>
      <c r="Z25" s="53">
        <v>1155275.8012104051</v>
      </c>
      <c r="AA25" s="53">
        <v>1171618.0446094449</v>
      </c>
      <c r="AB25" s="53">
        <v>1187918.210295019</v>
      </c>
    </row>
    <row r="26" spans="1:28" ht="14.1" customHeight="1">
      <c r="A26" s="54">
        <v>20</v>
      </c>
      <c r="B26" s="55" t="s">
        <v>23</v>
      </c>
      <c r="C26" s="56">
        <v>196322.15905213263</v>
      </c>
      <c r="D26" s="57">
        <v>211682.54312156854</v>
      </c>
      <c r="E26" s="57">
        <v>224797.60231679489</v>
      </c>
      <c r="F26" s="57">
        <v>227599.29612831678</v>
      </c>
      <c r="G26" s="57">
        <v>228236.90954891621</v>
      </c>
      <c r="H26" s="57">
        <v>243136.08606727375</v>
      </c>
      <c r="I26" s="57">
        <v>253216.45285782512</v>
      </c>
      <c r="J26" s="57">
        <v>255944.52560707636</v>
      </c>
      <c r="K26" s="57">
        <v>255221.88340573409</v>
      </c>
      <c r="L26" s="57">
        <v>276263.74399784365</v>
      </c>
      <c r="M26" s="57">
        <v>302859.75106507388</v>
      </c>
      <c r="N26" s="57">
        <v>312303.66817374795</v>
      </c>
      <c r="O26" s="57">
        <v>322503.64962546626</v>
      </c>
      <c r="P26" s="57">
        <v>338232.99086008297</v>
      </c>
      <c r="Q26" s="57">
        <v>365831.44687206054</v>
      </c>
      <c r="R26" s="57">
        <v>380616.61291179544</v>
      </c>
      <c r="S26" s="57">
        <v>413520.16528882959</v>
      </c>
      <c r="T26" s="57">
        <v>403061.53865135676</v>
      </c>
      <c r="U26" s="57">
        <v>409069.80990328651</v>
      </c>
      <c r="V26" s="57">
        <v>433424.82789903111</v>
      </c>
      <c r="W26" s="57">
        <v>466477.39538818836</v>
      </c>
      <c r="X26" s="57">
        <v>444053.33340307319</v>
      </c>
      <c r="Y26" s="57">
        <v>453707.42101300048</v>
      </c>
      <c r="Z26" s="57">
        <v>493850.00659069832</v>
      </c>
      <c r="AA26" s="57">
        <v>492946.40818197507</v>
      </c>
      <c r="AB26" s="57">
        <v>546007.2495042705</v>
      </c>
    </row>
    <row r="27" spans="1:28" ht="3.2" customHeight="1">
      <c r="A27" s="58"/>
      <c r="B27" s="59"/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ht="15.95" customHeight="1">
      <c r="A28" s="62" t="s">
        <v>24</v>
      </c>
      <c r="B28" s="63" t="s">
        <v>25</v>
      </c>
      <c r="C28" s="64">
        <v>1836636.4553333954</v>
      </c>
      <c r="D28" s="65">
        <v>1798645.8979724767</v>
      </c>
      <c r="E28" s="65">
        <v>1751895.8663303461</v>
      </c>
      <c r="F28" s="65">
        <v>1697330.5891496907</v>
      </c>
      <c r="G28" s="65">
        <v>1648593.8828518279</v>
      </c>
      <c r="H28" s="65">
        <v>1579619.7226731754</v>
      </c>
      <c r="I28" s="65">
        <v>1552663.7407539848</v>
      </c>
      <c r="J28" s="65">
        <v>1517695.105725917</v>
      </c>
      <c r="K28" s="65">
        <v>1473309.3684131848</v>
      </c>
      <c r="L28" s="65">
        <v>1433200.4243923221</v>
      </c>
      <c r="M28" s="65">
        <v>1387381.7385293245</v>
      </c>
      <c r="N28" s="65">
        <v>1376122.3637137748</v>
      </c>
      <c r="O28" s="65">
        <v>1364089.1255496105</v>
      </c>
      <c r="P28" s="65">
        <v>1359627.694535366</v>
      </c>
      <c r="Q28" s="65">
        <v>1349742.0330834843</v>
      </c>
      <c r="R28" s="65">
        <v>1346219.6409523538</v>
      </c>
      <c r="S28" s="65">
        <v>1339715.6620366296</v>
      </c>
      <c r="T28" s="65">
        <v>1326041.8713151687</v>
      </c>
      <c r="U28" s="65">
        <v>1318053.8949962228</v>
      </c>
      <c r="V28" s="65">
        <v>1346776.5512848645</v>
      </c>
      <c r="W28" s="65">
        <v>1359141.9253363232</v>
      </c>
      <c r="X28" s="65">
        <v>1378761.7898842648</v>
      </c>
      <c r="Y28" s="65">
        <v>1406910.3776786679</v>
      </c>
      <c r="Z28" s="65">
        <v>1442193.1190418904</v>
      </c>
      <c r="AA28" s="65">
        <v>1467484.6391494386</v>
      </c>
      <c r="AB28" s="65">
        <v>1488906.3550683267</v>
      </c>
    </row>
    <row r="29" spans="1:28" ht="15.95" customHeight="1">
      <c r="A29" s="66" t="s">
        <v>26</v>
      </c>
      <c r="B29" s="67" t="s">
        <v>27</v>
      </c>
      <c r="C29" s="52">
        <v>2077648.7601430318</v>
      </c>
      <c r="D29" s="53">
        <v>2090159.7270460485</v>
      </c>
      <c r="E29" s="53">
        <v>2080589.4889721868</v>
      </c>
      <c r="F29" s="53">
        <v>2064663.9344056332</v>
      </c>
      <c r="G29" s="53">
        <v>2046525.1259143052</v>
      </c>
      <c r="H29" s="53">
        <v>2005991.7103168096</v>
      </c>
      <c r="I29" s="53">
        <v>1984034.762156165</v>
      </c>
      <c r="J29" s="53">
        <v>1957641.6849862514</v>
      </c>
      <c r="K29" s="53">
        <v>1920389.6847305188</v>
      </c>
      <c r="L29" s="53">
        <v>1879507.3113429586</v>
      </c>
      <c r="M29" s="53">
        <v>1848582.7643954223</v>
      </c>
      <c r="N29" s="53">
        <v>1840554.2104000803</v>
      </c>
      <c r="O29" s="53">
        <v>1831264.0319822545</v>
      </c>
      <c r="P29" s="53">
        <v>1814404.0376846779</v>
      </c>
      <c r="Q29" s="53">
        <v>1802823.4649392155</v>
      </c>
      <c r="R29" s="53">
        <v>1825703.879993791</v>
      </c>
      <c r="S29" s="53">
        <v>1874181.6616505887</v>
      </c>
      <c r="T29" s="53">
        <v>1856647.1297620577</v>
      </c>
      <c r="U29" s="53">
        <v>1871115.9509379435</v>
      </c>
      <c r="V29" s="53">
        <v>1871031.6367654416</v>
      </c>
      <c r="W29" s="53">
        <v>1813684.2644173261</v>
      </c>
      <c r="X29" s="53">
        <v>1709484.6445413714</v>
      </c>
      <c r="Y29" s="53">
        <v>1650834.1081797746</v>
      </c>
      <c r="Z29" s="53">
        <v>1601680.6008383934</v>
      </c>
      <c r="AA29" s="53">
        <v>1537997.4576949347</v>
      </c>
      <c r="AB29" s="53">
        <v>1527826.4532544264</v>
      </c>
    </row>
    <row r="30" spans="1:28" ht="15.95" customHeight="1">
      <c r="A30" s="66" t="s">
        <v>28</v>
      </c>
      <c r="B30" s="67" t="s">
        <v>29</v>
      </c>
      <c r="C30" s="52">
        <v>708667.40895779722</v>
      </c>
      <c r="D30" s="53">
        <v>807586.1081191767</v>
      </c>
      <c r="E30" s="53">
        <v>888342.24836337636</v>
      </c>
      <c r="F30" s="53">
        <v>955014.74466551119</v>
      </c>
      <c r="G30" s="53">
        <v>1063330.0766233215</v>
      </c>
      <c r="H30" s="53">
        <v>1197393.8229040261</v>
      </c>
      <c r="I30" s="53">
        <v>1306906.0407015465</v>
      </c>
      <c r="J30" s="53">
        <v>1414617.1133872543</v>
      </c>
      <c r="K30" s="53">
        <v>1487180.9060086866</v>
      </c>
      <c r="L30" s="53">
        <v>1564086.7632424866</v>
      </c>
      <c r="M30" s="53">
        <v>1644965.2750860085</v>
      </c>
      <c r="N30" s="53">
        <v>1714124.342033335</v>
      </c>
      <c r="O30" s="53">
        <v>1785528.948333266</v>
      </c>
      <c r="P30" s="53">
        <v>1830043.4011479951</v>
      </c>
      <c r="Q30" s="53">
        <v>1895962.9723783259</v>
      </c>
      <c r="R30" s="53">
        <v>1970845.7151846683</v>
      </c>
      <c r="S30" s="53">
        <v>2155977.926669409</v>
      </c>
      <c r="T30" s="53">
        <v>2419133.4720068476</v>
      </c>
      <c r="U30" s="53">
        <v>2674605.6396613661</v>
      </c>
      <c r="V30" s="53">
        <v>2911551.4956029765</v>
      </c>
      <c r="W30" s="53">
        <v>3119206.0029422939</v>
      </c>
      <c r="X30" s="53">
        <v>3369783.0620752047</v>
      </c>
      <c r="Y30" s="53">
        <v>3638896.653501261</v>
      </c>
      <c r="Z30" s="53">
        <v>3876748.7383444114</v>
      </c>
      <c r="AA30" s="53">
        <v>4075044.9084512126</v>
      </c>
      <c r="AB30" s="53">
        <v>4265081.262815915</v>
      </c>
    </row>
    <row r="31" spans="1:28" ht="15.95" customHeight="1">
      <c r="A31" s="68" t="s">
        <v>30</v>
      </c>
      <c r="B31" s="69" t="s">
        <v>31</v>
      </c>
      <c r="C31" s="56">
        <v>381034.91170884692</v>
      </c>
      <c r="D31" s="57">
        <v>396532.20434757083</v>
      </c>
      <c r="E31" s="57">
        <v>446264.60669419594</v>
      </c>
      <c r="F31" s="57">
        <v>473725.33388085198</v>
      </c>
      <c r="G31" s="57">
        <v>522591.07353239122</v>
      </c>
      <c r="H31" s="57">
        <v>594538.82447212096</v>
      </c>
      <c r="I31" s="57">
        <v>755914.74718780105</v>
      </c>
      <c r="J31" s="57">
        <v>616400.81283825007</v>
      </c>
      <c r="K31" s="57">
        <v>581092.68869526032</v>
      </c>
      <c r="L31" s="57">
        <v>575596.21459494228</v>
      </c>
      <c r="M31" s="57">
        <v>720590.29470735148</v>
      </c>
      <c r="N31" s="57">
        <v>744910.32149015507</v>
      </c>
      <c r="O31" s="57">
        <v>794074.85922611319</v>
      </c>
      <c r="P31" s="57">
        <v>844342.6026691203</v>
      </c>
      <c r="Q31" s="57">
        <v>889189.37850508117</v>
      </c>
      <c r="R31" s="57">
        <v>921060.28883087588</v>
      </c>
      <c r="S31" s="57">
        <v>1003823.2814000497</v>
      </c>
      <c r="T31" s="57">
        <v>1111686.3249044446</v>
      </c>
      <c r="U31" s="57">
        <v>1139319.4747532886</v>
      </c>
      <c r="V31" s="57">
        <v>1246278.6744750701</v>
      </c>
      <c r="W31" s="57">
        <v>1412300.2198065426</v>
      </c>
      <c r="X31" s="57">
        <v>1436236.2460032648</v>
      </c>
      <c r="Y31" s="57">
        <v>1496364.7428079352</v>
      </c>
      <c r="Z31" s="57">
        <v>1649125.8078011035</v>
      </c>
      <c r="AA31" s="57">
        <v>1664564.45279142</v>
      </c>
      <c r="AB31" s="57">
        <v>1733925.4597992895</v>
      </c>
    </row>
    <row r="32" spans="1:28" ht="3.2" customHeight="1">
      <c r="A32" s="58"/>
      <c r="B32" s="59"/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ht="15.95" customHeight="1">
      <c r="A33" s="70" t="s">
        <v>32</v>
      </c>
      <c r="B33" s="71" t="s">
        <v>33</v>
      </c>
      <c r="C33" s="72">
        <v>5003987.536143071</v>
      </c>
      <c r="D33" s="72">
        <v>5092923.9374852721</v>
      </c>
      <c r="E33" s="72">
        <v>5167092.2103601061</v>
      </c>
      <c r="F33" s="72">
        <v>5190734.6021016873</v>
      </c>
      <c r="G33" s="72">
        <v>5281040.1589218462</v>
      </c>
      <c r="H33" s="72">
        <v>5377544.0803661318</v>
      </c>
      <c r="I33" s="72">
        <v>5599519.2907994967</v>
      </c>
      <c r="J33" s="72">
        <v>5506354.7169376723</v>
      </c>
      <c r="K33" s="72">
        <v>5461972.6478476506</v>
      </c>
      <c r="L33" s="72">
        <v>5452390.7135727098</v>
      </c>
      <c r="M33" s="72">
        <v>5601520.0727181071</v>
      </c>
      <c r="N33" s="72">
        <v>5675711.2376373447</v>
      </c>
      <c r="O33" s="72">
        <v>5774956.9650912443</v>
      </c>
      <c r="P33" s="72">
        <v>5848417.7360371593</v>
      </c>
      <c r="Q33" s="72">
        <v>5937717.8489061063</v>
      </c>
      <c r="R33" s="72">
        <v>6063829.5249616895</v>
      </c>
      <c r="S33" s="72">
        <v>6373698.5317566777</v>
      </c>
      <c r="T33" s="72">
        <v>6713508.7979885181</v>
      </c>
      <c r="U33" s="72">
        <v>7003094.9603488212</v>
      </c>
      <c r="V33" s="72">
        <v>7375638.358128353</v>
      </c>
      <c r="W33" s="72">
        <v>7704332.4125024863</v>
      </c>
      <c r="X33" s="72">
        <v>7894265.742504105</v>
      </c>
      <c r="Y33" s="72">
        <v>8193005.8821676383</v>
      </c>
      <c r="Z33" s="72">
        <v>8569748.2660257984</v>
      </c>
      <c r="AA33" s="72">
        <v>8745091.4580870066</v>
      </c>
      <c r="AB33" s="73">
        <v>9015739.5309379566</v>
      </c>
    </row>
    <row r="34" spans="1:28" ht="3.2" customHeight="1">
      <c r="A34" s="3"/>
      <c r="B34" s="2"/>
      <c r="C34" s="74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95" customHeight="1">
      <c r="A35" s="62" t="s">
        <v>32</v>
      </c>
      <c r="B35" s="75" t="s">
        <v>88</v>
      </c>
      <c r="C35" s="65">
        <v>4807665.3770909384</v>
      </c>
      <c r="D35" s="65">
        <v>4881241.3943637032</v>
      </c>
      <c r="E35" s="65">
        <v>4942294.6080433112</v>
      </c>
      <c r="F35" s="65">
        <v>4963135.3059733706</v>
      </c>
      <c r="G35" s="65">
        <v>5052803.2493729303</v>
      </c>
      <c r="H35" s="65">
        <v>5134407.9942988586</v>
      </c>
      <c r="I35" s="65">
        <v>5346302.8379416717</v>
      </c>
      <c r="J35" s="65">
        <v>5250410.1913305959</v>
      </c>
      <c r="K35" s="65">
        <v>5206750.7644419167</v>
      </c>
      <c r="L35" s="65">
        <v>5176126.9695748659</v>
      </c>
      <c r="M35" s="65">
        <v>5298660.3216530336</v>
      </c>
      <c r="N35" s="65">
        <v>5363407.5694635967</v>
      </c>
      <c r="O35" s="65">
        <v>5452453.3154657781</v>
      </c>
      <c r="P35" s="65">
        <v>5510184.7451770762</v>
      </c>
      <c r="Q35" s="65">
        <v>5571886.4020340461</v>
      </c>
      <c r="R35" s="65">
        <v>5683212.9120498942</v>
      </c>
      <c r="S35" s="65">
        <v>5960178.3664678484</v>
      </c>
      <c r="T35" s="65">
        <v>6310447.2593371617</v>
      </c>
      <c r="U35" s="65">
        <v>6594025.1504455348</v>
      </c>
      <c r="V35" s="65">
        <v>6942213.5302293217</v>
      </c>
      <c r="W35" s="65">
        <v>7237855.0171142975</v>
      </c>
      <c r="X35" s="65">
        <v>7450212.4091010317</v>
      </c>
      <c r="Y35" s="65">
        <v>7739298.4611546379</v>
      </c>
      <c r="Z35" s="65">
        <v>8075898.2594351005</v>
      </c>
      <c r="AA35" s="65">
        <v>8252145.0499050319</v>
      </c>
      <c r="AB35" s="76">
        <v>8469732.2814336866</v>
      </c>
    </row>
    <row r="36" spans="1:28">
      <c r="P36" s="45"/>
    </row>
    <row r="39" spans="1:28">
      <c r="Y39" s="45"/>
      <c r="Z39" s="45"/>
      <c r="AA39" s="45"/>
    </row>
    <row r="40" spans="1:28">
      <c r="Y40" s="45"/>
      <c r="Z40" s="45"/>
      <c r="AA40" s="45"/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3" orientation="landscape" horizontalDpi="4294967292" verticalDpi="4294967292" r:id="rId1"/>
  <headerFooter alignWithMargins="0">
    <oddHeader>&amp;L&amp;"Arial,Standard"Schweizerische Holzenergiestatistik 2015&amp;C&amp;"Arial,Fett"&amp;12Nutzenergie total&amp;"Arial,Standard"
&amp;10(in MWh, witterungsbereinigt)&amp;R&amp;"Arial,Standard"Tabelle F</oddHeader>
    <oddFooter>&amp;R 30.08.2016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pageSetUpPr fitToPage="1"/>
  </sheetPr>
  <dimension ref="A1:AB40"/>
  <sheetViews>
    <sheetView zoomScale="90" zoomScaleNormal="90" workbookViewId="0"/>
  </sheetViews>
  <sheetFormatPr baseColWidth="10" defaultColWidth="11.42578125" defaultRowHeight="12"/>
  <cols>
    <col min="1" max="1" width="5.28515625" style="46" customWidth="1"/>
    <col min="2" max="2" width="32.85546875" style="46" bestFit="1" customWidth="1"/>
    <col min="3" max="28" width="8.28515625" style="46" customWidth="1"/>
    <col min="29" max="16384" width="11.42578125" style="46"/>
  </cols>
  <sheetData>
    <row r="1" spans="1:28" ht="18.75" customHeight="1">
      <c r="A1" s="1" t="s">
        <v>7</v>
      </c>
      <c r="B1" s="1" t="s">
        <v>8</v>
      </c>
      <c r="C1" s="47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</row>
    <row r="2" spans="1:28" ht="14.1" customHeight="1">
      <c r="A2" s="83">
        <v>1</v>
      </c>
      <c r="B2" s="84" t="s">
        <v>9</v>
      </c>
      <c r="C2" s="48">
        <v>0</v>
      </c>
      <c r="D2" s="49">
        <v>0</v>
      </c>
      <c r="E2" s="49">
        <v>0</v>
      </c>
      <c r="F2" s="49">
        <v>0</v>
      </c>
      <c r="G2" s="49">
        <v>0</v>
      </c>
      <c r="H2" s="49">
        <v>0</v>
      </c>
      <c r="I2" s="49">
        <v>0</v>
      </c>
      <c r="J2" s="49">
        <v>0</v>
      </c>
      <c r="K2" s="49">
        <v>0</v>
      </c>
      <c r="L2" s="49">
        <v>0</v>
      </c>
      <c r="M2" s="49">
        <v>0</v>
      </c>
      <c r="N2" s="49">
        <v>0</v>
      </c>
      <c r="O2" s="49">
        <v>0</v>
      </c>
      <c r="P2" s="49">
        <v>0</v>
      </c>
      <c r="Q2" s="49">
        <v>0</v>
      </c>
      <c r="R2" s="49">
        <v>0</v>
      </c>
      <c r="S2" s="49">
        <v>0</v>
      </c>
      <c r="T2" s="49">
        <v>0</v>
      </c>
      <c r="U2" s="49">
        <v>0</v>
      </c>
      <c r="V2" s="49">
        <v>0</v>
      </c>
      <c r="W2" s="49">
        <v>0</v>
      </c>
      <c r="X2" s="49">
        <v>0</v>
      </c>
      <c r="Y2" s="49">
        <v>0</v>
      </c>
      <c r="Z2" s="49">
        <v>0</v>
      </c>
      <c r="AA2" s="49">
        <v>0</v>
      </c>
      <c r="AB2" s="49">
        <v>0</v>
      </c>
    </row>
    <row r="3" spans="1:28" ht="14.1" customHeight="1">
      <c r="A3" s="50">
        <v>2</v>
      </c>
      <c r="B3" s="51" t="s">
        <v>10</v>
      </c>
      <c r="C3" s="52">
        <v>29963.737225421999</v>
      </c>
      <c r="D3" s="53">
        <v>37183.021251515995</v>
      </c>
      <c r="E3" s="53">
        <v>43962.6860970696</v>
      </c>
      <c r="F3" s="53">
        <v>49825.660844231985</v>
      </c>
      <c r="G3" s="53">
        <v>55178.878554651572</v>
      </c>
      <c r="H3" s="53">
        <v>60753.261220285174</v>
      </c>
      <c r="I3" s="53">
        <v>67558.019292581972</v>
      </c>
      <c r="J3" s="53">
        <v>74429.62359569098</v>
      </c>
      <c r="K3" s="53">
        <v>81312.494961515971</v>
      </c>
      <c r="L3" s="53">
        <v>87176.448954856765</v>
      </c>
      <c r="M3" s="53">
        <v>92604.695107549778</v>
      </c>
      <c r="N3" s="53">
        <v>95877.981585916292</v>
      </c>
      <c r="O3" s="53">
        <v>98896.252293970421</v>
      </c>
      <c r="P3" s="53">
        <v>101354.60986066885</v>
      </c>
      <c r="Q3" s="53">
        <v>103459.61845838657</v>
      </c>
      <c r="R3" s="53">
        <v>105392.56776394749</v>
      </c>
      <c r="S3" s="53">
        <v>108804.11756734796</v>
      </c>
      <c r="T3" s="53">
        <v>111450.50331564964</v>
      </c>
      <c r="U3" s="53">
        <v>114469.64967612718</v>
      </c>
      <c r="V3" s="53">
        <v>120355.43233701399</v>
      </c>
      <c r="W3" s="53">
        <v>120589.3085027904</v>
      </c>
      <c r="X3" s="53">
        <v>119859.15659641997</v>
      </c>
      <c r="Y3" s="53">
        <v>119464.03998967838</v>
      </c>
      <c r="Z3" s="53">
        <v>119885.4851253696</v>
      </c>
      <c r="AA3" s="53">
        <v>118913.64543844464</v>
      </c>
      <c r="AB3" s="53">
        <v>116020.84003967317</v>
      </c>
    </row>
    <row r="4" spans="1:28" ht="14.1" customHeight="1">
      <c r="A4" s="50">
        <v>3</v>
      </c>
      <c r="B4" s="51" t="s">
        <v>11</v>
      </c>
      <c r="C4" s="52">
        <v>165904.30916923497</v>
      </c>
      <c r="D4" s="53">
        <v>184061.04308927996</v>
      </c>
      <c r="E4" s="53">
        <v>200862.14241676801</v>
      </c>
      <c r="F4" s="53">
        <v>213372.76614653994</v>
      </c>
      <c r="G4" s="53">
        <v>230237.411829327</v>
      </c>
      <c r="H4" s="53">
        <v>246456.06007181248</v>
      </c>
      <c r="I4" s="53">
        <v>261398.84589789601</v>
      </c>
      <c r="J4" s="53">
        <v>280556.91765465005</v>
      </c>
      <c r="K4" s="53">
        <v>301505.99146190257</v>
      </c>
      <c r="L4" s="53">
        <v>316879.10717740201</v>
      </c>
      <c r="M4" s="53">
        <v>324754.20390197396</v>
      </c>
      <c r="N4" s="53">
        <v>336802.9533015117</v>
      </c>
      <c r="O4" s="53">
        <v>347186.97041572188</v>
      </c>
      <c r="P4" s="53">
        <v>360411.14050129434</v>
      </c>
      <c r="Q4" s="53">
        <v>371062.73895247106</v>
      </c>
      <c r="R4" s="53">
        <v>385648.13626161189</v>
      </c>
      <c r="S4" s="53">
        <v>406298.2725212542</v>
      </c>
      <c r="T4" s="53">
        <v>423369.02014257747</v>
      </c>
      <c r="U4" s="53">
        <v>440065.20763489604</v>
      </c>
      <c r="V4" s="53">
        <v>466367.94108415686</v>
      </c>
      <c r="W4" s="53">
        <v>482704.35324684303</v>
      </c>
      <c r="X4" s="53">
        <v>490580.96328713471</v>
      </c>
      <c r="Y4" s="53">
        <v>499683.40175261506</v>
      </c>
      <c r="Z4" s="53">
        <v>513007.45598182071</v>
      </c>
      <c r="AA4" s="53">
        <v>518405.22040796035</v>
      </c>
      <c r="AB4" s="53">
        <v>523722.91047186079</v>
      </c>
    </row>
    <row r="5" spans="1:28" ht="14.1" customHeight="1">
      <c r="A5" s="50" t="s">
        <v>71</v>
      </c>
      <c r="B5" s="51" t="s">
        <v>12</v>
      </c>
      <c r="C5" s="52">
        <v>325951.04973637452</v>
      </c>
      <c r="D5" s="53">
        <v>320300.06537564303</v>
      </c>
      <c r="E5" s="53">
        <v>313526.68902492226</v>
      </c>
      <c r="F5" s="53">
        <v>307218.32062825898</v>
      </c>
      <c r="G5" s="53">
        <v>299518.13003904128</v>
      </c>
      <c r="H5" s="53">
        <v>270525.26274001598</v>
      </c>
      <c r="I5" s="53">
        <v>266888.36231253465</v>
      </c>
      <c r="J5" s="53">
        <v>257054.81807906798</v>
      </c>
      <c r="K5" s="53">
        <v>236704.43582868803</v>
      </c>
      <c r="L5" s="53">
        <v>217397.37609299552</v>
      </c>
      <c r="M5" s="53">
        <v>197653.36936074949</v>
      </c>
      <c r="N5" s="53">
        <v>173707.63206434235</v>
      </c>
      <c r="O5" s="53">
        <v>151245.75763341354</v>
      </c>
      <c r="P5" s="53">
        <v>136113.14172463602</v>
      </c>
      <c r="Q5" s="53">
        <v>122441.32310860294</v>
      </c>
      <c r="R5" s="53">
        <v>109390.09768028527</v>
      </c>
      <c r="S5" s="53">
        <v>96354.018521097794</v>
      </c>
      <c r="T5" s="53">
        <v>82629.611368504178</v>
      </c>
      <c r="U5" s="53">
        <v>67343.07921981081</v>
      </c>
      <c r="V5" s="53">
        <v>56559.690696066238</v>
      </c>
      <c r="W5" s="53">
        <v>45405.763057565811</v>
      </c>
      <c r="X5" s="53">
        <v>41303.482202144442</v>
      </c>
      <c r="Y5" s="53">
        <v>37810.443411358166</v>
      </c>
      <c r="Z5" s="53">
        <v>33905.697805438329</v>
      </c>
      <c r="AA5" s="53">
        <v>29730.008644789792</v>
      </c>
      <c r="AB5" s="53">
        <v>26034.348462040794</v>
      </c>
    </row>
    <row r="6" spans="1:28" ht="14.1" customHeight="1">
      <c r="A6" s="50" t="s">
        <v>70</v>
      </c>
      <c r="B6" s="51" t="s">
        <v>166</v>
      </c>
      <c r="C6" s="52">
        <v>0</v>
      </c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53">
        <v>516.67918847999999</v>
      </c>
      <c r="L6" s="53">
        <v>862.79897088000018</v>
      </c>
      <c r="M6" s="53">
        <v>1590.2944985088</v>
      </c>
      <c r="N6" s="53">
        <v>2673.9822388838402</v>
      </c>
      <c r="O6" s="53">
        <v>4612.8459173068804</v>
      </c>
      <c r="P6" s="53">
        <v>6191.9670199910415</v>
      </c>
      <c r="Q6" s="53">
        <v>8162.2286696448009</v>
      </c>
      <c r="R6" s="53">
        <v>10532.091831091204</v>
      </c>
      <c r="S6" s="53">
        <v>14669.027146137601</v>
      </c>
      <c r="T6" s="53">
        <v>18063.808325222402</v>
      </c>
      <c r="U6" s="53">
        <v>21615.815872512005</v>
      </c>
      <c r="V6" s="53">
        <v>25637.629824000003</v>
      </c>
      <c r="W6" s="53">
        <v>29702.970014515209</v>
      </c>
      <c r="X6" s="53">
        <v>33105.869497958411</v>
      </c>
      <c r="Y6" s="53">
        <v>36598.039609098254</v>
      </c>
      <c r="Z6" s="53">
        <v>39664.900012769285</v>
      </c>
      <c r="AA6" s="53">
        <v>42530.649657016322</v>
      </c>
      <c r="AB6" s="53">
        <v>45113.013839093757</v>
      </c>
    </row>
    <row r="7" spans="1:28" ht="14.1" customHeight="1">
      <c r="A7" s="50">
        <v>5</v>
      </c>
      <c r="B7" s="51" t="s">
        <v>13</v>
      </c>
      <c r="C7" s="52">
        <v>743627.16145280295</v>
      </c>
      <c r="D7" s="53">
        <v>713061.0020383792</v>
      </c>
      <c r="E7" s="53">
        <v>681957.24027035409</v>
      </c>
      <c r="F7" s="53">
        <v>650356.59899950714</v>
      </c>
      <c r="G7" s="53">
        <v>619404.87047177379</v>
      </c>
      <c r="H7" s="53">
        <v>592348.73661468795</v>
      </c>
      <c r="I7" s="53">
        <v>573424.41021451645</v>
      </c>
      <c r="J7" s="53">
        <v>556474.71516289364</v>
      </c>
      <c r="K7" s="53">
        <v>538385.93980192824</v>
      </c>
      <c r="L7" s="53">
        <v>526973.22525725933</v>
      </c>
      <c r="M7" s="53">
        <v>511786.22648776911</v>
      </c>
      <c r="N7" s="53">
        <v>515990.37522824819</v>
      </c>
      <c r="O7" s="53">
        <v>519275.04766127409</v>
      </c>
      <c r="P7" s="53">
        <v>520815.69211167732</v>
      </c>
      <c r="Q7" s="53">
        <v>519902.80462823238</v>
      </c>
      <c r="R7" s="53">
        <v>518112.51011892263</v>
      </c>
      <c r="S7" s="53">
        <v>515504.64530765882</v>
      </c>
      <c r="T7" s="53">
        <v>510149.91430283984</v>
      </c>
      <c r="U7" s="53">
        <v>510363.14600323344</v>
      </c>
      <c r="V7" s="53">
        <v>534994.21565377747</v>
      </c>
      <c r="W7" s="53">
        <v>560820.27950527938</v>
      </c>
      <c r="X7" s="53">
        <v>583978.0674550453</v>
      </c>
      <c r="Y7" s="53">
        <v>611108.92646265065</v>
      </c>
      <c r="Z7" s="53">
        <v>640255.80030409247</v>
      </c>
      <c r="AA7" s="53">
        <v>669762.86060932581</v>
      </c>
      <c r="AB7" s="53">
        <v>695616.34698970814</v>
      </c>
    </row>
    <row r="8" spans="1:28" ht="14.1" customHeight="1">
      <c r="A8" s="50">
        <v>6</v>
      </c>
      <c r="B8" s="51" t="s">
        <v>14</v>
      </c>
      <c r="C8" s="52">
        <v>571190.19774956093</v>
      </c>
      <c r="D8" s="53">
        <v>544040.76621765865</v>
      </c>
      <c r="E8" s="53">
        <v>511587.10852123203</v>
      </c>
      <c r="F8" s="53">
        <v>476557.24253115256</v>
      </c>
      <c r="G8" s="53">
        <v>444254.59195703408</v>
      </c>
      <c r="H8" s="53">
        <v>409536.40202637401</v>
      </c>
      <c r="I8" s="53">
        <v>383394.10303645564</v>
      </c>
      <c r="J8" s="53">
        <v>349179.03123361425</v>
      </c>
      <c r="K8" s="53">
        <v>314883.82717067015</v>
      </c>
      <c r="L8" s="53">
        <v>283911.46793892852</v>
      </c>
      <c r="M8" s="53">
        <v>258992.94917277337</v>
      </c>
      <c r="N8" s="53">
        <v>251069.43929487234</v>
      </c>
      <c r="O8" s="53">
        <v>242872.25162792375</v>
      </c>
      <c r="P8" s="53">
        <v>234741.14331709858</v>
      </c>
      <c r="Q8" s="53">
        <v>224713.31926614654</v>
      </c>
      <c r="R8" s="53">
        <v>217144.23729649532</v>
      </c>
      <c r="S8" s="53">
        <v>198085.58097313315</v>
      </c>
      <c r="T8" s="53">
        <v>180379.01386037515</v>
      </c>
      <c r="U8" s="53">
        <v>164196.99658964336</v>
      </c>
      <c r="V8" s="53">
        <v>142861.64168984996</v>
      </c>
      <c r="W8" s="53">
        <v>119919.25100932919</v>
      </c>
      <c r="X8" s="53">
        <v>109934.25084556198</v>
      </c>
      <c r="Y8" s="53">
        <v>102245.52645326759</v>
      </c>
      <c r="Z8" s="53">
        <v>95473.779812399982</v>
      </c>
      <c r="AA8" s="53">
        <v>88142.254391901573</v>
      </c>
      <c r="AB8" s="53">
        <v>82398.895265950196</v>
      </c>
    </row>
    <row r="9" spans="1:28" ht="14.1" customHeight="1">
      <c r="A9" s="50">
        <v>7</v>
      </c>
      <c r="B9" s="51" t="s">
        <v>15</v>
      </c>
      <c r="C9" s="52">
        <v>942206.80300109962</v>
      </c>
      <c r="D9" s="53">
        <v>921621.15514292964</v>
      </c>
      <c r="E9" s="53">
        <v>896833.51161669963</v>
      </c>
      <c r="F9" s="53">
        <v>871945.5918799598</v>
      </c>
      <c r="G9" s="53">
        <v>846409.98674402072</v>
      </c>
      <c r="H9" s="53">
        <v>815869.81869414367</v>
      </c>
      <c r="I9" s="53">
        <v>785125.53462426772</v>
      </c>
      <c r="J9" s="53">
        <v>755191.56392803474</v>
      </c>
      <c r="K9" s="53">
        <v>724099.25928073481</v>
      </c>
      <c r="L9" s="53">
        <v>694641.98742773989</v>
      </c>
      <c r="M9" s="53">
        <v>664075.33873325982</v>
      </c>
      <c r="N9" s="53">
        <v>634569.13833495986</v>
      </c>
      <c r="O9" s="53">
        <v>603065.50782031985</v>
      </c>
      <c r="P9" s="53">
        <v>571935.39359633997</v>
      </c>
      <c r="Q9" s="53">
        <v>539835.97883453988</v>
      </c>
      <c r="R9" s="53">
        <v>507636.8998146099</v>
      </c>
      <c r="S9" s="53">
        <v>468677.84105939989</v>
      </c>
      <c r="T9" s="53">
        <v>418637.06673294993</v>
      </c>
      <c r="U9" s="53">
        <v>380118.77914409991</v>
      </c>
      <c r="V9" s="53">
        <v>343969.03625109984</v>
      </c>
      <c r="W9" s="53">
        <v>284916.77220239997</v>
      </c>
      <c r="X9" s="53">
        <v>233294.16297665396</v>
      </c>
      <c r="Y9" s="53">
        <v>189891.39986972997</v>
      </c>
      <c r="Z9" s="53">
        <v>148930.26879483197</v>
      </c>
      <c r="AA9" s="53">
        <v>116272.61513950799</v>
      </c>
      <c r="AB9" s="53">
        <v>109701.45712011149</v>
      </c>
    </row>
    <row r="10" spans="1:28" ht="14.1" customHeight="1">
      <c r="A10" s="50">
        <v>8</v>
      </c>
      <c r="B10" s="51" t="s">
        <v>74</v>
      </c>
      <c r="C10" s="52">
        <v>852343.18200486014</v>
      </c>
      <c r="D10" s="53">
        <v>874736.92779019196</v>
      </c>
      <c r="E10" s="53">
        <v>883468.00737816957</v>
      </c>
      <c r="F10" s="53">
        <v>890095.44623875187</v>
      </c>
      <c r="G10" s="53">
        <v>895365.35279096384</v>
      </c>
      <c r="H10" s="53">
        <v>887606.03983369179</v>
      </c>
      <c r="I10" s="53">
        <v>897676.12242476142</v>
      </c>
      <c r="J10" s="53">
        <v>902921.18308641587</v>
      </c>
      <c r="K10" s="53">
        <v>901590.22576693189</v>
      </c>
      <c r="L10" s="53">
        <v>895581.84331535036</v>
      </c>
      <c r="M10" s="53">
        <v>899331.18699417356</v>
      </c>
      <c r="N10" s="53">
        <v>910945.19398724637</v>
      </c>
      <c r="O10" s="53">
        <v>912872.59456838877</v>
      </c>
      <c r="P10" s="53">
        <v>902212.70300366392</v>
      </c>
      <c r="Q10" s="53">
        <v>892245.7105177464</v>
      </c>
      <c r="R10" s="53">
        <v>878529.3863859335</v>
      </c>
      <c r="S10" s="53">
        <v>867745.70296590216</v>
      </c>
      <c r="T10" s="53">
        <v>853911.98254686443</v>
      </c>
      <c r="U10" s="53">
        <v>847999.4415980326</v>
      </c>
      <c r="V10" s="53">
        <v>835819.62527277588</v>
      </c>
      <c r="W10" s="53">
        <v>787584.45723291347</v>
      </c>
      <c r="X10" s="53">
        <v>721503.84669118817</v>
      </c>
      <c r="Y10" s="53">
        <v>678722.95596581523</v>
      </c>
      <c r="Z10" s="53">
        <v>639046.92996522668</v>
      </c>
      <c r="AA10" s="53">
        <v>584976.42037316808</v>
      </c>
      <c r="AB10" s="53">
        <v>568886.26231110515</v>
      </c>
    </row>
    <row r="11" spans="1:28" ht="14.1" customHeight="1">
      <c r="A11" s="50">
        <v>9</v>
      </c>
      <c r="B11" s="51" t="s">
        <v>75</v>
      </c>
      <c r="C11" s="52">
        <v>14683.514639999996</v>
      </c>
      <c r="D11" s="53">
        <v>15988.418831999998</v>
      </c>
      <c r="E11" s="53">
        <v>18164.373312</v>
      </c>
      <c r="F11" s="53">
        <v>21222.074015999999</v>
      </c>
      <c r="G11" s="53">
        <v>25038.517680000001</v>
      </c>
      <c r="H11" s="53">
        <v>29585.961719999996</v>
      </c>
      <c r="I11" s="53">
        <v>33637.047480000008</v>
      </c>
      <c r="J11" s="53">
        <v>37046.711327999998</v>
      </c>
      <c r="K11" s="53">
        <v>40066.307760000003</v>
      </c>
      <c r="L11" s="53">
        <v>42982.287311999993</v>
      </c>
      <c r="M11" s="53">
        <v>46819.454351999979</v>
      </c>
      <c r="N11" s="53">
        <v>52767.063263999975</v>
      </c>
      <c r="O11" s="53">
        <v>56939.14679999998</v>
      </c>
      <c r="P11" s="53">
        <v>60035.620271999978</v>
      </c>
      <c r="Q11" s="53">
        <v>63388.12771199998</v>
      </c>
      <c r="R11" s="53">
        <v>66339.53755199998</v>
      </c>
      <c r="S11" s="53">
        <v>68856.424991999986</v>
      </c>
      <c r="T11" s="53">
        <v>70935.447551999983</v>
      </c>
      <c r="U11" s="53">
        <v>73689.651071999993</v>
      </c>
      <c r="V11" s="53">
        <v>75267.301631999988</v>
      </c>
      <c r="W11" s="53">
        <v>76514.046671999997</v>
      </c>
      <c r="X11" s="53">
        <v>76915.773444705876</v>
      </c>
      <c r="Y11" s="53">
        <v>77056.157604705862</v>
      </c>
      <c r="Z11" s="53">
        <v>75806.73858070586</v>
      </c>
      <c r="AA11" s="53">
        <v>74029.20771670586</v>
      </c>
      <c r="AB11" s="53">
        <v>71109.551436705864</v>
      </c>
    </row>
    <row r="12" spans="1:28" ht="14.1" customHeight="1">
      <c r="A12" s="50">
        <v>10</v>
      </c>
      <c r="B12" s="51" t="s">
        <v>16</v>
      </c>
      <c r="C12" s="52">
        <v>226953.34379827202</v>
      </c>
      <c r="D12" s="53">
        <v>226451.86445452677</v>
      </c>
      <c r="E12" s="53">
        <v>222920.02555893359</v>
      </c>
      <c r="F12" s="53">
        <v>217032.89497868158</v>
      </c>
      <c r="G12" s="53">
        <v>209326.04723867471</v>
      </c>
      <c r="H12" s="53">
        <v>199030.53109069008</v>
      </c>
      <c r="I12" s="53">
        <v>186463.17481247996</v>
      </c>
      <c r="J12" s="53">
        <v>173080.51774093075</v>
      </c>
      <c r="K12" s="53">
        <v>157312.95474562203</v>
      </c>
      <c r="L12" s="53">
        <v>139173.25120890839</v>
      </c>
      <c r="M12" s="53">
        <v>118947.54677436898</v>
      </c>
      <c r="N12" s="53">
        <v>96807.422396754002</v>
      </c>
      <c r="O12" s="53">
        <v>81412.108583005815</v>
      </c>
      <c r="P12" s="53">
        <v>70146.274227913789</v>
      </c>
      <c r="Q12" s="53">
        <v>61152.531581489391</v>
      </c>
      <c r="R12" s="53">
        <v>54917.414990627389</v>
      </c>
      <c r="S12" s="53">
        <v>49748.858256286781</v>
      </c>
      <c r="T12" s="53">
        <v>45400.293973967397</v>
      </c>
      <c r="U12" s="53">
        <v>41216.427761444997</v>
      </c>
      <c r="V12" s="53">
        <v>35823.829339026001</v>
      </c>
      <c r="W12" s="53">
        <v>31053.362098028403</v>
      </c>
      <c r="X12" s="53">
        <v>27179.272095337437</v>
      </c>
      <c r="Y12" s="53">
        <v>24161.472052473604</v>
      </c>
      <c r="Z12" s="53">
        <v>21366.380188552321</v>
      </c>
      <c r="AA12" s="53">
        <v>18590.905386545761</v>
      </c>
      <c r="AB12" s="53">
        <v>16397.11685883348</v>
      </c>
    </row>
    <row r="13" spans="1:28">
      <c r="A13" s="50" t="s">
        <v>73</v>
      </c>
      <c r="B13" s="51" t="s">
        <v>76</v>
      </c>
      <c r="C13" s="52">
        <v>41461.916698800014</v>
      </c>
      <c r="D13" s="53">
        <v>51361.360826400007</v>
      </c>
      <c r="E13" s="53">
        <v>59203.571106384014</v>
      </c>
      <c r="F13" s="53">
        <v>64367.927292240012</v>
      </c>
      <c r="G13" s="53">
        <v>70385.221460645989</v>
      </c>
      <c r="H13" s="53">
        <v>73899.358978283984</v>
      </c>
      <c r="I13" s="53">
        <v>81132.882814655997</v>
      </c>
      <c r="J13" s="53">
        <v>89401.708902869985</v>
      </c>
      <c r="K13" s="53">
        <v>95188.610367629968</v>
      </c>
      <c r="L13" s="53">
        <v>101581.37726615997</v>
      </c>
      <c r="M13" s="53">
        <v>105827.52986801996</v>
      </c>
      <c r="N13" s="53">
        <v>113932.58299631996</v>
      </c>
      <c r="O13" s="53">
        <v>123192.83646845998</v>
      </c>
      <c r="P13" s="53">
        <v>130712.14579499999</v>
      </c>
      <c r="Q13" s="53">
        <v>133306.01798688</v>
      </c>
      <c r="R13" s="53">
        <v>140532.71855237999</v>
      </c>
      <c r="S13" s="53">
        <v>149681.23078787996</v>
      </c>
      <c r="T13" s="53">
        <v>155911.17244107599</v>
      </c>
      <c r="U13" s="53">
        <v>166400.65249644598</v>
      </c>
      <c r="V13" s="53">
        <v>174607.62564653999</v>
      </c>
      <c r="W13" s="53">
        <v>186351.98526734399</v>
      </c>
      <c r="X13" s="53">
        <v>180200.21206884563</v>
      </c>
      <c r="Y13" s="53">
        <v>176839.38139808964</v>
      </c>
      <c r="Z13" s="53">
        <v>177628.95461787671</v>
      </c>
      <c r="AA13" s="53">
        <v>174842.61383676706</v>
      </c>
      <c r="AB13" s="53">
        <v>170602.30283455059</v>
      </c>
    </row>
    <row r="14" spans="1:28" ht="13.5" customHeight="1">
      <c r="A14" s="50" t="s">
        <v>72</v>
      </c>
      <c r="B14" s="51" t="s">
        <v>77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2132.3268096000006</v>
      </c>
      <c r="L14" s="53">
        <v>5546.5648128000012</v>
      </c>
      <c r="M14" s="53">
        <v>13581.707673600002</v>
      </c>
      <c r="N14" s="53">
        <v>31532.809420800004</v>
      </c>
      <c r="O14" s="53">
        <v>53781.83774208001</v>
      </c>
      <c r="P14" s="53">
        <v>79361.900789759995</v>
      </c>
      <c r="Q14" s="53">
        <v>112895.09830656</v>
      </c>
      <c r="R14" s="53">
        <v>177747.92269824</v>
      </c>
      <c r="S14" s="53">
        <v>269471.60358912003</v>
      </c>
      <c r="T14" s="53">
        <v>311851.16651519999</v>
      </c>
      <c r="U14" s="53">
        <v>361690.99886592</v>
      </c>
      <c r="V14" s="53">
        <v>405544.21862400003</v>
      </c>
      <c r="W14" s="53">
        <v>447263.64094464009</v>
      </c>
      <c r="X14" s="53">
        <v>470391.37726464006</v>
      </c>
      <c r="Y14" s="53">
        <v>504162.7412889601</v>
      </c>
      <c r="Z14" s="53">
        <v>538901.32869119989</v>
      </c>
      <c r="AA14" s="53">
        <v>569285.69524223998</v>
      </c>
      <c r="AB14" s="53">
        <v>591129.76269311993</v>
      </c>
    </row>
    <row r="15" spans="1:28" ht="25.15" customHeight="1">
      <c r="A15" s="50" t="s">
        <v>90</v>
      </c>
      <c r="B15" s="51" t="s">
        <v>78</v>
      </c>
      <c r="C15" s="52">
        <v>93941.535562601959</v>
      </c>
      <c r="D15" s="53">
        <v>107244.691754382</v>
      </c>
      <c r="E15" s="53">
        <v>119836.25949250194</v>
      </c>
      <c r="F15" s="53">
        <v>135077.62095653699</v>
      </c>
      <c r="G15" s="53">
        <v>152233.14283793708</v>
      </c>
      <c r="H15" s="53">
        <v>172157.50952729693</v>
      </c>
      <c r="I15" s="53">
        <v>190474.03447684497</v>
      </c>
      <c r="J15" s="53">
        <v>204937.06507091993</v>
      </c>
      <c r="K15" s="53">
        <v>224297.80779598531</v>
      </c>
      <c r="L15" s="53">
        <v>240913.14937189504</v>
      </c>
      <c r="M15" s="53">
        <v>257776.87321778672</v>
      </c>
      <c r="N15" s="53">
        <v>287873.37355060322</v>
      </c>
      <c r="O15" s="53">
        <v>311402.52736880834</v>
      </c>
      <c r="P15" s="53">
        <v>332404.63116182748</v>
      </c>
      <c r="Q15" s="53">
        <v>353534.07045625424</v>
      </c>
      <c r="R15" s="53">
        <v>381573.26957968209</v>
      </c>
      <c r="S15" s="53">
        <v>428542.70271039288</v>
      </c>
      <c r="T15" s="53">
        <v>458098.88318504638</v>
      </c>
      <c r="U15" s="53">
        <v>478831.01734316599</v>
      </c>
      <c r="V15" s="53">
        <v>493203.79140226077</v>
      </c>
      <c r="W15" s="53">
        <v>521131.85053662118</v>
      </c>
      <c r="X15" s="53">
        <v>546460.45517696184</v>
      </c>
      <c r="Y15" s="53">
        <v>583499.53745315305</v>
      </c>
      <c r="Z15" s="53">
        <v>613510.54130097781</v>
      </c>
      <c r="AA15" s="53">
        <v>638855.96877897903</v>
      </c>
      <c r="AB15" s="53">
        <v>676910.16570115532</v>
      </c>
    </row>
    <row r="16" spans="1:28" ht="13.5" customHeight="1">
      <c r="A16" s="50" t="s">
        <v>91</v>
      </c>
      <c r="B16" s="51" t="s">
        <v>96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491.10874560000008</v>
      </c>
      <c r="N16" s="53">
        <v>1851.4271635200002</v>
      </c>
      <c r="O16" s="53">
        <v>2902.9543567200008</v>
      </c>
      <c r="P16" s="53">
        <v>3638.1872749200011</v>
      </c>
      <c r="Q16" s="53">
        <v>7841.4105805200024</v>
      </c>
      <c r="R16" s="53">
        <v>19197.71681101829</v>
      </c>
      <c r="S16" s="53">
        <v>32444.462095758296</v>
      </c>
      <c r="T16" s="53">
        <v>51877.724973618322</v>
      </c>
      <c r="U16" s="53">
        <v>63168.121395536698</v>
      </c>
      <c r="V16" s="53">
        <v>75506.195239572</v>
      </c>
      <c r="W16" s="53">
        <v>85389.689611872091</v>
      </c>
      <c r="X16" s="53">
        <v>97200.392878872022</v>
      </c>
      <c r="Y16" s="53">
        <v>109921.29020940352</v>
      </c>
      <c r="Z16" s="53">
        <v>120911.7186540035</v>
      </c>
      <c r="AA16" s="53">
        <v>147390.88521840345</v>
      </c>
      <c r="AB16" s="53">
        <v>176441.66187001925</v>
      </c>
    </row>
    <row r="17" spans="1:28" ht="25.15" customHeight="1">
      <c r="A17" s="50">
        <v>13</v>
      </c>
      <c r="B17" s="51" t="s">
        <v>79</v>
      </c>
      <c r="C17" s="52">
        <v>172790.7821461682</v>
      </c>
      <c r="D17" s="53">
        <v>189445.68483856786</v>
      </c>
      <c r="E17" s="53">
        <v>199361.23734556764</v>
      </c>
      <c r="F17" s="53">
        <v>209104.37670772753</v>
      </c>
      <c r="G17" s="53">
        <v>216958.25874772758</v>
      </c>
      <c r="H17" s="53">
        <v>225265.51299484761</v>
      </c>
      <c r="I17" s="53">
        <v>235932.04047333577</v>
      </c>
      <c r="J17" s="53">
        <v>239941.07785454381</v>
      </c>
      <c r="K17" s="53">
        <v>241238.22689395185</v>
      </c>
      <c r="L17" s="53">
        <v>243887.08033327194</v>
      </c>
      <c r="M17" s="53">
        <v>244800.82429915207</v>
      </c>
      <c r="N17" s="53">
        <v>248918.83920751212</v>
      </c>
      <c r="O17" s="53">
        <v>250003.56928255211</v>
      </c>
      <c r="P17" s="53">
        <v>250924.58364355203</v>
      </c>
      <c r="Q17" s="53">
        <v>248952.488115816</v>
      </c>
      <c r="R17" s="53">
        <v>251681.29366603203</v>
      </c>
      <c r="S17" s="53">
        <v>254287.98856939201</v>
      </c>
      <c r="T17" s="53">
        <v>257398.79275105198</v>
      </c>
      <c r="U17" s="53">
        <v>257858.99123173201</v>
      </c>
      <c r="V17" s="53">
        <v>258875.13504157204</v>
      </c>
      <c r="W17" s="53">
        <v>260607.63990877205</v>
      </c>
      <c r="X17" s="53">
        <v>262067.95187845203</v>
      </c>
      <c r="Y17" s="53">
        <v>263013.01268788544</v>
      </c>
      <c r="Z17" s="53">
        <v>265657.31050240551</v>
      </c>
      <c r="AA17" s="53">
        <v>269160.28441732534</v>
      </c>
      <c r="AB17" s="53">
        <v>273216.61071312684</v>
      </c>
    </row>
    <row r="18" spans="1:28" ht="25.15" customHeight="1">
      <c r="A18" s="50" t="s">
        <v>92</v>
      </c>
      <c r="B18" s="51" t="s">
        <v>17</v>
      </c>
      <c r="C18" s="52">
        <v>47653.707075974991</v>
      </c>
      <c r="D18" s="53">
        <v>57073.286244975003</v>
      </c>
      <c r="E18" s="53">
        <v>70013.080254974993</v>
      </c>
      <c r="F18" s="53">
        <v>77145.78740797496</v>
      </c>
      <c r="G18" s="53">
        <v>90369.54970972499</v>
      </c>
      <c r="H18" s="53">
        <v>101648.71920059998</v>
      </c>
      <c r="I18" s="53">
        <v>113422.5637116</v>
      </c>
      <c r="J18" s="53">
        <v>124206.675031725</v>
      </c>
      <c r="K18" s="53">
        <v>134871.32244299992</v>
      </c>
      <c r="L18" s="53">
        <v>145288.77920699993</v>
      </c>
      <c r="M18" s="53">
        <v>152989.04789024996</v>
      </c>
      <c r="N18" s="53">
        <v>157688.53718474999</v>
      </c>
      <c r="O18" s="53">
        <v>169396.80933449997</v>
      </c>
      <c r="P18" s="53">
        <v>177269.90495775</v>
      </c>
      <c r="Q18" s="53">
        <v>186679.79707080006</v>
      </c>
      <c r="R18" s="53">
        <v>198201.30603772498</v>
      </c>
      <c r="S18" s="53">
        <v>216795.25258747512</v>
      </c>
      <c r="T18" s="53">
        <v>236251.44605748521</v>
      </c>
      <c r="U18" s="53">
        <v>254137.52934948532</v>
      </c>
      <c r="V18" s="53">
        <v>265503.51143436029</v>
      </c>
      <c r="W18" s="53">
        <v>274452.84501359024</v>
      </c>
      <c r="X18" s="53">
        <v>291039.33958109061</v>
      </c>
      <c r="Y18" s="53">
        <v>306345.91157609079</v>
      </c>
      <c r="Z18" s="53">
        <v>318792.13486559084</v>
      </c>
      <c r="AA18" s="53">
        <v>330255.78921059077</v>
      </c>
      <c r="AB18" s="53">
        <v>345149.21249946702</v>
      </c>
    </row>
    <row r="19" spans="1:28" ht="13.5" customHeight="1">
      <c r="A19" s="50" t="s">
        <v>93</v>
      </c>
      <c r="B19" s="51" t="s">
        <v>97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1361.0473919999999</v>
      </c>
      <c r="Q19" s="53">
        <v>1361.0473919999999</v>
      </c>
      <c r="R19" s="53">
        <v>3281.9475600000001</v>
      </c>
      <c r="S19" s="53">
        <v>10730.766703680001</v>
      </c>
      <c r="T19" s="53">
        <v>15309.075444479997</v>
      </c>
      <c r="U19" s="53">
        <v>24379.351361280005</v>
      </c>
      <c r="V19" s="53">
        <v>30250.958939520006</v>
      </c>
      <c r="W19" s="53">
        <v>34683.076505520003</v>
      </c>
      <c r="X19" s="53">
        <v>41789.974649520016</v>
      </c>
      <c r="Y19" s="53">
        <v>42809.989659120016</v>
      </c>
      <c r="Z19" s="53">
        <v>43345.685499120016</v>
      </c>
      <c r="AA19" s="53">
        <v>48909.779623920003</v>
      </c>
      <c r="AB19" s="53">
        <v>50873.997703920002</v>
      </c>
    </row>
    <row r="20" spans="1:28" ht="25.15" customHeight="1">
      <c r="A20" s="50">
        <v>15</v>
      </c>
      <c r="B20" s="51" t="s">
        <v>18</v>
      </c>
      <c r="C20" s="52">
        <v>76054.952290416026</v>
      </c>
      <c r="D20" s="53">
        <v>84600.795402815987</v>
      </c>
      <c r="E20" s="53">
        <v>92863.80030393599</v>
      </c>
      <c r="F20" s="53">
        <v>96886.711973856</v>
      </c>
      <c r="G20" s="53">
        <v>100617.15362505597</v>
      </c>
      <c r="H20" s="53">
        <v>105092.98986705599</v>
      </c>
      <c r="I20" s="53">
        <v>106053.78293687997</v>
      </c>
      <c r="J20" s="53">
        <v>110646.27314687999</v>
      </c>
      <c r="K20" s="53">
        <v>109708.90707408001</v>
      </c>
      <c r="L20" s="53">
        <v>111598.7596296</v>
      </c>
      <c r="M20" s="53">
        <v>114119.69073540001</v>
      </c>
      <c r="N20" s="53">
        <v>115698.93613368001</v>
      </c>
      <c r="O20" s="53">
        <v>116577.87599601601</v>
      </c>
      <c r="P20" s="53">
        <v>116483.39988561597</v>
      </c>
      <c r="Q20" s="53">
        <v>114156.11395665599</v>
      </c>
      <c r="R20" s="53">
        <v>114528.84883905595</v>
      </c>
      <c r="S20" s="53">
        <v>114786.85674045594</v>
      </c>
      <c r="T20" s="53">
        <v>115311.30542589593</v>
      </c>
      <c r="U20" s="53">
        <v>117115.56041889594</v>
      </c>
      <c r="V20" s="53">
        <v>116396.55889689595</v>
      </c>
      <c r="W20" s="53">
        <v>116969.13465249594</v>
      </c>
      <c r="X20" s="53">
        <v>119813.63519649593</v>
      </c>
      <c r="Y20" s="53">
        <v>120454.0978980959</v>
      </c>
      <c r="Z20" s="53">
        <v>121183.59282609593</v>
      </c>
      <c r="AA20" s="53">
        <v>121179.84216609593</v>
      </c>
      <c r="AB20" s="53">
        <v>122704.11039009593</v>
      </c>
    </row>
    <row r="21" spans="1:28" ht="25.15" customHeight="1">
      <c r="A21" s="50" t="s">
        <v>94</v>
      </c>
      <c r="B21" s="51" t="s">
        <v>19</v>
      </c>
      <c r="C21" s="52">
        <v>66929.588449815987</v>
      </c>
      <c r="D21" s="53">
        <v>88054.443655665993</v>
      </c>
      <c r="E21" s="53">
        <v>105098.49777286599</v>
      </c>
      <c r="F21" s="53">
        <v>115483.758845866</v>
      </c>
      <c r="G21" s="53">
        <v>142149.18541826599</v>
      </c>
      <c r="H21" s="53">
        <v>203946.982435616</v>
      </c>
      <c r="I21" s="53">
        <v>245798.70629831593</v>
      </c>
      <c r="J21" s="53">
        <v>290434.1330050159</v>
      </c>
      <c r="K21" s="53">
        <v>315075.46167141985</v>
      </c>
      <c r="L21" s="53">
        <v>343229.11446756986</v>
      </c>
      <c r="M21" s="53">
        <v>371346.52113130986</v>
      </c>
      <c r="N21" s="53">
        <v>379260.83118355996</v>
      </c>
      <c r="O21" s="53">
        <v>410636.0492549598</v>
      </c>
      <c r="P21" s="53">
        <v>438257.24386365985</v>
      </c>
      <c r="Q21" s="53">
        <v>470496.34369360976</v>
      </c>
      <c r="R21" s="53">
        <v>487746.54490548495</v>
      </c>
      <c r="S21" s="53">
        <v>548223.52930918487</v>
      </c>
      <c r="T21" s="53">
        <v>623500.23346280027</v>
      </c>
      <c r="U21" s="53">
        <v>713729.93280280021</v>
      </c>
      <c r="V21" s="53">
        <v>791868.54580892529</v>
      </c>
      <c r="W21" s="53">
        <v>840899.79722587531</v>
      </c>
      <c r="X21" s="53">
        <v>940247.74589647527</v>
      </c>
      <c r="Y21" s="53">
        <v>1021114.1197649752</v>
      </c>
      <c r="Z21" s="53">
        <v>1119232.7485574752</v>
      </c>
      <c r="AA21" s="53">
        <v>1240558.6502372981</v>
      </c>
      <c r="AB21" s="53">
        <v>1332667.9616531231</v>
      </c>
    </row>
    <row r="22" spans="1:28" ht="13.5" customHeight="1">
      <c r="A22" s="50" t="s">
        <v>95</v>
      </c>
      <c r="B22" s="51" t="s">
        <v>98</v>
      </c>
      <c r="C22" s="52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2147.0605464</v>
      </c>
      <c r="R22" s="53">
        <v>2147.0605464</v>
      </c>
      <c r="S22" s="53">
        <v>9104.8427460000003</v>
      </c>
      <c r="T22" s="53">
        <v>14598.241714199999</v>
      </c>
      <c r="U22" s="53">
        <v>19218.8885142</v>
      </c>
      <c r="V22" s="53">
        <v>20408.815080599998</v>
      </c>
      <c r="W22" s="53">
        <v>20445.1201626</v>
      </c>
      <c r="X22" s="53">
        <v>37815.176630100003</v>
      </c>
      <c r="Y22" s="53">
        <v>39423.601778100005</v>
      </c>
      <c r="Z22" s="53">
        <v>42135.481388100001</v>
      </c>
      <c r="AA22" s="53">
        <v>54737.305396499993</v>
      </c>
      <c r="AB22" s="53">
        <v>55859.46247649999</v>
      </c>
    </row>
    <row r="23" spans="1:28" ht="25.15" customHeight="1">
      <c r="A23" s="50">
        <v>17</v>
      </c>
      <c r="B23" s="51" t="s">
        <v>20</v>
      </c>
      <c r="C23" s="52">
        <v>251296.84343282002</v>
      </c>
      <c r="D23" s="53">
        <v>281167.20622276986</v>
      </c>
      <c r="E23" s="53">
        <v>301169.37319352973</v>
      </c>
      <c r="F23" s="53">
        <v>321316.48877354979</v>
      </c>
      <c r="G23" s="53">
        <v>361002.7862846097</v>
      </c>
      <c r="H23" s="53">
        <v>388514.61767860968</v>
      </c>
      <c r="I23" s="53">
        <v>410422.61072456965</v>
      </c>
      <c r="J23" s="53">
        <v>424212.04991816968</v>
      </c>
      <c r="K23" s="53">
        <v>424429.18013024976</v>
      </c>
      <c r="L23" s="53">
        <v>437439.88023314974</v>
      </c>
      <c r="M23" s="53">
        <v>458856.90906650963</v>
      </c>
      <c r="N23" s="53">
        <v>485400.39760970965</v>
      </c>
      <c r="O23" s="53">
        <v>495311.16273970966</v>
      </c>
      <c r="P23" s="53">
        <v>489116.92296866968</v>
      </c>
      <c r="Q23" s="53">
        <v>489153.00856626977</v>
      </c>
      <c r="R23" s="53">
        <v>489185.08323926985</v>
      </c>
      <c r="S23" s="53">
        <v>490741.84720706998</v>
      </c>
      <c r="T23" s="53">
        <v>507937.81799226976</v>
      </c>
      <c r="U23" s="53">
        <v>499976.24724426982</v>
      </c>
      <c r="V23" s="53">
        <v>501850.63188426977</v>
      </c>
      <c r="W23" s="53">
        <v>517698.6153710697</v>
      </c>
      <c r="X23" s="53">
        <v>529743.47295266984</v>
      </c>
      <c r="Y23" s="53">
        <v>526307.45974366996</v>
      </c>
      <c r="Z23" s="53">
        <v>525752.37327166984</v>
      </c>
      <c r="AA23" s="53">
        <v>540120.64492607</v>
      </c>
      <c r="AB23" s="53">
        <v>549863.49434206996</v>
      </c>
    </row>
    <row r="24" spans="1:28" ht="14.1" customHeight="1">
      <c r="A24" s="50">
        <v>18</v>
      </c>
      <c r="B24" s="51" t="s">
        <v>21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690.74207999999999</v>
      </c>
      <c r="I24" s="53">
        <v>4322.0718720000004</v>
      </c>
      <c r="J24" s="53">
        <v>18215.855423999998</v>
      </c>
      <c r="K24" s="53">
        <v>34920</v>
      </c>
      <c r="L24" s="53">
        <v>39370</v>
      </c>
      <c r="M24" s="53">
        <v>41370.300000000003</v>
      </c>
      <c r="N24" s="53">
        <v>34756</v>
      </c>
      <c r="O24" s="53">
        <v>27368</v>
      </c>
      <c r="P24" s="53">
        <v>18320.280000000002</v>
      </c>
      <c r="Q24" s="53">
        <v>19451.531999999999</v>
      </c>
      <c r="R24" s="53">
        <v>21323.464</v>
      </c>
      <c r="S24" s="53">
        <v>48321.377999999997</v>
      </c>
      <c r="T24" s="53">
        <v>95026.883000000002</v>
      </c>
      <c r="U24" s="53">
        <v>164232</v>
      </c>
      <c r="V24" s="53">
        <v>252120.20799999998</v>
      </c>
      <c r="W24" s="53">
        <v>362842.3823743363</v>
      </c>
      <c r="X24" s="53">
        <v>356555.12268899835</v>
      </c>
      <c r="Y24" s="53">
        <v>420656.54696760443</v>
      </c>
      <c r="Z24" s="53">
        <v>482314.96020122158</v>
      </c>
      <c r="AA24" s="53">
        <v>458137.13983473729</v>
      </c>
      <c r="AB24" s="53">
        <v>555703.20112331293</v>
      </c>
    </row>
    <row r="25" spans="1:28" ht="14.1" customHeight="1">
      <c r="A25" s="50">
        <v>19</v>
      </c>
      <c r="B25" s="51" t="s">
        <v>22</v>
      </c>
      <c r="C25" s="52">
        <v>179012.69699418658</v>
      </c>
      <c r="D25" s="53">
        <v>178831.84100434175</v>
      </c>
      <c r="E25" s="53">
        <v>210811.13164828459</v>
      </c>
      <c r="F25" s="53">
        <v>238339.77166516468</v>
      </c>
      <c r="G25" s="53">
        <v>283929.17956100585</v>
      </c>
      <c r="H25" s="53">
        <v>342144.00732980215</v>
      </c>
      <c r="I25" s="53">
        <v>489210.02111912332</v>
      </c>
      <c r="J25" s="53">
        <v>352232.93877058901</v>
      </c>
      <c r="K25" s="53">
        <v>315982.26147476863</v>
      </c>
      <c r="L25" s="53">
        <v>288562.78389605077</v>
      </c>
      <c r="M25" s="53">
        <v>407260.05840170267</v>
      </c>
      <c r="N25" s="53">
        <v>421481.33642574406</v>
      </c>
      <c r="O25" s="53">
        <v>451126.59047046595</v>
      </c>
      <c r="P25" s="53">
        <v>481101.53741259547</v>
      </c>
      <c r="Q25" s="53">
        <v>496477.30467714992</v>
      </c>
      <c r="R25" s="53">
        <v>509844.29987253435</v>
      </c>
      <c r="S25" s="53">
        <v>548325.85243722005</v>
      </c>
      <c r="T25" s="53">
        <v>660149.20914628776</v>
      </c>
      <c r="U25" s="53">
        <v>680835.00427878217</v>
      </c>
      <c r="V25" s="53">
        <v>764241.75378078886</v>
      </c>
      <c r="W25" s="53">
        <v>895341.43066950422</v>
      </c>
      <c r="X25" s="53">
        <v>946595.30486054707</v>
      </c>
      <c r="Y25" s="53">
        <v>996473.99824795022</v>
      </c>
      <c r="Z25" s="53">
        <v>1101597.798393273</v>
      </c>
      <c r="AA25" s="53">
        <v>1124033.1067574553</v>
      </c>
      <c r="AB25" s="53">
        <v>1130053.0684497471</v>
      </c>
    </row>
    <row r="26" spans="1:28" ht="14.1" customHeight="1">
      <c r="A26" s="54">
        <v>20</v>
      </c>
      <c r="B26" s="55" t="s">
        <v>23</v>
      </c>
      <c r="C26" s="56">
        <v>143855.48989573453</v>
      </c>
      <c r="D26" s="57">
        <v>160827.14270326792</v>
      </c>
      <c r="E26" s="57">
        <v>167246.15456991241</v>
      </c>
      <c r="F26" s="57">
        <v>168689.58708277222</v>
      </c>
      <c r="G26" s="57">
        <v>164129.52852958406</v>
      </c>
      <c r="H26" s="57">
        <v>175281.88128967729</v>
      </c>
      <c r="I26" s="57">
        <v>177879.05162023028</v>
      </c>
      <c r="J26" s="57">
        <v>175058.25292819086</v>
      </c>
      <c r="K26" s="57">
        <v>172638.71760787716</v>
      </c>
      <c r="L26" s="57">
        <v>184973.09243219561</v>
      </c>
      <c r="M26" s="57">
        <v>198426.47564948624</v>
      </c>
      <c r="N26" s="57">
        <v>201903.60893018841</v>
      </c>
      <c r="O26" s="57">
        <v>206566.55491135549</v>
      </c>
      <c r="P26" s="57">
        <v>219012.67732912349</v>
      </c>
      <c r="Q26" s="57">
        <v>234976.87581917644</v>
      </c>
      <c r="R26" s="57">
        <v>244278.8452520759</v>
      </c>
      <c r="S26" s="57">
        <v>259474.39993557511</v>
      </c>
      <c r="T26" s="57">
        <v>252911.85208736311</v>
      </c>
      <c r="U26" s="57">
        <v>260034.36643958199</v>
      </c>
      <c r="V26" s="57">
        <v>286169.86034077744</v>
      </c>
      <c r="W26" s="57">
        <v>313497.90078750264</v>
      </c>
      <c r="X26" s="57">
        <v>288493.55837681581</v>
      </c>
      <c r="Y26" s="57">
        <v>289140.45165520767</v>
      </c>
      <c r="Z26" s="57">
        <v>309300.99140102381</v>
      </c>
      <c r="AA26" s="57">
        <v>301603.46822344791</v>
      </c>
      <c r="AB26" s="57">
        <v>345049.27591047541</v>
      </c>
    </row>
    <row r="27" spans="1:28" ht="3.2" customHeight="1">
      <c r="A27" s="58"/>
      <c r="B27" s="59"/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ht="15.95" customHeight="1">
      <c r="A28" s="62" t="s">
        <v>24</v>
      </c>
      <c r="B28" s="63" t="s">
        <v>25</v>
      </c>
      <c r="C28" s="64">
        <v>1836636.4553333954</v>
      </c>
      <c r="D28" s="65">
        <v>1798645.8979724767</v>
      </c>
      <c r="E28" s="65">
        <v>1751895.8663303461</v>
      </c>
      <c r="F28" s="65">
        <v>1697330.5891496907</v>
      </c>
      <c r="G28" s="65">
        <v>1648593.8828518279</v>
      </c>
      <c r="H28" s="65">
        <v>1579619.7226731754</v>
      </c>
      <c r="I28" s="65">
        <v>1552663.7407539848</v>
      </c>
      <c r="J28" s="65">
        <v>1517695.105725917</v>
      </c>
      <c r="K28" s="65">
        <v>1473309.3684131848</v>
      </c>
      <c r="L28" s="65">
        <v>1433200.4243923221</v>
      </c>
      <c r="M28" s="65">
        <v>1387381.7385293245</v>
      </c>
      <c r="N28" s="65">
        <v>1376122.3637137748</v>
      </c>
      <c r="O28" s="65">
        <v>1364089.1255496105</v>
      </c>
      <c r="P28" s="65">
        <v>1359627.694535366</v>
      </c>
      <c r="Q28" s="65">
        <v>1349742.0330834843</v>
      </c>
      <c r="R28" s="65">
        <v>1346219.6409523538</v>
      </c>
      <c r="S28" s="65">
        <v>1339715.6620366296</v>
      </c>
      <c r="T28" s="65">
        <v>1326041.8713151687</v>
      </c>
      <c r="U28" s="65">
        <v>1318053.8949962228</v>
      </c>
      <c r="V28" s="65">
        <v>1346776.5512848645</v>
      </c>
      <c r="W28" s="65">
        <v>1359141.9253363232</v>
      </c>
      <c r="X28" s="65">
        <v>1378761.7898842648</v>
      </c>
      <c r="Y28" s="65">
        <v>1406910.3776786679</v>
      </c>
      <c r="Z28" s="65">
        <v>1442193.1190418904</v>
      </c>
      <c r="AA28" s="65">
        <v>1467484.6391494386</v>
      </c>
      <c r="AB28" s="65">
        <v>1488906.3550683267</v>
      </c>
    </row>
    <row r="29" spans="1:28" ht="15.95" customHeight="1">
      <c r="A29" s="66" t="s">
        <v>26</v>
      </c>
      <c r="B29" s="67" t="s">
        <v>27</v>
      </c>
      <c r="C29" s="52">
        <v>2077648.7601430318</v>
      </c>
      <c r="D29" s="53">
        <v>2090159.7270460485</v>
      </c>
      <c r="E29" s="53">
        <v>2080589.4889721868</v>
      </c>
      <c r="F29" s="53">
        <v>2064663.9344056332</v>
      </c>
      <c r="G29" s="53">
        <v>2046525.1259143052</v>
      </c>
      <c r="H29" s="53">
        <v>2005991.7103168096</v>
      </c>
      <c r="I29" s="53">
        <v>1984034.762156165</v>
      </c>
      <c r="J29" s="53">
        <v>1957641.6849862514</v>
      </c>
      <c r="K29" s="53">
        <v>1920389.6847305188</v>
      </c>
      <c r="L29" s="53">
        <v>1879507.3113429586</v>
      </c>
      <c r="M29" s="53">
        <v>1848582.7643954223</v>
      </c>
      <c r="N29" s="53">
        <v>1840554.2104000803</v>
      </c>
      <c r="O29" s="53">
        <v>1831264.0319822545</v>
      </c>
      <c r="P29" s="53">
        <v>1814404.0376846779</v>
      </c>
      <c r="Q29" s="53">
        <v>1802823.4649392155</v>
      </c>
      <c r="R29" s="53">
        <v>1825703.879993791</v>
      </c>
      <c r="S29" s="53">
        <v>1874181.6616505887</v>
      </c>
      <c r="T29" s="53">
        <v>1856647.1297620577</v>
      </c>
      <c r="U29" s="53">
        <v>1871115.9509379435</v>
      </c>
      <c r="V29" s="53">
        <v>1871031.6367654416</v>
      </c>
      <c r="W29" s="53">
        <v>1813684.2644173261</v>
      </c>
      <c r="X29" s="53">
        <v>1709484.6445413714</v>
      </c>
      <c r="Y29" s="53">
        <v>1650834.1081797746</v>
      </c>
      <c r="Z29" s="53">
        <v>1601680.6008383934</v>
      </c>
      <c r="AA29" s="53">
        <v>1537997.4576949347</v>
      </c>
      <c r="AB29" s="53">
        <v>1527826.4532544264</v>
      </c>
    </row>
    <row r="30" spans="1:28" ht="15.95" customHeight="1">
      <c r="A30" s="66" t="s">
        <v>28</v>
      </c>
      <c r="B30" s="67" t="s">
        <v>29</v>
      </c>
      <c r="C30" s="52">
        <v>708667.40895779722</v>
      </c>
      <c r="D30" s="53">
        <v>807586.1081191767</v>
      </c>
      <c r="E30" s="53">
        <v>888342.24836337636</v>
      </c>
      <c r="F30" s="53">
        <v>955014.74466551119</v>
      </c>
      <c r="G30" s="53">
        <v>1063330.0766233215</v>
      </c>
      <c r="H30" s="53">
        <v>1197317.0737840261</v>
      </c>
      <c r="I30" s="53">
        <v>1306425.8104935465</v>
      </c>
      <c r="J30" s="53">
        <v>1412593.1294512541</v>
      </c>
      <c r="K30" s="53">
        <v>1484540.9060086866</v>
      </c>
      <c r="L30" s="53">
        <v>1561726.7632424866</v>
      </c>
      <c r="M30" s="53">
        <v>1641751.2750860085</v>
      </c>
      <c r="N30" s="53">
        <v>1711448.342033335</v>
      </c>
      <c r="O30" s="53">
        <v>1783598.948333266</v>
      </c>
      <c r="P30" s="53">
        <v>1827776.2011479952</v>
      </c>
      <c r="Q30" s="53">
        <v>1893772.8723783258</v>
      </c>
      <c r="R30" s="53">
        <v>1968866.5351846681</v>
      </c>
      <c r="S30" s="53">
        <v>2153979.6266694092</v>
      </c>
      <c r="T30" s="53">
        <v>2375310.4040068476</v>
      </c>
      <c r="U30" s="53">
        <v>2592647.6396613661</v>
      </c>
      <c r="V30" s="53">
        <v>2805984.3517279765</v>
      </c>
      <c r="W30" s="53">
        <v>3035120.1513627535</v>
      </c>
      <c r="X30" s="53">
        <v>3222733.2675296362</v>
      </c>
      <c r="Y30" s="53">
        <v>3433545.5677380981</v>
      </c>
      <c r="Z30" s="53">
        <v>3652836.5470666597</v>
      </c>
      <c r="AA30" s="53">
        <v>3849306.2898099199</v>
      </c>
      <c r="AB30" s="53">
        <v>4139389.8784727906</v>
      </c>
    </row>
    <row r="31" spans="1:28" ht="15.95" customHeight="1">
      <c r="A31" s="68" t="s">
        <v>30</v>
      </c>
      <c r="B31" s="69" t="s">
        <v>31</v>
      </c>
      <c r="C31" s="56">
        <v>322868.18688992108</v>
      </c>
      <c r="D31" s="57">
        <v>339658.9837076097</v>
      </c>
      <c r="E31" s="57">
        <v>378057.28621819697</v>
      </c>
      <c r="F31" s="57">
        <v>407029.3587479369</v>
      </c>
      <c r="G31" s="57">
        <v>448058.70809058991</v>
      </c>
      <c r="H31" s="57">
        <v>517425.88861947943</v>
      </c>
      <c r="I31" s="57">
        <v>667089.07273935364</v>
      </c>
      <c r="J31" s="57">
        <v>527291.19169877982</v>
      </c>
      <c r="K31" s="57">
        <v>488620.97908264579</v>
      </c>
      <c r="L31" s="57">
        <v>473535.87632824638</v>
      </c>
      <c r="M31" s="57">
        <v>605686.53405118897</v>
      </c>
      <c r="N31" s="57">
        <v>623384.94535593246</v>
      </c>
      <c r="O31" s="57">
        <v>657693.14538182144</v>
      </c>
      <c r="P31" s="57">
        <v>700114.21474171896</v>
      </c>
      <c r="Q31" s="57">
        <v>731454.18049632641</v>
      </c>
      <c r="R31" s="57">
        <v>754123.14512461028</v>
      </c>
      <c r="S31" s="57">
        <v>807800.25237279513</v>
      </c>
      <c r="T31" s="57">
        <v>913061.06123365089</v>
      </c>
      <c r="U31" s="57">
        <v>940869.37071836414</v>
      </c>
      <c r="V31" s="57">
        <v>1050411.6141215663</v>
      </c>
      <c r="W31" s="57">
        <v>1208839.3314570067</v>
      </c>
      <c r="X31" s="57">
        <v>1235088.8632373628</v>
      </c>
      <c r="Y31" s="57">
        <v>1285614.449903158</v>
      </c>
      <c r="Z31" s="57">
        <v>1410898.789794297</v>
      </c>
      <c r="AA31" s="57">
        <v>1425636.5749809032</v>
      </c>
      <c r="AB31" s="57">
        <v>1475102.3443602226</v>
      </c>
    </row>
    <row r="32" spans="1:28" ht="3.2" customHeight="1">
      <c r="A32" s="58"/>
      <c r="B32" s="59"/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1:28" ht="15.95" customHeight="1">
      <c r="A33" s="70" t="s">
        <v>32</v>
      </c>
      <c r="B33" s="71" t="s">
        <v>33</v>
      </c>
      <c r="C33" s="72">
        <v>4945820.8113241456</v>
      </c>
      <c r="D33" s="72">
        <v>5036050.7168453112</v>
      </c>
      <c r="E33" s="72">
        <v>5098884.8898841068</v>
      </c>
      <c r="F33" s="72">
        <v>5124038.6269687722</v>
      </c>
      <c r="G33" s="72">
        <v>5206507.7934800452</v>
      </c>
      <c r="H33" s="72">
        <v>5300354.3953934908</v>
      </c>
      <c r="I33" s="72">
        <v>5510213.3861430492</v>
      </c>
      <c r="J33" s="72">
        <v>5415221.1118622031</v>
      </c>
      <c r="K33" s="72">
        <v>5366860.9382350361</v>
      </c>
      <c r="L33" s="72">
        <v>5347970.375306014</v>
      </c>
      <c r="M33" s="72">
        <v>5483402.312061945</v>
      </c>
      <c r="N33" s="72">
        <v>5551509.8615031224</v>
      </c>
      <c r="O33" s="72">
        <v>5636645.2512469525</v>
      </c>
      <c r="P33" s="72">
        <v>5701922.1481097583</v>
      </c>
      <c r="Q33" s="72">
        <v>5777792.5508973524</v>
      </c>
      <c r="R33" s="72">
        <v>5894913.2012554239</v>
      </c>
      <c r="S33" s="72">
        <v>6175677.2027294217</v>
      </c>
      <c r="T33" s="72">
        <v>6471060.4663177244</v>
      </c>
      <c r="U33" s="72">
        <v>6722686.8563138973</v>
      </c>
      <c r="V33" s="72">
        <v>7074204.1538998494</v>
      </c>
      <c r="W33" s="72">
        <v>7416785.672573409</v>
      </c>
      <c r="X33" s="72">
        <v>7546068.5651926342</v>
      </c>
      <c r="Y33" s="72">
        <v>7776904.5034996979</v>
      </c>
      <c r="Z33" s="72">
        <v>8107609.0567412404</v>
      </c>
      <c r="AA33" s="72">
        <v>8280424.9616351966</v>
      </c>
      <c r="AB33" s="73">
        <v>8631225.0311557669</v>
      </c>
    </row>
    <row r="34" spans="1:28" ht="3.2" customHeight="1">
      <c r="A34" s="3"/>
      <c r="B34" s="2"/>
      <c r="C34" s="74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95" customHeight="1">
      <c r="A35" s="62" t="s">
        <v>32</v>
      </c>
      <c r="B35" s="75" t="s">
        <v>88</v>
      </c>
      <c r="C35" s="65">
        <v>4801965.3214284107</v>
      </c>
      <c r="D35" s="65">
        <v>4875223.5741420435</v>
      </c>
      <c r="E35" s="65">
        <v>4931638.7353141941</v>
      </c>
      <c r="F35" s="65">
        <v>4955349.0398859996</v>
      </c>
      <c r="G35" s="65">
        <v>5042378.2649504608</v>
      </c>
      <c r="H35" s="65">
        <v>5125072.5141038131</v>
      </c>
      <c r="I35" s="65">
        <v>5332334.3345228191</v>
      </c>
      <c r="J35" s="65">
        <v>5240162.8589340122</v>
      </c>
      <c r="K35" s="65">
        <v>5194222.2206271589</v>
      </c>
      <c r="L35" s="65">
        <v>5162997.2828738187</v>
      </c>
      <c r="M35" s="65">
        <v>5284975.8364124587</v>
      </c>
      <c r="N35" s="65">
        <v>5349606.2525729341</v>
      </c>
      <c r="O35" s="65">
        <v>5430078.696335597</v>
      </c>
      <c r="P35" s="65">
        <v>5482909.4707806353</v>
      </c>
      <c r="Q35" s="65">
        <v>5542815.675078176</v>
      </c>
      <c r="R35" s="65">
        <v>5650634.3560033478</v>
      </c>
      <c r="S35" s="65">
        <v>5916202.8027938465</v>
      </c>
      <c r="T35" s="65">
        <v>6218148.6142303618</v>
      </c>
      <c r="U35" s="65">
        <v>6462652.4898743154</v>
      </c>
      <c r="V35" s="65">
        <v>6788034.2935590716</v>
      </c>
      <c r="W35" s="65">
        <v>7103287.7717859065</v>
      </c>
      <c r="X35" s="65">
        <v>7257575.0068158181</v>
      </c>
      <c r="Y35" s="65">
        <v>7487764.0518444907</v>
      </c>
      <c r="Z35" s="65">
        <v>7798308.0653402163</v>
      </c>
      <c r="AA35" s="65">
        <v>7978821.4934117487</v>
      </c>
      <c r="AB35" s="76">
        <v>8286175.7552452916</v>
      </c>
    </row>
    <row r="36" spans="1:28">
      <c r="P36" s="45"/>
    </row>
    <row r="39" spans="1:28">
      <c r="Y39" s="45"/>
      <c r="Z39" s="45"/>
      <c r="AA39" s="45"/>
    </row>
    <row r="40" spans="1:28">
      <c r="Y40" s="45"/>
      <c r="Z40" s="45"/>
      <c r="AA40" s="45"/>
    </row>
  </sheetData>
  <phoneticPr fontId="0" type="noConversion"/>
  <printOptions horizontalCentered="1" verticalCentered="1" gridLines="1" gridLinesSet="0"/>
  <pageMargins left="0.59055118110236227" right="0.59055118110236227" top="0.94488188976377963" bottom="0.47244094488188981" header="0.51181102362204722" footer="0.43307086614173229"/>
  <pageSetup paperSize="9" scale="53" orientation="landscape" horizontalDpi="4294967292" verticalDpi="4294967292" r:id="rId1"/>
  <headerFooter alignWithMargins="0">
    <oddHeader>&amp;L&amp;"Arial,Standard"Schweizerische Holzenergiestatistik 2015&amp;C&amp;"Arial,Fett"&amp;12Nutzenergie thermisch&amp;"Arial,Standard"
&amp;10(in MWh, witterungsbereinigt)&amp;R&amp;"Arial,Standard"Tabelle G</oddHeader>
    <oddFooter>&amp;R 30.08.2016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28</vt:i4>
      </vt:variant>
    </vt:vector>
  </HeadingPairs>
  <TitlesOfParts>
    <vt:vector size="50" baseType="lpstr">
      <vt:lpstr>Titelblatt</vt:lpstr>
      <vt:lpstr>Info </vt:lpstr>
      <vt:lpstr>Tab Anlagenbestand  Anz </vt:lpstr>
      <vt:lpstr>Tab.Inst. Feuerungsleist  kW </vt:lpstr>
      <vt:lpstr>Tab.Holzumsatz  m3 </vt:lpstr>
      <vt:lpstr>Tab.Endenergie  t </vt:lpstr>
      <vt:lpstr>Tab.Endenergie  MWh </vt:lpstr>
      <vt:lpstr>Tab.Nutzenergie total  MWh </vt:lpstr>
      <vt:lpstr>Tab.Nutzenergie therm (MWh)</vt:lpstr>
      <vt:lpstr>Tab.Nutzenergie elektr  MWh </vt:lpstr>
      <vt:lpstr>Tab.Zeitreihe gruppiert</vt:lpstr>
      <vt:lpstr>GEST Holzumsatz  m3 </vt:lpstr>
      <vt:lpstr>GEST Endenergie total  TJ </vt:lpstr>
      <vt:lpstr>GEST Nutzenergie total  TJ </vt:lpstr>
      <vt:lpstr>GEST Zeitreihe gruppiert</vt:lpstr>
      <vt:lpstr>Endenergie BFE Gruppen</vt:lpstr>
      <vt:lpstr>Nutzenergie BFE Gruppen</vt:lpstr>
      <vt:lpstr>Anzahl Leistung nach Kantonen</vt:lpstr>
      <vt:lpstr>Endenergie nach Kantonen</vt:lpstr>
      <vt:lpstr>Brennstoffumsatz  je Sortiment </vt:lpstr>
      <vt:lpstr>Klimafaktoren</vt:lpstr>
      <vt:lpstr>NOGA-BFE Zuordnung</vt:lpstr>
      <vt:lpstr>'Anzahl Leistung nach Kantonen'!Druckbereich</vt:lpstr>
      <vt:lpstr>'Brennstoffumsatz  je Sortiment '!Druckbereich</vt:lpstr>
      <vt:lpstr>'Endenergie BFE Gruppen'!Druckbereich</vt:lpstr>
      <vt:lpstr>'Endenergie nach Kantonen'!Druckbereich</vt:lpstr>
      <vt:lpstr>'GEST Endenergie total  TJ '!Druckbereich</vt:lpstr>
      <vt:lpstr>'GEST Holzumsatz  m3 '!Druckbereich</vt:lpstr>
      <vt:lpstr>'GEST Nutzenergie total  TJ '!Druckbereich</vt:lpstr>
      <vt:lpstr>'GEST Zeitreihe gruppiert'!Druckbereich</vt:lpstr>
      <vt:lpstr>'Info '!Druckbereich</vt:lpstr>
      <vt:lpstr>Klimafaktoren!Druckbereich</vt:lpstr>
      <vt:lpstr>'NOGA-BFE Zuordnung'!Druckbereich</vt:lpstr>
      <vt:lpstr>'Nutzenergie BFE Gruppen'!Druckbereich</vt:lpstr>
      <vt:lpstr>'Tab Anlagenbestand  Anz '!Druckbereich</vt:lpstr>
      <vt:lpstr>'Tab.Endenergie  MWh '!Druckbereich</vt:lpstr>
      <vt:lpstr>'Tab.Endenergie  t '!Druckbereich</vt:lpstr>
      <vt:lpstr>'Tab.Holzumsatz  m3 '!Druckbereich</vt:lpstr>
      <vt:lpstr>'Tab.Inst. Feuerungsleist  kW '!Druckbereich</vt:lpstr>
      <vt:lpstr>'Tab.Nutzenergie elektr  MWh '!Druckbereich</vt:lpstr>
      <vt:lpstr>'Tab.Nutzenergie therm (MWh)'!Druckbereich</vt:lpstr>
      <vt:lpstr>'Tab.Nutzenergie total  MWh '!Druckbereich</vt:lpstr>
      <vt:lpstr>'Tab.Zeitreihe gruppiert'!Druckbereich</vt:lpstr>
      <vt:lpstr>'Endenergie BFE Gruppen'!Drucktitel</vt:lpstr>
      <vt:lpstr>'GEST Holzumsatz  m3 '!Drucktitel</vt:lpstr>
      <vt:lpstr>'Nutzenergie BFE Gruppen'!Drucktitel</vt:lpstr>
      <vt:lpstr>'Tab Anlagenbestand  Anz '!Drucktitel</vt:lpstr>
      <vt:lpstr>'Tab.Endenergie  MWh '!Drucktitel</vt:lpstr>
      <vt:lpstr>'Tab.Endenergie  t '!Drucktitel</vt:lpstr>
      <vt:lpstr>'Tab.Inst. Feuerungsleist  kW '!Drucktitel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Holzenergiestatistik</dc:title>
  <dc:creator>Basler &amp; Hofmann, A. Primas</dc:creator>
  <cp:lastModifiedBy>Kost Michael BFE</cp:lastModifiedBy>
  <cp:lastPrinted>2016-09-27T15:56:42Z</cp:lastPrinted>
  <dcterms:created xsi:type="dcterms:W3CDTF">1999-02-03T10:14:47Z</dcterms:created>
  <dcterms:modified xsi:type="dcterms:W3CDTF">2016-10-19T12:17:01Z</dcterms:modified>
</cp:coreProperties>
</file>