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activeX/activeX5.xml" ContentType="application/vnd.ms-office.activeX+xml"/>
  <Override PartName="/xl/drawings/drawing4.xml" ContentType="application/vnd.openxmlformats-officedocument.drawing+xml"/>
  <Override PartName="/xl/activeX/activeX12.bin" ContentType="application/vnd.ms-office.activeX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omments1.xml" ContentType="application/vnd.openxmlformats-officedocument.spreadsheetml.comments+xml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DieseArbeitsmappe" defaultThemeVersion="124226"/>
  <bookViews>
    <workbookView xWindow="600" yWindow="135" windowWidth="14025" windowHeight="7560"/>
  </bookViews>
  <sheets>
    <sheet name="Sprache wählen" sheetId="4" r:id="rId1"/>
    <sheet name="Einführung" sheetId="8" r:id="rId2"/>
    <sheet name="Rohrleitungsquerschnitt" sheetId="1" r:id="rId3"/>
    <sheet name="Druckverlust" sheetId="2" r:id="rId4"/>
    <sheet name="Umrechnungstabelle" sheetId="6" r:id="rId5"/>
    <sheet name="intern1" sheetId="7" state="veryHidden" r:id="rId6"/>
    <sheet name="Sprachen" sheetId="3" state="veryHidden" r:id="rId7"/>
    <sheet name="logos" sheetId="9" state="veryHidden" r:id="rId8"/>
  </sheets>
  <definedNames>
    <definedName name="fehler_r">Rohrleitungsquerschnitt!$E$5:$E$9</definedName>
    <definedName name="rohr_DN">Druckverlust!$D$9</definedName>
    <definedName name="rohr_mm">Druckverlust!$D$8</definedName>
  </definedNames>
  <calcPr calcId="125725"/>
</workbook>
</file>

<file path=xl/calcChain.xml><?xml version="1.0" encoding="utf-8"?>
<calcChain xmlns="http://schemas.openxmlformats.org/spreadsheetml/2006/main">
  <c r="B11" i="2"/>
  <c r="E8"/>
  <c r="E9" s="1"/>
  <c r="D12"/>
  <c r="B20"/>
  <c r="E10"/>
  <c r="E6"/>
  <c r="E7"/>
  <c r="F8"/>
  <c r="E5"/>
  <c r="B10"/>
  <c r="B15"/>
  <c r="B23"/>
  <c r="B22"/>
  <c r="B21"/>
  <c r="C15"/>
  <c r="C16"/>
  <c r="B16"/>
  <c r="B14"/>
  <c r="B8"/>
  <c r="B7"/>
  <c r="B6"/>
  <c r="B5"/>
  <c r="C8"/>
  <c r="C7"/>
  <c r="C6"/>
  <c r="C5"/>
  <c r="B4"/>
  <c r="B2"/>
  <c r="B26" i="8"/>
  <c r="B27"/>
  <c r="B25"/>
  <c r="D15"/>
  <c r="B15"/>
  <c r="D13"/>
  <c r="B13"/>
  <c r="D12"/>
  <c r="B12"/>
  <c r="D11"/>
  <c r="B11"/>
  <c r="D10"/>
  <c r="B10"/>
  <c r="D8"/>
  <c r="B8"/>
  <c r="B6"/>
  <c r="B4"/>
  <c r="B2"/>
  <c r="B10" i="1"/>
  <c r="D11"/>
  <c r="D14" s="1"/>
  <c r="B19"/>
  <c r="E6"/>
  <c r="E7"/>
  <c r="E8"/>
  <c r="E9"/>
  <c r="E5"/>
  <c r="B9"/>
  <c r="C16"/>
  <c r="C14"/>
  <c r="C6"/>
  <c r="C7"/>
  <c r="C8"/>
  <c r="C5"/>
  <c r="B21"/>
  <c r="B22"/>
  <c r="B20"/>
  <c r="B16"/>
  <c r="B14"/>
  <c r="B13"/>
  <c r="B8"/>
  <c r="B7"/>
  <c r="B6"/>
  <c r="B5"/>
  <c r="B4"/>
  <c r="B2"/>
  <c r="B15" i="6"/>
  <c r="B12"/>
  <c r="B13"/>
  <c r="B10"/>
  <c r="B7"/>
  <c r="B4"/>
  <c r="B6"/>
  <c r="B9"/>
  <c r="B2"/>
  <c r="D16" i="2" l="1"/>
  <c r="D15"/>
  <c r="D15" i="1"/>
  <c r="D16"/>
</calcChain>
</file>

<file path=xl/comments1.xml><?xml version="1.0" encoding="utf-8"?>
<comments xmlns="http://schemas.openxmlformats.org/spreadsheetml/2006/main">
  <authors>
    <author>Matthias Wolf</author>
  </authors>
  <commentList>
    <comment ref="D9" authorId="0">
      <text>
        <r>
          <rPr>
            <sz val="8"/>
            <color indexed="81"/>
            <rFont val="Times New Roman"/>
            <family val="1"/>
          </rPr>
          <t>Standartwert: 50 %</t>
        </r>
      </text>
    </comment>
  </commentList>
</comments>
</file>

<file path=xl/comments2.xml><?xml version="1.0" encoding="utf-8"?>
<comments xmlns="http://schemas.openxmlformats.org/spreadsheetml/2006/main">
  <authors>
    <author>Matthias Wolf</author>
  </authors>
  <commentList>
    <comment ref="D10" authorId="0">
      <text>
        <r>
          <rPr>
            <sz val="8"/>
            <color indexed="81"/>
            <rFont val="Times New Roman"/>
            <family val="1"/>
          </rPr>
          <t>Standartwert: 50 %</t>
        </r>
      </text>
    </comment>
  </commentList>
</comments>
</file>

<file path=xl/sharedStrings.xml><?xml version="1.0" encoding="utf-8"?>
<sst xmlns="http://schemas.openxmlformats.org/spreadsheetml/2006/main" count="459" uniqueCount="270">
  <si>
    <t>Eingabewerte</t>
  </si>
  <si>
    <t>Größe</t>
  </si>
  <si>
    <t>Einheit</t>
  </si>
  <si>
    <t>Wert</t>
  </si>
  <si>
    <t>bar</t>
  </si>
  <si>
    <t>muss ausgefüllt werden</t>
  </si>
  <si>
    <t>kann ausgefüllt werden</t>
  </si>
  <si>
    <t>wird berechnet</t>
  </si>
  <si>
    <t>Betriebsdruck</t>
  </si>
  <si>
    <t>Volumenstrom bei Ansaugbedingungen (1 bar abs)</t>
  </si>
  <si>
    <t>Rohrleitungslänge</t>
  </si>
  <si>
    <t>zulässiger Druckverlust (Wert sollte kleiner 0,05 bar sein)</t>
  </si>
  <si>
    <t>Erforderlicher Rohrleitungsquerschnitt (Innendurchmesser)</t>
  </si>
  <si>
    <t>Strömungsgeschwindigkeit in der Rohleitung</t>
  </si>
  <si>
    <t>mm</t>
  </si>
  <si>
    <t>m/s</t>
  </si>
  <si>
    <t>bar (abs)</t>
  </si>
  <si>
    <t>m³/min</t>
  </si>
  <si>
    <t>m</t>
  </si>
  <si>
    <t>Berechnung des Rohrleitungsquerschnittes di</t>
  </si>
  <si>
    <t>Rohrleitungsquerschnitt (Innendurchmesser)</t>
  </si>
  <si>
    <t>Deutsch</t>
  </si>
  <si>
    <t>Berechnung des erforderlichen Rohrleitungsquerschnittes bzw. des zulässigen Druckverlustes</t>
  </si>
  <si>
    <t>Als unternehmensspezifische Angaben sind erforderlich:</t>
  </si>
  <si>
    <t>Für die Berechnung des erforderliches Rohrleitungsquerschnittes:</t>
  </si>
  <si>
    <t>1. Betriebsdruck</t>
  </si>
  <si>
    <t>2. Volumenstrom</t>
  </si>
  <si>
    <t>3. Länge der Rohrleitung</t>
  </si>
  <si>
    <t>4. zulässiger Druckverlust</t>
  </si>
  <si>
    <t>Aus diesen Angaben wird dann der erforderliche Rohrleitungsquerschnitt (Innendurchmesser) und die Strömungsgeschwindigkeit in der Rohrleitung berechnet</t>
  </si>
  <si>
    <t>Für die Berechnung des Druckverlustes in einer Rohrleitung:</t>
  </si>
  <si>
    <t>4. Innendurchmesser der Rohrleitung</t>
  </si>
  <si>
    <t>Aus diesen Angaben wird dann der zulässige Druckverlust und die Strömungsgeschwindigkeit in der Rohrleitung berechnet</t>
  </si>
  <si>
    <t>Dieses Programm darf nicht entgeltpflichtig weitergegeben werden</t>
  </si>
  <si>
    <t>Sprache wählen</t>
  </si>
  <si>
    <t>Einführung</t>
  </si>
  <si>
    <t>Rohrleitungsquerschnitt</t>
  </si>
  <si>
    <t>Druckverlust</t>
  </si>
  <si>
    <t>Fehler</t>
  </si>
  <si>
    <t>Ergebnis</t>
  </si>
  <si>
    <t>Ziel dieses Tools ist es, mit Hilfe unternehmensspezifischer Angaben, die erforderliche Rohrdimensionierung für Druckluftanlagen, sowie den zulässigen Druckverlust zu berechnen.</t>
  </si>
  <si>
    <t>Berechnung des Druckverlustes in einer Druckluftleitung</t>
  </si>
  <si>
    <t>Druckverlust (Wert sollte kleiner 0,05 bar sein)</t>
  </si>
  <si>
    <t>Zuschlagsfaktor für Amaturen</t>
  </si>
  <si>
    <t>Standartwert: 50 %</t>
  </si>
  <si>
    <t>%</t>
  </si>
  <si>
    <t>Druckverlustberechnung Rohrleitung</t>
  </si>
  <si>
    <t>Grobdimensionierung Druckluftverteilung</t>
  </si>
  <si>
    <t>Nennweite DN</t>
  </si>
  <si>
    <t>DN 10</t>
  </si>
  <si>
    <t>DN15</t>
  </si>
  <si>
    <t>DN 20</t>
  </si>
  <si>
    <t>DN25</t>
  </si>
  <si>
    <t xml:space="preserve"> 3/8</t>
  </si>
  <si>
    <t xml:space="preserve"> 1/2</t>
  </si>
  <si>
    <t xml:space="preserve"> 3/4</t>
  </si>
  <si>
    <t>1'</t>
  </si>
  <si>
    <t>Innendurchmesser Stahlrohr (mittelschwer) ca. [mm]</t>
  </si>
  <si>
    <t>DN 32</t>
  </si>
  <si>
    <t>DN 40</t>
  </si>
  <si>
    <t>DN 50</t>
  </si>
  <si>
    <t>DN65</t>
  </si>
  <si>
    <t>2'</t>
  </si>
  <si>
    <t>DN 80</t>
  </si>
  <si>
    <t>DN 100</t>
  </si>
  <si>
    <t>DN 125</t>
  </si>
  <si>
    <t>DN 150</t>
  </si>
  <si>
    <t>3'</t>
  </si>
  <si>
    <t>4'</t>
  </si>
  <si>
    <t>5'</t>
  </si>
  <si>
    <t>6'</t>
  </si>
  <si>
    <t>Umrechnungstabelle Innendurchmesser Stahlrohre</t>
  </si>
  <si>
    <t>Umrechnungstabelle</t>
  </si>
  <si>
    <t>zurück zu Rohrdimensionierung</t>
  </si>
  <si>
    <t>zurück zu Druckverlust</t>
  </si>
  <si>
    <t>Umrechnungstabelle für Stahlrohrinnendurchmesser anzeigen</t>
  </si>
  <si>
    <t>DN</t>
  </si>
  <si>
    <t>Innendurchmesser [mm]</t>
  </si>
  <si>
    <t xml:space="preserve"> &gt; DN 150</t>
  </si>
  <si>
    <t>Legende</t>
  </si>
  <si>
    <t>Franzoesisch</t>
  </si>
  <si>
    <t>Calcul de la section de conduite nécessaire et des pertes de pressions admissibles</t>
  </si>
  <si>
    <t>Les données suivantes sont indispensables:</t>
  </si>
  <si>
    <t>L'objectif de ce Tool est, à l'aide des données spécifiques à l'entreprise, de dimensionner l'installation d'air comprimé (diamètre des conduites) et de calculer les pertes de pression admissibles</t>
  </si>
  <si>
    <t>Pour le calcul de la section de conduite nécessaire :</t>
  </si>
  <si>
    <t>1. Pression de service</t>
  </si>
  <si>
    <t>2. Débit volumique</t>
  </si>
  <si>
    <t>3. Longueur de conduite</t>
  </si>
  <si>
    <t>4. Perte de pression admissible</t>
  </si>
  <si>
    <t>La section de conduite nécessaire (diamètre intérieur) et la vitesse d'écoulement dans les conduites vont êtres calculées à partir de ces données.</t>
  </si>
  <si>
    <t>Pour le calcul des pertes de pertes de pression dans une conduite :</t>
  </si>
  <si>
    <t>4. Diamètre intérieur des conduites</t>
  </si>
  <si>
    <t>Les pertes de pression admissible et la vitesse d'écoulement dans les conduites vont êtres calculées à partir de ces données.</t>
  </si>
  <si>
    <t>Ce programme ne doit pas être diffusé de façon payante.</t>
  </si>
  <si>
    <t>Calcul de la section de conduite di</t>
  </si>
  <si>
    <t>Calcul des pertes de pression dans une conduite d'air comprimé</t>
  </si>
  <si>
    <t>Grandeur</t>
  </si>
  <si>
    <t>Unité</t>
  </si>
  <si>
    <t>Valeur</t>
  </si>
  <si>
    <t>Valeur saisie</t>
  </si>
  <si>
    <t>Pression de service</t>
  </si>
  <si>
    <t>Débit volumique dans les conditions d'admission (1 bar abs)</t>
  </si>
  <si>
    <t>Longueur de conduite</t>
  </si>
  <si>
    <t>Perte de pression admissible (la valeur doit être inférieure à 0,05 bar)</t>
  </si>
  <si>
    <t>Facteur d'addition pour les armatures</t>
  </si>
  <si>
    <t>Résultat</t>
  </si>
  <si>
    <t>Section de conduite nécessaire (diamètre intérieur)</t>
  </si>
  <si>
    <t>Vitesse de l'écoulement dans les conduites</t>
  </si>
  <si>
    <t>Section de conduite (diamètre intérieur)</t>
  </si>
  <si>
    <t>Perte de pression (la valeur doit être inférieure à 0,05 bar)</t>
  </si>
  <si>
    <t>Doit être rempli</t>
  </si>
  <si>
    <t>Peut être rempli</t>
  </si>
  <si>
    <t>sera calculé</t>
  </si>
  <si>
    <t>Choix de la langue</t>
  </si>
  <si>
    <t>Introduction</t>
  </si>
  <si>
    <t>Section des conduites</t>
  </si>
  <si>
    <t>Pertes de pression</t>
  </si>
  <si>
    <t>Tableau de conversion</t>
  </si>
  <si>
    <t>Dimensionnement approximatif de la répartition d'air comprimé</t>
  </si>
  <si>
    <t>Calcul des pertes de pressions en conduite</t>
  </si>
  <si>
    <t>Erreur</t>
  </si>
  <si>
    <t>Valeur standard : 50%</t>
  </si>
  <si>
    <t>Tableau de conversion, diamètre intérieur des tuyaux d'acier</t>
  </si>
  <si>
    <t>Diamètre nominal</t>
  </si>
  <si>
    <t>Diamètre intérieur des tuyaux d'acier (-) env. [mm]</t>
  </si>
  <si>
    <t>Retour au dimensionnement des conduites</t>
  </si>
  <si>
    <t>Retour aux pertes de pressions</t>
  </si>
  <si>
    <t>Montrer le tableau de conversion pour le diamètre intérieur des tuyaux en acier</t>
  </si>
  <si>
    <t>Kontakt: Dr. Peter Radgen, Tel. +49/7216809295; peter.radgen@isi.fraunhofer.de</t>
  </si>
  <si>
    <t>Contact: Dr. Peter Radgen, Tel. +49/7216809295; peter.radgen@isi.fraunhofer.de</t>
  </si>
  <si>
    <t>Start</t>
  </si>
  <si>
    <t>Zur Berechnung des Druckverlustes</t>
  </si>
  <si>
    <t>Zur Berechnung des Rohrleitungsquerschnittes</t>
  </si>
  <si>
    <t>Rohrleitungsdimensionierung</t>
  </si>
  <si>
    <t>Dimensionnement de conduite</t>
  </si>
  <si>
    <t>Copyright: Fraunhofer ISI, 76139 Karlsruhe, 2005.</t>
  </si>
  <si>
    <t xml:space="preserve">Copyright: Fraunhofer ISI, 76139 Karlsruhe 2005. </t>
  </si>
  <si>
    <t>Pour le calcul des pertes de pression</t>
  </si>
  <si>
    <t>Pour le calcul de la section des conduites</t>
  </si>
  <si>
    <t>Légende</t>
  </si>
  <si>
    <t>Commencer</t>
  </si>
  <si>
    <t>DN 6</t>
  </si>
  <si>
    <t>DN 8</t>
  </si>
  <si>
    <t>DN 15</t>
  </si>
  <si>
    <t xml:space="preserve"> 1/8</t>
  </si>
  <si>
    <t xml:space="preserve"> 1/4</t>
  </si>
  <si>
    <t>Bei dem System handelt es sich um eine Ringleitung</t>
  </si>
  <si>
    <t>Système compose du conduite circulaire</t>
  </si>
  <si>
    <t>Englisch</t>
  </si>
  <si>
    <t>Italienisch</t>
  </si>
  <si>
    <t>Spanisch</t>
  </si>
  <si>
    <t>Calculation of the necessary pipe cross-section/the permissible pressure loss (English)</t>
  </si>
  <si>
    <t>Calcolo della sezione trasversale necessaria della tubazione e della caduta di pressione ammessa</t>
  </si>
  <si>
    <t>xxx</t>
  </si>
  <si>
    <t>The company-specific data required:</t>
  </si>
  <si>
    <t>Le informazioni specifiche della ditta necessarie per i calcoli sono:</t>
  </si>
  <si>
    <t>The aim of this tool is to calculate the necessary pipe dimensions for compressed air systems and the permissible pressure loss with the help of company-specific data</t>
  </si>
  <si>
    <t>Lo scopo di questo tool è di calcolare le dimensioni necessarie della tubatura e la caduta di pressione ammessa.</t>
  </si>
  <si>
    <t xml:space="preserve">To calculate the pipe cross-section required: </t>
  </si>
  <si>
    <t>Per il calcolo della sezione trasversale necessaria della tubazione:</t>
  </si>
  <si>
    <t>1. Operating pressure</t>
  </si>
  <si>
    <t>1. Pressione di rete</t>
  </si>
  <si>
    <t>2. Volume flow</t>
  </si>
  <si>
    <t>2. Portata volumica</t>
  </si>
  <si>
    <t>3. Length of pipe</t>
  </si>
  <si>
    <t>3. Lunghezza della tubatura</t>
  </si>
  <si>
    <t>4. Permissible pressure loss</t>
  </si>
  <si>
    <t>4. Caduta di pressione ammessa</t>
  </si>
  <si>
    <t xml:space="preserve">The pipe cross-section (internal diameter) required and the flow velocity in the pipe are then calculated using these data </t>
  </si>
  <si>
    <t>Tramite queste informazioni viene infine calcolata la sezione trasversale necessaria della tubazione (diametro interno) e la velocità di flusso nella tubazione.</t>
  </si>
  <si>
    <t>To calculate the pressure loss in a pipe:</t>
  </si>
  <si>
    <t>Per il calcolo della caduta di pressione nella tubazione:</t>
  </si>
  <si>
    <t>3. Pipe length</t>
  </si>
  <si>
    <t>3. Lunghezza della tubazione</t>
  </si>
  <si>
    <t>4. Internal diameter of pipe</t>
  </si>
  <si>
    <t>4. Diametro interno della tubazione</t>
  </si>
  <si>
    <t>The permissible pressure loss and the flow velocity in the pipe are then calculated using these data</t>
  </si>
  <si>
    <t>Tramite queste informazioni viene calcola la caduta di pressione ammessa e la velocità di flusso nella tubazione.</t>
  </si>
  <si>
    <t xml:space="preserve">Copyright: Fraunhofer ISI, 76139 Karlsruhe, 2005. </t>
  </si>
  <si>
    <t>Contatto: Dr. Peter Radgen, Tel. +49/7216809295; peter.radgen@isi.fraunhofer.de</t>
  </si>
  <si>
    <t>A fee may not be charged for passing on this program</t>
  </si>
  <si>
    <t>Questo programma non può essere diffuso a pagamento.</t>
  </si>
  <si>
    <t>Calculating the pipe cross-section di</t>
  </si>
  <si>
    <t>Calcolo della sezione trasversale della tubazione di</t>
  </si>
  <si>
    <t>Calculating the pressure loss in a compressed air pipe</t>
  </si>
  <si>
    <t>Calcolo della caduta di pressione nella tubazione</t>
  </si>
  <si>
    <t>Size</t>
  </si>
  <si>
    <t>Grandezza</t>
  </si>
  <si>
    <t>Unit</t>
  </si>
  <si>
    <t>Unità</t>
  </si>
  <si>
    <t>Value</t>
  </si>
  <si>
    <t>Valore</t>
  </si>
  <si>
    <t>Input values</t>
  </si>
  <si>
    <t>Valori immessi</t>
  </si>
  <si>
    <t>Operating pressure</t>
  </si>
  <si>
    <t>Pressione di rete</t>
  </si>
  <si>
    <t>Volume flow under inlet conditions  (1 bar abs)</t>
  </si>
  <si>
    <t>Portata volumica a condizioni d'aspirazione (1 bar ass)</t>
  </si>
  <si>
    <t>Pipe length</t>
  </si>
  <si>
    <t>Lunghezza della tubazione</t>
  </si>
  <si>
    <t>permissible pressure loss (value should be smaller than 0.05 bar)</t>
  </si>
  <si>
    <t>Caduta di pressione ammessa (dovrebbe essere inferiore a 0,05 bar)</t>
  </si>
  <si>
    <t>Multiplier for valves and fittings</t>
  </si>
  <si>
    <t>Fattore d'addizione per l'armatura</t>
  </si>
  <si>
    <t>Result</t>
  </si>
  <si>
    <t>Risultato</t>
  </si>
  <si>
    <t>Required pipe cross-section (internal diameter)</t>
  </si>
  <si>
    <t>Sezione trasversale necessaria della condotta (diametro interno)</t>
  </si>
  <si>
    <t>Flow velocity in the pipe</t>
  </si>
  <si>
    <t>Velocità di flusso nella tubazione</t>
  </si>
  <si>
    <t>Pipe cross-section (internal diameter)</t>
  </si>
  <si>
    <t>Sezione trasversale della condotta (diametro interno)</t>
  </si>
  <si>
    <t>Pressure loss (value should be smaller than 0.05 bar)</t>
  </si>
  <si>
    <t>Caduta di pressione (dovrebbe essere inferiore a 0,05 bar)</t>
  </si>
  <si>
    <t>bar (ass)</t>
  </si>
  <si>
    <t>must be completed</t>
  </si>
  <si>
    <t>campo obbligatorio</t>
  </si>
  <si>
    <t>may be completed</t>
  </si>
  <si>
    <t>campo facoltativo</t>
  </si>
  <si>
    <t>will be calculated</t>
  </si>
  <si>
    <t>il valore sarà calcolato</t>
  </si>
  <si>
    <t>Select language</t>
  </si>
  <si>
    <t>Scelta della lingua</t>
  </si>
  <si>
    <t>xxx1</t>
  </si>
  <si>
    <t>Introduzione</t>
  </si>
  <si>
    <t>xxx2</t>
  </si>
  <si>
    <t>Pipe cross-section</t>
  </si>
  <si>
    <t>Sezione trasversale</t>
  </si>
  <si>
    <t>xxx3</t>
  </si>
  <si>
    <t>Pressure loss</t>
  </si>
  <si>
    <t>Caduta di pressione</t>
  </si>
  <si>
    <t>xxx4</t>
  </si>
  <si>
    <t>Conversion table</t>
  </si>
  <si>
    <t>Tavola di conversione</t>
  </si>
  <si>
    <t>xxx5</t>
  </si>
  <si>
    <t xml:space="preserve">Approx. dimensions of compressed air distribution </t>
  </si>
  <si>
    <t>Dimensionamento approssimativo della distribuzione d'aria compressa</t>
  </si>
  <si>
    <t>Calculating pressure loss in piping</t>
  </si>
  <si>
    <t>Error</t>
  </si>
  <si>
    <t>Errore</t>
  </si>
  <si>
    <t>Standard value: 50 %</t>
  </si>
  <si>
    <t>Valore standard: 50 %</t>
  </si>
  <si>
    <t>Conversion table internal diameter of steel pipes</t>
  </si>
  <si>
    <t>Tavola di conversione, diametro interno dei tubi in acciaio</t>
  </si>
  <si>
    <t>Nominal diameter DN</t>
  </si>
  <si>
    <t>Diametro nominale</t>
  </si>
  <si>
    <t>Internal diameter steel pipe (medium weight) approx. [mm]</t>
  </si>
  <si>
    <t>Diametro interno approssimativo dei tubi in acciaio (mediamente pesanti) [mm]</t>
  </si>
  <si>
    <t>back to pipe dimensions</t>
  </si>
  <si>
    <t>Torna al dimensionamento della tubazione</t>
  </si>
  <si>
    <t>back to pressure loss</t>
  </si>
  <si>
    <t>Torna alla caduta di pressione</t>
  </si>
  <si>
    <t>Show conversion table for internal diameter of steel pipes</t>
  </si>
  <si>
    <t>Mostrare la tavola di conversione per il diametro interno dei tubi in acciaio</t>
  </si>
  <si>
    <t>Legends</t>
  </si>
  <si>
    <t>Legenda</t>
  </si>
  <si>
    <t>Inizio</t>
  </si>
  <si>
    <t>To calculate pressure loss</t>
  </si>
  <si>
    <t>Al calcolo della caduta di pressione</t>
  </si>
  <si>
    <t>To calculate pipe cross-section</t>
  </si>
  <si>
    <t>Al calcolo della sezione trasversale della tubazione</t>
  </si>
  <si>
    <t>Dimensioning of pipe cross section</t>
  </si>
  <si>
    <t>Dimensionamento della tubazione</t>
  </si>
  <si>
    <t>eng: Bei dem System handelt es sich um eine Ringleitung</t>
  </si>
  <si>
    <t>fr: Bei dem System handelt es sich um eine Ringleitung</t>
  </si>
  <si>
    <t>it: Bei dem System handelt es sich um eine Ringleitung</t>
  </si>
  <si>
    <t>The system is build as circular main</t>
  </si>
  <si>
    <t xml:space="preserve">Il sistema è configurazione come conduttura circolare </t>
  </si>
  <si>
    <t>ES:xxx</t>
  </si>
  <si>
    <t>v2.1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</si>
</sst>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_-* #,##0.00\ [$€]_-;\-* #,##0.00\ [$€]_-;_-* &quot;-&quot;??\ [$€]_-;_-@_-"/>
    <numFmt numFmtId="167" formatCode=";;;"/>
  </numFmts>
  <fonts count="22">
    <font>
      <sz val="11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indexed="3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0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color indexed="81"/>
      <name val="Times New Roman"/>
      <family val="1"/>
    </font>
    <font>
      <b/>
      <sz val="11"/>
      <name val="Arial"/>
      <family val="2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sz val="14"/>
      <name val="Times New Roman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1" fillId="0" borderId="0" xfId="2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3" borderId="0" xfId="2" applyFont="1" applyFill="1" applyAlignment="1" applyProtection="1">
      <alignment horizontal="left"/>
      <protection hidden="1"/>
    </xf>
    <xf numFmtId="0" fontId="4" fillId="3" borderId="0" xfId="2" applyFont="1" applyFill="1" applyAlignment="1" applyProtection="1">
      <protection hidden="1"/>
    </xf>
    <xf numFmtId="0" fontId="6" fillId="3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0" fontId="10" fillId="4" borderId="0" xfId="0" applyNumberFormat="1" applyFont="1" applyFill="1" applyProtection="1">
      <protection hidden="1"/>
    </xf>
    <xf numFmtId="164" fontId="11" fillId="5" borderId="2" xfId="0" applyNumberFormat="1" applyFont="1" applyFill="1" applyBorder="1" applyProtection="1">
      <protection hidden="1"/>
    </xf>
    <xf numFmtId="164" fontId="11" fillId="5" borderId="3" xfId="0" applyNumberFormat="1" applyFont="1" applyFill="1" applyBorder="1" applyAlignment="1" applyProtection="1">
      <alignment horizontal="left"/>
      <protection hidden="1"/>
    </xf>
    <xf numFmtId="0" fontId="7" fillId="4" borderId="0" xfId="0" applyFont="1" applyFill="1" applyAlignment="1" applyProtection="1">
      <alignment wrapText="1"/>
      <protection hidden="1"/>
    </xf>
    <xf numFmtId="0" fontId="7" fillId="4" borderId="0" xfId="0" applyFont="1" applyFill="1" applyBorder="1" applyProtection="1">
      <protection hidden="1"/>
    </xf>
    <xf numFmtId="0" fontId="12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13" fillId="4" borderId="1" xfId="0" applyFont="1" applyFill="1" applyBorder="1" applyProtection="1">
      <protection hidden="1"/>
    </xf>
    <xf numFmtId="0" fontId="13" fillId="6" borderId="1" xfId="0" applyFont="1" applyFill="1" applyBorder="1" applyProtection="1">
      <protection hidden="1"/>
    </xf>
    <xf numFmtId="0" fontId="13" fillId="5" borderId="1" xfId="0" applyFont="1" applyFill="1" applyBorder="1" applyProtection="1">
      <protection hidden="1"/>
    </xf>
    <xf numFmtId="0" fontId="14" fillId="4" borderId="0" xfId="0" applyFont="1" applyFill="1" applyProtection="1">
      <protection hidden="1"/>
    </xf>
    <xf numFmtId="167" fontId="7" fillId="4" borderId="0" xfId="0" applyNumberFormat="1" applyFont="1" applyFill="1" applyProtection="1">
      <protection hidden="1"/>
    </xf>
    <xf numFmtId="167" fontId="8" fillId="4" borderId="0" xfId="0" applyNumberFormat="1" applyFont="1" applyFill="1" applyProtection="1">
      <protection hidden="1"/>
    </xf>
    <xf numFmtId="0" fontId="4" fillId="7" borderId="4" xfId="0" applyFont="1" applyFill="1" applyBorder="1" applyAlignment="1" applyProtection="1">
      <alignment vertical="center"/>
      <protection hidden="1"/>
    </xf>
    <xf numFmtId="0" fontId="4" fillId="7" borderId="5" xfId="0" applyFont="1" applyFill="1" applyBorder="1" applyAlignment="1" applyProtection="1">
      <alignment vertical="center"/>
      <protection hidden="1"/>
    </xf>
    <xf numFmtId="0" fontId="4" fillId="7" borderId="4" xfId="0" applyFont="1" applyFill="1" applyBorder="1" applyAlignment="1" applyProtection="1">
      <alignment vertical="center" wrapText="1"/>
      <protection hidden="1"/>
    </xf>
    <xf numFmtId="0" fontId="4" fillId="7" borderId="6" xfId="0" applyFont="1" applyFill="1" applyBorder="1" applyAlignment="1" applyProtection="1">
      <alignment vertical="center" wrapText="1"/>
      <protection hidden="1"/>
    </xf>
    <xf numFmtId="0" fontId="4" fillId="7" borderId="7" xfId="0" applyFont="1" applyFill="1" applyBorder="1" applyAlignment="1" applyProtection="1">
      <alignment vertical="center"/>
      <protection hidden="1"/>
    </xf>
    <xf numFmtId="0" fontId="4" fillId="7" borderId="8" xfId="0" applyFont="1" applyFill="1" applyBorder="1" applyAlignment="1" applyProtection="1">
      <alignment vertical="center" wrapText="1"/>
      <protection hidden="1"/>
    </xf>
    <xf numFmtId="0" fontId="4" fillId="7" borderId="9" xfId="0" applyFont="1" applyFill="1" applyBorder="1" applyAlignment="1" applyProtection="1">
      <alignment vertical="center"/>
      <protection hidden="1"/>
    </xf>
    <xf numFmtId="0" fontId="4" fillId="7" borderId="1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4" fillId="7" borderId="11" xfId="0" applyFont="1" applyFill="1" applyBorder="1" applyAlignment="1" applyProtection="1">
      <alignment vertical="center"/>
      <protection hidden="1"/>
    </xf>
    <xf numFmtId="0" fontId="4" fillId="4" borderId="0" xfId="0" applyFont="1" applyFill="1"/>
    <xf numFmtId="0" fontId="13" fillId="4" borderId="1" xfId="0" applyFont="1" applyFill="1" applyBorder="1" applyAlignment="1">
      <alignment horizontal="center" vertical="center"/>
    </xf>
    <xf numFmtId="0" fontId="6" fillId="3" borderId="0" xfId="0" applyFont="1" applyFill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6" fontId="14" fillId="7" borderId="1" xfId="0" applyNumberFormat="1" applyFont="1" applyFill="1" applyBorder="1" applyAlignment="1">
      <alignment horizontal="center" vertical="center"/>
    </xf>
    <xf numFmtId="12" fontId="14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6" fillId="0" borderId="0" xfId="0" applyFont="1" applyAlignment="1"/>
    <xf numFmtId="0" fontId="4" fillId="3" borderId="0" xfId="0" applyFont="1" applyFill="1" applyAlignment="1"/>
    <xf numFmtId="0" fontId="7" fillId="4" borderId="0" xfId="2" applyFont="1" applyFill="1" applyAlignment="1" applyProtection="1">
      <protection hidden="1"/>
    </xf>
    <xf numFmtId="0" fontId="4" fillId="4" borderId="0" xfId="0" applyFont="1" applyFill="1" applyAlignment="1"/>
    <xf numFmtId="0" fontId="8" fillId="4" borderId="0" xfId="2" applyFont="1" applyFill="1" applyAlignment="1" applyProtection="1">
      <protection hidden="1"/>
    </xf>
    <xf numFmtId="0" fontId="17" fillId="4" borderId="0" xfId="2" applyFont="1" applyFill="1" applyAlignment="1" applyProtection="1">
      <protection hidden="1"/>
    </xf>
    <xf numFmtId="0" fontId="5" fillId="4" borderId="0" xfId="2" applyFont="1" applyFill="1" applyAlignment="1" applyProtection="1">
      <protection hidden="1"/>
    </xf>
    <xf numFmtId="0" fontId="4" fillId="4" borderId="0" xfId="2" applyFont="1" applyFill="1" applyAlignment="1" applyProtection="1">
      <protection hidden="1"/>
    </xf>
    <xf numFmtId="0" fontId="5" fillId="4" borderId="0" xfId="2" applyFont="1" applyFill="1" applyAlignment="1" applyProtection="1">
      <alignment vertical="top" wrapText="1"/>
      <protection hidden="1"/>
    </xf>
    <xf numFmtId="0" fontId="4" fillId="4" borderId="0" xfId="2" applyFont="1" applyFill="1" applyAlignment="1" applyProtection="1">
      <alignment vertical="top" wrapText="1"/>
      <protection hidden="1"/>
    </xf>
    <xf numFmtId="0" fontId="4" fillId="4" borderId="0" xfId="2" applyFont="1" applyFill="1" applyAlignment="1" applyProtection="1">
      <alignment wrapText="1"/>
      <protection hidden="1"/>
    </xf>
    <xf numFmtId="0" fontId="18" fillId="4" borderId="1" xfId="0" applyFont="1" applyFill="1" applyBorder="1" applyProtection="1">
      <protection locked="0" hidden="1"/>
    </xf>
    <xf numFmtId="0" fontId="18" fillId="8" borderId="1" xfId="0" applyNumberFormat="1" applyFont="1" applyFill="1" applyBorder="1" applyProtection="1">
      <protection locked="0"/>
    </xf>
    <xf numFmtId="2" fontId="19" fillId="5" borderId="1" xfId="0" applyNumberFormat="1" applyFont="1" applyFill="1" applyBorder="1" applyProtection="1">
      <protection hidden="1"/>
    </xf>
    <xf numFmtId="0" fontId="18" fillId="4" borderId="2" xfId="0" applyFont="1" applyFill="1" applyBorder="1" applyProtection="1">
      <protection locked="0" hidden="1"/>
    </xf>
    <xf numFmtId="0" fontId="18" fillId="4" borderId="3" xfId="0" applyFont="1" applyFill="1" applyBorder="1" applyProtection="1">
      <protection locked="0" hidden="1"/>
    </xf>
    <xf numFmtId="0" fontId="20" fillId="6" borderId="1" xfId="0" applyNumberFormat="1" applyFont="1" applyFill="1" applyBorder="1" applyProtection="1">
      <protection locked="0"/>
    </xf>
    <xf numFmtId="165" fontId="11" fillId="5" borderId="1" xfId="0" applyNumberFormat="1" applyFont="1" applyFill="1" applyBorder="1" applyProtection="1">
      <protection hidden="1"/>
    </xf>
    <xf numFmtId="167" fontId="4" fillId="4" borderId="0" xfId="0" applyNumberFormat="1" applyFont="1" applyFill="1" applyProtection="1">
      <protection hidden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14" fillId="7" borderId="1" xfId="0" applyFont="1" applyFill="1" applyBorder="1" applyAlignment="1" applyProtection="1">
      <alignment vertical="center"/>
      <protection hidden="1"/>
    </xf>
    <xf numFmtId="0" fontId="13" fillId="7" borderId="1" xfId="0" applyFont="1" applyFill="1" applyBorder="1" applyAlignment="1" applyProtection="1">
      <alignment vertical="center" wrapText="1"/>
      <protection hidden="1"/>
    </xf>
    <xf numFmtId="0" fontId="20" fillId="7" borderId="1" xfId="0" applyNumberFormat="1" applyFont="1" applyFill="1" applyBorder="1" applyProtection="1">
      <protection locked="0"/>
    </xf>
    <xf numFmtId="167" fontId="10" fillId="4" borderId="0" xfId="0" applyNumberFormat="1" applyFont="1" applyFill="1" applyProtection="1">
      <protection hidden="1"/>
    </xf>
    <xf numFmtId="167" fontId="10" fillId="4" borderId="0" xfId="0" applyNumberFormat="1" applyFont="1" applyFill="1" applyProtection="1">
      <protection locked="0" hidden="1"/>
    </xf>
    <xf numFmtId="0" fontId="4" fillId="4" borderId="0" xfId="0" applyFont="1" applyFill="1" applyAlignment="1">
      <alignment wrapText="1"/>
    </xf>
    <xf numFmtId="0" fontId="1" fillId="0" borderId="0" xfId="2" applyFont="1" applyFill="1"/>
    <xf numFmtId="0" fontId="5" fillId="4" borderId="0" xfId="2" applyFont="1" applyFill="1" applyAlignment="1" applyProtection="1">
      <alignment horizontal="left" wrapText="1"/>
      <protection hidden="1"/>
    </xf>
    <xf numFmtId="0" fontId="5" fillId="4" borderId="0" xfId="0" applyFont="1" applyFill="1" applyAlignment="1">
      <alignment wrapText="1"/>
    </xf>
    <xf numFmtId="0" fontId="4" fillId="7" borderId="6" xfId="0" applyFont="1" applyFill="1" applyBorder="1" applyAlignment="1" applyProtection="1">
      <alignment vertical="center" wrapText="1"/>
      <protection hidden="1"/>
    </xf>
    <xf numFmtId="0" fontId="0" fillId="7" borderId="8" xfId="0" applyFill="1" applyBorder="1" applyAlignment="1">
      <alignment vertical="center" wrapText="1"/>
    </xf>
  </cellXfs>
  <cellStyles count="3">
    <cellStyle name="Euro" xfId="1"/>
    <cellStyle name="Standard" xfId="0" builtinId="0"/>
    <cellStyle name="Standard_WRG-tool-sprachen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3F34A"/>
      <rgbColor rgb="00FFA814"/>
      <rgbColor rgb="00FE360B"/>
      <rgbColor rgb="00FFD899"/>
      <rgbColor rgb="00660066"/>
      <rgbColor rgb="00FF8080"/>
      <rgbColor rgb="000066CC"/>
      <rgbColor rgb="00CCCCFF"/>
      <rgbColor rgb="000E1F7C"/>
      <rgbColor rgb="00FFFFFF"/>
      <rgbColor rgb="00000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4" Type="http://schemas.openxmlformats.org/officeDocument/2006/relationships/image" Target="../media/image15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8</xdr:col>
      <xdr:colOff>57150</xdr:colOff>
      <xdr:row>19</xdr:row>
      <xdr:rowOff>0</xdr:rowOff>
    </xdr:to>
    <xdr:pic>
      <xdr:nvPicPr>
        <xdr:cNvPr id="1086" name="Picture 62" descr="toolbox-bild-so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6086475" cy="2990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</xdr:colOff>
      <xdr:row>23</xdr:row>
      <xdr:rowOff>1</xdr:rowOff>
    </xdr:from>
    <xdr:to>
      <xdr:col>7</xdr:col>
      <xdr:colOff>742494</xdr:colOff>
      <xdr:row>28</xdr:row>
      <xdr:rowOff>112091</xdr:rowOff>
    </xdr:to>
    <xdr:pic>
      <xdr:nvPicPr>
        <xdr:cNvPr id="4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3724276"/>
          <a:ext cx="3028493" cy="9217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95250</xdr:rowOff>
    </xdr:from>
    <xdr:to>
      <xdr:col>2</xdr:col>
      <xdr:colOff>0</xdr:colOff>
      <xdr:row>20</xdr:row>
      <xdr:rowOff>133350</xdr:rowOff>
    </xdr:to>
    <xdr:sp macro="" textlink="">
      <xdr:nvSpPr>
        <xdr:cNvPr id="7171" name="Rectangle 3"/>
        <xdr:cNvSpPr>
          <a:spLocks noChangeArrowheads="1"/>
        </xdr:cNvSpPr>
      </xdr:nvSpPr>
      <xdr:spPr bwMode="auto">
        <a:xfrm>
          <a:off x="104775" y="1619250"/>
          <a:ext cx="3971925" cy="3171825"/>
        </a:xfrm>
        <a:prstGeom prst="rect">
          <a:avLst/>
        </a:prstGeom>
        <a:noFill/>
        <a:ln w="15875">
          <a:solidFill>
            <a:srgbClr val="0E1F7C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247650</xdr:colOff>
      <xdr:row>6</xdr:row>
      <xdr:rowOff>85725</xdr:rowOff>
    </xdr:from>
    <xdr:to>
      <xdr:col>3</xdr:col>
      <xdr:colOff>4000500</xdr:colOff>
      <xdr:row>20</xdr:row>
      <xdr:rowOff>133350</xdr:rowOff>
    </xdr:to>
    <xdr:sp macro="" textlink="">
      <xdr:nvSpPr>
        <xdr:cNvPr id="7172" name="Rectangle 4"/>
        <xdr:cNvSpPr>
          <a:spLocks noChangeArrowheads="1"/>
        </xdr:cNvSpPr>
      </xdr:nvSpPr>
      <xdr:spPr bwMode="auto">
        <a:xfrm>
          <a:off x="4324350" y="1609725"/>
          <a:ext cx="4048125" cy="3181350"/>
        </a:xfrm>
        <a:prstGeom prst="rect">
          <a:avLst/>
        </a:prstGeom>
        <a:noFill/>
        <a:ln w="15875">
          <a:solidFill>
            <a:srgbClr val="0E1F7C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1760784</xdr:colOff>
      <xdr:row>23</xdr:row>
      <xdr:rowOff>154890</xdr:rowOff>
    </xdr:from>
    <xdr:to>
      <xdr:col>4</xdr:col>
      <xdr:colOff>595293</xdr:colOff>
      <xdr:row>28</xdr:row>
      <xdr:rowOff>155086</xdr:rowOff>
    </xdr:to>
    <xdr:pic>
      <xdr:nvPicPr>
        <xdr:cNvPr id="5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2759" y="5384115"/>
          <a:ext cx="3130284" cy="9526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17</xdr:row>
      <xdr:rowOff>0</xdr:rowOff>
    </xdr:from>
    <xdr:to>
      <xdr:col>5</xdr:col>
      <xdr:colOff>678776</xdr:colOff>
      <xdr:row>21</xdr:row>
      <xdr:rowOff>74890</xdr:rowOff>
    </xdr:to>
    <xdr:pic>
      <xdr:nvPicPr>
        <xdr:cNvPr id="3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0026" y="4238625"/>
          <a:ext cx="2374225" cy="7225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4124" name="Linie1" hidden="1"/>
        <xdr:cNvSpPr>
          <a:spLocks noChangeShapeType="1"/>
        </xdr:cNvSpPr>
      </xdr:nvSpPr>
      <xdr:spPr bwMode="auto">
        <a:xfrm>
          <a:off x="4019550" y="1666875"/>
          <a:ext cx="981075" cy="31432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9525</xdr:colOff>
      <xdr:row>9</xdr:row>
      <xdr:rowOff>0</xdr:rowOff>
    </xdr:to>
    <xdr:sp macro="" textlink="">
      <xdr:nvSpPr>
        <xdr:cNvPr id="4127" name="Linie2" hidden="1"/>
        <xdr:cNvSpPr>
          <a:spLocks noChangeShapeType="1"/>
        </xdr:cNvSpPr>
      </xdr:nvSpPr>
      <xdr:spPr bwMode="auto">
        <a:xfrm>
          <a:off x="4010025" y="1990725"/>
          <a:ext cx="981075" cy="31432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</xdr:colOff>
      <xdr:row>17</xdr:row>
      <xdr:rowOff>0</xdr:rowOff>
    </xdr:from>
    <xdr:to>
      <xdr:col>5</xdr:col>
      <xdr:colOff>697826</xdr:colOff>
      <xdr:row>21</xdr:row>
      <xdr:rowOff>74890</xdr:rowOff>
    </xdr:to>
    <xdr:pic>
      <xdr:nvPicPr>
        <xdr:cNvPr id="5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0026" y="4248150"/>
          <a:ext cx="2374225" cy="7225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8</xdr:col>
      <xdr:colOff>344805</xdr:colOff>
      <xdr:row>4</xdr:row>
      <xdr:rowOff>169545</xdr:rowOff>
    </xdr:to>
    <xdr:pic>
      <xdr:nvPicPr>
        <xdr:cNvPr id="3" name="logo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14350"/>
          <a:ext cx="1183005" cy="36004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771525</xdr:colOff>
      <xdr:row>5</xdr:row>
      <xdr:rowOff>95250</xdr:rowOff>
    </xdr:to>
    <xdr:pic>
      <xdr:nvPicPr>
        <xdr:cNvPr id="8193" name="logo_d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86125" cy="100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781050</xdr:colOff>
      <xdr:row>12</xdr:row>
      <xdr:rowOff>95250</xdr:rowOff>
    </xdr:to>
    <xdr:pic>
      <xdr:nvPicPr>
        <xdr:cNvPr id="8194" name="logo_f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66825"/>
          <a:ext cx="329565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ntrol" Target="../activeX/activeX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9.xml"/><Relationship Id="rId5" Type="http://schemas.openxmlformats.org/officeDocument/2006/relationships/control" Target="../activeX/activeX8.xml"/><Relationship Id="rId4" Type="http://schemas.openxmlformats.org/officeDocument/2006/relationships/control" Target="../activeX/activeX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4.vml"/><Relationship Id="rId7" Type="http://schemas.openxmlformats.org/officeDocument/2006/relationships/control" Target="../activeX/activeX1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5" Type="http://schemas.openxmlformats.org/officeDocument/2006/relationships/control" Target="../activeX/activeX11.xml"/><Relationship Id="rId4" Type="http://schemas.openxmlformats.org/officeDocument/2006/relationships/control" Target="../activeX/activeX10.xml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ntrol" Target="../activeX/activeX16.xml"/><Relationship Id="rId4" Type="http://schemas.openxmlformats.org/officeDocument/2006/relationships/control" Target="../activeX/activeX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/>
  <dimension ref="A46"/>
  <sheetViews>
    <sheetView showGridLines="0" showRowColHeaders="0" tabSelected="1" workbookViewId="0"/>
  </sheetViews>
  <sheetFormatPr baseColWidth="10" defaultColWidth="10" defaultRowHeight="12.75"/>
  <cols>
    <col min="1" max="16384" width="10" style="1"/>
  </cols>
  <sheetData>
    <row r="46" spans="1:1">
      <c r="A46" s="72" t="s">
        <v>269</v>
      </c>
    </row>
  </sheetData>
  <sheetProtection password="CB96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1035" r:id="rId4" name="start_CB"/>
    <control shapeId="1087" r:id="rId5" name="toolbox_txt"/>
    <control shapeId="1100" r:id="rId6" name="Label1"/>
    <control shapeId="1101" r:id="rId7" name="Label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I32"/>
  <sheetViews>
    <sheetView showRowColHeaders="0" workbookViewId="0"/>
  </sheetViews>
  <sheetFormatPr baseColWidth="10" defaultRowHeight="15"/>
  <cols>
    <col min="1" max="1" width="2.625" style="48" customWidth="1"/>
    <col min="2" max="2" width="50.875" style="48" customWidth="1"/>
    <col min="3" max="3" width="3.875" style="48" customWidth="1"/>
    <col min="4" max="4" width="56.375" style="48" customWidth="1"/>
    <col min="5" max="16384" width="11" style="48"/>
  </cols>
  <sheetData>
    <row r="1" spans="1:9" s="46" customFormat="1" ht="10.5" customHeight="1">
      <c r="A1" s="6"/>
      <c r="B1" s="6"/>
      <c r="C1" s="6"/>
      <c r="D1" s="6"/>
    </row>
    <row r="2" spans="1:9" s="46" customFormat="1" ht="18.75">
      <c r="A2" s="6"/>
      <c r="B2" s="5" t="str">
        <f>Sprachen!A2</f>
        <v>Berechnung des erforderlichen Rohrleitungsquerschnittes bzw. des zulässigen Druckverlustes</v>
      </c>
      <c r="C2" s="5"/>
      <c r="D2" s="5"/>
    </row>
    <row r="3" spans="1:9">
      <c r="A3" s="47"/>
      <c r="B3" s="47"/>
      <c r="C3" s="47"/>
      <c r="D3" s="47"/>
    </row>
    <row r="4" spans="1:9" ht="45.75" customHeight="1">
      <c r="A4" s="47"/>
      <c r="B4" s="73" t="str">
        <f>Sprachen!A4</f>
        <v>Ziel dieses Tools ist es, mit Hilfe unternehmensspezifischer Angaben, die erforderliche Rohrdimensionierung für Druckluftanlagen, sowie den zulässigen Druckverlust zu berechnen.</v>
      </c>
      <c r="C4" s="74"/>
      <c r="D4" s="74"/>
      <c r="E4" s="71"/>
      <c r="F4" s="71"/>
      <c r="G4" s="71"/>
      <c r="H4" s="71"/>
      <c r="I4" s="71"/>
    </row>
    <row r="5" spans="1:9">
      <c r="A5" s="47"/>
      <c r="B5" s="47"/>
      <c r="C5" s="47"/>
      <c r="D5" s="47"/>
    </row>
    <row r="6" spans="1:9">
      <c r="A6" s="47"/>
      <c r="B6" s="51" t="str">
        <f>Sprachen!A3</f>
        <v>Als unternehmensspezifische Angaben sind erforderlich:</v>
      </c>
      <c r="C6" s="51"/>
      <c r="D6" s="51"/>
    </row>
    <row r="7" spans="1:9" ht="8.25" customHeight="1">
      <c r="A7" s="47"/>
      <c r="B7" s="52"/>
      <c r="C7" s="52"/>
      <c r="D7" s="52"/>
    </row>
    <row r="8" spans="1:9" ht="28.5">
      <c r="A8" s="47"/>
      <c r="B8" s="53" t="str">
        <f>Sprachen!A5</f>
        <v>Für die Berechnung des erforderliches Rohrleitungsquerschnittes:</v>
      </c>
      <c r="C8" s="51"/>
      <c r="D8" s="53" t="str">
        <f>Sprachen!A14</f>
        <v>Für die Berechnung des Druckverlustes in einer Rohrleitung:</v>
      </c>
    </row>
    <row r="9" spans="1:9">
      <c r="A9" s="47"/>
      <c r="B9" s="52"/>
      <c r="C9" s="52"/>
      <c r="D9" s="52"/>
    </row>
    <row r="10" spans="1:9">
      <c r="A10" s="47"/>
      <c r="B10" s="52" t="str">
        <f>Sprachen!A7</f>
        <v>1. Betriebsdruck</v>
      </c>
      <c r="C10" s="52"/>
      <c r="D10" s="52" t="str">
        <f>Sprachen!A16</f>
        <v>1. Betriebsdruck</v>
      </c>
    </row>
    <row r="11" spans="1:9">
      <c r="A11" s="47"/>
      <c r="B11" s="52" t="str">
        <f>Sprachen!A8</f>
        <v>2. Volumenstrom</v>
      </c>
      <c r="C11" s="52"/>
      <c r="D11" s="52" t="str">
        <f>Sprachen!A17</f>
        <v>2. Volumenstrom</v>
      </c>
    </row>
    <row r="12" spans="1:9">
      <c r="A12" s="47"/>
      <c r="B12" s="52" t="str">
        <f>Sprachen!A9</f>
        <v>3. Länge der Rohrleitung</v>
      </c>
      <c r="C12" s="52"/>
      <c r="D12" s="52" t="str">
        <f>Sprachen!A18</f>
        <v>3. Länge der Rohrleitung</v>
      </c>
    </row>
    <row r="13" spans="1:9">
      <c r="A13" s="47"/>
      <c r="B13" s="52" t="str">
        <f>Sprachen!A10</f>
        <v>4. zulässiger Druckverlust</v>
      </c>
      <c r="C13" s="52"/>
      <c r="D13" s="52" t="str">
        <f>Sprachen!A19</f>
        <v>4. Innendurchmesser der Rohrleitung</v>
      </c>
    </row>
    <row r="14" spans="1:9">
      <c r="A14" s="47"/>
      <c r="B14" s="52"/>
      <c r="C14" s="52"/>
      <c r="D14" s="52"/>
    </row>
    <row r="15" spans="1:9" ht="45">
      <c r="A15" s="47"/>
      <c r="B15" s="54" t="str">
        <f>Sprachen!A12</f>
        <v>Aus diesen Angaben wird dann der erforderliche Rohrleitungsquerschnitt (Innendurchmesser) und die Strömungsgeschwindigkeit in der Rohrleitung berechnet</v>
      </c>
      <c r="C15" s="55"/>
      <c r="D15" s="54" t="str">
        <f>Sprachen!A21</f>
        <v>Aus diesen Angaben wird dann der zulässige Druckverlust und die Strömungsgeschwindigkeit in der Rohrleitung berechnet</v>
      </c>
    </row>
    <row r="16" spans="1:9">
      <c r="A16" s="47"/>
      <c r="B16" s="47"/>
      <c r="C16" s="47"/>
      <c r="D16" s="47"/>
    </row>
    <row r="17" spans="1:4">
      <c r="A17" s="47"/>
      <c r="B17" s="47"/>
      <c r="C17" s="47"/>
      <c r="D17" s="49"/>
    </row>
    <row r="18" spans="1:4">
      <c r="A18" s="47"/>
      <c r="B18" s="47"/>
      <c r="C18" s="47"/>
      <c r="D18" s="47"/>
    </row>
    <row r="19" spans="1:4">
      <c r="A19" s="47"/>
      <c r="B19" s="47"/>
      <c r="C19" s="47"/>
      <c r="D19" s="47"/>
    </row>
    <row r="20" spans="1:4">
      <c r="A20" s="47"/>
      <c r="B20" s="47"/>
      <c r="C20" s="47"/>
      <c r="D20" s="47"/>
    </row>
    <row r="21" spans="1:4">
      <c r="A21" s="47"/>
      <c r="B21" s="47"/>
      <c r="C21" s="47"/>
      <c r="D21" s="47"/>
    </row>
    <row r="22" spans="1:4">
      <c r="A22" s="47"/>
      <c r="B22" s="47"/>
      <c r="C22" s="47"/>
      <c r="D22" s="47"/>
    </row>
    <row r="23" spans="1:4">
      <c r="A23" s="47"/>
      <c r="B23" s="47"/>
      <c r="C23" s="47"/>
      <c r="D23" s="47"/>
    </row>
    <row r="24" spans="1:4" ht="15" customHeight="1">
      <c r="A24" s="47"/>
      <c r="C24" s="47"/>
      <c r="D24" s="47"/>
    </row>
    <row r="25" spans="1:4" ht="15" customHeight="1">
      <c r="A25" s="47"/>
      <c r="B25" s="47" t="str">
        <f>Sprachen!A23</f>
        <v>Copyright: Fraunhofer ISI, 76139 Karlsruhe, 2005.</v>
      </c>
      <c r="C25" s="47"/>
      <c r="D25" s="47"/>
    </row>
    <row r="26" spans="1:4" ht="15" customHeight="1">
      <c r="A26" s="47"/>
      <c r="B26" s="47" t="str">
        <f>Sprachen!A24</f>
        <v>Kontakt: Dr. Peter Radgen, Tel. +49/7216809295; peter.radgen@isi.fraunhofer.de</v>
      </c>
      <c r="C26" s="47"/>
      <c r="D26" s="47"/>
    </row>
    <row r="27" spans="1:4" ht="15" customHeight="1">
      <c r="A27" s="47"/>
      <c r="B27" s="50" t="str">
        <f>Sprachen!A25</f>
        <v>Dieses Programm darf nicht entgeltpflichtig weitergegeben werden</v>
      </c>
      <c r="C27" s="47"/>
      <c r="D27" s="47"/>
    </row>
    <row r="28" spans="1:4" ht="15" customHeight="1">
      <c r="A28" s="47"/>
      <c r="C28" s="47"/>
      <c r="D28" s="47"/>
    </row>
    <row r="29" spans="1:4" ht="15" customHeight="1">
      <c r="A29" s="47"/>
      <c r="C29" s="47"/>
      <c r="D29" s="47"/>
    </row>
    <row r="30" spans="1:4">
      <c r="A30" s="47"/>
      <c r="C30" s="50"/>
      <c r="D30" s="50"/>
    </row>
    <row r="31" spans="1:4">
      <c r="A31" s="47"/>
      <c r="B31" s="50"/>
      <c r="C31" s="50"/>
      <c r="D31" s="50"/>
    </row>
    <row r="32" spans="1:4">
      <c r="A32" s="47"/>
      <c r="B32" s="50"/>
      <c r="C32" s="50"/>
      <c r="D32" s="50"/>
    </row>
  </sheetData>
  <sheetProtection password="CB96" sheet="1" objects="1" scenarios="1"/>
  <mergeCells count="1">
    <mergeCell ref="B4:D4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controls>
    <control shapeId="7169" r:id="rId3" name="rohrleitung_CB"/>
    <control shapeId="7170" r:id="rId4" name="druckverlust_CB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/>
  <dimension ref="B1:E22"/>
  <sheetViews>
    <sheetView showRowColHeaders="0" workbookViewId="0"/>
  </sheetViews>
  <sheetFormatPr baseColWidth="10" defaultRowHeight="12.75"/>
  <cols>
    <col min="1" max="1" width="1.375" style="8" customWidth="1"/>
    <col min="2" max="2" width="43.125" style="8" customWidth="1"/>
    <col min="3" max="3" width="8.125" style="8" customWidth="1"/>
    <col min="4" max="4" width="13" style="8" customWidth="1"/>
    <col min="5" max="5" width="9.25" style="8" customWidth="1"/>
    <col min="6" max="6" width="22.625" style="8" customWidth="1"/>
    <col min="7" max="10" width="8.5" style="8" customWidth="1"/>
    <col min="11" max="16384" width="11" style="8"/>
  </cols>
  <sheetData>
    <row r="1" spans="2:5" s="7" customFormat="1" ht="6.75" customHeight="1"/>
    <row r="2" spans="2:5" s="7" customFormat="1" ht="18.75">
      <c r="B2" s="7" t="str">
        <f>Sprachen!A27</f>
        <v>Berechnung des Rohrleitungsquerschnittes di</v>
      </c>
    </row>
    <row r="3" spans="2:5" ht="12.75" customHeight="1">
      <c r="B3" s="15"/>
      <c r="C3" s="15"/>
      <c r="D3" s="15"/>
    </row>
    <row r="4" spans="2:5" ht="15">
      <c r="B4" s="16" t="str">
        <f>Sprachen!A33</f>
        <v>Eingabewerte</v>
      </c>
      <c r="C4" s="17"/>
    </row>
    <row r="5" spans="2:5" ht="25.5" customHeight="1">
      <c r="B5" s="25" t="str">
        <f>Sprachen!A34</f>
        <v>Betriebsdruck</v>
      </c>
      <c r="C5" s="26" t="str">
        <f>Sprachen!A44</f>
        <v>bar (abs)</v>
      </c>
      <c r="D5" s="56"/>
      <c r="E5" s="10" t="str">
        <f>IF(OR(AND(ISNUMBER(D5),D5&gt;0),ISBLANK(D5)),"",Sprachen!$A$62)</f>
        <v/>
      </c>
    </row>
    <row r="6" spans="2:5" ht="25.5" customHeight="1">
      <c r="B6" s="27" t="str">
        <f>Sprachen!A35</f>
        <v>Volumenstrom bei Ansaugbedingungen (1 bar abs)</v>
      </c>
      <c r="C6" s="26" t="str">
        <f>Sprachen!A45</f>
        <v>m³/min</v>
      </c>
      <c r="D6" s="56"/>
      <c r="E6" s="10" t="str">
        <f>IF(OR(AND(ISNUMBER(D6),D6&gt;0),ISBLANK(D6)),"",Sprachen!$A$62)</f>
        <v/>
      </c>
    </row>
    <row r="7" spans="2:5" ht="25.5" customHeight="1">
      <c r="B7" s="25" t="str">
        <f>Sprachen!A36</f>
        <v>Rohrleitungslänge</v>
      </c>
      <c r="C7" s="26" t="str">
        <f>Sprachen!A46</f>
        <v>m</v>
      </c>
      <c r="D7" s="56"/>
      <c r="E7" s="10" t="str">
        <f>IF(OR(AND(ISNUMBER(D7),D7&gt;0),ISBLANK(D7)),"",Sprachen!$A$62)</f>
        <v/>
      </c>
    </row>
    <row r="8" spans="2:5" ht="25.5" customHeight="1">
      <c r="B8" s="27" t="str">
        <f>Sprachen!A37</f>
        <v>zulässiger Druckverlust (Wert sollte kleiner 0,05 bar sein)</v>
      </c>
      <c r="C8" s="26" t="str">
        <f>Sprachen!A47</f>
        <v>bar</v>
      </c>
      <c r="D8" s="56"/>
      <c r="E8" s="10" t="str">
        <f>IF(OR(AND(ISNUMBER(D8),D8&gt;0),ISBLANK(D8)),"",Sprachen!$A$62)</f>
        <v/>
      </c>
    </row>
    <row r="9" spans="2:5" ht="25.5" customHeight="1">
      <c r="B9" s="27" t="str">
        <f>Sprachen!A38</f>
        <v>Zuschlagsfaktor für Amaturen</v>
      </c>
      <c r="C9" s="32" t="s">
        <v>45</v>
      </c>
      <c r="D9" s="57"/>
      <c r="E9" s="10" t="str">
        <f>IF(OR(AND(ISNUMBER(D9),D9&gt;0),ISBLANK(D9)),"",Sprachen!$A$62)</f>
        <v/>
      </c>
    </row>
    <row r="10" spans="2:5" ht="25.5" customHeight="1">
      <c r="B10" s="27" t="str">
        <f>Sprachen!A84</f>
        <v>Bei dem System handelt es sich um eine Ringleitung</v>
      </c>
      <c r="C10" s="32"/>
      <c r="D10" s="68"/>
      <c r="E10" s="70">
        <v>0</v>
      </c>
    </row>
    <row r="11" spans="2:5" ht="12.75" customHeight="1">
      <c r="B11" s="33"/>
      <c r="C11" s="34"/>
      <c r="D11" s="23">
        <f>IF(NOT(ISBLANK(D9)),D9,50)</f>
        <v>50</v>
      </c>
    </row>
    <row r="12" spans="2:5" ht="12.75" customHeight="1">
      <c r="B12" s="34"/>
      <c r="C12" s="34"/>
    </row>
    <row r="13" spans="2:5" ht="12.75" customHeight="1">
      <c r="B13" s="33" t="str">
        <f>Sprachen!A39</f>
        <v>Ergebnis</v>
      </c>
      <c r="C13" s="34"/>
    </row>
    <row r="14" spans="2:5" ht="25.5" customHeight="1">
      <c r="B14" s="75" t="str">
        <f>Sprachen!A40</f>
        <v>Erforderlicher Rohrleitungsquerschnitt (Innendurchmesser)</v>
      </c>
      <c r="C14" s="29" t="str">
        <f>Sprachen!A48</f>
        <v>mm</v>
      </c>
      <c r="D14" s="11" t="str">
        <f>IF(NOT(ISERROR(1000*POWER((1.6*POWER(10,3)*POWER(D6/60,1.85)*D7*(1+(D11/100))/(D8*100000)/(D5*100000)),0.2))),1000*POWER((1.6*POWER(10,3)*POWER(IF(E10,D6/2,D6)/60,1.85)*D7*(1+(D11/100))/(D8*100000)/(D5*100000)),0.2),"")</f>
        <v/>
      </c>
    </row>
    <row r="15" spans="2:5" ht="25.5" customHeight="1">
      <c r="B15" s="76"/>
      <c r="C15" s="35" t="s">
        <v>76</v>
      </c>
      <c r="D15" s="12" t="str">
        <f>IF(D14&lt;&gt;"",IF(ISERROR(LOOKUP(D14,intern1!B2:P2,intern1!E3:Q3)),Sprachen!A62,LOOKUP(D14,intern1!B2:P2,intern1!C3:Q3)),"")</f>
        <v/>
      </c>
    </row>
    <row r="16" spans="2:5" ht="25.5" customHeight="1">
      <c r="B16" s="27" t="str">
        <f>Sprachen!A41</f>
        <v>Strömungsgeschwindigkeit in der Rohleitung</v>
      </c>
      <c r="C16" s="26" t="str">
        <f>Sprachen!A49</f>
        <v>m/s</v>
      </c>
      <c r="D16" s="58" t="str">
        <f>IF(NOT(ISERROR(D6/60/D5/((D14/1000)^2*PI()/4))),IF(E10,D6/2,D6)/60/D5/((D14/1000)^2*PI()/4),"")</f>
        <v/>
      </c>
    </row>
    <row r="17" spans="2:3" ht="12.75" customHeight="1">
      <c r="B17" s="13"/>
    </row>
    <row r="18" spans="2:3" ht="12.75" customHeight="1">
      <c r="B18" s="13"/>
    </row>
    <row r="19" spans="2:3">
      <c r="B19" s="22" t="str">
        <f>Sprachen!A75</f>
        <v>Legende</v>
      </c>
      <c r="C19" s="14"/>
    </row>
    <row r="20" spans="2:3">
      <c r="B20" s="19" t="str">
        <f>Sprachen!A51</f>
        <v>muss ausgefüllt werden</v>
      </c>
      <c r="C20" s="14"/>
    </row>
    <row r="21" spans="2:3">
      <c r="B21" s="20" t="str">
        <f>Sprachen!A52</f>
        <v>kann ausgefüllt werden</v>
      </c>
      <c r="C21" s="14"/>
    </row>
    <row r="22" spans="2:3">
      <c r="B22" s="21" t="str">
        <f>Sprachen!A53</f>
        <v>wird berechnet</v>
      </c>
    </row>
  </sheetData>
  <sheetProtection password="CB96" sheet="1" objects="1" scenarios="1"/>
  <mergeCells count="1">
    <mergeCell ref="B14:B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3073" r:id="rId4" name="druckverlust2_CB"/>
    <control shapeId="3096" r:id="rId5" name="table2_CB"/>
    <control shapeId="3212" r:id="rId6" name="Ring_rohr_combo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2"/>
  <dimension ref="B1:F24"/>
  <sheetViews>
    <sheetView showRowColHeaders="0" workbookViewId="0"/>
  </sheetViews>
  <sheetFormatPr baseColWidth="10" defaultRowHeight="12.75"/>
  <cols>
    <col min="1" max="1" width="1.375" style="8" customWidth="1"/>
    <col min="2" max="2" width="43.125" style="8" customWidth="1"/>
    <col min="3" max="3" width="8.125" style="8" customWidth="1"/>
    <col min="4" max="4" width="12.75" style="8" customWidth="1"/>
    <col min="5" max="5" width="9.25" style="8" customWidth="1"/>
    <col min="6" max="6" width="30.5" style="8" customWidth="1"/>
    <col min="7" max="7" width="7.75" style="8" customWidth="1"/>
    <col min="8" max="16384" width="11" style="8"/>
  </cols>
  <sheetData>
    <row r="1" spans="2:6" s="7" customFormat="1" ht="6.75" customHeight="1"/>
    <row r="2" spans="2:6" s="7" customFormat="1" ht="19.5" customHeight="1">
      <c r="B2" s="7" t="str">
        <f>Sprachen!A28</f>
        <v>Berechnung des Druckverlustes in einer Druckluftleitung</v>
      </c>
    </row>
    <row r="3" spans="2:6" ht="12.75" customHeight="1">
      <c r="B3" s="9"/>
      <c r="C3" s="9"/>
      <c r="D3" s="9"/>
    </row>
    <row r="4" spans="2:6" ht="15" customHeight="1">
      <c r="B4" s="16" t="str">
        <f>Sprachen!A33</f>
        <v>Eingabewerte</v>
      </c>
      <c r="C4" s="17"/>
      <c r="D4" s="17"/>
    </row>
    <row r="5" spans="2:6" ht="25.5" customHeight="1">
      <c r="B5" s="25" t="str">
        <f>Sprachen!A34</f>
        <v>Betriebsdruck</v>
      </c>
      <c r="C5" s="26" t="str">
        <f>Sprachen!A44</f>
        <v>bar (abs)</v>
      </c>
      <c r="D5" s="56"/>
      <c r="E5" s="10" t="str">
        <f>IF(OR(AND(ISNUMBER(D5),D5&gt;0),ISBLANK(D5)),"",Sprachen!$A$62)</f>
        <v/>
      </c>
    </row>
    <row r="6" spans="2:6" ht="25.5" customHeight="1">
      <c r="B6" s="27" t="str">
        <f>Sprachen!A35</f>
        <v>Volumenstrom bei Ansaugbedingungen (1 bar abs)</v>
      </c>
      <c r="C6" s="26" t="str">
        <f>Sprachen!A45</f>
        <v>m³/min</v>
      </c>
      <c r="D6" s="56"/>
      <c r="E6" s="10" t="str">
        <f>IF(OR(AND(ISNUMBER(D6),D6&gt;0),ISBLANK(D6)),"",Sprachen!$A$62)</f>
        <v/>
      </c>
    </row>
    <row r="7" spans="2:6" ht="25.5" customHeight="1">
      <c r="B7" s="25" t="str">
        <f>Sprachen!A36</f>
        <v>Rohrleitungslänge</v>
      </c>
      <c r="C7" s="26" t="str">
        <f>Sprachen!A46</f>
        <v>m</v>
      </c>
      <c r="D7" s="56"/>
      <c r="E7" s="10" t="str">
        <f>IF(OR(AND(ISNUMBER(D7),D7&gt;0),ISBLANK(D7)),"",Sprachen!$A$62)</f>
        <v/>
      </c>
    </row>
    <row r="8" spans="2:6" ht="25.5" customHeight="1">
      <c r="B8" s="28" t="str">
        <f>Sprachen!A42</f>
        <v>Rohrleitungsquerschnitt (Innendurchmesser)</v>
      </c>
      <c r="C8" s="29" t="str">
        <f>Sprachen!A48</f>
        <v>mm</v>
      </c>
      <c r="D8" s="59"/>
      <c r="E8" s="10" t="str">
        <f>IF(AND(OR(AND(ISNUMBER(D8),D8&gt;0),ISBLANK(D8)),OR(AND(ISNUMBER(D9),D9&gt;0),ISBLANK(D9))),"",Sprachen!$A$62)</f>
        <v/>
      </c>
      <c r="F8" s="23">
        <f>IF(OR(rohr_mm&gt;0,rohr_DN&gt;0),1,0)</f>
        <v>0</v>
      </c>
    </row>
    <row r="9" spans="2:6" ht="25.5" customHeight="1">
      <c r="B9" s="30"/>
      <c r="C9" s="31" t="s">
        <v>76</v>
      </c>
      <c r="D9" s="60"/>
      <c r="E9" s="24" t="str">
        <f>IF(AND(E8="",OR(ISNUMBER(rohr_mm),ISNUMBER(rohr_DN))),IF(rohr_mm&gt;0,rohr_mm,LOOKUP(rohr_DN,intern1!C4:P4,intern1!C2:P2)),"")</f>
        <v/>
      </c>
      <c r="F9" s="23"/>
    </row>
    <row r="10" spans="2:6" ht="25.5" customHeight="1">
      <c r="B10" s="27" t="str">
        <f>Sprachen!A38</f>
        <v>Zuschlagsfaktor für Amaturen</v>
      </c>
      <c r="C10" s="32" t="s">
        <v>45</v>
      </c>
      <c r="D10" s="61"/>
      <c r="E10" s="10" t="str">
        <f>IF(OR(AND(ISNUMBER(D10),D10&gt;0),ISBLANK(D10)),"",Sprachen!$A$62)</f>
        <v/>
      </c>
    </row>
    <row r="11" spans="2:6" ht="25.5" customHeight="1">
      <c r="B11" s="27" t="str">
        <f>Sprachen!A84</f>
        <v>Bei dem System handelt es sich um eine Ringleitung</v>
      </c>
      <c r="C11" s="32"/>
      <c r="D11" s="68"/>
      <c r="E11" s="69">
        <v>0</v>
      </c>
    </row>
    <row r="12" spans="2:6" ht="12.75" customHeight="1">
      <c r="B12" s="18"/>
      <c r="C12" s="17"/>
      <c r="D12" s="63">
        <f>IF(NOT(ISBLANK(D10)),D10,50)</f>
        <v>50</v>
      </c>
    </row>
    <row r="13" spans="2:6" ht="12.75" customHeight="1">
      <c r="B13" s="17"/>
      <c r="C13" s="17"/>
      <c r="D13" s="17"/>
    </row>
    <row r="14" spans="2:6" ht="12.75" customHeight="1">
      <c r="B14" s="16" t="str">
        <f>Sprachen!A39</f>
        <v>Ergebnis</v>
      </c>
      <c r="C14" s="17"/>
      <c r="D14" s="17"/>
    </row>
    <row r="15" spans="2:6" ht="25.5" customHeight="1">
      <c r="B15" s="27" t="str">
        <f>Sprachen!A43</f>
        <v>Druckverlust (Wert sollte kleiner 0,05 bar sein)</v>
      </c>
      <c r="C15" s="26" t="str">
        <f>Sprachen!A47</f>
        <v>bar</v>
      </c>
      <c r="D15" s="62" t="str">
        <f>IF(NOT(ISERROR(1.6*POWER(10,3)*POWER(D6/60,1.85)*D7*(1+(D12/100))/POWER(E9/1000,5)/(D5*100000)/100000)),1.6*POWER(10,3)*POWER(IF(E11,D6/2,D6)/60,1.85)*D7*(1+(D12/100))/POWER(E9/1000,5)/(D5*100000)/100000,"")</f>
        <v/>
      </c>
    </row>
    <row r="16" spans="2:6" ht="25.5" customHeight="1">
      <c r="B16" s="27" t="str">
        <f>Sprachen!A41</f>
        <v>Strömungsgeschwindigkeit in der Rohleitung</v>
      </c>
      <c r="C16" s="26" t="str">
        <f>Sprachen!A49</f>
        <v>m/s</v>
      </c>
      <c r="D16" s="58" t="str">
        <f>IF(NOT(ISERROR(D6/60/D5/((E9/1000)^2*PI()/4))),IF(E11,D6/2,D6)/60/D5/((E9/1000)^2*PI()/4),"")</f>
        <v/>
      </c>
    </row>
    <row r="17" spans="2:3" ht="12.75" customHeight="1">
      <c r="B17" s="13"/>
    </row>
    <row r="18" spans="2:3" ht="12.75" customHeight="1">
      <c r="B18" s="13"/>
    </row>
    <row r="19" spans="2:3" ht="12.75" customHeight="1"/>
    <row r="20" spans="2:3" ht="12.75" customHeight="1">
      <c r="B20" s="22" t="str">
        <f>Sprachen!A75</f>
        <v>Legende</v>
      </c>
      <c r="C20" s="14"/>
    </row>
    <row r="21" spans="2:3" ht="12.75" customHeight="1">
      <c r="B21" s="19" t="str">
        <f>Sprachen!A51</f>
        <v>muss ausgefüllt werden</v>
      </c>
      <c r="C21" s="14"/>
    </row>
    <row r="22" spans="2:3" ht="12.75" customHeight="1">
      <c r="B22" s="20" t="str">
        <f>Sprachen!A52</f>
        <v>kann ausgefüllt werden</v>
      </c>
      <c r="C22" s="14"/>
    </row>
    <row r="23" spans="2:3" ht="12.75" customHeight="1">
      <c r="B23" s="21" t="str">
        <f>Sprachen!A53</f>
        <v>wird berechnet</v>
      </c>
    </row>
    <row r="24" spans="2:3" ht="12.75" customHeight="1"/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4097" r:id="rId4" name="rohrleitung2_CB"/>
    <control shapeId="4120" r:id="rId5" name="table1_CB"/>
    <control shapeId="4125" r:id="rId6" name="rohr_DN_txt"/>
    <control shapeId="4126" r:id="rId7" name="rohr_mm_txt"/>
    <control shapeId="4216" r:id="rId8" name="ring_druck_combo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/>
  <dimension ref="B1:F15"/>
  <sheetViews>
    <sheetView showRowColHeaders="0" workbookViewId="0"/>
  </sheetViews>
  <sheetFormatPr baseColWidth="10" defaultRowHeight="15"/>
  <cols>
    <col min="1" max="1" width="1.875" style="36" customWidth="1"/>
    <col min="2" max="2" width="15.75" style="36" customWidth="1"/>
    <col min="3" max="16384" width="11" style="36"/>
  </cols>
  <sheetData>
    <row r="1" spans="2:6" s="38" customFormat="1" ht="6.75" customHeight="1"/>
    <row r="2" spans="2:6" s="38" customFormat="1" ht="18.75">
      <c r="B2" s="38" t="str">
        <f>Sprachen!A66</f>
        <v>Umrechnungstabelle Innendurchmesser Stahlrohre</v>
      </c>
    </row>
    <row r="4" spans="2:6">
      <c r="B4" s="66" t="str">
        <f>Sprachen!A67</f>
        <v>Nennweite DN</v>
      </c>
      <c r="C4" s="39" t="s">
        <v>141</v>
      </c>
      <c r="D4" s="39" t="s">
        <v>142</v>
      </c>
      <c r="E4" s="39" t="s">
        <v>49</v>
      </c>
      <c r="F4" s="39" t="s">
        <v>143</v>
      </c>
    </row>
    <row r="5" spans="2:6">
      <c r="B5" s="66"/>
      <c r="C5" s="41" t="s">
        <v>144</v>
      </c>
      <c r="D5" s="39" t="s">
        <v>145</v>
      </c>
      <c r="E5" s="41" t="s">
        <v>53</v>
      </c>
      <c r="F5" s="39" t="s">
        <v>54</v>
      </c>
    </row>
    <row r="6" spans="2:6" ht="50.25" customHeight="1">
      <c r="B6" s="67" t="str">
        <f>Sprachen!A68</f>
        <v>Innendurchmesser Stahlrohr (mittelschwer) ca. [mm]</v>
      </c>
      <c r="C6" s="37">
        <v>12.5</v>
      </c>
      <c r="D6" s="37">
        <v>16</v>
      </c>
      <c r="E6" s="37">
        <v>12.5</v>
      </c>
      <c r="F6" s="37">
        <v>16</v>
      </c>
    </row>
    <row r="7" spans="2:6">
      <c r="B7" s="66" t="str">
        <f>Sprachen!A67</f>
        <v>Nennweite DN</v>
      </c>
      <c r="C7" s="40" t="s">
        <v>51</v>
      </c>
      <c r="D7" s="40" t="s">
        <v>52</v>
      </c>
      <c r="E7" s="40" t="s">
        <v>58</v>
      </c>
      <c r="F7" s="40" t="s">
        <v>59</v>
      </c>
    </row>
    <row r="8" spans="2:6">
      <c r="B8" s="66"/>
      <c r="C8" s="40" t="s">
        <v>55</v>
      </c>
      <c r="D8" s="40" t="s">
        <v>56</v>
      </c>
      <c r="E8" s="42">
        <v>1.25</v>
      </c>
      <c r="F8" s="42">
        <v>1.5</v>
      </c>
    </row>
    <row r="9" spans="2:6" ht="50.25" customHeight="1">
      <c r="B9" s="67" t="str">
        <f>Sprachen!A68</f>
        <v>Innendurchmesser Stahlrohr (mittelschwer) ca. [mm]</v>
      </c>
      <c r="C9" s="37">
        <v>21.6</v>
      </c>
      <c r="D9" s="37">
        <v>27.2</v>
      </c>
      <c r="E9" s="37">
        <v>35.9</v>
      </c>
      <c r="F9" s="37">
        <v>41.8</v>
      </c>
    </row>
    <row r="10" spans="2:6">
      <c r="B10" s="66" t="str">
        <f>Sprachen!A67</f>
        <v>Nennweite DN</v>
      </c>
      <c r="C10" s="40" t="s">
        <v>60</v>
      </c>
      <c r="D10" s="40" t="s">
        <v>61</v>
      </c>
      <c r="E10" s="40" t="s">
        <v>63</v>
      </c>
      <c r="F10" s="40" t="s">
        <v>64</v>
      </c>
    </row>
    <row r="11" spans="2:6">
      <c r="B11" s="66"/>
      <c r="C11" s="40" t="s">
        <v>62</v>
      </c>
      <c r="D11" s="42">
        <v>2.5</v>
      </c>
      <c r="E11" s="40" t="s">
        <v>67</v>
      </c>
      <c r="F11" s="40" t="s">
        <v>68</v>
      </c>
    </row>
    <row r="12" spans="2:6" ht="50.25" customHeight="1">
      <c r="B12" s="67" t="str">
        <f>Sprachen!A68</f>
        <v>Innendurchmesser Stahlrohr (mittelschwer) ca. [mm]</v>
      </c>
      <c r="C12" s="37">
        <v>53</v>
      </c>
      <c r="D12" s="37">
        <v>68.8</v>
      </c>
      <c r="E12" s="37">
        <v>80.8</v>
      </c>
      <c r="F12" s="37">
        <v>105.3</v>
      </c>
    </row>
    <row r="13" spans="2:6">
      <c r="B13" s="66" t="str">
        <f>Sprachen!A67</f>
        <v>Nennweite DN</v>
      </c>
      <c r="C13" s="40" t="s">
        <v>65</v>
      </c>
      <c r="D13" s="40" t="s">
        <v>66</v>
      </c>
      <c r="E13" s="40"/>
      <c r="F13" s="40"/>
    </row>
    <row r="14" spans="2:6">
      <c r="B14" s="66"/>
      <c r="C14" s="40" t="s">
        <v>69</v>
      </c>
      <c r="D14" s="40" t="s">
        <v>70</v>
      </c>
      <c r="E14" s="40"/>
      <c r="F14" s="40"/>
    </row>
    <row r="15" spans="2:6" ht="50.25" customHeight="1">
      <c r="B15" s="67" t="str">
        <f>Sprachen!A68</f>
        <v>Innendurchmesser Stahlrohr (mittelschwer) ca. [mm]</v>
      </c>
      <c r="C15" s="37">
        <v>130</v>
      </c>
      <c r="D15" s="37">
        <v>155.4</v>
      </c>
      <c r="E15" s="37"/>
      <c r="F15" s="37"/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5121" r:id="rId4" name="back_rohr_CB"/>
    <control shapeId="5122" r:id="rId5" name="back_verlust_CB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/>
  <dimension ref="A2:Q4"/>
  <sheetViews>
    <sheetView workbookViewId="0">
      <selection activeCell="B2" sqref="B2"/>
    </sheetView>
  </sheetViews>
  <sheetFormatPr baseColWidth="10" defaultRowHeight="14.25"/>
  <cols>
    <col min="1" max="1" width="27.875" customWidth="1"/>
    <col min="2" max="4" width="9.625" customWidth="1"/>
  </cols>
  <sheetData>
    <row r="2" spans="1:17">
      <c r="A2" t="s">
        <v>77</v>
      </c>
      <c r="B2" s="4">
        <v>0</v>
      </c>
      <c r="C2" s="4">
        <v>6.2</v>
      </c>
      <c r="D2" s="4">
        <v>8.8000000000000007</v>
      </c>
      <c r="E2" s="4">
        <v>12.5</v>
      </c>
      <c r="F2" s="4">
        <v>16</v>
      </c>
      <c r="G2" s="4">
        <v>21.6</v>
      </c>
      <c r="H2" s="4">
        <v>27.2</v>
      </c>
      <c r="I2" s="4">
        <v>35.9</v>
      </c>
      <c r="J2" s="4">
        <v>41.8</v>
      </c>
      <c r="K2" s="4">
        <v>53</v>
      </c>
      <c r="L2" s="4">
        <v>68.8</v>
      </c>
      <c r="M2" s="4">
        <v>80.8</v>
      </c>
      <c r="N2" s="4">
        <v>105.3</v>
      </c>
      <c r="O2" s="4">
        <v>130</v>
      </c>
      <c r="P2" s="4">
        <v>155.4</v>
      </c>
    </row>
    <row r="3" spans="1:17">
      <c r="A3" t="s">
        <v>48</v>
      </c>
      <c r="B3" s="2"/>
      <c r="C3" s="2" t="s">
        <v>141</v>
      </c>
      <c r="D3" s="2" t="s">
        <v>142</v>
      </c>
      <c r="E3" s="2" t="s">
        <v>49</v>
      </c>
      <c r="F3" s="2" t="s">
        <v>50</v>
      </c>
      <c r="G3" s="3" t="s">
        <v>51</v>
      </c>
      <c r="H3" s="3" t="s">
        <v>52</v>
      </c>
      <c r="I3" s="3" t="s">
        <v>58</v>
      </c>
      <c r="J3" s="3" t="s">
        <v>59</v>
      </c>
      <c r="K3" s="3" t="s">
        <v>60</v>
      </c>
      <c r="L3" s="3" t="s">
        <v>61</v>
      </c>
      <c r="M3" s="3" t="s">
        <v>63</v>
      </c>
      <c r="N3" s="3" t="s">
        <v>64</v>
      </c>
      <c r="O3" s="3" t="s">
        <v>65</v>
      </c>
      <c r="P3" s="3" t="s">
        <v>66</v>
      </c>
      <c r="Q3" s="3" t="s">
        <v>78</v>
      </c>
    </row>
    <row r="4" spans="1:17">
      <c r="C4">
        <v>6</v>
      </c>
      <c r="D4">
        <v>8</v>
      </c>
      <c r="E4">
        <v>10</v>
      </c>
      <c r="F4">
        <v>15</v>
      </c>
      <c r="G4">
        <v>20</v>
      </c>
      <c r="H4">
        <v>25</v>
      </c>
      <c r="I4">
        <v>32</v>
      </c>
      <c r="J4">
        <v>40</v>
      </c>
      <c r="K4">
        <v>50</v>
      </c>
      <c r="L4">
        <v>65</v>
      </c>
      <c r="M4">
        <v>80</v>
      </c>
      <c r="N4">
        <v>100</v>
      </c>
      <c r="O4">
        <v>125</v>
      </c>
      <c r="P4">
        <v>150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4"/>
  <dimension ref="A1:G85"/>
  <sheetViews>
    <sheetView workbookViewId="0">
      <selection sqref="A1:A65536"/>
    </sheetView>
  </sheetViews>
  <sheetFormatPr baseColWidth="10" defaultRowHeight="14.25"/>
  <cols>
    <col min="1" max="1" width="11" style="43"/>
    <col min="2" max="2" width="8.625" style="43" customWidth="1"/>
    <col min="3" max="4" width="11" style="43"/>
    <col min="5" max="5" width="66.25" style="43" customWidth="1"/>
    <col min="6" max="6" width="25.125" style="43" customWidth="1"/>
    <col min="7" max="16384" width="11" style="43"/>
  </cols>
  <sheetData>
    <row r="1" spans="1:7" ht="15">
      <c r="A1" s="45" t="s">
        <v>21</v>
      </c>
      <c r="B1" s="45"/>
      <c r="C1" s="45" t="s">
        <v>21</v>
      </c>
      <c r="D1" s="45" t="s">
        <v>148</v>
      </c>
      <c r="E1" s="45" t="s">
        <v>80</v>
      </c>
      <c r="F1" s="45" t="s">
        <v>149</v>
      </c>
      <c r="G1" s="45" t="s">
        <v>150</v>
      </c>
    </row>
    <row r="2" spans="1:7">
      <c r="A2" s="44" t="s">
        <v>22</v>
      </c>
      <c r="C2" s="44" t="s">
        <v>22</v>
      </c>
      <c r="D2" s="44" t="s">
        <v>151</v>
      </c>
      <c r="E2" s="44" t="s">
        <v>81</v>
      </c>
      <c r="F2" s="44" t="s">
        <v>152</v>
      </c>
      <c r="G2" s="44" t="s">
        <v>153</v>
      </c>
    </row>
    <row r="3" spans="1:7">
      <c r="A3" s="44" t="s">
        <v>23</v>
      </c>
      <c r="C3" s="44" t="s">
        <v>23</v>
      </c>
      <c r="D3" s="44" t="s">
        <v>154</v>
      </c>
      <c r="E3" s="44" t="s">
        <v>82</v>
      </c>
      <c r="F3" s="44" t="s">
        <v>155</v>
      </c>
      <c r="G3" s="44" t="s">
        <v>153</v>
      </c>
    </row>
    <row r="4" spans="1:7">
      <c r="A4" s="44" t="s">
        <v>40</v>
      </c>
      <c r="C4" s="44" t="s">
        <v>40</v>
      </c>
      <c r="D4" s="44" t="s">
        <v>156</v>
      </c>
      <c r="E4" s="44" t="s">
        <v>83</v>
      </c>
      <c r="F4" s="44" t="s">
        <v>157</v>
      </c>
      <c r="G4" s="44" t="s">
        <v>153</v>
      </c>
    </row>
    <row r="5" spans="1:7">
      <c r="A5" s="44" t="s">
        <v>24</v>
      </c>
      <c r="C5" s="44" t="s">
        <v>24</v>
      </c>
      <c r="D5" s="44" t="s">
        <v>158</v>
      </c>
      <c r="E5" s="44" t="s">
        <v>84</v>
      </c>
      <c r="F5" s="44" t="s">
        <v>159</v>
      </c>
      <c r="G5" s="44" t="s">
        <v>153</v>
      </c>
    </row>
    <row r="6" spans="1:7">
      <c r="A6" s="44"/>
      <c r="C6" s="44"/>
      <c r="D6" s="44"/>
      <c r="E6" s="44"/>
      <c r="F6" s="44"/>
      <c r="G6" s="44" t="s">
        <v>153</v>
      </c>
    </row>
    <row r="7" spans="1:7">
      <c r="A7" s="44" t="s">
        <v>25</v>
      </c>
      <c r="C7" s="44" t="s">
        <v>25</v>
      </c>
      <c r="D7" s="44" t="s">
        <v>160</v>
      </c>
      <c r="E7" s="44" t="s">
        <v>85</v>
      </c>
      <c r="F7" s="44" t="s">
        <v>161</v>
      </c>
      <c r="G7" s="44" t="s">
        <v>153</v>
      </c>
    </row>
    <row r="8" spans="1:7">
      <c r="A8" s="44" t="s">
        <v>26</v>
      </c>
      <c r="C8" s="44" t="s">
        <v>26</v>
      </c>
      <c r="D8" s="44" t="s">
        <v>162</v>
      </c>
      <c r="E8" s="44" t="s">
        <v>86</v>
      </c>
      <c r="F8" s="44" t="s">
        <v>163</v>
      </c>
      <c r="G8" s="44" t="s">
        <v>153</v>
      </c>
    </row>
    <row r="9" spans="1:7">
      <c r="A9" s="44" t="s">
        <v>27</v>
      </c>
      <c r="C9" s="44" t="s">
        <v>27</v>
      </c>
      <c r="D9" s="44" t="s">
        <v>164</v>
      </c>
      <c r="E9" s="44" t="s">
        <v>87</v>
      </c>
      <c r="F9" s="44" t="s">
        <v>165</v>
      </c>
      <c r="G9" s="44" t="s">
        <v>153</v>
      </c>
    </row>
    <row r="10" spans="1:7">
      <c r="A10" s="44" t="s">
        <v>28</v>
      </c>
      <c r="C10" s="44" t="s">
        <v>28</v>
      </c>
      <c r="D10" s="44" t="s">
        <v>166</v>
      </c>
      <c r="E10" s="44" t="s">
        <v>88</v>
      </c>
      <c r="F10" s="44" t="s">
        <v>167</v>
      </c>
      <c r="G10" s="44" t="s">
        <v>153</v>
      </c>
    </row>
    <row r="11" spans="1:7">
      <c r="A11" s="44"/>
      <c r="C11" s="44"/>
      <c r="D11" s="44"/>
      <c r="E11" s="44"/>
      <c r="F11" s="44"/>
      <c r="G11" s="44" t="s">
        <v>153</v>
      </c>
    </row>
    <row r="12" spans="1:7">
      <c r="A12" s="44" t="s">
        <v>29</v>
      </c>
      <c r="C12" s="44" t="s">
        <v>29</v>
      </c>
      <c r="D12" s="44" t="s">
        <v>168</v>
      </c>
      <c r="E12" s="44" t="s">
        <v>89</v>
      </c>
      <c r="F12" s="44" t="s">
        <v>169</v>
      </c>
      <c r="G12" s="44" t="s">
        <v>153</v>
      </c>
    </row>
    <row r="13" spans="1:7">
      <c r="A13" s="44"/>
      <c r="C13" s="44"/>
      <c r="D13" s="44"/>
      <c r="E13" s="44"/>
      <c r="F13" s="44"/>
      <c r="G13" s="44" t="s">
        <v>153</v>
      </c>
    </row>
    <row r="14" spans="1:7">
      <c r="A14" s="44" t="s">
        <v>30</v>
      </c>
      <c r="C14" s="44" t="s">
        <v>30</v>
      </c>
      <c r="D14" s="44" t="s">
        <v>170</v>
      </c>
      <c r="E14" s="44" t="s">
        <v>90</v>
      </c>
      <c r="F14" s="44" t="s">
        <v>171</v>
      </c>
      <c r="G14" s="44" t="s">
        <v>153</v>
      </c>
    </row>
    <row r="15" spans="1:7">
      <c r="A15" s="44"/>
      <c r="C15" s="44"/>
      <c r="D15" s="44"/>
      <c r="E15" s="44"/>
      <c r="F15" s="44"/>
      <c r="G15" s="44" t="s">
        <v>153</v>
      </c>
    </row>
    <row r="16" spans="1:7">
      <c r="A16" s="44" t="s">
        <v>25</v>
      </c>
      <c r="C16" s="44" t="s">
        <v>25</v>
      </c>
      <c r="D16" s="44" t="s">
        <v>160</v>
      </c>
      <c r="E16" s="44" t="s">
        <v>85</v>
      </c>
      <c r="F16" s="44" t="s">
        <v>161</v>
      </c>
      <c r="G16" s="44" t="s">
        <v>153</v>
      </c>
    </row>
    <row r="17" spans="1:7">
      <c r="A17" s="44" t="s">
        <v>26</v>
      </c>
      <c r="C17" s="44" t="s">
        <v>26</v>
      </c>
      <c r="D17" s="44" t="s">
        <v>162</v>
      </c>
      <c r="E17" s="44" t="s">
        <v>86</v>
      </c>
      <c r="F17" s="44" t="s">
        <v>163</v>
      </c>
      <c r="G17" s="44" t="s">
        <v>153</v>
      </c>
    </row>
    <row r="18" spans="1:7">
      <c r="A18" s="44" t="s">
        <v>27</v>
      </c>
      <c r="C18" s="44" t="s">
        <v>27</v>
      </c>
      <c r="D18" s="44" t="s">
        <v>172</v>
      </c>
      <c r="E18" s="44" t="s">
        <v>87</v>
      </c>
      <c r="F18" s="44" t="s">
        <v>173</v>
      </c>
      <c r="G18" s="44" t="s">
        <v>153</v>
      </c>
    </row>
    <row r="19" spans="1:7">
      <c r="A19" s="44" t="s">
        <v>31</v>
      </c>
      <c r="C19" s="44" t="s">
        <v>31</v>
      </c>
      <c r="D19" s="44" t="s">
        <v>174</v>
      </c>
      <c r="E19" s="44" t="s">
        <v>91</v>
      </c>
      <c r="F19" s="44" t="s">
        <v>175</v>
      </c>
      <c r="G19" s="44" t="s">
        <v>153</v>
      </c>
    </row>
    <row r="20" spans="1:7">
      <c r="A20" s="44"/>
      <c r="C20" s="44"/>
      <c r="D20" s="44"/>
      <c r="E20" s="44"/>
      <c r="F20" s="44"/>
      <c r="G20" s="44" t="s">
        <v>153</v>
      </c>
    </row>
    <row r="21" spans="1:7">
      <c r="A21" s="44" t="s">
        <v>32</v>
      </c>
      <c r="C21" s="44" t="s">
        <v>32</v>
      </c>
      <c r="D21" s="44" t="s">
        <v>176</v>
      </c>
      <c r="E21" s="44" t="s">
        <v>92</v>
      </c>
      <c r="F21" s="44" t="s">
        <v>177</v>
      </c>
      <c r="G21" s="44" t="s">
        <v>153</v>
      </c>
    </row>
    <row r="22" spans="1:7">
      <c r="A22" s="44"/>
      <c r="C22" s="44"/>
      <c r="D22" s="44"/>
      <c r="E22" s="44"/>
      <c r="F22" s="44"/>
      <c r="G22" s="44" t="s">
        <v>153</v>
      </c>
    </row>
    <row r="23" spans="1:7">
      <c r="A23" s="44" t="s">
        <v>135</v>
      </c>
      <c r="C23" s="44" t="s">
        <v>135</v>
      </c>
      <c r="D23" s="44" t="s">
        <v>178</v>
      </c>
      <c r="E23" s="44" t="s">
        <v>136</v>
      </c>
      <c r="F23" s="44" t="s">
        <v>178</v>
      </c>
      <c r="G23" s="44" t="s">
        <v>153</v>
      </c>
    </row>
    <row r="24" spans="1:7">
      <c r="A24" s="44" t="s">
        <v>128</v>
      </c>
      <c r="C24" s="44" t="s">
        <v>128</v>
      </c>
      <c r="D24" s="43" t="s">
        <v>129</v>
      </c>
      <c r="E24" s="43" t="s">
        <v>129</v>
      </c>
      <c r="F24" s="43" t="s">
        <v>179</v>
      </c>
      <c r="G24" s="44" t="s">
        <v>153</v>
      </c>
    </row>
    <row r="25" spans="1:7">
      <c r="A25" s="44" t="s">
        <v>33</v>
      </c>
      <c r="C25" s="44" t="s">
        <v>33</v>
      </c>
      <c r="D25" s="44" t="s">
        <v>180</v>
      </c>
      <c r="E25" s="44" t="s">
        <v>93</v>
      </c>
      <c r="F25" s="44" t="s">
        <v>181</v>
      </c>
      <c r="G25" s="44" t="s">
        <v>153</v>
      </c>
    </row>
    <row r="26" spans="1:7">
      <c r="D26" s="44"/>
      <c r="E26" s="44"/>
      <c r="F26" s="44"/>
      <c r="G26" s="44" t="s">
        <v>153</v>
      </c>
    </row>
    <row r="27" spans="1:7">
      <c r="A27" s="44" t="s">
        <v>19</v>
      </c>
      <c r="C27" s="44" t="s">
        <v>19</v>
      </c>
      <c r="D27" s="44" t="s">
        <v>182</v>
      </c>
      <c r="E27" s="44" t="s">
        <v>94</v>
      </c>
      <c r="F27" s="44" t="s">
        <v>183</v>
      </c>
      <c r="G27" s="44" t="s">
        <v>153</v>
      </c>
    </row>
    <row r="28" spans="1:7">
      <c r="A28" s="44" t="s">
        <v>41</v>
      </c>
      <c r="C28" s="44" t="s">
        <v>41</v>
      </c>
      <c r="D28" s="44" t="s">
        <v>184</v>
      </c>
      <c r="E28" s="44" t="s">
        <v>95</v>
      </c>
      <c r="F28" s="44" t="s">
        <v>185</v>
      </c>
      <c r="G28" s="44" t="s">
        <v>153</v>
      </c>
    </row>
    <row r="29" spans="1:7">
      <c r="A29" s="44"/>
      <c r="C29" s="44"/>
      <c r="D29" s="44"/>
      <c r="E29" s="44"/>
      <c r="F29" s="44"/>
      <c r="G29" s="44" t="s">
        <v>153</v>
      </c>
    </row>
    <row r="30" spans="1:7">
      <c r="A30" s="44" t="s">
        <v>1</v>
      </c>
      <c r="C30" s="44" t="s">
        <v>1</v>
      </c>
      <c r="D30" s="44" t="s">
        <v>186</v>
      </c>
      <c r="E30" s="44" t="s">
        <v>96</v>
      </c>
      <c r="F30" s="44" t="s">
        <v>187</v>
      </c>
      <c r="G30" s="44" t="s">
        <v>153</v>
      </c>
    </row>
    <row r="31" spans="1:7">
      <c r="A31" s="44" t="s">
        <v>2</v>
      </c>
      <c r="C31" s="44" t="s">
        <v>2</v>
      </c>
      <c r="D31" s="44" t="s">
        <v>188</v>
      </c>
      <c r="E31" s="44" t="s">
        <v>97</v>
      </c>
      <c r="F31" s="44" t="s">
        <v>189</v>
      </c>
      <c r="G31" s="44" t="s">
        <v>153</v>
      </c>
    </row>
    <row r="32" spans="1:7">
      <c r="A32" s="44" t="s">
        <v>3</v>
      </c>
      <c r="C32" s="44" t="s">
        <v>3</v>
      </c>
      <c r="D32" s="44" t="s">
        <v>190</v>
      </c>
      <c r="E32" s="44" t="s">
        <v>98</v>
      </c>
      <c r="F32" s="44" t="s">
        <v>191</v>
      </c>
      <c r="G32" s="44" t="s">
        <v>153</v>
      </c>
    </row>
    <row r="33" spans="1:7">
      <c r="A33" s="44" t="s">
        <v>0</v>
      </c>
      <c r="C33" s="44" t="s">
        <v>0</v>
      </c>
      <c r="D33" s="44" t="s">
        <v>192</v>
      </c>
      <c r="E33" s="44" t="s">
        <v>99</v>
      </c>
      <c r="F33" s="44" t="s">
        <v>193</v>
      </c>
      <c r="G33" s="44" t="s">
        <v>153</v>
      </c>
    </row>
    <row r="34" spans="1:7">
      <c r="A34" s="44" t="s">
        <v>8</v>
      </c>
      <c r="C34" s="44" t="s">
        <v>8</v>
      </c>
      <c r="D34" s="44" t="s">
        <v>194</v>
      </c>
      <c r="E34" s="44" t="s">
        <v>100</v>
      </c>
      <c r="F34" s="44" t="s">
        <v>195</v>
      </c>
      <c r="G34" s="44" t="s">
        <v>153</v>
      </c>
    </row>
    <row r="35" spans="1:7">
      <c r="A35" s="44" t="s">
        <v>9</v>
      </c>
      <c r="C35" s="44" t="s">
        <v>9</v>
      </c>
      <c r="D35" s="44" t="s">
        <v>196</v>
      </c>
      <c r="E35" s="44" t="s">
        <v>101</v>
      </c>
      <c r="F35" s="44" t="s">
        <v>197</v>
      </c>
      <c r="G35" s="44" t="s">
        <v>153</v>
      </c>
    </row>
    <row r="36" spans="1:7">
      <c r="A36" s="44" t="s">
        <v>10</v>
      </c>
      <c r="C36" s="44" t="s">
        <v>10</v>
      </c>
      <c r="D36" s="44" t="s">
        <v>198</v>
      </c>
      <c r="E36" s="44" t="s">
        <v>102</v>
      </c>
      <c r="F36" s="44" t="s">
        <v>199</v>
      </c>
      <c r="G36" s="44" t="s">
        <v>153</v>
      </c>
    </row>
    <row r="37" spans="1:7">
      <c r="A37" s="44" t="s">
        <v>11</v>
      </c>
      <c r="C37" s="44" t="s">
        <v>11</v>
      </c>
      <c r="D37" s="44" t="s">
        <v>200</v>
      </c>
      <c r="E37" s="44" t="s">
        <v>103</v>
      </c>
      <c r="F37" s="44" t="s">
        <v>201</v>
      </c>
      <c r="G37" s="44" t="s">
        <v>153</v>
      </c>
    </row>
    <row r="38" spans="1:7">
      <c r="A38" s="44" t="s">
        <v>43</v>
      </c>
      <c r="C38" s="44" t="s">
        <v>43</v>
      </c>
      <c r="D38" s="44" t="s">
        <v>202</v>
      </c>
      <c r="E38" s="44" t="s">
        <v>104</v>
      </c>
      <c r="F38" s="44" t="s">
        <v>203</v>
      </c>
      <c r="G38" s="44" t="s">
        <v>153</v>
      </c>
    </row>
    <row r="39" spans="1:7">
      <c r="A39" s="44" t="s">
        <v>39</v>
      </c>
      <c r="C39" s="44" t="s">
        <v>39</v>
      </c>
      <c r="D39" s="44" t="s">
        <v>204</v>
      </c>
      <c r="E39" s="44" t="s">
        <v>105</v>
      </c>
      <c r="F39" s="44" t="s">
        <v>205</v>
      </c>
      <c r="G39" s="44" t="s">
        <v>153</v>
      </c>
    </row>
    <row r="40" spans="1:7">
      <c r="A40" s="44" t="s">
        <v>12</v>
      </c>
      <c r="C40" s="44" t="s">
        <v>12</v>
      </c>
      <c r="D40" s="44" t="s">
        <v>206</v>
      </c>
      <c r="E40" s="44" t="s">
        <v>106</v>
      </c>
      <c r="F40" s="44" t="s">
        <v>207</v>
      </c>
      <c r="G40" s="44" t="s">
        <v>153</v>
      </c>
    </row>
    <row r="41" spans="1:7">
      <c r="A41" s="44" t="s">
        <v>13</v>
      </c>
      <c r="C41" s="44" t="s">
        <v>13</v>
      </c>
      <c r="D41" s="44" t="s">
        <v>208</v>
      </c>
      <c r="E41" s="44" t="s">
        <v>107</v>
      </c>
      <c r="F41" s="44" t="s">
        <v>209</v>
      </c>
      <c r="G41" s="44" t="s">
        <v>153</v>
      </c>
    </row>
    <row r="42" spans="1:7">
      <c r="A42" s="44" t="s">
        <v>20</v>
      </c>
      <c r="C42" s="44" t="s">
        <v>20</v>
      </c>
      <c r="D42" s="44" t="s">
        <v>210</v>
      </c>
      <c r="E42" s="44" t="s">
        <v>108</v>
      </c>
      <c r="F42" s="44" t="s">
        <v>211</v>
      </c>
      <c r="G42" s="44" t="s">
        <v>153</v>
      </c>
    </row>
    <row r="43" spans="1:7">
      <c r="A43" s="44" t="s">
        <v>42</v>
      </c>
      <c r="C43" s="44" t="s">
        <v>42</v>
      </c>
      <c r="D43" s="44" t="s">
        <v>212</v>
      </c>
      <c r="E43" s="44" t="s">
        <v>109</v>
      </c>
      <c r="F43" s="44" t="s">
        <v>213</v>
      </c>
      <c r="G43" s="44" t="s">
        <v>153</v>
      </c>
    </row>
    <row r="44" spans="1:7">
      <c r="A44" s="44" t="s">
        <v>16</v>
      </c>
      <c r="C44" s="44" t="s">
        <v>16</v>
      </c>
      <c r="D44" s="44" t="s">
        <v>16</v>
      </c>
      <c r="E44" s="44" t="s">
        <v>16</v>
      </c>
      <c r="F44" s="44" t="s">
        <v>214</v>
      </c>
      <c r="G44" s="44" t="s">
        <v>153</v>
      </c>
    </row>
    <row r="45" spans="1:7">
      <c r="A45" s="44" t="s">
        <v>17</v>
      </c>
      <c r="C45" s="44" t="s">
        <v>17</v>
      </c>
      <c r="D45" s="44" t="s">
        <v>17</v>
      </c>
      <c r="E45" s="44" t="s">
        <v>17</v>
      </c>
      <c r="F45" s="44" t="s">
        <v>17</v>
      </c>
      <c r="G45" s="44" t="s">
        <v>153</v>
      </c>
    </row>
    <row r="46" spans="1:7">
      <c r="A46" s="44" t="s">
        <v>18</v>
      </c>
      <c r="C46" s="44" t="s">
        <v>18</v>
      </c>
      <c r="D46" s="44" t="s">
        <v>18</v>
      </c>
      <c r="E46" s="44" t="s">
        <v>18</v>
      </c>
      <c r="F46" s="44" t="s">
        <v>18</v>
      </c>
      <c r="G46" s="44" t="s">
        <v>153</v>
      </c>
    </row>
    <row r="47" spans="1:7">
      <c r="A47" s="44" t="s">
        <v>4</v>
      </c>
      <c r="C47" s="44" t="s">
        <v>4</v>
      </c>
      <c r="D47" s="44" t="s">
        <v>4</v>
      </c>
      <c r="E47" s="44" t="s">
        <v>4</v>
      </c>
      <c r="F47" s="44" t="s">
        <v>4</v>
      </c>
      <c r="G47" s="44" t="s">
        <v>153</v>
      </c>
    </row>
    <row r="48" spans="1:7">
      <c r="A48" s="44" t="s">
        <v>14</v>
      </c>
      <c r="C48" s="44" t="s">
        <v>14</v>
      </c>
      <c r="D48" s="44" t="s">
        <v>14</v>
      </c>
      <c r="E48" s="44" t="s">
        <v>14</v>
      </c>
      <c r="F48" s="44" t="s">
        <v>14</v>
      </c>
      <c r="G48" s="44" t="s">
        <v>153</v>
      </c>
    </row>
    <row r="49" spans="1:7">
      <c r="A49" s="44" t="s">
        <v>15</v>
      </c>
      <c r="C49" s="44" t="s">
        <v>15</v>
      </c>
      <c r="D49" s="44" t="s">
        <v>15</v>
      </c>
      <c r="E49" s="44" t="s">
        <v>15</v>
      </c>
      <c r="F49" s="44" t="s">
        <v>15</v>
      </c>
      <c r="G49" s="44" t="s">
        <v>153</v>
      </c>
    </row>
    <row r="50" spans="1:7">
      <c r="A50" s="44"/>
      <c r="C50" s="44"/>
      <c r="D50" s="44"/>
      <c r="E50" s="44"/>
      <c r="F50" s="44"/>
      <c r="G50" s="44" t="s">
        <v>153</v>
      </c>
    </row>
    <row r="51" spans="1:7">
      <c r="A51" s="44" t="s">
        <v>5</v>
      </c>
      <c r="C51" s="44" t="s">
        <v>5</v>
      </c>
      <c r="D51" s="44" t="s">
        <v>215</v>
      </c>
      <c r="E51" s="44" t="s">
        <v>110</v>
      </c>
      <c r="F51" s="44" t="s">
        <v>216</v>
      </c>
      <c r="G51" s="44" t="s">
        <v>153</v>
      </c>
    </row>
    <row r="52" spans="1:7">
      <c r="A52" s="44" t="s">
        <v>6</v>
      </c>
      <c r="C52" s="44" t="s">
        <v>6</v>
      </c>
      <c r="D52" s="44" t="s">
        <v>217</v>
      </c>
      <c r="E52" s="44" t="s">
        <v>111</v>
      </c>
      <c r="F52" s="44" t="s">
        <v>218</v>
      </c>
      <c r="G52" s="44" t="s">
        <v>153</v>
      </c>
    </row>
    <row r="53" spans="1:7">
      <c r="A53" s="44" t="s">
        <v>7</v>
      </c>
      <c r="C53" s="44" t="s">
        <v>7</v>
      </c>
      <c r="D53" s="44" t="s">
        <v>219</v>
      </c>
      <c r="E53" s="44" t="s">
        <v>112</v>
      </c>
      <c r="F53" s="44" t="s">
        <v>220</v>
      </c>
      <c r="G53" s="44" t="s">
        <v>153</v>
      </c>
    </row>
    <row r="54" spans="1:7">
      <c r="A54" s="44" t="s">
        <v>34</v>
      </c>
      <c r="C54" s="44" t="s">
        <v>34</v>
      </c>
      <c r="D54" s="44" t="s">
        <v>221</v>
      </c>
      <c r="E54" s="44" t="s">
        <v>113</v>
      </c>
      <c r="F54" s="44" t="s">
        <v>222</v>
      </c>
      <c r="G54" s="44" t="s">
        <v>223</v>
      </c>
    </row>
    <row r="55" spans="1:7">
      <c r="A55" s="44" t="s">
        <v>35</v>
      </c>
      <c r="C55" s="44" t="s">
        <v>35</v>
      </c>
      <c r="D55" s="44" t="s">
        <v>114</v>
      </c>
      <c r="E55" s="44" t="s">
        <v>114</v>
      </c>
      <c r="F55" s="44" t="s">
        <v>224</v>
      </c>
      <c r="G55" s="44" t="s">
        <v>225</v>
      </c>
    </row>
    <row r="56" spans="1:7">
      <c r="A56" s="44" t="s">
        <v>36</v>
      </c>
      <c r="C56" s="44" t="s">
        <v>36</v>
      </c>
      <c r="D56" s="44" t="s">
        <v>226</v>
      </c>
      <c r="E56" s="44" t="s">
        <v>115</v>
      </c>
      <c r="F56" s="44" t="s">
        <v>227</v>
      </c>
      <c r="G56" s="44" t="s">
        <v>228</v>
      </c>
    </row>
    <row r="57" spans="1:7">
      <c r="A57" s="44" t="s">
        <v>37</v>
      </c>
      <c r="C57" s="44" t="s">
        <v>37</v>
      </c>
      <c r="D57" s="44" t="s">
        <v>229</v>
      </c>
      <c r="E57" s="44" t="s">
        <v>116</v>
      </c>
      <c r="F57" s="44" t="s">
        <v>230</v>
      </c>
      <c r="G57" s="44" t="s">
        <v>231</v>
      </c>
    </row>
    <row r="58" spans="1:7">
      <c r="A58" s="44" t="s">
        <v>72</v>
      </c>
      <c r="C58" s="44" t="s">
        <v>72</v>
      </c>
      <c r="D58" s="44" t="s">
        <v>232</v>
      </c>
      <c r="E58" s="44" t="s">
        <v>117</v>
      </c>
      <c r="F58" s="44" t="s">
        <v>233</v>
      </c>
      <c r="G58" s="44" t="s">
        <v>234</v>
      </c>
    </row>
    <row r="59" spans="1:7">
      <c r="A59" s="44" t="s">
        <v>47</v>
      </c>
      <c r="C59" s="44" t="s">
        <v>47</v>
      </c>
      <c r="D59" s="44" t="s">
        <v>235</v>
      </c>
      <c r="E59" s="44" t="s">
        <v>118</v>
      </c>
      <c r="F59" s="44" t="s">
        <v>236</v>
      </c>
      <c r="G59" s="44" t="s">
        <v>153</v>
      </c>
    </row>
    <row r="60" spans="1:7">
      <c r="A60" s="44" t="s">
        <v>46</v>
      </c>
      <c r="C60" s="44" t="s">
        <v>46</v>
      </c>
      <c r="D60" s="44" t="s">
        <v>237</v>
      </c>
      <c r="E60" s="44" t="s">
        <v>119</v>
      </c>
      <c r="F60" s="44" t="s">
        <v>185</v>
      </c>
      <c r="G60" s="44" t="s">
        <v>153</v>
      </c>
    </row>
    <row r="61" spans="1:7">
      <c r="A61" s="44"/>
      <c r="C61" s="44"/>
      <c r="D61" s="44"/>
      <c r="E61" s="44"/>
      <c r="F61" s="44"/>
      <c r="G61" s="44" t="s">
        <v>153</v>
      </c>
    </row>
    <row r="62" spans="1:7">
      <c r="A62" s="44" t="s">
        <v>38</v>
      </c>
      <c r="C62" s="44" t="s">
        <v>38</v>
      </c>
      <c r="D62" s="44" t="s">
        <v>238</v>
      </c>
      <c r="E62" s="44" t="s">
        <v>120</v>
      </c>
      <c r="F62" s="44" t="s">
        <v>239</v>
      </c>
      <c r="G62" s="44" t="s">
        <v>153</v>
      </c>
    </row>
    <row r="63" spans="1:7">
      <c r="A63" s="44"/>
      <c r="C63" s="44"/>
      <c r="D63" s="44"/>
      <c r="E63" s="44"/>
      <c r="F63" s="44"/>
      <c r="G63" s="44" t="s">
        <v>153</v>
      </c>
    </row>
    <row r="64" spans="1:7">
      <c r="A64" s="44" t="s">
        <v>44</v>
      </c>
      <c r="C64" s="44" t="s">
        <v>44</v>
      </c>
      <c r="D64" s="44" t="s">
        <v>240</v>
      </c>
      <c r="E64" s="44" t="s">
        <v>121</v>
      </c>
      <c r="F64" s="44" t="s">
        <v>241</v>
      </c>
      <c r="G64" s="44" t="s">
        <v>153</v>
      </c>
    </row>
    <row r="65" spans="1:7">
      <c r="A65" s="44"/>
      <c r="C65" s="44"/>
      <c r="D65" s="44"/>
      <c r="E65" s="44"/>
      <c r="F65" s="44"/>
      <c r="G65" s="44" t="s">
        <v>153</v>
      </c>
    </row>
    <row r="66" spans="1:7">
      <c r="A66" s="44" t="s">
        <v>71</v>
      </c>
      <c r="C66" s="44" t="s">
        <v>71</v>
      </c>
      <c r="D66" s="44" t="s">
        <v>242</v>
      </c>
      <c r="E66" s="44" t="s">
        <v>122</v>
      </c>
      <c r="F66" s="44" t="s">
        <v>243</v>
      </c>
      <c r="G66" s="44" t="s">
        <v>153</v>
      </c>
    </row>
    <row r="67" spans="1:7">
      <c r="A67" s="44" t="s">
        <v>48</v>
      </c>
      <c r="C67" s="44" t="s">
        <v>48</v>
      </c>
      <c r="D67" s="44" t="s">
        <v>244</v>
      </c>
      <c r="E67" s="44" t="s">
        <v>123</v>
      </c>
      <c r="F67" s="44" t="s">
        <v>245</v>
      </c>
      <c r="G67" s="44" t="s">
        <v>153</v>
      </c>
    </row>
    <row r="68" spans="1:7">
      <c r="A68" s="44" t="s">
        <v>57</v>
      </c>
      <c r="C68" s="44" t="s">
        <v>57</v>
      </c>
      <c r="D68" s="44" t="s">
        <v>246</v>
      </c>
      <c r="E68" s="44" t="s">
        <v>124</v>
      </c>
      <c r="F68" s="44" t="s">
        <v>247</v>
      </c>
      <c r="G68" s="44" t="s">
        <v>153</v>
      </c>
    </row>
    <row r="69" spans="1:7">
      <c r="A69" s="44"/>
      <c r="C69" s="44"/>
      <c r="D69" s="44"/>
      <c r="E69" s="44"/>
      <c r="F69" s="44"/>
      <c r="G69" s="44" t="s">
        <v>153</v>
      </c>
    </row>
    <row r="70" spans="1:7">
      <c r="A70" s="44" t="s">
        <v>73</v>
      </c>
      <c r="C70" s="44" t="s">
        <v>73</v>
      </c>
      <c r="D70" s="44" t="s">
        <v>248</v>
      </c>
      <c r="E70" s="44" t="s">
        <v>125</v>
      </c>
      <c r="F70" s="44" t="s">
        <v>249</v>
      </c>
      <c r="G70" s="44" t="s">
        <v>153</v>
      </c>
    </row>
    <row r="71" spans="1:7">
      <c r="A71" s="44" t="s">
        <v>74</v>
      </c>
      <c r="C71" s="44" t="s">
        <v>74</v>
      </c>
      <c r="D71" s="44" t="s">
        <v>250</v>
      </c>
      <c r="E71" s="44" t="s">
        <v>126</v>
      </c>
      <c r="F71" s="44" t="s">
        <v>251</v>
      </c>
      <c r="G71" s="44" t="s">
        <v>153</v>
      </c>
    </row>
    <row r="72" spans="1:7">
      <c r="A72" s="44"/>
      <c r="C72" s="44"/>
      <c r="D72" s="44"/>
      <c r="E72" s="44"/>
      <c r="F72" s="44"/>
      <c r="G72" s="44" t="s">
        <v>153</v>
      </c>
    </row>
    <row r="73" spans="1:7">
      <c r="A73" s="44" t="s">
        <v>75</v>
      </c>
      <c r="C73" s="44" t="s">
        <v>75</v>
      </c>
      <c r="D73" s="44" t="s">
        <v>252</v>
      </c>
      <c r="E73" s="44" t="s">
        <v>127</v>
      </c>
      <c r="F73" s="44" t="s">
        <v>253</v>
      </c>
      <c r="G73" s="44" t="s">
        <v>153</v>
      </c>
    </row>
    <row r="74" spans="1:7">
      <c r="G74" s="44" t="s">
        <v>153</v>
      </c>
    </row>
    <row r="75" spans="1:7">
      <c r="A75" s="43" t="s">
        <v>79</v>
      </c>
      <c r="C75" s="43" t="s">
        <v>79</v>
      </c>
      <c r="D75" s="43" t="s">
        <v>254</v>
      </c>
      <c r="E75" s="64" t="s">
        <v>139</v>
      </c>
      <c r="F75" s="43" t="s">
        <v>255</v>
      </c>
      <c r="G75" s="44" t="s">
        <v>153</v>
      </c>
    </row>
    <row r="76" spans="1:7">
      <c r="G76" s="44" t="s">
        <v>153</v>
      </c>
    </row>
    <row r="77" spans="1:7">
      <c r="A77" s="43" t="s">
        <v>130</v>
      </c>
      <c r="C77" s="43" t="s">
        <v>130</v>
      </c>
      <c r="D77" s="43" t="s">
        <v>130</v>
      </c>
      <c r="E77" s="65" t="s">
        <v>140</v>
      </c>
      <c r="F77" s="43" t="s">
        <v>256</v>
      </c>
      <c r="G77" s="44" t="s">
        <v>153</v>
      </c>
    </row>
    <row r="79" spans="1:7">
      <c r="A79" s="43" t="s">
        <v>131</v>
      </c>
      <c r="C79" s="43" t="s">
        <v>131</v>
      </c>
      <c r="D79" s="43" t="s">
        <v>257</v>
      </c>
      <c r="E79" s="43" t="s">
        <v>137</v>
      </c>
      <c r="F79" s="43" t="s">
        <v>258</v>
      </c>
      <c r="G79" s="44" t="s">
        <v>153</v>
      </c>
    </row>
    <row r="80" spans="1:7">
      <c r="A80" s="43" t="s">
        <v>132</v>
      </c>
      <c r="C80" s="43" t="s">
        <v>132</v>
      </c>
      <c r="D80" s="43" t="s">
        <v>259</v>
      </c>
      <c r="E80" s="43" t="s">
        <v>138</v>
      </c>
      <c r="F80" s="43" t="s">
        <v>260</v>
      </c>
      <c r="G80" s="44" t="s">
        <v>153</v>
      </c>
    </row>
    <row r="82" spans="1:7">
      <c r="A82" s="43" t="s">
        <v>133</v>
      </c>
      <c r="C82" s="43" t="s">
        <v>133</v>
      </c>
      <c r="D82" t="s">
        <v>261</v>
      </c>
      <c r="E82" t="s">
        <v>134</v>
      </c>
      <c r="F82" t="s">
        <v>262</v>
      </c>
      <c r="G82" s="44" t="s">
        <v>153</v>
      </c>
    </row>
    <row r="84" spans="1:7">
      <c r="A84" s="43" t="s">
        <v>146</v>
      </c>
      <c r="C84" s="43" t="s">
        <v>146</v>
      </c>
      <c r="D84" s="43" t="s">
        <v>263</v>
      </c>
      <c r="E84" s="43" t="s">
        <v>264</v>
      </c>
      <c r="F84" s="43" t="s">
        <v>265</v>
      </c>
      <c r="G84" s="44" t="s">
        <v>153</v>
      </c>
    </row>
    <row r="85" spans="1:7">
      <c r="A85" s="43" t="s">
        <v>146</v>
      </c>
      <c r="C85" s="43" t="s">
        <v>146</v>
      </c>
      <c r="D85" t="s">
        <v>266</v>
      </c>
      <c r="E85" t="s">
        <v>147</v>
      </c>
      <c r="F85" t="s">
        <v>267</v>
      </c>
      <c r="G85" s="44" t="s">
        <v>268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9"/>
  <dimension ref="A1"/>
  <sheetViews>
    <sheetView workbookViewId="0">
      <selection activeCell="B7" sqref="B7"/>
    </sheetView>
  </sheetViews>
  <sheetFormatPr baseColWidth="10"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Sprache wählen</vt:lpstr>
      <vt:lpstr>Einführung</vt:lpstr>
      <vt:lpstr>Rohrleitungsquerschnitt</vt:lpstr>
      <vt:lpstr>Druckverlust</vt:lpstr>
      <vt:lpstr>Umrechnungstabelle</vt:lpstr>
      <vt:lpstr>fehler_r</vt:lpstr>
      <vt:lpstr>rohr_DN</vt:lpstr>
      <vt:lpstr>rohr_mm</vt:lpstr>
    </vt:vector>
  </TitlesOfParts>
  <Company>Fraunhofer-Institut ISI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Wolf</dc:creator>
  <cp:lastModifiedBy>Diethelm</cp:lastModifiedBy>
  <dcterms:created xsi:type="dcterms:W3CDTF">2005-06-27T14:33:02Z</dcterms:created>
  <dcterms:modified xsi:type="dcterms:W3CDTF">2012-10-02T09:49:25Z</dcterms:modified>
</cp:coreProperties>
</file>